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BDF\Taxo\ORPS_NAT\orps_nat-1.2\dpm\"/>
    </mc:Choice>
  </mc:AlternateContent>
  <bookViews>
    <workbookView xWindow="0" yWindow="0" windowWidth="20196" windowHeight="8400" tabRatio="759" activeTab="3"/>
  </bookViews>
  <sheets>
    <sheet name="Owners" sheetId="35" r:id="rId1"/>
    <sheet name="Domains" sheetId="36" r:id="rId2"/>
    <sheet name="Dimensions" sheetId="1" r:id="rId3"/>
    <sheet name="Metrics" sheetId="22" r:id="rId4"/>
    <sheet name="AA" sheetId="41" r:id="rId5"/>
    <sheet name="AM" sheetId="5" r:id="rId6"/>
    <sheet name="AO" sheetId="49" r:id="rId7"/>
    <sheet name="AP" sheetId="61" r:id="rId8"/>
    <sheet name="BC" sheetId="2" r:id="rId9"/>
    <sheet name="BT" sheetId="14" r:id="rId10"/>
    <sheet name="CA" sheetId="64" r:id="rId11"/>
    <sheet name="CG" sheetId="57" r:id="rId12"/>
    <sheet name="CN" sheetId="34" r:id="rId13"/>
    <sheet name="CS" sheetId="51" r:id="rId14"/>
    <sheet name="CU" sheetId="54" r:id="rId15"/>
    <sheet name="DI" sheetId="40" r:id="rId16"/>
    <sheet name="FC" sheetId="37" r:id="rId17"/>
    <sheet name="FX" sheetId="42" r:id="rId18"/>
    <sheet name="GA" sheetId="27" r:id="rId19"/>
    <sheet name="GR" sheetId="43" r:id="rId20"/>
    <sheet name="LA" sheetId="55" r:id="rId21"/>
    <sheet name="LB" sheetId="6" r:id="rId22"/>
    <sheet name="LT" sheetId="56" r:id="rId23"/>
    <sheet name="MC" sheetId="3" r:id="rId24"/>
    <sheet name="MP" sheetId="48" r:id="rId25"/>
    <sheet name="MS" sheetId="62" r:id="rId26"/>
    <sheet name="NA" sheetId="53" r:id="rId27"/>
    <sheet name="NC" sheetId="46" r:id="rId28"/>
    <sheet name="NI" sheetId="52" r:id="rId29"/>
    <sheet name="NM" sheetId="33" r:id="rId30"/>
    <sheet name="PI" sheetId="47" r:id="rId31"/>
    <sheet name="PC" sheetId="58" r:id="rId32"/>
    <sheet name="PR" sheetId="26" r:id="rId33"/>
    <sheet name="PU" sheetId="24" r:id="rId34"/>
    <sheet name="RR" sheetId="17" r:id="rId35"/>
    <sheet name="RT" sheetId="50" r:id="rId36"/>
    <sheet name="SE" sheetId="23" r:id="rId37"/>
    <sheet name="SC" sheetId="31" r:id="rId38"/>
    <sheet name="TB" sheetId="16" r:id="rId39"/>
    <sheet name="TF" sheetId="15" r:id="rId40"/>
    <sheet name="TI" sheetId="32" r:id="rId41"/>
    <sheet name="TL" sheetId="60" r:id="rId42"/>
    <sheet name="TP" sheetId="44" r:id="rId43"/>
    <sheet name="TS" sheetId="65" r:id="rId44"/>
    <sheet name="VM" sheetId="4" r:id="rId45"/>
  </sheets>
  <definedNames>
    <definedName name="_xlnm._FilterDatabase" localSheetId="7" hidden="1">AP!$A$1:$V$1</definedName>
    <definedName name="_xlnm._FilterDatabase" localSheetId="11" hidden="1">CG!$A$1:$V$51</definedName>
    <definedName name="_xlnm._FilterDatabase" localSheetId="14" hidden="1">CU!$A$1:$V$393</definedName>
    <definedName name="_xlnm._FilterDatabase" localSheetId="2" hidden="1">Dimensions!$A$1:$L$194</definedName>
    <definedName name="_xlnm._FilterDatabase" localSheetId="1" hidden="1">Domains!$A$1:$M$48</definedName>
    <definedName name="_xlnm._FilterDatabase" localSheetId="18" hidden="1">GA!$A$3:$B$6</definedName>
    <definedName name="_xlnm._FilterDatabase" localSheetId="20" hidden="1">LA!$A$1:$AD$1</definedName>
    <definedName name="_xlnm._FilterDatabase" localSheetId="21" hidden="1">LB!$A$1:$V$457</definedName>
    <definedName name="_xlnm._FilterDatabase" localSheetId="22" hidden="1">LT!$A$1:$V$51</definedName>
    <definedName name="_xlnm._FilterDatabase" localSheetId="23" hidden="1">MC!$A$1:$V$475</definedName>
    <definedName name="_xlnm._FilterDatabase" localSheetId="3" hidden="1">Metrics!$A$1:$Q$637</definedName>
    <definedName name="_xlnm._FilterDatabase" localSheetId="25" hidden="1">MS!$A$1:$L$1</definedName>
    <definedName name="_xlnm._FilterDatabase" localSheetId="33" hidden="1">PU!$A$3:$A$6</definedName>
    <definedName name="_xlnm._FilterDatabase" localSheetId="35" hidden="1">RT!$A$1:$V$211</definedName>
    <definedName name="_xlnm._FilterDatabase" localSheetId="42" hidden="1">TP!$A$1:$V$66</definedName>
    <definedName name="_xlnm._FilterDatabase" localSheetId="43" hidden="1">TS!$A$1:$V$172</definedName>
    <definedName name="_Sort" localSheetId="10" hidden="1">#REF!</definedName>
    <definedName name="_Sort" localSheetId="25" hidden="1">#REF!</definedName>
    <definedName name="_Sort" localSheetId="43" hidden="1">#REF!</definedName>
    <definedName name="_Sort" hidden="1">#REF!</definedName>
    <definedName name="anscount" hidden="1">1</definedName>
    <definedName name="_xlnm.Print_Titles" localSheetId="21">LB!$1:$1</definedName>
    <definedName name="_xlnm.Print_Titles" localSheetId="23">MC!$1:$1</definedName>
    <definedName name="_xlnm.Print_Area" localSheetId="2">Dimensions!$A$1:$E$75</definedName>
    <definedName name="_xlnm.Print_Area" localSheetId="1">Domains!$A$1:$E$15</definedName>
    <definedName name="_xlnm.Print_Area" localSheetId="21">LB!$J$2:$R$415</definedName>
    <definedName name="_xlnm.Print_Area" localSheetId="23">MC!$J$1:$R$628</definedName>
  </definedNames>
  <calcPr calcId="162913"/>
</workbook>
</file>

<file path=xl/calcChain.xml><?xml version="1.0" encoding="utf-8"?>
<calcChain xmlns="http://schemas.openxmlformats.org/spreadsheetml/2006/main">
  <c r="O1090" i="6" l="1"/>
  <c r="O1091" i="6"/>
  <c r="O1092" i="6"/>
  <c r="O1093" i="6"/>
  <c r="O1094" i="6"/>
  <c r="O1095" i="6"/>
  <c r="O1096" i="6"/>
  <c r="O1097" i="6"/>
  <c r="O1098" i="6"/>
  <c r="O1099" i="6"/>
  <c r="O1100" i="6"/>
  <c r="O1101" i="6"/>
  <c r="O1102" i="6"/>
  <c r="O1103" i="6"/>
  <c r="O1104" i="6"/>
  <c r="O1105" i="6"/>
  <c r="O1106" i="6"/>
  <c r="O1107" i="6"/>
  <c r="O1108" i="6"/>
  <c r="O1109" i="6"/>
  <c r="O1110" i="6"/>
  <c r="O1111" i="6"/>
  <c r="O1112" i="6"/>
  <c r="O1113" i="6"/>
  <c r="O1114" i="6"/>
  <c r="O1115" i="6"/>
  <c r="O1116" i="6"/>
  <c r="O1117" i="6"/>
  <c r="O1118" i="6"/>
  <c r="O1119" i="6"/>
  <c r="O1120" i="6"/>
  <c r="O1121" i="6"/>
  <c r="O1122" i="6"/>
  <c r="O1123" i="6"/>
  <c r="O1124" i="6"/>
  <c r="O1125" i="6"/>
  <c r="O1126" i="6"/>
  <c r="O1127" i="6"/>
  <c r="O1128" i="6"/>
  <c r="O1129" i="6"/>
  <c r="O1130" i="6"/>
  <c r="O1131" i="6"/>
  <c r="O1132" i="6"/>
  <c r="O1133" i="6"/>
  <c r="O1134" i="6"/>
  <c r="O1135" i="6"/>
  <c r="O1136" i="6"/>
  <c r="O1137" i="6"/>
  <c r="O1138" i="6"/>
  <c r="O1139" i="6"/>
  <c r="O1140" i="6"/>
  <c r="O1141" i="6"/>
  <c r="O1142" i="6"/>
  <c r="O1143" i="6"/>
  <c r="O1144" i="6"/>
  <c r="O1145" i="6"/>
  <c r="O1146" i="6"/>
  <c r="O1147" i="6"/>
  <c r="O1148" i="6"/>
  <c r="O1149" i="6"/>
  <c r="O1150" i="6"/>
  <c r="O1151" i="6"/>
  <c r="O1152" i="6"/>
  <c r="O1153" i="6"/>
  <c r="O1154" i="6"/>
  <c r="O1155" i="6"/>
  <c r="O1156" i="6"/>
  <c r="O1157" i="6"/>
  <c r="O1158" i="6"/>
  <c r="O1159" i="6"/>
  <c r="O1160" i="6"/>
  <c r="O1161" i="6"/>
  <c r="O1162" i="6"/>
  <c r="O1163" i="6"/>
  <c r="L1090" i="6"/>
  <c r="L1091" i="6"/>
  <c r="L1092" i="6"/>
  <c r="L1093" i="6"/>
  <c r="L1094" i="6"/>
  <c r="L1095" i="6"/>
  <c r="L1096" i="6"/>
  <c r="L1097" i="6"/>
  <c r="L1098" i="6"/>
  <c r="L1099" i="6"/>
  <c r="L1100" i="6"/>
  <c r="L1101" i="6"/>
  <c r="L1102" i="6"/>
  <c r="L1103" i="6"/>
  <c r="L1104" i="6"/>
  <c r="L1105" i="6"/>
  <c r="L1106" i="6"/>
  <c r="L1107" i="6"/>
  <c r="L1108" i="6"/>
  <c r="L1109" i="6"/>
  <c r="L1110" i="6"/>
  <c r="L1111" i="6"/>
  <c r="L1112" i="6"/>
  <c r="L1113" i="6"/>
  <c r="L1114" i="6"/>
  <c r="L1115" i="6"/>
  <c r="L1116" i="6"/>
  <c r="L1117" i="6"/>
  <c r="L1118" i="6"/>
  <c r="L1119" i="6"/>
  <c r="L1120" i="6"/>
  <c r="L1121" i="6"/>
  <c r="L1122" i="6"/>
  <c r="L1123" i="6"/>
  <c r="L1124" i="6"/>
  <c r="L1125" i="6"/>
  <c r="L1126" i="6"/>
  <c r="L1127" i="6"/>
  <c r="L1128" i="6"/>
  <c r="L1129" i="6"/>
  <c r="L1130" i="6"/>
  <c r="L1131" i="6"/>
  <c r="L1132" i="6"/>
  <c r="L1133" i="6"/>
  <c r="L1134" i="6"/>
  <c r="L1135" i="6"/>
  <c r="L1136" i="6"/>
  <c r="L1137" i="6"/>
  <c r="L1138" i="6"/>
  <c r="L1139" i="6"/>
  <c r="L1140" i="6"/>
  <c r="L1141" i="6"/>
  <c r="L1142" i="6"/>
  <c r="L1143" i="6"/>
  <c r="L1144" i="6"/>
  <c r="L1145" i="6"/>
  <c r="L1146" i="6"/>
  <c r="L1147" i="6"/>
  <c r="L1148" i="6"/>
  <c r="L1149" i="6"/>
  <c r="L1150" i="6"/>
  <c r="L1151" i="6"/>
  <c r="L1152" i="6"/>
  <c r="L1153" i="6"/>
  <c r="L1154" i="6"/>
  <c r="L1155" i="6"/>
  <c r="L1156" i="6"/>
  <c r="L1157" i="6"/>
  <c r="L1158" i="6"/>
  <c r="L1159" i="6"/>
  <c r="L1160" i="6"/>
  <c r="L1161" i="6"/>
  <c r="L1162" i="6"/>
  <c r="L1163"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O1052" i="6" l="1"/>
  <c r="O1020" i="6"/>
  <c r="O1021" i="6"/>
  <c r="O1022" i="6"/>
  <c r="O1023" i="6"/>
  <c r="O1024" i="6"/>
  <c r="O1025" i="6"/>
  <c r="O1026" i="6"/>
  <c r="O1027" i="6"/>
  <c r="O1028" i="6"/>
  <c r="O1029" i="6"/>
  <c r="O1030" i="6"/>
  <c r="O1031" i="6"/>
  <c r="O1032" i="6"/>
  <c r="O1033" i="6"/>
  <c r="O1034" i="6"/>
  <c r="O1035" i="6"/>
  <c r="O1036" i="6"/>
  <c r="O1037" i="6"/>
  <c r="O1038" i="6"/>
  <c r="O1039" i="6"/>
  <c r="O1040" i="6"/>
  <c r="O1041" i="6"/>
  <c r="O1042" i="6"/>
  <c r="O1043" i="6"/>
  <c r="O1044" i="6"/>
  <c r="O1045" i="6"/>
  <c r="O1046" i="6"/>
  <c r="O1047" i="6"/>
  <c r="O1048" i="6"/>
  <c r="O1049" i="6"/>
  <c r="O1050" i="6"/>
  <c r="O1051" i="6"/>
  <c r="K1052" i="6"/>
  <c r="K1020" i="6"/>
  <c r="O1053" i="6" l="1"/>
  <c r="O1054" i="6"/>
  <c r="O1055" i="6"/>
  <c r="O1056" i="6"/>
  <c r="O1057" i="6"/>
  <c r="O1058" i="6"/>
  <c r="O1059" i="6"/>
  <c r="O1060" i="6"/>
  <c r="O1061" i="6"/>
  <c r="O1062" i="6"/>
  <c r="O1063" i="6"/>
  <c r="O1064" i="6"/>
  <c r="O1065" i="6"/>
  <c r="O1066" i="6"/>
  <c r="O1067" i="6"/>
  <c r="O1068" i="6"/>
  <c r="O1069" i="6"/>
  <c r="O1070" i="6"/>
  <c r="O1071" i="6"/>
  <c r="O1072" i="6"/>
  <c r="O1073" i="6"/>
  <c r="O1074" i="6"/>
  <c r="O1075" i="6"/>
  <c r="O1076" i="6"/>
  <c r="O1077" i="6"/>
  <c r="O1078" i="6"/>
  <c r="O1079" i="6"/>
  <c r="O1080" i="6"/>
  <c r="O1081" i="6"/>
  <c r="O1082" i="6"/>
  <c r="O1083" i="6"/>
  <c r="O1084" i="6"/>
  <c r="O1085" i="6"/>
  <c r="O1086" i="6"/>
  <c r="O1087" i="6"/>
  <c r="O1088" i="6"/>
  <c r="O1019" i="6"/>
  <c r="K1079" i="6"/>
  <c r="H3" i="6" l="1"/>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2" i="6"/>
  <c r="L1019" i="6"/>
  <c r="K1019" i="6"/>
  <c r="L1022" i="6" l="1"/>
  <c r="L1023" i="6"/>
  <c r="L1024" i="6"/>
  <c r="L1025" i="6"/>
  <c r="L1026" i="6"/>
  <c r="L1027" i="6"/>
  <c r="L1028" i="6"/>
  <c r="L1029" i="6"/>
  <c r="L1030" i="6"/>
  <c r="L1031" i="6"/>
  <c r="L1032" i="6"/>
  <c r="L1033" i="6"/>
  <c r="L1034" i="6"/>
  <c r="L1035" i="6"/>
  <c r="L1036" i="6"/>
  <c r="L1037" i="6"/>
  <c r="L1038" i="6"/>
  <c r="L1039" i="6"/>
  <c r="L1040" i="6"/>
  <c r="L1041" i="6"/>
  <c r="L1042" i="6"/>
  <c r="L1043" i="6"/>
  <c r="L1044" i="6"/>
  <c r="L1045" i="6"/>
  <c r="L1046" i="6"/>
  <c r="L1047" i="6"/>
  <c r="L1048" i="6"/>
  <c r="L1049" i="6"/>
  <c r="L1050" i="6"/>
  <c r="L1051" i="6"/>
  <c r="L1053" i="6"/>
  <c r="L1054" i="6"/>
  <c r="L1055" i="6"/>
  <c r="L1056" i="6"/>
  <c r="L1057" i="6"/>
  <c r="L1058" i="6"/>
  <c r="L1059" i="6"/>
  <c r="L1060" i="6"/>
  <c r="L1061" i="6"/>
  <c r="L1062" i="6"/>
  <c r="L1063" i="6"/>
  <c r="L1064" i="6"/>
  <c r="L1065" i="6"/>
  <c r="L1066" i="6"/>
  <c r="L1067" i="6"/>
  <c r="L1068" i="6"/>
  <c r="L1069" i="6"/>
  <c r="L1070" i="6"/>
  <c r="L1071" i="6"/>
  <c r="L1072" i="6"/>
  <c r="L1073" i="6"/>
  <c r="L1074" i="6"/>
  <c r="L1075" i="6"/>
  <c r="L1076" i="6"/>
  <c r="L1077" i="6"/>
  <c r="L1078" i="6"/>
  <c r="L1079" i="6"/>
  <c r="L1080" i="6"/>
  <c r="L1081" i="6"/>
  <c r="L1082" i="6"/>
  <c r="L1083" i="6"/>
  <c r="L1084" i="6"/>
  <c r="L1085" i="6"/>
  <c r="L1086" i="6"/>
  <c r="L1087" i="6"/>
  <c r="L1088" i="6"/>
  <c r="K785" i="6"/>
  <c r="K4" i="6"/>
  <c r="K5" i="6"/>
  <c r="K6" i="6"/>
  <c r="K7" i="6"/>
  <c r="K9" i="6"/>
  <c r="K10" i="6"/>
  <c r="K11"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5" i="6"/>
  <c r="K136" i="6"/>
  <c r="K137" i="6"/>
  <c r="K138" i="6"/>
  <c r="K139" i="6"/>
  <c r="K140" i="6"/>
  <c r="K141" i="6"/>
  <c r="K142" i="6"/>
  <c r="K143" i="6"/>
  <c r="K144" i="6"/>
  <c r="K145" i="6"/>
  <c r="K146" i="6"/>
  <c r="K147" i="6"/>
  <c r="K148" i="6"/>
  <c r="K149" i="6"/>
  <c r="K150" i="6"/>
  <c r="K151" i="6"/>
  <c r="K152" i="6"/>
  <c r="K153" i="6"/>
  <c r="K154" i="6"/>
  <c r="K156" i="6"/>
  <c r="K157" i="6"/>
  <c r="K158" i="6"/>
  <c r="K159" i="6"/>
  <c r="K160" i="6"/>
  <c r="K161" i="6"/>
  <c r="K162" i="6"/>
  <c r="K163" i="6"/>
  <c r="K164" i="6"/>
  <c r="K165" i="6"/>
  <c r="K166" i="6"/>
  <c r="K167" i="6"/>
  <c r="K168" i="6"/>
  <c r="K169" i="6"/>
  <c r="K170" i="6"/>
  <c r="K171" i="6"/>
  <c r="K172" i="6"/>
  <c r="K173" i="6"/>
  <c r="K174" i="6"/>
  <c r="K175" i="6"/>
  <c r="K176" i="6"/>
  <c r="K178" i="6"/>
  <c r="K179" i="6"/>
  <c r="K180" i="6"/>
  <c r="K181" i="6"/>
  <c r="K182" i="6"/>
  <c r="K183" i="6"/>
  <c r="K184" i="6"/>
  <c r="K185" i="6"/>
  <c r="K186" i="6"/>
  <c r="K187" i="6"/>
  <c r="K188" i="6"/>
  <c r="K189" i="6"/>
  <c r="K190" i="6"/>
  <c r="K191" i="6"/>
  <c r="K192" i="6"/>
  <c r="K193" i="6"/>
  <c r="K194" i="6"/>
  <c r="K195" i="6"/>
  <c r="K196" i="6"/>
  <c r="K197" i="6"/>
  <c r="K198" i="6"/>
  <c r="K199" i="6"/>
  <c r="K201" i="6"/>
  <c r="K202" i="6"/>
  <c r="K203" i="6"/>
  <c r="K204" i="6"/>
  <c r="K205" i="6"/>
  <c r="K206" i="6"/>
  <c r="K207" i="6"/>
  <c r="K208" i="6"/>
  <c r="K209" i="6"/>
  <c r="K210" i="6"/>
  <c r="K211" i="6"/>
  <c r="K212" i="6"/>
  <c r="K213" i="6"/>
  <c r="K214" i="6"/>
  <c r="K215" i="6"/>
  <c r="K216" i="6"/>
  <c r="K217" i="6"/>
  <c r="K218" i="6"/>
  <c r="K219" i="6"/>
  <c r="K220" i="6"/>
  <c r="K222" i="6"/>
  <c r="K223" i="6"/>
  <c r="K224" i="6"/>
  <c r="K225" i="6"/>
  <c r="K226" i="6"/>
  <c r="K227" i="6"/>
  <c r="K228" i="6"/>
  <c r="K229" i="6"/>
  <c r="K230" i="6"/>
  <c r="K231" i="6"/>
  <c r="K232" i="6"/>
  <c r="K233" i="6"/>
  <c r="K234" i="6"/>
  <c r="K235" i="6"/>
  <c r="K236" i="6"/>
  <c r="K237" i="6"/>
  <c r="K239" i="6"/>
  <c r="K240" i="6"/>
  <c r="K241" i="6"/>
  <c r="K242" i="6"/>
  <c r="K243" i="6"/>
  <c r="K244" i="6"/>
  <c r="K245" i="6"/>
  <c r="K246" i="6"/>
  <c r="K247" i="6"/>
  <c r="K248" i="6"/>
  <c r="K249" i="6"/>
  <c r="K250" i="6"/>
  <c r="K251" i="6"/>
  <c r="K252" i="6"/>
  <c r="K253" i="6"/>
  <c r="K254" i="6"/>
  <c r="K255" i="6"/>
  <c r="K257" i="6"/>
  <c r="K258" i="6"/>
  <c r="K259" i="6"/>
  <c r="K260" i="6"/>
  <c r="K261" i="6"/>
  <c r="K262" i="6"/>
  <c r="K263" i="6"/>
  <c r="K264" i="6"/>
  <c r="K265" i="6"/>
  <c r="K266" i="6"/>
  <c r="K267" i="6"/>
  <c r="K268" i="6"/>
  <c r="K269" i="6"/>
  <c r="K270" i="6"/>
  <c r="K271" i="6"/>
  <c r="K272" i="6"/>
  <c r="K273" i="6"/>
  <c r="K274" i="6"/>
  <c r="K276" i="6"/>
  <c r="K277" i="6"/>
  <c r="K278" i="6"/>
  <c r="K279" i="6"/>
  <c r="K280" i="6"/>
  <c r="K281" i="6"/>
  <c r="K282" i="6"/>
  <c r="K283" i="6"/>
  <c r="K284" i="6"/>
  <c r="K285" i="6"/>
  <c r="K286"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2" i="6"/>
  <c r="K323" i="6"/>
  <c r="K324" i="6"/>
  <c r="K325" i="6"/>
  <c r="K326" i="6"/>
  <c r="K327" i="6"/>
  <c r="K328" i="6"/>
  <c r="K329" i="6"/>
  <c r="K330" i="6"/>
  <c r="K332" i="6"/>
  <c r="K333" i="6"/>
  <c r="K334" i="6"/>
  <c r="K335" i="6"/>
  <c r="K336" i="6"/>
  <c r="K338" i="6"/>
  <c r="K339" i="6"/>
  <c r="K340" i="6"/>
  <c r="K342" i="6"/>
  <c r="K343" i="6"/>
  <c r="K344"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5" i="6"/>
  <c r="K496" i="6"/>
  <c r="K497" i="6"/>
  <c r="K498" i="6"/>
  <c r="K499" i="6"/>
  <c r="K500" i="6"/>
  <c r="K501" i="6"/>
  <c r="K503" i="6"/>
  <c r="K504" i="6"/>
  <c r="K505" i="6"/>
  <c r="K507" i="6"/>
  <c r="K508" i="6"/>
  <c r="K509" i="6"/>
  <c r="K510" i="6"/>
  <c r="K511" i="6"/>
  <c r="K512" i="6"/>
  <c r="K513" i="6"/>
  <c r="K514" i="6"/>
  <c r="K515" i="6"/>
  <c r="K516" i="6"/>
  <c r="K517" i="6"/>
  <c r="K518" i="6"/>
  <c r="K519" i="6"/>
  <c r="K520" i="6"/>
  <c r="K521" i="6"/>
  <c r="K522" i="6"/>
  <c r="K523" i="6"/>
  <c r="K524" i="6"/>
  <c r="K525" i="6"/>
  <c r="K526" i="6"/>
  <c r="K527" i="6"/>
  <c r="K528" i="6"/>
  <c r="K529" i="6"/>
  <c r="K531" i="6"/>
  <c r="K532" i="6"/>
  <c r="K533" i="6"/>
  <c r="K534" i="6"/>
  <c r="K535" i="6"/>
  <c r="K537" i="6"/>
  <c r="K538" i="6"/>
  <c r="K539"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5" i="6"/>
  <c r="K646" i="6"/>
  <c r="K647" i="6"/>
  <c r="K648" i="6"/>
  <c r="K649" i="6"/>
  <c r="K650" i="6"/>
  <c r="K651" i="6"/>
  <c r="K652" i="6"/>
  <c r="K653"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3" i="6"/>
  <c r="K764" i="6"/>
  <c r="K765" i="6"/>
  <c r="K767" i="6"/>
  <c r="K768" i="6"/>
  <c r="K769" i="6"/>
  <c r="K770" i="6"/>
  <c r="K771" i="6"/>
  <c r="K772" i="6"/>
  <c r="K773" i="6"/>
  <c r="K774" i="6"/>
  <c r="K775" i="6"/>
  <c r="K776" i="6"/>
  <c r="K777" i="6"/>
  <c r="K778" i="6"/>
  <c r="K779" i="6"/>
  <c r="K780" i="6"/>
  <c r="K781" i="6"/>
  <c r="K782" i="6"/>
  <c r="K783"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50" i="6"/>
  <c r="K851" i="6"/>
  <c r="K852" i="6"/>
  <c r="K853" i="6"/>
  <c r="K854" i="6"/>
  <c r="K855" i="6"/>
  <c r="K856" i="6"/>
  <c r="K857" i="6"/>
  <c r="K858" i="6"/>
  <c r="K859" i="6"/>
  <c r="K860" i="6"/>
  <c r="K861" i="6"/>
  <c r="K862" i="6"/>
  <c r="K863" i="6"/>
  <c r="K864" i="6"/>
  <c r="K865" i="6"/>
  <c r="K866" i="6"/>
  <c r="K867" i="6"/>
  <c r="K868" i="6"/>
  <c r="K869" i="6"/>
  <c r="K870" i="6"/>
  <c r="K871" i="6"/>
  <c r="K873" i="6"/>
  <c r="K874" i="6"/>
  <c r="K875" i="6"/>
  <c r="K876" i="6"/>
  <c r="K877" i="6"/>
  <c r="K878" i="6"/>
  <c r="K879" i="6"/>
  <c r="K880" i="6"/>
  <c r="K881" i="6"/>
  <c r="K882" i="6"/>
  <c r="K883" i="6"/>
  <c r="K884" i="6"/>
  <c r="K885" i="6"/>
  <c r="K886" i="6"/>
  <c r="K887" i="6"/>
  <c r="K888" i="6"/>
  <c r="K889" i="6"/>
  <c r="K890"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1" i="6"/>
  <c r="K922" i="6"/>
  <c r="K923" i="6"/>
  <c r="K924" i="6"/>
  <c r="K925" i="6"/>
  <c r="K926" i="6"/>
  <c r="K927"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2" i="6"/>
  <c r="K973" i="6"/>
  <c r="K974" i="6"/>
  <c r="K975" i="6"/>
  <c r="K976" i="6"/>
  <c r="K977" i="6"/>
  <c r="K978" i="6"/>
  <c r="K979" i="6"/>
  <c r="K980" i="6"/>
  <c r="K981" i="6"/>
  <c r="K982" i="6"/>
  <c r="K983" i="6"/>
  <c r="K984" i="6"/>
  <c r="K985" i="6"/>
  <c r="K986" i="6"/>
  <c r="K987" i="6"/>
  <c r="K989" i="6"/>
  <c r="K990" i="6"/>
  <c r="K991" i="6"/>
  <c r="K993" i="6"/>
  <c r="K994" i="6"/>
  <c r="K995" i="6"/>
  <c r="K996" i="6"/>
  <c r="K997" i="6"/>
  <c r="K998" i="6"/>
  <c r="K999" i="6"/>
  <c r="K1000" i="6"/>
  <c r="K1001" i="6"/>
  <c r="K1002" i="6"/>
  <c r="K1003" i="6"/>
  <c r="K1004" i="6"/>
  <c r="K1005" i="6"/>
  <c r="K1007" i="6"/>
  <c r="K1008" i="6"/>
  <c r="K1009" i="6"/>
  <c r="K1010" i="6"/>
  <c r="K1011" i="6"/>
  <c r="K1012" i="6"/>
  <c r="K1013" i="6"/>
  <c r="K1014" i="6"/>
  <c r="K1015" i="6"/>
  <c r="K1016" i="6"/>
  <c r="K1017"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80" i="6"/>
  <c r="K1081" i="6"/>
  <c r="K1082" i="6"/>
  <c r="K1083" i="6"/>
  <c r="K1084" i="6"/>
  <c r="K1085" i="6"/>
  <c r="K1086" i="6"/>
  <c r="K1087" i="6"/>
  <c r="K1088" i="6"/>
  <c r="K3" i="6"/>
  <c r="L1021" i="6" l="1"/>
  <c r="K14" i="52" l="1"/>
  <c r="K13" i="52"/>
  <c r="L12" i="52"/>
  <c r="K12" i="52"/>
  <c r="H11" i="52"/>
  <c r="H10" i="52"/>
  <c r="K6" i="34" l="1"/>
  <c r="K24" i="34"/>
  <c r="K23" i="34"/>
  <c r="K22" i="34"/>
  <c r="K21" i="34"/>
  <c r="K19" i="34"/>
  <c r="K18" i="34"/>
  <c r="K17" i="34"/>
  <c r="K16" i="34"/>
  <c r="K14" i="34"/>
  <c r="K13" i="34"/>
  <c r="K12" i="34"/>
  <c r="K3" i="34" l="1"/>
  <c r="K4" i="34"/>
  <c r="K8" i="34"/>
  <c r="K9" i="34"/>
  <c r="K10" i="34"/>
  <c r="H44" i="24" l="1"/>
  <c r="H45" i="24"/>
  <c r="H46" i="24"/>
  <c r="H47" i="24"/>
  <c r="K77" i="24"/>
  <c r="K78" i="24"/>
  <c r="K79" i="24"/>
  <c r="K76" i="24"/>
  <c r="L75" i="24"/>
  <c r="O75" i="24" s="1"/>
  <c r="K75" i="24"/>
  <c r="H448" i="3" l="1"/>
  <c r="H449" i="3"/>
  <c r="H450" i="3"/>
  <c r="H451" i="3"/>
  <c r="H452" i="3"/>
  <c r="H453" i="3"/>
  <c r="S863" i="3"/>
  <c r="K863" i="3"/>
  <c r="S862" i="3"/>
  <c r="K862" i="3"/>
  <c r="L861" i="3"/>
  <c r="K861" i="3"/>
  <c r="L18" i="4" l="1"/>
  <c r="K18" i="4"/>
  <c r="L54" i="24" l="1"/>
  <c r="K54" i="24"/>
  <c r="H403" i="3" l="1"/>
  <c r="H402" i="3"/>
  <c r="H401" i="3"/>
  <c r="H400" i="3" l="1"/>
  <c r="H447" i="3" l="1"/>
  <c r="H446" i="3"/>
  <c r="H445" i="3"/>
  <c r="T3" i="60" l="1"/>
  <c r="K3" i="60"/>
  <c r="L59" i="16"/>
  <c r="K59" i="16"/>
  <c r="L50" i="16"/>
  <c r="K50" i="16"/>
  <c r="L43" i="16"/>
  <c r="K43" i="16"/>
  <c r="L27" i="16"/>
  <c r="K27" i="16"/>
  <c r="L17" i="16"/>
  <c r="K17" i="16"/>
  <c r="L3" i="31"/>
  <c r="L139" i="23"/>
  <c r="K139" i="23"/>
  <c r="L135" i="23"/>
  <c r="K135" i="23"/>
  <c r="L131" i="23"/>
  <c r="K131" i="23"/>
  <c r="L119" i="23"/>
  <c r="K119" i="23"/>
  <c r="L102" i="23"/>
  <c r="K102" i="23"/>
  <c r="L106" i="23"/>
  <c r="K106" i="23"/>
  <c r="L98" i="23"/>
  <c r="K98" i="23"/>
  <c r="L94" i="23"/>
  <c r="K94" i="23"/>
  <c r="L75" i="23"/>
  <c r="K75" i="23"/>
  <c r="L62" i="23"/>
  <c r="K62" i="23"/>
  <c r="K60" i="23"/>
  <c r="K59" i="23"/>
  <c r="L58" i="23"/>
  <c r="K58" i="23"/>
  <c r="K56" i="23"/>
  <c r="K55" i="23"/>
  <c r="L54" i="23"/>
  <c r="K54" i="23"/>
  <c r="K52" i="23"/>
  <c r="K51" i="23"/>
  <c r="L50" i="23"/>
  <c r="K50" i="23"/>
  <c r="K48" i="23"/>
  <c r="K47" i="23"/>
  <c r="L46" i="23"/>
  <c r="K46" i="23"/>
  <c r="K44" i="23"/>
  <c r="K43" i="23"/>
  <c r="L42" i="23"/>
  <c r="K42" i="23"/>
  <c r="L38" i="23"/>
  <c r="K38" i="23"/>
  <c r="L26" i="23"/>
  <c r="K26" i="23"/>
  <c r="L22" i="23"/>
  <c r="K22" i="23"/>
  <c r="L15" i="23"/>
  <c r="K15" i="23"/>
  <c r="L11" i="23"/>
  <c r="K11" i="23"/>
  <c r="L3" i="23"/>
  <c r="K3" i="23"/>
  <c r="L3" i="61"/>
  <c r="L3" i="14"/>
  <c r="L13" i="57"/>
  <c r="L8" i="57"/>
  <c r="L3" i="57"/>
  <c r="L19" i="58"/>
  <c r="L10" i="58"/>
  <c r="L46" i="24"/>
  <c r="K46" i="24"/>
  <c r="L40" i="24"/>
  <c r="L36" i="24"/>
  <c r="L32" i="24"/>
  <c r="L25" i="24"/>
  <c r="L21" i="24"/>
  <c r="L13" i="24"/>
  <c r="K40" i="24"/>
  <c r="K36" i="24"/>
  <c r="K32" i="24"/>
  <c r="K25" i="24"/>
  <c r="K21" i="24"/>
  <c r="K13" i="24"/>
  <c r="S19" i="58"/>
  <c r="K19" i="58"/>
  <c r="S10" i="58"/>
  <c r="K10" i="58"/>
  <c r="L855" i="3"/>
  <c r="K855" i="3"/>
  <c r="L837" i="3"/>
  <c r="K837" i="3"/>
  <c r="L833" i="3"/>
  <c r="K833" i="3"/>
  <c r="L827" i="3"/>
  <c r="K827" i="3"/>
  <c r="L815" i="3"/>
  <c r="K815" i="3"/>
  <c r="L807" i="3"/>
  <c r="K807" i="3"/>
  <c r="L799" i="3"/>
  <c r="K799" i="3"/>
  <c r="L786" i="3"/>
  <c r="K786" i="3"/>
  <c r="L773" i="3"/>
  <c r="K773" i="3"/>
  <c r="L755" i="3"/>
  <c r="K755" i="3"/>
  <c r="L749" i="3"/>
  <c r="K749" i="3"/>
  <c r="L743" i="3"/>
  <c r="K743" i="3"/>
  <c r="L12" i="56"/>
  <c r="K12" i="56"/>
  <c r="L3" i="56"/>
  <c r="K3" i="56"/>
  <c r="L531" i="6"/>
  <c r="L1007" i="6"/>
  <c r="L993" i="6"/>
  <c r="L989" i="6"/>
  <c r="L972" i="6"/>
  <c r="L15" i="51"/>
  <c r="K15" i="51"/>
  <c r="L11" i="51"/>
  <c r="K11" i="51"/>
  <c r="L7" i="51"/>
  <c r="K7" i="51"/>
  <c r="S13" i="57"/>
  <c r="K13" i="57"/>
  <c r="S8" i="57"/>
  <c r="K8" i="57"/>
  <c r="S3" i="57"/>
  <c r="K3" i="57"/>
  <c r="T6" i="64"/>
  <c r="S6" i="64"/>
  <c r="K6" i="64"/>
  <c r="T4" i="64" l="1"/>
  <c r="S4" i="64"/>
  <c r="K4" i="64"/>
  <c r="T3" i="64"/>
  <c r="S3" i="64"/>
  <c r="K3" i="64"/>
  <c r="H3" i="64"/>
  <c r="H2" i="64"/>
  <c r="K3" i="14" l="1"/>
  <c r="K3" i="2"/>
  <c r="K3" i="61"/>
  <c r="S3" i="61"/>
  <c r="K3" i="5"/>
  <c r="K7" i="5"/>
  <c r="S11" i="5"/>
  <c r="K11" i="5"/>
  <c r="H17" i="56" l="1"/>
  <c r="L31" i="65" l="1"/>
  <c r="U216" i="65" l="1"/>
  <c r="T216" i="65"/>
  <c r="S216" i="65"/>
  <c r="L216" i="65"/>
  <c r="K216" i="65"/>
  <c r="H216" i="65"/>
  <c r="U215" i="65"/>
  <c r="T215" i="65"/>
  <c r="S215" i="65"/>
  <c r="L215" i="65"/>
  <c r="K215" i="65"/>
  <c r="H215" i="65"/>
  <c r="U214" i="65"/>
  <c r="T214" i="65"/>
  <c r="S214" i="65"/>
  <c r="L214" i="65"/>
  <c r="K214" i="65"/>
  <c r="H214" i="65"/>
  <c r="U213" i="65"/>
  <c r="T213" i="65"/>
  <c r="S213" i="65"/>
  <c r="L213" i="65"/>
  <c r="K213" i="65"/>
  <c r="H213" i="65"/>
  <c r="U212" i="65"/>
  <c r="T212" i="65"/>
  <c r="S212" i="65"/>
  <c r="L212" i="65"/>
  <c r="K212" i="65"/>
  <c r="H212" i="65"/>
  <c r="U211" i="65"/>
  <c r="T211" i="65"/>
  <c r="S211" i="65"/>
  <c r="L211" i="65"/>
  <c r="K211" i="65"/>
  <c r="H211" i="65"/>
  <c r="U210" i="65"/>
  <c r="T210" i="65"/>
  <c r="S210" i="65"/>
  <c r="L210" i="65"/>
  <c r="K210" i="65"/>
  <c r="H210" i="65"/>
  <c r="U209" i="65"/>
  <c r="T209" i="65"/>
  <c r="S209" i="65"/>
  <c r="L209" i="65"/>
  <c r="K209" i="65"/>
  <c r="H209" i="65"/>
  <c r="U208" i="65"/>
  <c r="T208" i="65"/>
  <c r="S208" i="65"/>
  <c r="L208" i="65"/>
  <c r="K208" i="65"/>
  <c r="H208" i="65"/>
  <c r="U207" i="65"/>
  <c r="T207" i="65"/>
  <c r="S207" i="65"/>
  <c r="L207" i="65"/>
  <c r="K207" i="65"/>
  <c r="H207" i="65"/>
  <c r="U206" i="65"/>
  <c r="T206" i="65"/>
  <c r="S206" i="65"/>
  <c r="L206" i="65"/>
  <c r="K206" i="65"/>
  <c r="H206" i="65"/>
  <c r="U205" i="65"/>
  <c r="T205" i="65"/>
  <c r="S205" i="65"/>
  <c r="L205" i="65"/>
  <c r="K205" i="65"/>
  <c r="H205" i="65"/>
  <c r="U204" i="65"/>
  <c r="T204" i="65"/>
  <c r="S204" i="65"/>
  <c r="L204" i="65"/>
  <c r="K204" i="65"/>
  <c r="H204" i="65"/>
  <c r="U203" i="65"/>
  <c r="T203" i="65"/>
  <c r="S203" i="65"/>
  <c r="L203" i="65"/>
  <c r="K203" i="65"/>
  <c r="H203" i="65"/>
  <c r="U202" i="65"/>
  <c r="T202" i="65"/>
  <c r="S202" i="65"/>
  <c r="L202" i="65"/>
  <c r="K202" i="65"/>
  <c r="H202" i="65"/>
  <c r="U201" i="65"/>
  <c r="T201" i="65"/>
  <c r="S201" i="65"/>
  <c r="L201" i="65"/>
  <c r="K201" i="65"/>
  <c r="H201" i="65"/>
  <c r="U200" i="65"/>
  <c r="T200" i="65"/>
  <c r="S200" i="65"/>
  <c r="L200" i="65"/>
  <c r="K200" i="65"/>
  <c r="H200" i="65"/>
  <c r="U199" i="65"/>
  <c r="T199" i="65"/>
  <c r="S199" i="65"/>
  <c r="L199" i="65"/>
  <c r="K199" i="65"/>
  <c r="H199" i="65"/>
  <c r="U198" i="65"/>
  <c r="T198" i="65"/>
  <c r="S198" i="65"/>
  <c r="L198" i="65"/>
  <c r="K198" i="65"/>
  <c r="H198" i="65"/>
  <c r="U197" i="65"/>
  <c r="T197" i="65"/>
  <c r="S197" i="65"/>
  <c r="L197" i="65"/>
  <c r="K197" i="65"/>
  <c r="H197" i="65"/>
  <c r="U196" i="65"/>
  <c r="T196" i="65"/>
  <c r="S196" i="65"/>
  <c r="L196" i="65"/>
  <c r="K196" i="65"/>
  <c r="H196" i="65"/>
  <c r="U195" i="65"/>
  <c r="T195" i="65"/>
  <c r="S195" i="65"/>
  <c r="L195" i="65"/>
  <c r="K195" i="65"/>
  <c r="H195" i="65"/>
  <c r="U194" i="65"/>
  <c r="T194" i="65"/>
  <c r="S194" i="65"/>
  <c r="L194" i="65"/>
  <c r="K194" i="65"/>
  <c r="H194" i="65"/>
  <c r="U193" i="65"/>
  <c r="T193" i="65"/>
  <c r="S193" i="65"/>
  <c r="L193" i="65"/>
  <c r="K193" i="65"/>
  <c r="H193" i="65"/>
  <c r="U192" i="65"/>
  <c r="T192" i="65"/>
  <c r="S192" i="65"/>
  <c r="L192" i="65"/>
  <c r="K192" i="65"/>
  <c r="H192" i="65"/>
  <c r="U191" i="65"/>
  <c r="T191" i="65"/>
  <c r="S191" i="65"/>
  <c r="L191" i="65"/>
  <c r="K191" i="65"/>
  <c r="H191" i="65"/>
  <c r="U190" i="65"/>
  <c r="T190" i="65"/>
  <c r="S190" i="65"/>
  <c r="L190" i="65"/>
  <c r="K190" i="65"/>
  <c r="H190" i="65"/>
  <c r="U189" i="65"/>
  <c r="T189" i="65"/>
  <c r="S189" i="65"/>
  <c r="L189" i="65"/>
  <c r="K189" i="65"/>
  <c r="H189" i="65"/>
  <c r="U188" i="65"/>
  <c r="T188" i="65"/>
  <c r="S188" i="65"/>
  <c r="L188" i="65"/>
  <c r="K188" i="65"/>
  <c r="H188" i="65"/>
  <c r="U187" i="65"/>
  <c r="T187" i="65"/>
  <c r="S187" i="65"/>
  <c r="L187" i="65"/>
  <c r="K187" i="65"/>
  <c r="H187" i="65"/>
  <c r="U186" i="65"/>
  <c r="T186" i="65"/>
  <c r="S186" i="65"/>
  <c r="L186" i="65"/>
  <c r="K186" i="65"/>
  <c r="H186" i="65"/>
  <c r="U185" i="65"/>
  <c r="T185" i="65"/>
  <c r="S185" i="65"/>
  <c r="L185" i="65"/>
  <c r="K185" i="65"/>
  <c r="H185" i="65"/>
  <c r="U184" i="65"/>
  <c r="T184" i="65"/>
  <c r="S184" i="65"/>
  <c r="L184" i="65"/>
  <c r="K184" i="65"/>
  <c r="H184" i="65"/>
  <c r="U183" i="65"/>
  <c r="T183" i="65"/>
  <c r="S183" i="65"/>
  <c r="L183" i="65"/>
  <c r="K183" i="65"/>
  <c r="H183" i="65"/>
  <c r="U182" i="65"/>
  <c r="T182" i="65"/>
  <c r="S182" i="65"/>
  <c r="L182" i="65"/>
  <c r="K182" i="65"/>
  <c r="H182" i="65"/>
  <c r="U181" i="65"/>
  <c r="T181" i="65"/>
  <c r="S181" i="65"/>
  <c r="L181" i="65"/>
  <c r="K181" i="65"/>
  <c r="H181" i="65"/>
  <c r="U180" i="65"/>
  <c r="T180" i="65"/>
  <c r="S180" i="65"/>
  <c r="L180" i="65"/>
  <c r="K180" i="65"/>
  <c r="H180" i="65"/>
  <c r="U179" i="65"/>
  <c r="T179" i="65"/>
  <c r="S179" i="65"/>
  <c r="K179" i="65"/>
  <c r="H179" i="65"/>
  <c r="U178" i="65"/>
  <c r="T178" i="65"/>
  <c r="S178" i="65"/>
  <c r="K178" i="65"/>
  <c r="H178" i="65"/>
  <c r="U177" i="65"/>
  <c r="T177" i="65"/>
  <c r="S177" i="65"/>
  <c r="K177" i="65"/>
  <c r="H177" i="65"/>
  <c r="U176" i="65"/>
  <c r="T176" i="65"/>
  <c r="S176" i="65"/>
  <c r="K176" i="65"/>
  <c r="H176" i="65"/>
  <c r="U175" i="65"/>
  <c r="T175" i="65"/>
  <c r="S175" i="65"/>
  <c r="L175" i="65"/>
  <c r="K175" i="65"/>
  <c r="H175" i="65"/>
  <c r="U174" i="65"/>
  <c r="T174" i="65"/>
  <c r="S174" i="65"/>
  <c r="L174" i="65"/>
  <c r="K174" i="65"/>
  <c r="H174" i="65"/>
  <c r="U173" i="65"/>
  <c r="T173" i="65"/>
  <c r="S173" i="65"/>
  <c r="L173" i="65"/>
  <c r="K173" i="65"/>
  <c r="H173" i="65"/>
  <c r="U172" i="65"/>
  <c r="T172" i="65"/>
  <c r="S172" i="65"/>
  <c r="L172" i="65"/>
  <c r="K172" i="65"/>
  <c r="H172" i="65"/>
  <c r="U171" i="65"/>
  <c r="T171" i="65"/>
  <c r="S171" i="65"/>
  <c r="L171" i="65"/>
  <c r="K171" i="65"/>
  <c r="H171" i="65"/>
  <c r="U170" i="65"/>
  <c r="T170" i="65"/>
  <c r="S170" i="65"/>
  <c r="L170" i="65"/>
  <c r="K170" i="65"/>
  <c r="H170" i="65"/>
  <c r="U169" i="65"/>
  <c r="T169" i="65"/>
  <c r="S169" i="65"/>
  <c r="L169" i="65"/>
  <c r="K169" i="65"/>
  <c r="H169" i="65"/>
  <c r="U168" i="65"/>
  <c r="T168" i="65"/>
  <c r="S168" i="65"/>
  <c r="L168" i="65"/>
  <c r="K168" i="65"/>
  <c r="H168" i="65"/>
  <c r="U167" i="65"/>
  <c r="T167" i="65"/>
  <c r="S167" i="65"/>
  <c r="L167" i="65"/>
  <c r="K167" i="65"/>
  <c r="H167" i="65"/>
  <c r="U166" i="65"/>
  <c r="T166" i="65"/>
  <c r="S166" i="65"/>
  <c r="L166" i="65"/>
  <c r="K166" i="65"/>
  <c r="H166" i="65"/>
  <c r="U165" i="65"/>
  <c r="T165" i="65"/>
  <c r="S165" i="65"/>
  <c r="L165" i="65"/>
  <c r="K165" i="65"/>
  <c r="H165" i="65"/>
  <c r="U164" i="65"/>
  <c r="T164" i="65"/>
  <c r="S164" i="65"/>
  <c r="L164" i="65"/>
  <c r="K164" i="65"/>
  <c r="H164" i="65"/>
  <c r="U163" i="65"/>
  <c r="T163" i="65"/>
  <c r="S163" i="65"/>
  <c r="L163" i="65"/>
  <c r="K163" i="65"/>
  <c r="H163" i="65"/>
  <c r="U162" i="65"/>
  <c r="T162" i="65"/>
  <c r="S162" i="65"/>
  <c r="L162" i="65"/>
  <c r="K162" i="65"/>
  <c r="H162" i="65"/>
  <c r="U161" i="65"/>
  <c r="T161" i="65"/>
  <c r="S161" i="65"/>
  <c r="L161" i="65"/>
  <c r="K161" i="65"/>
  <c r="H161" i="65"/>
  <c r="U160" i="65"/>
  <c r="T160" i="65"/>
  <c r="S160" i="65"/>
  <c r="L160" i="65"/>
  <c r="K160" i="65"/>
  <c r="H160" i="65"/>
  <c r="U159" i="65"/>
  <c r="T159" i="65"/>
  <c r="S159" i="65"/>
  <c r="L159" i="65"/>
  <c r="K159" i="65"/>
  <c r="H159" i="65"/>
  <c r="U158" i="65"/>
  <c r="T158" i="65"/>
  <c r="S158" i="65"/>
  <c r="L158" i="65"/>
  <c r="K158" i="65"/>
  <c r="H158" i="65"/>
  <c r="U157" i="65"/>
  <c r="T157" i="65"/>
  <c r="S157" i="65"/>
  <c r="L157" i="65"/>
  <c r="K157" i="65"/>
  <c r="H157" i="65"/>
  <c r="U156" i="65"/>
  <c r="T156" i="65"/>
  <c r="S156" i="65"/>
  <c r="L156" i="65"/>
  <c r="K156" i="65"/>
  <c r="H156" i="65"/>
  <c r="U155" i="65"/>
  <c r="T155" i="65"/>
  <c r="S155" i="65"/>
  <c r="L155" i="65"/>
  <c r="K155" i="65"/>
  <c r="H155" i="65"/>
  <c r="U154" i="65"/>
  <c r="T154" i="65"/>
  <c r="S154" i="65"/>
  <c r="L154" i="65"/>
  <c r="K154" i="65"/>
  <c r="H154" i="65"/>
  <c r="U153" i="65"/>
  <c r="T153" i="65"/>
  <c r="S153" i="65"/>
  <c r="L153" i="65"/>
  <c r="K153" i="65"/>
  <c r="H153" i="65"/>
  <c r="U152" i="65"/>
  <c r="T152" i="65"/>
  <c r="S152" i="65"/>
  <c r="L152" i="65"/>
  <c r="K152" i="65"/>
  <c r="H152" i="65"/>
  <c r="U151" i="65"/>
  <c r="T151" i="65"/>
  <c r="S151" i="65"/>
  <c r="L151" i="65"/>
  <c r="K151" i="65"/>
  <c r="H151" i="65"/>
  <c r="U150" i="65"/>
  <c r="T150" i="65"/>
  <c r="S150" i="65"/>
  <c r="L150" i="65"/>
  <c r="K150" i="65"/>
  <c r="H150" i="65"/>
  <c r="U149" i="65"/>
  <c r="T149" i="65"/>
  <c r="S149" i="65"/>
  <c r="L149" i="65"/>
  <c r="K149" i="65"/>
  <c r="H149" i="65"/>
  <c r="U148" i="65"/>
  <c r="T148" i="65"/>
  <c r="S148" i="65"/>
  <c r="L148" i="65"/>
  <c r="K148" i="65"/>
  <c r="H148" i="65"/>
  <c r="U147" i="65"/>
  <c r="T147" i="65"/>
  <c r="S147" i="65"/>
  <c r="L147" i="65"/>
  <c r="K147" i="65"/>
  <c r="H147" i="65"/>
  <c r="U146" i="65"/>
  <c r="T146" i="65"/>
  <c r="S146" i="65"/>
  <c r="L146" i="65"/>
  <c r="K146" i="65"/>
  <c r="H146" i="65"/>
  <c r="U145" i="65"/>
  <c r="T145" i="65"/>
  <c r="S145" i="65"/>
  <c r="L145" i="65"/>
  <c r="K145" i="65"/>
  <c r="H145" i="65"/>
  <c r="U144" i="65"/>
  <c r="T144" i="65"/>
  <c r="S144" i="65"/>
  <c r="L144" i="65"/>
  <c r="K144" i="65"/>
  <c r="H144" i="65"/>
  <c r="U143" i="65"/>
  <c r="T143" i="65"/>
  <c r="S143" i="65"/>
  <c r="L143" i="65"/>
  <c r="K143" i="65"/>
  <c r="H143" i="65"/>
  <c r="U142" i="65"/>
  <c r="T142" i="65"/>
  <c r="S142" i="65"/>
  <c r="L142" i="65"/>
  <c r="K142" i="65"/>
  <c r="H142" i="65"/>
  <c r="U141" i="65"/>
  <c r="T141" i="65"/>
  <c r="S141" i="65"/>
  <c r="L141" i="65"/>
  <c r="K141" i="65"/>
  <c r="H141" i="65"/>
  <c r="U140" i="65"/>
  <c r="T140" i="65"/>
  <c r="S140" i="65"/>
  <c r="L140" i="65"/>
  <c r="K140" i="65"/>
  <c r="H140" i="65"/>
  <c r="U139" i="65"/>
  <c r="T139" i="65"/>
  <c r="S139" i="65"/>
  <c r="L139" i="65"/>
  <c r="K139" i="65"/>
  <c r="H139" i="65"/>
  <c r="U138" i="65"/>
  <c r="T138" i="65"/>
  <c r="S138" i="65"/>
  <c r="L138" i="65"/>
  <c r="K138" i="65"/>
  <c r="H138" i="65"/>
  <c r="U137" i="65"/>
  <c r="T137" i="65"/>
  <c r="S137" i="65"/>
  <c r="L137" i="65"/>
  <c r="K137" i="65"/>
  <c r="H137" i="65"/>
  <c r="U136" i="65"/>
  <c r="T136" i="65"/>
  <c r="S136" i="65"/>
  <c r="L136" i="65"/>
  <c r="K136" i="65"/>
  <c r="H136" i="65"/>
  <c r="U135" i="65"/>
  <c r="T135" i="65"/>
  <c r="S135" i="65"/>
  <c r="L135" i="65"/>
  <c r="K135" i="65"/>
  <c r="H135" i="65"/>
  <c r="U134" i="65"/>
  <c r="T134" i="65"/>
  <c r="S134" i="65"/>
  <c r="L134" i="65"/>
  <c r="K134" i="65"/>
  <c r="H134" i="65"/>
  <c r="U133" i="65"/>
  <c r="T133" i="65"/>
  <c r="S133" i="65"/>
  <c r="L133" i="65"/>
  <c r="K133" i="65"/>
  <c r="H133" i="65"/>
  <c r="U132" i="65"/>
  <c r="T132" i="65"/>
  <c r="S132" i="65"/>
  <c r="L132" i="65"/>
  <c r="K132" i="65"/>
  <c r="H132" i="65"/>
  <c r="U131" i="65"/>
  <c r="T131" i="65"/>
  <c r="S131" i="65"/>
  <c r="L131" i="65"/>
  <c r="K131" i="65"/>
  <c r="H131" i="65"/>
  <c r="U130" i="65"/>
  <c r="T130" i="65"/>
  <c r="S130" i="65"/>
  <c r="L130" i="65"/>
  <c r="K130" i="65"/>
  <c r="H130" i="65"/>
  <c r="U129" i="65"/>
  <c r="T129" i="65"/>
  <c r="S129" i="65"/>
  <c r="L129" i="65"/>
  <c r="K129" i="65"/>
  <c r="H129" i="65"/>
  <c r="U128" i="65"/>
  <c r="T128" i="65"/>
  <c r="S128" i="65"/>
  <c r="L128" i="65"/>
  <c r="K128" i="65"/>
  <c r="H128" i="65"/>
  <c r="U127" i="65"/>
  <c r="T127" i="65"/>
  <c r="S127" i="65"/>
  <c r="L127" i="65"/>
  <c r="K127" i="65"/>
  <c r="H127" i="65"/>
  <c r="U126" i="65"/>
  <c r="T126" i="65"/>
  <c r="S126" i="65"/>
  <c r="L126" i="65"/>
  <c r="K126" i="65"/>
  <c r="H126" i="65"/>
  <c r="U125" i="65"/>
  <c r="T125" i="65"/>
  <c r="S125" i="65"/>
  <c r="L125" i="65"/>
  <c r="K125" i="65"/>
  <c r="H125" i="65"/>
  <c r="U124" i="65"/>
  <c r="T124" i="65"/>
  <c r="S124" i="65"/>
  <c r="L124" i="65"/>
  <c r="K124" i="65"/>
  <c r="H124" i="65"/>
  <c r="U123" i="65"/>
  <c r="T123" i="65"/>
  <c r="S123" i="65"/>
  <c r="L123" i="65"/>
  <c r="K123" i="65"/>
  <c r="H123" i="65"/>
  <c r="U122" i="65"/>
  <c r="T122" i="65"/>
  <c r="S122" i="65"/>
  <c r="L122" i="65"/>
  <c r="K122" i="65"/>
  <c r="H122" i="65"/>
  <c r="U121" i="65"/>
  <c r="T121" i="65"/>
  <c r="S121" i="65"/>
  <c r="L121" i="65"/>
  <c r="K121" i="65"/>
  <c r="H121" i="65"/>
  <c r="U120" i="65"/>
  <c r="T120" i="65"/>
  <c r="S120" i="65"/>
  <c r="L120" i="65"/>
  <c r="K120" i="65"/>
  <c r="H120" i="65"/>
  <c r="U119" i="65"/>
  <c r="T119" i="65"/>
  <c r="S119" i="65"/>
  <c r="L119" i="65"/>
  <c r="K119" i="65"/>
  <c r="H119" i="65"/>
  <c r="U118" i="65"/>
  <c r="T118" i="65"/>
  <c r="S118" i="65"/>
  <c r="L118" i="65"/>
  <c r="K118" i="65"/>
  <c r="H118" i="65"/>
  <c r="U117" i="65"/>
  <c r="T117" i="65"/>
  <c r="S117" i="65"/>
  <c r="L117" i="65"/>
  <c r="K117" i="65"/>
  <c r="H117" i="65"/>
  <c r="U116" i="65"/>
  <c r="T116" i="65"/>
  <c r="S116" i="65"/>
  <c r="L116" i="65"/>
  <c r="K116" i="65"/>
  <c r="H116" i="65"/>
  <c r="U115" i="65"/>
  <c r="T115" i="65"/>
  <c r="S115" i="65"/>
  <c r="L115" i="65"/>
  <c r="K115" i="65"/>
  <c r="H115" i="65"/>
  <c r="U114" i="65"/>
  <c r="T114" i="65"/>
  <c r="S114" i="65"/>
  <c r="L114" i="65"/>
  <c r="K114" i="65"/>
  <c r="H114" i="65"/>
  <c r="U113" i="65"/>
  <c r="T113" i="65"/>
  <c r="S113" i="65"/>
  <c r="L113" i="65"/>
  <c r="K113" i="65"/>
  <c r="H113" i="65"/>
  <c r="U112" i="65"/>
  <c r="T112" i="65"/>
  <c r="S112" i="65"/>
  <c r="L112" i="65"/>
  <c r="K112" i="65"/>
  <c r="H112" i="65"/>
  <c r="U111" i="65"/>
  <c r="T111" i="65"/>
  <c r="S111" i="65"/>
  <c r="L111" i="65"/>
  <c r="K111" i="65"/>
  <c r="H111" i="65"/>
  <c r="U110" i="65"/>
  <c r="T110" i="65"/>
  <c r="S110" i="65"/>
  <c r="L110" i="65"/>
  <c r="K110" i="65"/>
  <c r="H110" i="65"/>
  <c r="U109" i="65"/>
  <c r="T109" i="65"/>
  <c r="S109" i="65"/>
  <c r="L109" i="65"/>
  <c r="K109" i="65"/>
  <c r="H109" i="65"/>
  <c r="U108" i="65"/>
  <c r="T108" i="65"/>
  <c r="S108" i="65"/>
  <c r="L108" i="65"/>
  <c r="K108" i="65"/>
  <c r="H108" i="65"/>
  <c r="U107" i="65"/>
  <c r="T107" i="65"/>
  <c r="S107" i="65"/>
  <c r="L107" i="65"/>
  <c r="K107" i="65"/>
  <c r="H107" i="65"/>
  <c r="U106" i="65"/>
  <c r="T106" i="65"/>
  <c r="S106" i="65"/>
  <c r="L106" i="65"/>
  <c r="K106" i="65"/>
  <c r="H106" i="65"/>
  <c r="U105" i="65"/>
  <c r="T105" i="65"/>
  <c r="S105" i="65"/>
  <c r="L105" i="65"/>
  <c r="K105" i="65"/>
  <c r="H105" i="65"/>
  <c r="S104" i="65"/>
  <c r="L104" i="65"/>
  <c r="K104" i="65"/>
  <c r="H104" i="65"/>
  <c r="S103" i="65"/>
  <c r="L103" i="65"/>
  <c r="K103" i="65"/>
  <c r="H103" i="65"/>
  <c r="S102" i="65"/>
  <c r="L102" i="65"/>
  <c r="K102" i="65"/>
  <c r="H102" i="65"/>
  <c r="S101" i="65"/>
  <c r="L101" i="65"/>
  <c r="K101" i="65"/>
  <c r="H101" i="65"/>
  <c r="S100" i="65"/>
  <c r="L100" i="65"/>
  <c r="K100" i="65"/>
  <c r="H100" i="65"/>
  <c r="S99" i="65"/>
  <c r="L99" i="65"/>
  <c r="K99" i="65"/>
  <c r="H99" i="65"/>
  <c r="S98" i="65"/>
  <c r="L98" i="65"/>
  <c r="K98" i="65"/>
  <c r="H98" i="65"/>
  <c r="S97" i="65"/>
  <c r="L97" i="65"/>
  <c r="K97" i="65"/>
  <c r="H97" i="65"/>
  <c r="S96" i="65"/>
  <c r="L96" i="65"/>
  <c r="K96" i="65"/>
  <c r="H96" i="65"/>
  <c r="S95" i="65"/>
  <c r="L95" i="65"/>
  <c r="K95" i="65"/>
  <c r="H95" i="65"/>
  <c r="S94" i="65"/>
  <c r="L94" i="65"/>
  <c r="K94" i="65"/>
  <c r="H94" i="65"/>
  <c r="S93" i="65"/>
  <c r="L93" i="65"/>
  <c r="K93" i="65"/>
  <c r="H93" i="65"/>
  <c r="S92" i="65"/>
  <c r="L92" i="65"/>
  <c r="K92" i="65"/>
  <c r="H92" i="65"/>
  <c r="S91" i="65"/>
  <c r="L91" i="65"/>
  <c r="K91" i="65"/>
  <c r="H91" i="65"/>
  <c r="S90" i="65"/>
  <c r="L90" i="65"/>
  <c r="K90" i="65"/>
  <c r="H90" i="65"/>
  <c r="S89" i="65"/>
  <c r="L89" i="65"/>
  <c r="K89" i="65"/>
  <c r="H89" i="65"/>
  <c r="S88" i="65"/>
  <c r="L88" i="65"/>
  <c r="K88" i="65"/>
  <c r="H88" i="65"/>
  <c r="S87" i="65"/>
  <c r="L87" i="65"/>
  <c r="K87" i="65"/>
  <c r="H87" i="65"/>
  <c r="S86" i="65"/>
  <c r="L86" i="65"/>
  <c r="K86" i="65"/>
  <c r="H86" i="65"/>
  <c r="S85" i="65"/>
  <c r="L85" i="65"/>
  <c r="K85" i="65"/>
  <c r="H85" i="65"/>
  <c r="S84" i="65"/>
  <c r="L84" i="65"/>
  <c r="K84" i="65"/>
  <c r="H84" i="65"/>
  <c r="S83" i="65"/>
  <c r="L83" i="65"/>
  <c r="K83" i="65"/>
  <c r="H83" i="65"/>
  <c r="S82" i="65"/>
  <c r="L82" i="65"/>
  <c r="K82" i="65"/>
  <c r="H82" i="65"/>
  <c r="S81" i="65"/>
  <c r="L81" i="65"/>
  <c r="K81" i="65"/>
  <c r="H81" i="65"/>
  <c r="S80" i="65"/>
  <c r="L80" i="65"/>
  <c r="K80" i="65"/>
  <c r="H80" i="65"/>
  <c r="S79" i="65"/>
  <c r="L79" i="65"/>
  <c r="K79" i="65"/>
  <c r="H79" i="65"/>
  <c r="S78" i="65"/>
  <c r="L78" i="65"/>
  <c r="K78" i="65"/>
  <c r="H78" i="65"/>
  <c r="S77" i="65"/>
  <c r="L77" i="65"/>
  <c r="K77" i="65"/>
  <c r="H77" i="65"/>
  <c r="S76" i="65"/>
  <c r="L76" i="65"/>
  <c r="K76" i="65"/>
  <c r="H76" i="65"/>
  <c r="S75" i="65"/>
  <c r="L75" i="65"/>
  <c r="K75" i="65"/>
  <c r="H75" i="65"/>
  <c r="S74" i="65"/>
  <c r="L74" i="65"/>
  <c r="K74" i="65"/>
  <c r="H74" i="65"/>
  <c r="U73" i="65"/>
  <c r="T73" i="65"/>
  <c r="S73" i="65"/>
  <c r="L73" i="65"/>
  <c r="K73" i="65"/>
  <c r="H73" i="65"/>
  <c r="U72" i="65"/>
  <c r="T72" i="65"/>
  <c r="S72" i="65"/>
  <c r="L72" i="65"/>
  <c r="K72" i="65"/>
  <c r="H72" i="65"/>
  <c r="U71" i="65"/>
  <c r="T71" i="65"/>
  <c r="S71" i="65"/>
  <c r="L71" i="65"/>
  <c r="K71" i="65"/>
  <c r="H71" i="65"/>
  <c r="U70" i="65"/>
  <c r="T70" i="65"/>
  <c r="S70" i="65"/>
  <c r="L70" i="65"/>
  <c r="K70" i="65"/>
  <c r="H70" i="65"/>
  <c r="U69" i="65"/>
  <c r="T69" i="65"/>
  <c r="S69" i="65"/>
  <c r="L69" i="65"/>
  <c r="K69" i="65"/>
  <c r="H69" i="65"/>
  <c r="U68" i="65"/>
  <c r="T68" i="65"/>
  <c r="S68" i="65"/>
  <c r="L68" i="65"/>
  <c r="K68" i="65"/>
  <c r="H68" i="65"/>
  <c r="U67" i="65"/>
  <c r="T67" i="65"/>
  <c r="S67" i="65"/>
  <c r="L67" i="65"/>
  <c r="K67" i="65"/>
  <c r="H67" i="65"/>
  <c r="U66" i="65"/>
  <c r="T66" i="65"/>
  <c r="S66" i="65"/>
  <c r="L66" i="65"/>
  <c r="K66" i="65"/>
  <c r="H66" i="65"/>
  <c r="U65" i="65"/>
  <c r="T65" i="65"/>
  <c r="S65" i="65"/>
  <c r="L65" i="65"/>
  <c r="K65" i="65"/>
  <c r="H65" i="65"/>
  <c r="U64" i="65"/>
  <c r="T64" i="65"/>
  <c r="S64" i="65"/>
  <c r="L64" i="65"/>
  <c r="K64" i="65"/>
  <c r="H64" i="65"/>
  <c r="U63" i="65"/>
  <c r="T63" i="65"/>
  <c r="S63" i="65"/>
  <c r="L63" i="65"/>
  <c r="K63" i="65"/>
  <c r="H63" i="65"/>
  <c r="U62" i="65"/>
  <c r="T62" i="65"/>
  <c r="S62" i="65"/>
  <c r="L62" i="65"/>
  <c r="K62" i="65"/>
  <c r="H62" i="65"/>
  <c r="U61" i="65"/>
  <c r="T61" i="65"/>
  <c r="S61" i="65"/>
  <c r="L61" i="65"/>
  <c r="K61" i="65"/>
  <c r="H61" i="65"/>
  <c r="U60" i="65"/>
  <c r="T60" i="65"/>
  <c r="S60" i="65"/>
  <c r="L60" i="65"/>
  <c r="K60" i="65"/>
  <c r="H60" i="65"/>
  <c r="U59" i="65"/>
  <c r="T59" i="65"/>
  <c r="S59" i="65"/>
  <c r="L59" i="65"/>
  <c r="K59" i="65"/>
  <c r="H59" i="65"/>
  <c r="U58" i="65"/>
  <c r="T58" i="65"/>
  <c r="S58" i="65"/>
  <c r="L58" i="65"/>
  <c r="K58" i="65"/>
  <c r="H58" i="65"/>
  <c r="U57" i="65"/>
  <c r="T57" i="65"/>
  <c r="S57" i="65"/>
  <c r="L57" i="65"/>
  <c r="K57" i="65"/>
  <c r="H57" i="65"/>
  <c r="U56" i="65"/>
  <c r="T56" i="65"/>
  <c r="S56" i="65"/>
  <c r="L56" i="65"/>
  <c r="K56" i="65"/>
  <c r="H56" i="65"/>
  <c r="U55" i="65"/>
  <c r="T55" i="65"/>
  <c r="S55" i="65"/>
  <c r="L55" i="65"/>
  <c r="K55" i="65"/>
  <c r="H55" i="65"/>
  <c r="U54" i="65"/>
  <c r="T54" i="65"/>
  <c r="S54" i="65"/>
  <c r="L54" i="65"/>
  <c r="K54" i="65"/>
  <c r="H54" i="65"/>
  <c r="U53" i="65"/>
  <c r="T53" i="65"/>
  <c r="S53" i="65"/>
  <c r="L53" i="65"/>
  <c r="K53" i="65"/>
  <c r="H53" i="65"/>
  <c r="U52" i="65"/>
  <c r="T52" i="65"/>
  <c r="S52" i="65"/>
  <c r="L52" i="65"/>
  <c r="K52" i="65"/>
  <c r="H52" i="65"/>
  <c r="U51" i="65"/>
  <c r="T51" i="65"/>
  <c r="S51" i="65"/>
  <c r="L51" i="65"/>
  <c r="K51" i="65"/>
  <c r="H51" i="65"/>
  <c r="U50" i="65"/>
  <c r="T50" i="65"/>
  <c r="S50" i="65"/>
  <c r="L50" i="65"/>
  <c r="K50" i="65"/>
  <c r="H50" i="65"/>
  <c r="U49" i="65"/>
  <c r="T49" i="65"/>
  <c r="S49" i="65"/>
  <c r="L49" i="65"/>
  <c r="K49" i="65"/>
  <c r="H49" i="65"/>
  <c r="U48" i="65"/>
  <c r="T48" i="65"/>
  <c r="S48" i="65"/>
  <c r="L48" i="65"/>
  <c r="K48" i="65"/>
  <c r="H48" i="65"/>
  <c r="U47" i="65"/>
  <c r="T47" i="65"/>
  <c r="S47" i="65"/>
  <c r="L47" i="65"/>
  <c r="K47" i="65"/>
  <c r="H47" i="65"/>
  <c r="U46" i="65"/>
  <c r="T46" i="65"/>
  <c r="S46" i="65"/>
  <c r="L46" i="65"/>
  <c r="K46" i="65"/>
  <c r="H46" i="65"/>
  <c r="U45" i="65"/>
  <c r="T45" i="65"/>
  <c r="S45" i="65"/>
  <c r="L45" i="65"/>
  <c r="K45" i="65"/>
  <c r="H45" i="65"/>
  <c r="U44" i="65"/>
  <c r="T44" i="65"/>
  <c r="S44" i="65"/>
  <c r="L44" i="65"/>
  <c r="K44" i="65"/>
  <c r="H44" i="65"/>
  <c r="U43" i="65"/>
  <c r="T43" i="65"/>
  <c r="S43" i="65"/>
  <c r="L43" i="65"/>
  <c r="K43" i="65"/>
  <c r="H43" i="65"/>
  <c r="U42" i="65"/>
  <c r="T42" i="65"/>
  <c r="S42" i="65"/>
  <c r="L42" i="65"/>
  <c r="K42" i="65"/>
  <c r="H42" i="65"/>
  <c r="U41" i="65"/>
  <c r="T41" i="65"/>
  <c r="S41" i="65"/>
  <c r="L41" i="65"/>
  <c r="K41" i="65"/>
  <c r="H41" i="65"/>
  <c r="U40" i="65"/>
  <c r="T40" i="65"/>
  <c r="S40" i="65"/>
  <c r="L40" i="65"/>
  <c r="K40" i="65"/>
  <c r="H40" i="65"/>
  <c r="U39" i="65"/>
  <c r="T39" i="65"/>
  <c r="S39" i="65"/>
  <c r="L39" i="65"/>
  <c r="K39" i="65"/>
  <c r="H39" i="65"/>
  <c r="U38" i="65"/>
  <c r="T38" i="65"/>
  <c r="S38" i="65"/>
  <c r="L38" i="65"/>
  <c r="K38" i="65"/>
  <c r="H38" i="65"/>
  <c r="U37" i="65"/>
  <c r="T37" i="65"/>
  <c r="S37" i="65"/>
  <c r="L37" i="65"/>
  <c r="K37" i="65"/>
  <c r="H37" i="65"/>
  <c r="U36" i="65"/>
  <c r="T36" i="65"/>
  <c r="S36" i="65"/>
  <c r="L36" i="65"/>
  <c r="K36" i="65"/>
  <c r="H36" i="65"/>
  <c r="U35" i="65"/>
  <c r="T35" i="65"/>
  <c r="S35" i="65"/>
  <c r="L35" i="65"/>
  <c r="K35" i="65"/>
  <c r="H35" i="65"/>
  <c r="U34" i="65"/>
  <c r="T34" i="65"/>
  <c r="S34" i="65"/>
  <c r="L34" i="65"/>
  <c r="K34" i="65"/>
  <c r="H34" i="65"/>
  <c r="U33" i="65"/>
  <c r="T33" i="65"/>
  <c r="S33" i="65"/>
  <c r="L33" i="65"/>
  <c r="K33" i="65"/>
  <c r="H33" i="65"/>
  <c r="U32" i="65"/>
  <c r="T32" i="65"/>
  <c r="S32" i="65"/>
  <c r="L32" i="65"/>
  <c r="K32" i="65"/>
  <c r="H32" i="65"/>
  <c r="U31" i="65"/>
  <c r="T31" i="65"/>
  <c r="S31" i="65"/>
  <c r="H31" i="65"/>
  <c r="U30" i="65"/>
  <c r="T30" i="65"/>
  <c r="S30" i="65"/>
  <c r="L30" i="65"/>
  <c r="K30" i="65"/>
  <c r="H30" i="65"/>
  <c r="U29" i="65"/>
  <c r="T29" i="65"/>
  <c r="S29" i="65"/>
  <c r="L29" i="65"/>
  <c r="K29" i="65"/>
  <c r="H29" i="65"/>
  <c r="S28" i="65"/>
  <c r="L28" i="65"/>
  <c r="K28" i="65"/>
  <c r="H28" i="65"/>
  <c r="S27" i="65"/>
  <c r="L27" i="65"/>
  <c r="K27" i="65"/>
  <c r="H27" i="65"/>
  <c r="S26" i="65"/>
  <c r="L26" i="65"/>
  <c r="K26" i="65"/>
  <c r="H26" i="65"/>
  <c r="U25" i="65"/>
  <c r="T25" i="65"/>
  <c r="S25" i="65"/>
  <c r="L25" i="65"/>
  <c r="K25" i="65"/>
  <c r="H25" i="65"/>
  <c r="U24" i="65"/>
  <c r="T24" i="65"/>
  <c r="S24" i="65"/>
  <c r="L24" i="65"/>
  <c r="K24" i="65"/>
  <c r="H24" i="65"/>
  <c r="U23" i="65"/>
  <c r="T23" i="65"/>
  <c r="S23" i="65"/>
  <c r="L23" i="65"/>
  <c r="K23" i="65"/>
  <c r="H23" i="65"/>
  <c r="U22" i="65"/>
  <c r="T22" i="65"/>
  <c r="S22" i="65"/>
  <c r="L22" i="65"/>
  <c r="K22" i="65"/>
  <c r="H22" i="65"/>
  <c r="U21" i="65"/>
  <c r="T21" i="65"/>
  <c r="S21" i="65"/>
  <c r="L21" i="65"/>
  <c r="K21" i="65"/>
  <c r="H21" i="65"/>
  <c r="U20" i="65"/>
  <c r="T20" i="65"/>
  <c r="S20" i="65"/>
  <c r="L20" i="65"/>
  <c r="K20" i="65"/>
  <c r="H20" i="65"/>
  <c r="U19" i="65"/>
  <c r="T19" i="65"/>
  <c r="S19" i="65"/>
  <c r="L19" i="65"/>
  <c r="K19" i="65"/>
  <c r="H19" i="65"/>
  <c r="U18" i="65"/>
  <c r="T18" i="65"/>
  <c r="S18" i="65"/>
  <c r="L18" i="65"/>
  <c r="K18" i="65"/>
  <c r="H18" i="65"/>
  <c r="U17" i="65"/>
  <c r="T17" i="65"/>
  <c r="S17" i="65"/>
  <c r="L17" i="65"/>
  <c r="K17" i="65"/>
  <c r="H17" i="65"/>
  <c r="U16" i="65"/>
  <c r="T16" i="65"/>
  <c r="S16" i="65"/>
  <c r="L16" i="65"/>
  <c r="K16" i="65"/>
  <c r="H16" i="65"/>
  <c r="U15" i="65"/>
  <c r="T15" i="65"/>
  <c r="S15" i="65"/>
  <c r="L15" i="65"/>
  <c r="K15" i="65"/>
  <c r="H15" i="65"/>
  <c r="U14" i="65"/>
  <c r="T14" i="65"/>
  <c r="S14" i="65"/>
  <c r="L14" i="65"/>
  <c r="K14" i="65"/>
  <c r="H14" i="65"/>
  <c r="U13" i="65"/>
  <c r="T13" i="65"/>
  <c r="S13" i="65"/>
  <c r="L13" i="65"/>
  <c r="K13" i="65"/>
  <c r="H13" i="65"/>
  <c r="U12" i="65"/>
  <c r="T12" i="65"/>
  <c r="S12" i="65"/>
  <c r="L12" i="65"/>
  <c r="K12" i="65"/>
  <c r="H12" i="65"/>
  <c r="U11" i="65"/>
  <c r="T11" i="65"/>
  <c r="S11" i="65"/>
  <c r="L11" i="65"/>
  <c r="K11" i="65"/>
  <c r="H11" i="65"/>
  <c r="U10" i="65"/>
  <c r="T10" i="65"/>
  <c r="S10" i="65"/>
  <c r="L10" i="65"/>
  <c r="K10" i="65"/>
  <c r="H10" i="65"/>
  <c r="U9" i="65"/>
  <c r="T9" i="65"/>
  <c r="S9" i="65"/>
  <c r="L9" i="65"/>
  <c r="K9" i="65"/>
  <c r="H9" i="65"/>
  <c r="U8" i="65"/>
  <c r="T8" i="65"/>
  <c r="S8" i="65"/>
  <c r="L8" i="65"/>
  <c r="K8" i="65"/>
  <c r="H8" i="65"/>
  <c r="U7" i="65"/>
  <c r="T7" i="65"/>
  <c r="S7" i="65"/>
  <c r="L7" i="65"/>
  <c r="K7" i="65"/>
  <c r="H7" i="65"/>
  <c r="U6" i="65"/>
  <c r="T6" i="65"/>
  <c r="S6" i="65"/>
  <c r="L6" i="65"/>
  <c r="K6" i="65"/>
  <c r="H6" i="65"/>
  <c r="U5" i="65"/>
  <c r="T5" i="65"/>
  <c r="S5" i="65"/>
  <c r="L5" i="65"/>
  <c r="K5" i="65"/>
  <c r="H5" i="65"/>
  <c r="U4" i="65"/>
  <c r="T4" i="65"/>
  <c r="S4" i="65"/>
  <c r="L4" i="65"/>
  <c r="K4" i="65"/>
  <c r="H4" i="65"/>
  <c r="U3" i="65"/>
  <c r="T3" i="65"/>
  <c r="S3" i="65"/>
  <c r="L3" i="65"/>
  <c r="K3" i="65"/>
  <c r="H3" i="65"/>
  <c r="H2" i="65"/>
  <c r="H385" i="3" l="1"/>
  <c r="H386" i="3"/>
  <c r="H387" i="3"/>
  <c r="H388" i="3"/>
  <c r="H389" i="3"/>
  <c r="H390" i="3"/>
  <c r="H391" i="3"/>
  <c r="U187" i="55" l="1"/>
  <c r="T187" i="55"/>
  <c r="S187" i="55"/>
  <c r="L187" i="55"/>
  <c r="K187" i="55"/>
  <c r="U186" i="55"/>
  <c r="T186" i="55"/>
  <c r="S186" i="55"/>
  <c r="L186" i="55"/>
  <c r="K186" i="55"/>
  <c r="H186" i="55"/>
  <c r="U185" i="55"/>
  <c r="T185" i="55"/>
  <c r="S185" i="55"/>
  <c r="L185" i="55"/>
  <c r="K185" i="55"/>
  <c r="H185" i="55"/>
  <c r="U184" i="55"/>
  <c r="T184" i="55"/>
  <c r="S184" i="55"/>
  <c r="L184" i="55"/>
  <c r="K184" i="55"/>
  <c r="H184" i="55"/>
  <c r="U183" i="55"/>
  <c r="T183" i="55"/>
  <c r="S183" i="55"/>
  <c r="L183" i="55"/>
  <c r="K183" i="55"/>
  <c r="H183" i="55"/>
  <c r="U182" i="55"/>
  <c r="T182" i="55"/>
  <c r="S182" i="55"/>
  <c r="L182" i="55"/>
  <c r="K182" i="55"/>
  <c r="H182" i="55"/>
  <c r="U181" i="55"/>
  <c r="T181" i="55"/>
  <c r="S181" i="55"/>
  <c r="L181" i="55"/>
  <c r="K181" i="55"/>
  <c r="H181" i="55"/>
  <c r="U180" i="55"/>
  <c r="T180" i="55"/>
  <c r="S180" i="55"/>
  <c r="L180" i="55"/>
  <c r="K180" i="55"/>
  <c r="H180" i="55"/>
  <c r="U179" i="55"/>
  <c r="T179" i="55"/>
  <c r="S179" i="55"/>
  <c r="L179" i="55"/>
  <c r="K179" i="55"/>
  <c r="H179" i="55"/>
  <c r="U178" i="55"/>
  <c r="T178" i="55"/>
  <c r="S178" i="55"/>
  <c r="L178" i="55"/>
  <c r="K178" i="55"/>
  <c r="H178" i="55"/>
  <c r="U177" i="55"/>
  <c r="T177" i="55"/>
  <c r="S177" i="55"/>
  <c r="L177" i="55"/>
  <c r="K177" i="55"/>
  <c r="H177" i="55"/>
  <c r="U176" i="55"/>
  <c r="T176" i="55"/>
  <c r="S176" i="55"/>
  <c r="L176" i="55"/>
  <c r="K176" i="55"/>
  <c r="H176" i="55"/>
  <c r="U175" i="55"/>
  <c r="T175" i="55"/>
  <c r="S175" i="55"/>
  <c r="L175" i="55"/>
  <c r="K175" i="55"/>
  <c r="H175" i="55"/>
  <c r="U174" i="55"/>
  <c r="T174" i="55"/>
  <c r="S174" i="55"/>
  <c r="L174" i="55"/>
  <c r="K174" i="55"/>
  <c r="H174" i="55"/>
  <c r="U173" i="55"/>
  <c r="T173" i="55"/>
  <c r="S173" i="55"/>
  <c r="L173" i="55"/>
  <c r="K173" i="55"/>
  <c r="H173" i="55"/>
  <c r="U172" i="55"/>
  <c r="T172" i="55"/>
  <c r="S172" i="55"/>
  <c r="L172" i="55"/>
  <c r="K172" i="55"/>
  <c r="H172" i="55"/>
  <c r="U171" i="55"/>
  <c r="T171" i="55"/>
  <c r="S171" i="55"/>
  <c r="L171" i="55"/>
  <c r="K171" i="55"/>
  <c r="H171" i="55"/>
  <c r="U170" i="55"/>
  <c r="T170" i="55"/>
  <c r="S170" i="55"/>
  <c r="L170" i="55"/>
  <c r="K170" i="55"/>
  <c r="H170" i="55"/>
  <c r="U169" i="55"/>
  <c r="T169" i="55"/>
  <c r="S169" i="55"/>
  <c r="L169" i="55"/>
  <c r="K169" i="55"/>
  <c r="H169" i="55"/>
  <c r="U168" i="55"/>
  <c r="T168" i="55"/>
  <c r="S168" i="55"/>
  <c r="L168" i="55"/>
  <c r="K168" i="55"/>
  <c r="H168" i="55"/>
  <c r="U167" i="55"/>
  <c r="T167" i="55"/>
  <c r="S167" i="55"/>
  <c r="L167" i="55"/>
  <c r="K167" i="55"/>
  <c r="H167" i="55"/>
  <c r="U166" i="55"/>
  <c r="T166" i="55"/>
  <c r="S166" i="55"/>
  <c r="L166" i="55"/>
  <c r="K166" i="55"/>
  <c r="H166" i="55"/>
  <c r="U165" i="55"/>
  <c r="T165" i="55"/>
  <c r="S165" i="55"/>
  <c r="L165" i="55"/>
  <c r="K165" i="55"/>
  <c r="H165" i="55"/>
  <c r="U164" i="55"/>
  <c r="T164" i="55"/>
  <c r="S164" i="55"/>
  <c r="L164" i="55"/>
  <c r="K164" i="55"/>
  <c r="H164" i="55"/>
  <c r="U163" i="55"/>
  <c r="T163" i="55"/>
  <c r="S163" i="55"/>
  <c r="L163" i="55"/>
  <c r="K163" i="55"/>
  <c r="H163" i="55"/>
  <c r="U162" i="55"/>
  <c r="T162" i="55"/>
  <c r="S162" i="55"/>
  <c r="L162" i="55"/>
  <c r="K162" i="55"/>
  <c r="H162" i="55"/>
  <c r="U161" i="55"/>
  <c r="T161" i="55"/>
  <c r="S161" i="55"/>
  <c r="L161" i="55"/>
  <c r="K161" i="55"/>
  <c r="H161" i="55"/>
  <c r="U160" i="55"/>
  <c r="T160" i="55"/>
  <c r="S160" i="55"/>
  <c r="L160" i="55"/>
  <c r="K160" i="55"/>
  <c r="H160" i="55"/>
  <c r="U159" i="55"/>
  <c r="T159" i="55"/>
  <c r="S159" i="55"/>
  <c r="L159" i="55"/>
  <c r="K159" i="55"/>
  <c r="H159" i="55"/>
  <c r="U158" i="55"/>
  <c r="T158" i="55"/>
  <c r="S158" i="55"/>
  <c r="L158" i="55"/>
  <c r="K158" i="55"/>
  <c r="H158" i="55"/>
  <c r="U157" i="55"/>
  <c r="T157" i="55"/>
  <c r="S157" i="55"/>
  <c r="L157" i="55"/>
  <c r="K157" i="55"/>
  <c r="H157" i="55"/>
  <c r="U156" i="55"/>
  <c r="T156" i="55"/>
  <c r="S156" i="55"/>
  <c r="L156" i="55"/>
  <c r="K156" i="55"/>
  <c r="H156" i="55"/>
  <c r="U155" i="55"/>
  <c r="T155" i="55"/>
  <c r="S155" i="55"/>
  <c r="L155" i="55"/>
  <c r="K155" i="55"/>
  <c r="H155" i="55"/>
  <c r="U154" i="55"/>
  <c r="T154" i="55"/>
  <c r="S154" i="55"/>
  <c r="L154" i="55"/>
  <c r="K154" i="55"/>
  <c r="H154" i="55"/>
  <c r="U153" i="55"/>
  <c r="T153" i="55"/>
  <c r="S153" i="55"/>
  <c r="L153" i="55"/>
  <c r="K153" i="55"/>
  <c r="H153" i="55"/>
  <c r="U152" i="55"/>
  <c r="T152" i="55"/>
  <c r="S152" i="55"/>
  <c r="L152" i="55"/>
  <c r="K152" i="55"/>
  <c r="H152" i="55"/>
  <c r="U151" i="55"/>
  <c r="T151" i="55"/>
  <c r="S151" i="55"/>
  <c r="L151" i="55"/>
  <c r="K151" i="55"/>
  <c r="H151" i="55"/>
  <c r="U150" i="55"/>
  <c r="T150" i="55"/>
  <c r="S150" i="55"/>
  <c r="L150" i="55"/>
  <c r="K150" i="55"/>
  <c r="H150" i="55"/>
  <c r="U149" i="55"/>
  <c r="T149" i="55"/>
  <c r="S149" i="55"/>
  <c r="L149" i="55"/>
  <c r="K149" i="55"/>
  <c r="H149" i="55"/>
  <c r="U148" i="55"/>
  <c r="T148" i="55"/>
  <c r="S148" i="55"/>
  <c r="L148" i="55"/>
  <c r="K148" i="55"/>
  <c r="H148" i="55"/>
  <c r="U147" i="55"/>
  <c r="T147" i="55"/>
  <c r="S147" i="55"/>
  <c r="L147" i="55"/>
  <c r="K147" i="55"/>
  <c r="H147" i="55"/>
  <c r="U146" i="55"/>
  <c r="T146" i="55"/>
  <c r="S146" i="55"/>
  <c r="L146" i="55"/>
  <c r="K146" i="55"/>
  <c r="H146" i="55"/>
  <c r="U145" i="55"/>
  <c r="T145" i="55"/>
  <c r="S145" i="55"/>
  <c r="L145" i="55"/>
  <c r="K145" i="55"/>
  <c r="H145" i="55"/>
  <c r="U144" i="55"/>
  <c r="T144" i="55"/>
  <c r="S144" i="55"/>
  <c r="L144" i="55"/>
  <c r="K144" i="55"/>
  <c r="H144" i="55"/>
  <c r="U143" i="55"/>
  <c r="T143" i="55"/>
  <c r="S143" i="55"/>
  <c r="L143" i="55"/>
  <c r="K143" i="55"/>
  <c r="H143" i="55"/>
  <c r="U142" i="55"/>
  <c r="T142" i="55"/>
  <c r="S142" i="55"/>
  <c r="L142" i="55"/>
  <c r="K142" i="55"/>
  <c r="H142" i="55"/>
  <c r="U141" i="55"/>
  <c r="T141" i="55"/>
  <c r="S141" i="55"/>
  <c r="L141" i="55"/>
  <c r="K141" i="55"/>
  <c r="H141" i="55"/>
  <c r="U140" i="55"/>
  <c r="T140" i="55"/>
  <c r="S140" i="55"/>
  <c r="L140" i="55"/>
  <c r="K140" i="55"/>
  <c r="H140" i="55"/>
  <c r="U139" i="55"/>
  <c r="T139" i="55"/>
  <c r="S139" i="55"/>
  <c r="L139" i="55"/>
  <c r="K139" i="55"/>
  <c r="H139" i="55"/>
  <c r="U138" i="55"/>
  <c r="T138" i="55"/>
  <c r="S138" i="55"/>
  <c r="L138" i="55"/>
  <c r="K138" i="55"/>
  <c r="H138" i="55"/>
  <c r="U137" i="55"/>
  <c r="T137" i="55"/>
  <c r="S137" i="55"/>
  <c r="L137" i="55"/>
  <c r="K137" i="55"/>
  <c r="H137" i="55"/>
  <c r="U136" i="55"/>
  <c r="T136" i="55"/>
  <c r="S136" i="55"/>
  <c r="L136" i="55"/>
  <c r="K136" i="55"/>
  <c r="H136" i="55"/>
  <c r="U135" i="55"/>
  <c r="T135" i="55"/>
  <c r="S135" i="55"/>
  <c r="L135" i="55"/>
  <c r="K135" i="55"/>
  <c r="H135" i="55"/>
  <c r="U134" i="55"/>
  <c r="T134" i="55"/>
  <c r="S134" i="55"/>
  <c r="L134" i="55"/>
  <c r="K134" i="55"/>
  <c r="H134" i="55"/>
  <c r="U133" i="55"/>
  <c r="T133" i="55"/>
  <c r="S133" i="55"/>
  <c r="L133" i="55"/>
  <c r="K133" i="55"/>
  <c r="H133" i="55"/>
  <c r="U132" i="55"/>
  <c r="T132" i="55"/>
  <c r="S132" i="55"/>
  <c r="L132" i="55"/>
  <c r="K132" i="55"/>
  <c r="H132" i="55"/>
  <c r="U131" i="55"/>
  <c r="T131" i="55"/>
  <c r="S131" i="55"/>
  <c r="L131" i="55"/>
  <c r="K131" i="55"/>
  <c r="H131" i="55"/>
  <c r="U130" i="55"/>
  <c r="T130" i="55"/>
  <c r="S130" i="55"/>
  <c r="L130" i="55"/>
  <c r="K130" i="55"/>
  <c r="H130" i="55"/>
  <c r="U129" i="55"/>
  <c r="T129" i="55"/>
  <c r="S129" i="55"/>
  <c r="L129" i="55"/>
  <c r="K129" i="55"/>
  <c r="H129" i="55"/>
  <c r="U128" i="55"/>
  <c r="T128" i="55"/>
  <c r="S128" i="55"/>
  <c r="L128" i="55"/>
  <c r="K128" i="55"/>
  <c r="H128" i="55"/>
  <c r="U127" i="55"/>
  <c r="T127" i="55"/>
  <c r="S127" i="55"/>
  <c r="L127" i="55"/>
  <c r="K127" i="55"/>
  <c r="H127" i="55"/>
  <c r="U126" i="55"/>
  <c r="T126" i="55"/>
  <c r="S126" i="55"/>
  <c r="L126" i="55"/>
  <c r="K126" i="55"/>
  <c r="H126" i="55"/>
  <c r="U125" i="55"/>
  <c r="T125" i="55"/>
  <c r="S125" i="55"/>
  <c r="L125" i="55"/>
  <c r="K125" i="55"/>
  <c r="H125" i="55"/>
  <c r="U124" i="55"/>
  <c r="T124" i="55"/>
  <c r="S124" i="55"/>
  <c r="L124" i="55"/>
  <c r="K124" i="55"/>
  <c r="H124" i="55"/>
  <c r="U123" i="55"/>
  <c r="T123" i="55"/>
  <c r="S123" i="55"/>
  <c r="L123" i="55"/>
  <c r="K123" i="55"/>
  <c r="H123" i="55"/>
  <c r="U122" i="55"/>
  <c r="T122" i="55"/>
  <c r="S122" i="55"/>
  <c r="L122" i="55"/>
  <c r="K122" i="55"/>
  <c r="H122" i="55"/>
  <c r="U121" i="55"/>
  <c r="T121" i="55"/>
  <c r="S121" i="55"/>
  <c r="L121" i="55"/>
  <c r="K121" i="55"/>
  <c r="H121" i="55"/>
  <c r="U120" i="55"/>
  <c r="T120" i="55"/>
  <c r="S120" i="55"/>
  <c r="L120" i="55"/>
  <c r="K120" i="55"/>
  <c r="H120" i="55"/>
  <c r="U119" i="55"/>
  <c r="T119" i="55"/>
  <c r="S119" i="55"/>
  <c r="L119" i="55"/>
  <c r="K119" i="55"/>
  <c r="H119" i="55"/>
  <c r="U118" i="55"/>
  <c r="T118" i="55"/>
  <c r="S118" i="55"/>
  <c r="L118" i="55"/>
  <c r="K118" i="55"/>
  <c r="H118" i="55"/>
  <c r="U117" i="55"/>
  <c r="T117" i="55"/>
  <c r="S117" i="55"/>
  <c r="L117" i="55"/>
  <c r="K117" i="55"/>
  <c r="H117" i="55"/>
  <c r="U116" i="55"/>
  <c r="T116" i="55"/>
  <c r="S116" i="55"/>
  <c r="L116" i="55"/>
  <c r="K116" i="55"/>
  <c r="H116" i="55"/>
  <c r="U115" i="55"/>
  <c r="T115" i="55"/>
  <c r="S115" i="55"/>
  <c r="L115" i="55"/>
  <c r="K115" i="55"/>
  <c r="H115" i="55"/>
  <c r="U114" i="55"/>
  <c r="T114" i="55"/>
  <c r="S114" i="55"/>
  <c r="L114" i="55"/>
  <c r="K114" i="55"/>
  <c r="H114" i="55"/>
  <c r="U113" i="55"/>
  <c r="T113" i="55"/>
  <c r="S113" i="55"/>
  <c r="L113" i="55"/>
  <c r="K113" i="55"/>
  <c r="H113" i="55"/>
  <c r="U112" i="55"/>
  <c r="T112" i="55"/>
  <c r="S112" i="55"/>
  <c r="L112" i="55"/>
  <c r="K112" i="55"/>
  <c r="H112" i="55"/>
  <c r="U111" i="55"/>
  <c r="T111" i="55"/>
  <c r="S111" i="55"/>
  <c r="L111" i="55"/>
  <c r="K111" i="55"/>
  <c r="H111" i="55"/>
  <c r="U110" i="55"/>
  <c r="T110" i="55"/>
  <c r="S110" i="55"/>
  <c r="L110" i="55"/>
  <c r="K110" i="55"/>
  <c r="H110" i="55"/>
  <c r="U109" i="55"/>
  <c r="T109" i="55"/>
  <c r="S109" i="55"/>
  <c r="L109" i="55"/>
  <c r="K109" i="55"/>
  <c r="H109" i="55"/>
  <c r="U108" i="55"/>
  <c r="T108" i="55"/>
  <c r="S108" i="55"/>
  <c r="L108" i="55"/>
  <c r="K108" i="55"/>
  <c r="H108" i="55"/>
  <c r="U107" i="55"/>
  <c r="T107" i="55"/>
  <c r="S107" i="55"/>
  <c r="L107" i="55"/>
  <c r="K107" i="55"/>
  <c r="H107" i="55"/>
  <c r="U106" i="55"/>
  <c r="T106" i="55"/>
  <c r="S106" i="55"/>
  <c r="L106" i="55"/>
  <c r="K106" i="55"/>
  <c r="H106" i="55"/>
  <c r="U105" i="55"/>
  <c r="T105" i="55"/>
  <c r="S105" i="55"/>
  <c r="L105" i="55"/>
  <c r="K105" i="55"/>
  <c r="H105" i="55"/>
  <c r="U104" i="55"/>
  <c r="T104" i="55"/>
  <c r="S104" i="55"/>
  <c r="L104" i="55"/>
  <c r="K104" i="55"/>
  <c r="H104" i="55"/>
  <c r="U103" i="55"/>
  <c r="T103" i="55"/>
  <c r="S103" i="55"/>
  <c r="L103" i="55"/>
  <c r="K103" i="55"/>
  <c r="H103" i="55"/>
  <c r="U102" i="55"/>
  <c r="T102" i="55"/>
  <c r="S102" i="55"/>
  <c r="L102" i="55"/>
  <c r="K102" i="55"/>
  <c r="H102" i="55"/>
  <c r="U101" i="55"/>
  <c r="T101" i="55"/>
  <c r="S101" i="55"/>
  <c r="L101" i="55"/>
  <c r="K101" i="55"/>
  <c r="H101" i="55"/>
  <c r="U100" i="55"/>
  <c r="T100" i="55"/>
  <c r="S100" i="55"/>
  <c r="L100" i="55"/>
  <c r="K100" i="55"/>
  <c r="H100" i="55"/>
  <c r="U99" i="55"/>
  <c r="T99" i="55"/>
  <c r="S99" i="55"/>
  <c r="L99" i="55"/>
  <c r="K99" i="55"/>
  <c r="H99" i="55"/>
  <c r="U98" i="55"/>
  <c r="T98" i="55"/>
  <c r="S98" i="55"/>
  <c r="L98" i="55"/>
  <c r="K98" i="55"/>
  <c r="H98" i="55"/>
  <c r="U97" i="55"/>
  <c r="T97" i="55"/>
  <c r="S97" i="55"/>
  <c r="L97" i="55"/>
  <c r="K97" i="55"/>
  <c r="H97" i="55"/>
  <c r="U96" i="55"/>
  <c r="T96" i="55"/>
  <c r="S96" i="55"/>
  <c r="L96" i="55"/>
  <c r="K96" i="55"/>
  <c r="H96" i="55"/>
  <c r="U95" i="55"/>
  <c r="T95" i="55"/>
  <c r="S95" i="55"/>
  <c r="L95" i="55"/>
  <c r="K95" i="55"/>
  <c r="H95" i="55"/>
  <c r="U94" i="55"/>
  <c r="T94" i="55"/>
  <c r="S94" i="55"/>
  <c r="L94" i="55"/>
  <c r="K94" i="55"/>
  <c r="H94" i="55"/>
  <c r="U93" i="55"/>
  <c r="T93" i="55"/>
  <c r="S93" i="55"/>
  <c r="L93" i="55"/>
  <c r="K93" i="55"/>
  <c r="H93" i="55"/>
  <c r="U92" i="55"/>
  <c r="T92" i="55"/>
  <c r="S92" i="55"/>
  <c r="L92" i="55"/>
  <c r="K92" i="55"/>
  <c r="H92" i="55"/>
  <c r="U91" i="55"/>
  <c r="T91" i="55"/>
  <c r="S91" i="55"/>
  <c r="L91" i="55"/>
  <c r="K91" i="55"/>
  <c r="H91" i="55"/>
  <c r="U90" i="55"/>
  <c r="T90" i="55"/>
  <c r="S90" i="55"/>
  <c r="L90" i="55"/>
  <c r="K90" i="55"/>
  <c r="H90" i="55"/>
  <c r="U89" i="55"/>
  <c r="T89" i="55"/>
  <c r="S89" i="55"/>
  <c r="L89" i="55"/>
  <c r="K89" i="55"/>
  <c r="H89" i="55"/>
  <c r="U88" i="55"/>
  <c r="T88" i="55"/>
  <c r="S88" i="55"/>
  <c r="L88" i="55"/>
  <c r="K88" i="55"/>
  <c r="H88" i="55"/>
  <c r="U87" i="55"/>
  <c r="T87" i="55"/>
  <c r="S87" i="55"/>
  <c r="L87" i="55"/>
  <c r="K87" i="55"/>
  <c r="H87" i="55"/>
  <c r="U86" i="55"/>
  <c r="T86" i="55"/>
  <c r="S86" i="55"/>
  <c r="L86" i="55"/>
  <c r="K86" i="55"/>
  <c r="H86" i="55"/>
  <c r="U85" i="55"/>
  <c r="T85" i="55"/>
  <c r="S85" i="55"/>
  <c r="L85" i="55"/>
  <c r="K85" i="55"/>
  <c r="H85" i="55"/>
  <c r="U84" i="55"/>
  <c r="T84" i="55"/>
  <c r="S84" i="55"/>
  <c r="L84" i="55"/>
  <c r="K84" i="55"/>
  <c r="H84" i="55"/>
  <c r="U83" i="55"/>
  <c r="T83" i="55"/>
  <c r="S83" i="55"/>
  <c r="L83" i="55"/>
  <c r="K83" i="55"/>
  <c r="H83" i="55"/>
  <c r="U82" i="55"/>
  <c r="T82" i="55"/>
  <c r="S82" i="55"/>
  <c r="L82" i="55"/>
  <c r="K82" i="55"/>
  <c r="H82" i="55"/>
  <c r="U81" i="55"/>
  <c r="T81" i="55"/>
  <c r="S81" i="55"/>
  <c r="L81" i="55"/>
  <c r="K81" i="55"/>
  <c r="H81" i="55"/>
  <c r="U80" i="55"/>
  <c r="T80" i="55"/>
  <c r="S80" i="55"/>
  <c r="L80" i="55"/>
  <c r="K80" i="55"/>
  <c r="H80" i="55"/>
  <c r="U79" i="55"/>
  <c r="T79" i="55"/>
  <c r="S79" i="55"/>
  <c r="L79" i="55"/>
  <c r="K79" i="55"/>
  <c r="H79" i="55"/>
  <c r="U78" i="55"/>
  <c r="T78" i="55"/>
  <c r="S78" i="55"/>
  <c r="L78" i="55"/>
  <c r="K78" i="55"/>
  <c r="H78" i="55"/>
  <c r="U77" i="55"/>
  <c r="T77" i="55"/>
  <c r="S77" i="55"/>
  <c r="L77" i="55"/>
  <c r="K77" i="55"/>
  <c r="H77" i="55"/>
  <c r="U76" i="55"/>
  <c r="T76" i="55"/>
  <c r="S76" i="55"/>
  <c r="L76" i="55"/>
  <c r="K76" i="55"/>
  <c r="H76" i="55"/>
  <c r="U75" i="55"/>
  <c r="T75" i="55"/>
  <c r="S75" i="55"/>
  <c r="L75" i="55"/>
  <c r="K75" i="55"/>
  <c r="H75" i="55"/>
  <c r="U74" i="55"/>
  <c r="T74" i="55"/>
  <c r="S74" i="55"/>
  <c r="L74" i="55"/>
  <c r="K74" i="55"/>
  <c r="H74" i="55"/>
  <c r="U73" i="55"/>
  <c r="T73" i="55"/>
  <c r="S73" i="55"/>
  <c r="L73" i="55"/>
  <c r="K73" i="55"/>
  <c r="H73" i="55"/>
  <c r="U72" i="55"/>
  <c r="T72" i="55"/>
  <c r="S72" i="55"/>
  <c r="L72" i="55"/>
  <c r="K72" i="55"/>
  <c r="H72" i="55"/>
  <c r="U71" i="55"/>
  <c r="T71" i="55"/>
  <c r="S71" i="55"/>
  <c r="L71" i="55"/>
  <c r="K71" i="55"/>
  <c r="H71" i="55"/>
  <c r="U70" i="55"/>
  <c r="T70" i="55"/>
  <c r="S70" i="55"/>
  <c r="L70" i="55"/>
  <c r="K70" i="55"/>
  <c r="H70" i="55"/>
  <c r="U69" i="55"/>
  <c r="T69" i="55"/>
  <c r="S69" i="55"/>
  <c r="L69" i="55"/>
  <c r="K69" i="55"/>
  <c r="H69" i="55"/>
  <c r="U68" i="55"/>
  <c r="T68" i="55"/>
  <c r="S68" i="55"/>
  <c r="L68" i="55"/>
  <c r="K68" i="55"/>
  <c r="H68" i="55"/>
  <c r="U67" i="55"/>
  <c r="T67" i="55"/>
  <c r="S67" i="55"/>
  <c r="L67" i="55"/>
  <c r="K67" i="55"/>
  <c r="H67" i="55"/>
  <c r="U66" i="55"/>
  <c r="T66" i="55"/>
  <c r="S66" i="55"/>
  <c r="L66" i="55"/>
  <c r="K66" i="55"/>
  <c r="H66" i="55"/>
  <c r="U65" i="55"/>
  <c r="T65" i="55"/>
  <c r="S65" i="55"/>
  <c r="L65" i="55"/>
  <c r="K65" i="55"/>
  <c r="H65" i="55"/>
  <c r="U64" i="55"/>
  <c r="T64" i="55"/>
  <c r="S64" i="55"/>
  <c r="L64" i="55"/>
  <c r="K64" i="55"/>
  <c r="H64" i="55"/>
  <c r="U63" i="55"/>
  <c r="T63" i="55"/>
  <c r="S63" i="55"/>
  <c r="L63" i="55"/>
  <c r="K63" i="55"/>
  <c r="H63" i="55"/>
  <c r="U62" i="55"/>
  <c r="T62" i="55"/>
  <c r="S62" i="55"/>
  <c r="L62" i="55"/>
  <c r="K62" i="55"/>
  <c r="H62" i="55"/>
  <c r="U61" i="55"/>
  <c r="T61" i="55"/>
  <c r="S61" i="55"/>
  <c r="L61" i="55"/>
  <c r="K61" i="55"/>
  <c r="H61" i="55"/>
  <c r="U60" i="55"/>
  <c r="T60" i="55"/>
  <c r="S60" i="55"/>
  <c r="L60" i="55"/>
  <c r="K60" i="55"/>
  <c r="H60" i="55"/>
  <c r="U59" i="55"/>
  <c r="T59" i="55"/>
  <c r="S59" i="55"/>
  <c r="L59" i="55"/>
  <c r="K59" i="55"/>
  <c r="H59" i="55"/>
  <c r="U58" i="55"/>
  <c r="T58" i="55"/>
  <c r="S58" i="55"/>
  <c r="L58" i="55"/>
  <c r="K58" i="55"/>
  <c r="H58" i="55"/>
  <c r="U57" i="55"/>
  <c r="T57" i="55"/>
  <c r="S57" i="55"/>
  <c r="L57" i="55"/>
  <c r="K57" i="55"/>
  <c r="H57" i="55"/>
  <c r="U56" i="55"/>
  <c r="T56" i="55"/>
  <c r="S56" i="55"/>
  <c r="L56" i="55"/>
  <c r="K56" i="55"/>
  <c r="H56" i="55"/>
  <c r="U55" i="55"/>
  <c r="T55" i="55"/>
  <c r="S55" i="55"/>
  <c r="L55" i="55"/>
  <c r="K55" i="55"/>
  <c r="H55" i="55"/>
  <c r="U54" i="55"/>
  <c r="T54" i="55"/>
  <c r="S54" i="55"/>
  <c r="L54" i="55"/>
  <c r="K54" i="55"/>
  <c r="H54" i="55"/>
  <c r="U53" i="55"/>
  <c r="T53" i="55"/>
  <c r="S53" i="55"/>
  <c r="L53" i="55"/>
  <c r="K53" i="55"/>
  <c r="H53" i="55"/>
  <c r="U52" i="55"/>
  <c r="T52" i="55"/>
  <c r="S52" i="55"/>
  <c r="L52" i="55"/>
  <c r="K52" i="55"/>
  <c r="H52" i="55"/>
  <c r="U51" i="55"/>
  <c r="T51" i="55"/>
  <c r="S51" i="55"/>
  <c r="L51" i="55"/>
  <c r="K51" i="55"/>
  <c r="H51" i="55"/>
  <c r="U50" i="55"/>
  <c r="T50" i="55"/>
  <c r="S50" i="55"/>
  <c r="L50" i="55"/>
  <c r="K50" i="55"/>
  <c r="H50" i="55"/>
  <c r="U49" i="55"/>
  <c r="T49" i="55"/>
  <c r="S49" i="55"/>
  <c r="L49" i="55"/>
  <c r="K49" i="55"/>
  <c r="H49" i="55"/>
  <c r="U48" i="55"/>
  <c r="T48" i="55"/>
  <c r="S48" i="55"/>
  <c r="L48" i="55"/>
  <c r="K48" i="55"/>
  <c r="H48" i="55"/>
  <c r="U47" i="55"/>
  <c r="T47" i="55"/>
  <c r="S47" i="55"/>
  <c r="L47" i="55"/>
  <c r="K47" i="55"/>
  <c r="H47" i="55"/>
  <c r="U46" i="55"/>
  <c r="T46" i="55"/>
  <c r="S46" i="55"/>
  <c r="L46" i="55"/>
  <c r="K46" i="55"/>
  <c r="H46" i="55"/>
  <c r="U45" i="55"/>
  <c r="T45" i="55"/>
  <c r="S45" i="55"/>
  <c r="L45" i="55"/>
  <c r="K45" i="55"/>
  <c r="H45" i="55"/>
  <c r="U44" i="55"/>
  <c r="T44" i="55"/>
  <c r="S44" i="55"/>
  <c r="L44" i="55"/>
  <c r="K44" i="55"/>
  <c r="H44" i="55"/>
  <c r="U43" i="55"/>
  <c r="T43" i="55"/>
  <c r="S43" i="55"/>
  <c r="L43" i="55"/>
  <c r="K43" i="55"/>
  <c r="H43" i="55"/>
  <c r="U42" i="55"/>
  <c r="T42" i="55"/>
  <c r="S42" i="55"/>
  <c r="L42" i="55"/>
  <c r="K42" i="55"/>
  <c r="H42" i="55"/>
  <c r="U41" i="55"/>
  <c r="T41" i="55"/>
  <c r="S41" i="55"/>
  <c r="L41" i="55"/>
  <c r="K41" i="55"/>
  <c r="H41" i="55"/>
  <c r="U40" i="55"/>
  <c r="T40" i="55"/>
  <c r="S40" i="55"/>
  <c r="L40" i="55"/>
  <c r="K40" i="55"/>
  <c r="H40" i="55"/>
  <c r="U39" i="55"/>
  <c r="T39" i="55"/>
  <c r="S39" i="55"/>
  <c r="L39" i="55"/>
  <c r="K39" i="55"/>
  <c r="H39" i="55"/>
  <c r="U38" i="55"/>
  <c r="T38" i="55"/>
  <c r="S38" i="55"/>
  <c r="L38" i="55"/>
  <c r="K38" i="55"/>
  <c r="H38" i="55"/>
  <c r="U37" i="55"/>
  <c r="T37" i="55"/>
  <c r="S37" i="55"/>
  <c r="L37" i="55"/>
  <c r="K37" i="55"/>
  <c r="H37" i="55"/>
  <c r="U36" i="55"/>
  <c r="T36" i="55"/>
  <c r="S36" i="55"/>
  <c r="L36" i="55"/>
  <c r="K36" i="55"/>
  <c r="H36" i="55"/>
  <c r="U35" i="55"/>
  <c r="T35" i="55"/>
  <c r="S35" i="55"/>
  <c r="L35" i="55"/>
  <c r="K35" i="55"/>
  <c r="H35" i="55"/>
  <c r="U34" i="55"/>
  <c r="T34" i="55"/>
  <c r="S34" i="55"/>
  <c r="L34" i="55"/>
  <c r="K34" i="55"/>
  <c r="H34" i="55"/>
  <c r="U33" i="55"/>
  <c r="T33" i="55"/>
  <c r="S33" i="55"/>
  <c r="L33" i="55"/>
  <c r="K33" i="55"/>
  <c r="H33" i="55"/>
  <c r="U32" i="55"/>
  <c r="T32" i="55"/>
  <c r="S32" i="55"/>
  <c r="L32" i="55"/>
  <c r="K32" i="55"/>
  <c r="H32" i="55"/>
  <c r="U31" i="55"/>
  <c r="T31" i="55"/>
  <c r="S31" i="55"/>
  <c r="L31" i="55"/>
  <c r="K31" i="55"/>
  <c r="H31" i="55"/>
  <c r="U30" i="55"/>
  <c r="T30" i="55"/>
  <c r="S30" i="55"/>
  <c r="L30" i="55"/>
  <c r="K30" i="55"/>
  <c r="H30" i="55"/>
  <c r="U29" i="55"/>
  <c r="T29" i="55"/>
  <c r="S29" i="55"/>
  <c r="L29" i="55"/>
  <c r="K29" i="55"/>
  <c r="H29" i="55"/>
  <c r="U28" i="55"/>
  <c r="T28" i="55"/>
  <c r="S28" i="55"/>
  <c r="L28" i="55"/>
  <c r="K28" i="55"/>
  <c r="H28" i="55"/>
  <c r="U27" i="55"/>
  <c r="T27" i="55"/>
  <c r="S27" i="55"/>
  <c r="L27" i="55"/>
  <c r="K27" i="55"/>
  <c r="H27" i="55"/>
  <c r="U26" i="55"/>
  <c r="T26" i="55"/>
  <c r="S26" i="55"/>
  <c r="L26" i="55"/>
  <c r="K26" i="55"/>
  <c r="H26" i="55"/>
  <c r="U25" i="55"/>
  <c r="T25" i="55"/>
  <c r="S25" i="55"/>
  <c r="L25" i="55"/>
  <c r="K25" i="55"/>
  <c r="H25" i="55"/>
  <c r="U24" i="55"/>
  <c r="T24" i="55"/>
  <c r="S24" i="55"/>
  <c r="L24" i="55"/>
  <c r="K24" i="55"/>
  <c r="H24" i="55"/>
  <c r="U23" i="55"/>
  <c r="T23" i="55"/>
  <c r="S23" i="55"/>
  <c r="L23" i="55"/>
  <c r="K23" i="55"/>
  <c r="H23" i="55"/>
  <c r="U22" i="55"/>
  <c r="T22" i="55"/>
  <c r="S22" i="55"/>
  <c r="L22" i="55"/>
  <c r="K22" i="55"/>
  <c r="H22" i="55"/>
  <c r="U21" i="55"/>
  <c r="T21" i="55"/>
  <c r="S21" i="55"/>
  <c r="L21" i="55"/>
  <c r="K21" i="55"/>
  <c r="H21" i="55"/>
  <c r="U20" i="55"/>
  <c r="T20" i="55"/>
  <c r="S20" i="55"/>
  <c r="L20" i="55"/>
  <c r="K20" i="55"/>
  <c r="H20" i="55"/>
  <c r="U19" i="55"/>
  <c r="T19" i="55"/>
  <c r="S19" i="55"/>
  <c r="L19" i="55"/>
  <c r="K19" i="55"/>
  <c r="H19" i="55"/>
  <c r="U18" i="55"/>
  <c r="T18" i="55"/>
  <c r="S18" i="55"/>
  <c r="L18" i="55"/>
  <c r="K18" i="55"/>
  <c r="H18" i="55"/>
  <c r="U17" i="55"/>
  <c r="T17" i="55"/>
  <c r="S17" i="55"/>
  <c r="L17" i="55"/>
  <c r="K17" i="55"/>
  <c r="H17" i="55"/>
  <c r="U16" i="55"/>
  <c r="T16" i="55"/>
  <c r="S16" i="55"/>
  <c r="L16" i="55"/>
  <c r="K16" i="55"/>
  <c r="H16" i="55"/>
  <c r="U15" i="55"/>
  <c r="T15" i="55"/>
  <c r="S15" i="55"/>
  <c r="L15" i="55"/>
  <c r="K15" i="55"/>
  <c r="H15" i="55"/>
  <c r="U14" i="55"/>
  <c r="T14" i="55"/>
  <c r="S14" i="55"/>
  <c r="L14" i="55"/>
  <c r="K14" i="55"/>
  <c r="H14" i="55"/>
  <c r="U13" i="55"/>
  <c r="T13" i="55"/>
  <c r="S13" i="55"/>
  <c r="L13" i="55"/>
  <c r="K13" i="55"/>
  <c r="H13" i="55"/>
  <c r="U12" i="55"/>
  <c r="T12" i="55"/>
  <c r="S12" i="55"/>
  <c r="L12" i="55"/>
  <c r="K12" i="55"/>
  <c r="H12" i="55"/>
  <c r="U11" i="55"/>
  <c r="T11" i="55"/>
  <c r="S11" i="55"/>
  <c r="L11" i="55"/>
  <c r="K11" i="55"/>
  <c r="H11" i="55"/>
  <c r="U10" i="55"/>
  <c r="T10" i="55"/>
  <c r="S10" i="55"/>
  <c r="L10" i="55"/>
  <c r="K10" i="55"/>
  <c r="H10" i="55"/>
  <c r="U9" i="55"/>
  <c r="T9" i="55"/>
  <c r="S9" i="55"/>
  <c r="L9" i="55"/>
  <c r="K9" i="55"/>
  <c r="H9" i="55"/>
  <c r="U8" i="55"/>
  <c r="T8" i="55"/>
  <c r="S8" i="55"/>
  <c r="L8" i="55"/>
  <c r="K8" i="55"/>
  <c r="H8" i="55"/>
  <c r="U7" i="55"/>
  <c r="T7" i="55"/>
  <c r="S7" i="55"/>
  <c r="L7" i="55"/>
  <c r="K7" i="55"/>
  <c r="H7" i="55"/>
  <c r="U6" i="55"/>
  <c r="T6" i="55"/>
  <c r="S6" i="55"/>
  <c r="L6" i="55"/>
  <c r="K6" i="55"/>
  <c r="H6" i="55"/>
  <c r="U5" i="55"/>
  <c r="T5" i="55"/>
  <c r="S5" i="55"/>
  <c r="L5" i="55"/>
  <c r="K5" i="55"/>
  <c r="H5" i="55"/>
  <c r="U4" i="55"/>
  <c r="T4" i="55"/>
  <c r="S4" i="55"/>
  <c r="L4" i="55"/>
  <c r="K4" i="55"/>
  <c r="H4" i="55"/>
  <c r="U3" i="55"/>
  <c r="T3" i="55"/>
  <c r="S3" i="55"/>
  <c r="L3" i="55"/>
  <c r="K3" i="55"/>
  <c r="H3" i="55"/>
  <c r="H2" i="55"/>
  <c r="K142" i="23" l="1"/>
  <c r="K143" i="23"/>
  <c r="K144" i="23"/>
  <c r="K145" i="23"/>
  <c r="K146" i="23"/>
  <c r="K141" i="23"/>
  <c r="K140" i="23"/>
  <c r="K137" i="23"/>
  <c r="K136" i="23"/>
  <c r="K133" i="23"/>
  <c r="K132" i="23"/>
  <c r="K121" i="23"/>
  <c r="K122" i="23"/>
  <c r="K123" i="23"/>
  <c r="K124" i="23"/>
  <c r="K125" i="23"/>
  <c r="K126" i="23"/>
  <c r="K127" i="23"/>
  <c r="K128" i="23"/>
  <c r="K129" i="23"/>
  <c r="H74" i="23"/>
  <c r="K57" i="16" l="1"/>
  <c r="H43" i="16"/>
  <c r="H44" i="16"/>
  <c r="H45" i="16"/>
  <c r="H46" i="16"/>
  <c r="K56" i="16"/>
  <c r="K55" i="16"/>
  <c r="K54" i="16"/>
  <c r="S5" i="56" l="1"/>
  <c r="S6" i="56"/>
  <c r="S7" i="56"/>
  <c r="S8" i="56"/>
  <c r="S9" i="56"/>
  <c r="S10" i="56"/>
  <c r="S13" i="56"/>
  <c r="S14" i="56"/>
  <c r="S15" i="56"/>
  <c r="S16" i="56"/>
  <c r="S17" i="56"/>
  <c r="S18" i="56"/>
  <c r="S19" i="56"/>
  <c r="S20" i="56"/>
  <c r="S21" i="56"/>
  <c r="K835" i="3" l="1"/>
  <c r="K829" i="3"/>
  <c r="K830" i="3"/>
  <c r="K831" i="3"/>
  <c r="K834" i="3"/>
  <c r="K828" i="3"/>
  <c r="K21" i="56" l="1"/>
  <c r="H2" i="58" l="1"/>
  <c r="K3" i="58"/>
  <c r="S3" i="58"/>
  <c r="T3" i="58"/>
  <c r="U3" i="58"/>
  <c r="H4" i="64" l="1"/>
  <c r="H5" i="64"/>
  <c r="K8" i="64"/>
  <c r="K7" i="64"/>
  <c r="H444" i="3" l="1"/>
  <c r="H14" i="5" l="1"/>
  <c r="H12" i="5"/>
  <c r="H13" i="5"/>
  <c r="H11" i="5"/>
  <c r="H443" i="3" l="1"/>
  <c r="H441" i="3"/>
  <c r="H442" i="3"/>
  <c r="H440" i="3" l="1"/>
  <c r="H439" i="3" l="1"/>
  <c r="H23" i="4" l="1"/>
  <c r="H22" i="4"/>
  <c r="H438" i="3" l="1"/>
  <c r="H435" i="3"/>
  <c r="H436" i="3"/>
  <c r="H437" i="3"/>
  <c r="H434" i="3"/>
  <c r="H433" i="3"/>
  <c r="H432" i="3"/>
  <c r="H83" i="15" l="1"/>
  <c r="H84" i="15"/>
  <c r="H85" i="15"/>
  <c r="H86" i="15"/>
  <c r="H87" i="15"/>
  <c r="H88" i="15"/>
  <c r="H89" i="15"/>
  <c r="H90" i="15"/>
  <c r="H91" i="15"/>
  <c r="H92" i="15"/>
  <c r="H93" i="15"/>
  <c r="H76" i="15" l="1"/>
  <c r="H77" i="15"/>
  <c r="H78" i="15"/>
  <c r="H79" i="15"/>
  <c r="H80" i="15"/>
  <c r="H81" i="15"/>
  <c r="H82" i="15"/>
  <c r="H9" i="5" l="1"/>
  <c r="H10" i="5"/>
  <c r="S17" i="5"/>
  <c r="K17" i="5"/>
  <c r="S16" i="5"/>
  <c r="K16" i="5"/>
  <c r="S15" i="5"/>
  <c r="K15" i="5"/>
  <c r="H54" i="23" l="1"/>
  <c r="H55" i="23"/>
  <c r="H56" i="23"/>
  <c r="H57" i="23"/>
  <c r="H58" i="23"/>
  <c r="H59" i="23"/>
  <c r="H60" i="23"/>
  <c r="H61" i="23"/>
  <c r="H62" i="23"/>
  <c r="H63" i="23"/>
  <c r="H64" i="23"/>
  <c r="H65" i="23"/>
  <c r="H66" i="23"/>
  <c r="H67" i="23"/>
  <c r="H68" i="23"/>
  <c r="H69" i="23"/>
  <c r="H70" i="23"/>
  <c r="H71" i="23"/>
  <c r="H72" i="23"/>
  <c r="H73" i="23"/>
  <c r="U582" i="54" l="1"/>
  <c r="T582" i="54"/>
  <c r="S582" i="54"/>
  <c r="L582" i="54"/>
  <c r="K582" i="54"/>
  <c r="U581" i="54"/>
  <c r="T581" i="54"/>
  <c r="S581" i="54"/>
  <c r="L581" i="54"/>
  <c r="K581" i="54"/>
  <c r="U580" i="54"/>
  <c r="T580" i="54"/>
  <c r="S580" i="54"/>
  <c r="L580" i="54"/>
  <c r="K580" i="54"/>
  <c r="U579" i="54"/>
  <c r="T579" i="54"/>
  <c r="S579" i="54"/>
  <c r="L579" i="54"/>
  <c r="K579" i="54"/>
  <c r="U578" i="54"/>
  <c r="T578" i="54"/>
  <c r="S578" i="54"/>
  <c r="L578" i="54"/>
  <c r="K578" i="54"/>
  <c r="U577" i="54"/>
  <c r="T577" i="54"/>
  <c r="S577" i="54"/>
  <c r="L577" i="54"/>
  <c r="K577" i="54"/>
  <c r="U576" i="54"/>
  <c r="T576" i="54"/>
  <c r="S576" i="54"/>
  <c r="L576" i="54"/>
  <c r="K576" i="54"/>
  <c r="U575" i="54"/>
  <c r="T575" i="54"/>
  <c r="S575" i="54"/>
  <c r="L575" i="54"/>
  <c r="K575" i="54"/>
  <c r="U574" i="54"/>
  <c r="T574" i="54"/>
  <c r="S574" i="54"/>
  <c r="L574" i="54"/>
  <c r="K574" i="54"/>
  <c r="U573" i="54"/>
  <c r="T573" i="54"/>
  <c r="S573" i="54"/>
  <c r="L573" i="54"/>
  <c r="K573" i="54"/>
  <c r="U572" i="54"/>
  <c r="T572" i="54"/>
  <c r="S572" i="54"/>
  <c r="L572" i="54"/>
  <c r="K572" i="54"/>
  <c r="U571" i="54"/>
  <c r="T571" i="54"/>
  <c r="S571" i="54"/>
  <c r="L571" i="54"/>
  <c r="K571" i="54"/>
  <c r="U570" i="54"/>
  <c r="T570" i="54"/>
  <c r="S570" i="54"/>
  <c r="L570" i="54"/>
  <c r="K570" i="54"/>
  <c r="U569" i="54"/>
  <c r="T569" i="54"/>
  <c r="S569" i="54"/>
  <c r="L569" i="54"/>
  <c r="K569" i="54"/>
  <c r="U568" i="54"/>
  <c r="T568" i="54"/>
  <c r="S568" i="54"/>
  <c r="L568" i="54"/>
  <c r="K568" i="54"/>
  <c r="U567" i="54"/>
  <c r="T567" i="54"/>
  <c r="S567" i="54"/>
  <c r="L567" i="54"/>
  <c r="K567" i="54"/>
  <c r="U566" i="54"/>
  <c r="T566" i="54"/>
  <c r="S566" i="54"/>
  <c r="L566" i="54"/>
  <c r="K566" i="54"/>
  <c r="U565" i="54"/>
  <c r="T565" i="54"/>
  <c r="S565" i="54"/>
  <c r="L565" i="54"/>
  <c r="K565" i="54"/>
  <c r="U564" i="54"/>
  <c r="T564" i="54"/>
  <c r="S564" i="54"/>
  <c r="L564" i="54"/>
  <c r="K564" i="54"/>
  <c r="U563" i="54"/>
  <c r="T563" i="54"/>
  <c r="S563" i="54"/>
  <c r="L563" i="54"/>
  <c r="K563" i="54"/>
  <c r="U562" i="54"/>
  <c r="T562" i="54"/>
  <c r="S562" i="54"/>
  <c r="L562" i="54"/>
  <c r="K562" i="54"/>
  <c r="U561" i="54"/>
  <c r="T561" i="54"/>
  <c r="S561" i="54"/>
  <c r="L561" i="54"/>
  <c r="K561" i="54"/>
  <c r="U560" i="54"/>
  <c r="T560" i="54"/>
  <c r="S560" i="54"/>
  <c r="L560" i="54"/>
  <c r="K560" i="54"/>
  <c r="U559" i="54"/>
  <c r="T559" i="54"/>
  <c r="S559" i="54"/>
  <c r="L559" i="54"/>
  <c r="K559" i="54"/>
  <c r="U558" i="54"/>
  <c r="T558" i="54"/>
  <c r="S558" i="54"/>
  <c r="L558" i="54"/>
  <c r="K558" i="54"/>
  <c r="U557" i="54"/>
  <c r="T557" i="54"/>
  <c r="S557" i="54"/>
  <c r="L557" i="54"/>
  <c r="K557" i="54"/>
  <c r="U556" i="54"/>
  <c r="T556" i="54"/>
  <c r="S556" i="54"/>
  <c r="L556" i="54"/>
  <c r="K556" i="54"/>
  <c r="U555" i="54"/>
  <c r="T555" i="54"/>
  <c r="S555" i="54"/>
  <c r="L555" i="54"/>
  <c r="K555" i="54"/>
  <c r="U554" i="54"/>
  <c r="T554" i="54"/>
  <c r="S554" i="54"/>
  <c r="L554" i="54"/>
  <c r="K554" i="54"/>
  <c r="U553" i="54"/>
  <c r="T553" i="54"/>
  <c r="S553" i="54"/>
  <c r="L553" i="54"/>
  <c r="K553" i="54"/>
  <c r="U552" i="54"/>
  <c r="T552" i="54"/>
  <c r="S552" i="54"/>
  <c r="L552" i="54"/>
  <c r="K552" i="54"/>
  <c r="U551" i="54"/>
  <c r="T551" i="54"/>
  <c r="S551" i="54"/>
  <c r="L551" i="54"/>
  <c r="K551" i="54"/>
  <c r="U550" i="54"/>
  <c r="T550" i="54"/>
  <c r="S550" i="54"/>
  <c r="L550" i="54"/>
  <c r="K550" i="54"/>
  <c r="U549" i="54"/>
  <c r="T549" i="54"/>
  <c r="S549" i="54"/>
  <c r="L549" i="54"/>
  <c r="K549" i="54"/>
  <c r="U548" i="54"/>
  <c r="T548" i="54"/>
  <c r="S548" i="54"/>
  <c r="L548" i="54"/>
  <c r="K548" i="54"/>
  <c r="U547" i="54"/>
  <c r="T547" i="54"/>
  <c r="S547" i="54"/>
  <c r="L547" i="54"/>
  <c r="K547" i="54"/>
  <c r="U546" i="54"/>
  <c r="T546" i="54"/>
  <c r="S546" i="54"/>
  <c r="L546" i="54"/>
  <c r="K546" i="54"/>
  <c r="U545" i="54"/>
  <c r="T545" i="54"/>
  <c r="S545" i="54"/>
  <c r="L545" i="54"/>
  <c r="K545" i="54"/>
  <c r="U544" i="54"/>
  <c r="T544" i="54"/>
  <c r="S544" i="54"/>
  <c r="L544" i="54"/>
  <c r="K544" i="54"/>
  <c r="U543" i="54"/>
  <c r="T543" i="54"/>
  <c r="S543" i="54"/>
  <c r="L543" i="54"/>
  <c r="K543" i="54"/>
  <c r="U542" i="54"/>
  <c r="T542" i="54"/>
  <c r="S542" i="54"/>
  <c r="L542" i="54"/>
  <c r="K542" i="54"/>
  <c r="U541" i="54"/>
  <c r="T541" i="54"/>
  <c r="S541" i="54"/>
  <c r="L541" i="54"/>
  <c r="K541" i="54"/>
  <c r="U540" i="54"/>
  <c r="T540" i="54"/>
  <c r="S540" i="54"/>
  <c r="L540" i="54"/>
  <c r="K540" i="54"/>
  <c r="U539" i="54"/>
  <c r="T539" i="54"/>
  <c r="S539" i="54"/>
  <c r="L539" i="54"/>
  <c r="K539" i="54"/>
  <c r="U538" i="54"/>
  <c r="T538" i="54"/>
  <c r="S538" i="54"/>
  <c r="L538" i="54"/>
  <c r="K538" i="54"/>
  <c r="U537" i="54"/>
  <c r="T537" i="54"/>
  <c r="S537" i="54"/>
  <c r="L537" i="54"/>
  <c r="K537" i="54"/>
  <c r="U536" i="54"/>
  <c r="T536" i="54"/>
  <c r="S536" i="54"/>
  <c r="L536" i="54"/>
  <c r="K536" i="54"/>
  <c r="U535" i="54"/>
  <c r="T535" i="54"/>
  <c r="S535" i="54"/>
  <c r="L535" i="54"/>
  <c r="K535" i="54"/>
  <c r="U534" i="54"/>
  <c r="T534" i="54"/>
  <c r="S534" i="54"/>
  <c r="L534" i="54"/>
  <c r="K534" i="54"/>
  <c r="U533" i="54"/>
  <c r="T533" i="54"/>
  <c r="S533" i="54"/>
  <c r="L533" i="54"/>
  <c r="K533" i="54"/>
  <c r="U532" i="54"/>
  <c r="T532" i="54"/>
  <c r="S532" i="54"/>
  <c r="L532" i="54"/>
  <c r="K532" i="54"/>
  <c r="U531" i="54"/>
  <c r="T531" i="54"/>
  <c r="S531" i="54"/>
  <c r="L531" i="54"/>
  <c r="K531" i="54"/>
  <c r="U530" i="54"/>
  <c r="T530" i="54"/>
  <c r="S530" i="54"/>
  <c r="L530" i="54"/>
  <c r="K530" i="54"/>
  <c r="U529" i="54"/>
  <c r="T529" i="54"/>
  <c r="S529" i="54"/>
  <c r="L529" i="54"/>
  <c r="K529" i="54"/>
  <c r="U528" i="54"/>
  <c r="T528" i="54"/>
  <c r="S528" i="54"/>
  <c r="L528" i="54"/>
  <c r="K528" i="54"/>
  <c r="U527" i="54"/>
  <c r="T527" i="54"/>
  <c r="S527" i="54"/>
  <c r="L527" i="54"/>
  <c r="K527" i="54"/>
  <c r="U526" i="54"/>
  <c r="T526" i="54"/>
  <c r="S526" i="54"/>
  <c r="L526" i="54"/>
  <c r="K526" i="54"/>
  <c r="U525" i="54"/>
  <c r="T525" i="54"/>
  <c r="S525" i="54"/>
  <c r="L525" i="54"/>
  <c r="K525" i="54"/>
  <c r="U524" i="54"/>
  <c r="T524" i="54"/>
  <c r="S524" i="54"/>
  <c r="L524" i="54"/>
  <c r="K524" i="54"/>
  <c r="U523" i="54"/>
  <c r="T523" i="54"/>
  <c r="S523" i="54"/>
  <c r="L523" i="54"/>
  <c r="K523" i="54"/>
  <c r="U522" i="54"/>
  <c r="T522" i="54"/>
  <c r="S522" i="54"/>
  <c r="L522" i="54"/>
  <c r="K522" i="54"/>
  <c r="U521" i="54"/>
  <c r="T521" i="54"/>
  <c r="S521" i="54"/>
  <c r="L521" i="54"/>
  <c r="K521" i="54"/>
  <c r="U520" i="54"/>
  <c r="T520" i="54"/>
  <c r="S520" i="54"/>
  <c r="L520" i="54"/>
  <c r="K520" i="54"/>
  <c r="U519" i="54"/>
  <c r="T519" i="54"/>
  <c r="S519" i="54"/>
  <c r="L519" i="54"/>
  <c r="K519" i="54"/>
  <c r="U518" i="54"/>
  <c r="T518" i="54"/>
  <c r="S518" i="54"/>
  <c r="L518" i="54"/>
  <c r="K518" i="54"/>
  <c r="U517" i="54"/>
  <c r="T517" i="54"/>
  <c r="S517" i="54"/>
  <c r="L517" i="54"/>
  <c r="K517" i="54"/>
  <c r="U516" i="54"/>
  <c r="T516" i="54"/>
  <c r="S516" i="54"/>
  <c r="L516" i="54"/>
  <c r="K516" i="54"/>
  <c r="U515" i="54"/>
  <c r="T515" i="54"/>
  <c r="S515" i="54"/>
  <c r="L515" i="54"/>
  <c r="K515" i="54"/>
  <c r="U514" i="54"/>
  <c r="T514" i="54"/>
  <c r="S514" i="54"/>
  <c r="L514" i="54"/>
  <c r="K514" i="54"/>
  <c r="U513" i="54"/>
  <c r="T513" i="54"/>
  <c r="S513" i="54"/>
  <c r="L513" i="54"/>
  <c r="K513" i="54"/>
  <c r="U512" i="54"/>
  <c r="T512" i="54"/>
  <c r="S512" i="54"/>
  <c r="L512" i="54"/>
  <c r="K512" i="54"/>
  <c r="U511" i="54"/>
  <c r="T511" i="54"/>
  <c r="S511" i="54"/>
  <c r="L511" i="54"/>
  <c r="K511" i="54"/>
  <c r="U510" i="54"/>
  <c r="T510" i="54"/>
  <c r="S510" i="54"/>
  <c r="L510" i="54"/>
  <c r="K510" i="54"/>
  <c r="U509" i="54"/>
  <c r="T509" i="54"/>
  <c r="S509" i="54"/>
  <c r="L509" i="54"/>
  <c r="K509" i="54"/>
  <c r="U508" i="54"/>
  <c r="T508" i="54"/>
  <c r="S508" i="54"/>
  <c r="L508" i="54"/>
  <c r="K508" i="54"/>
  <c r="U507" i="54"/>
  <c r="T507" i="54"/>
  <c r="S507" i="54"/>
  <c r="L507" i="54"/>
  <c r="K507" i="54"/>
  <c r="U506" i="54"/>
  <c r="T506" i="54"/>
  <c r="S506" i="54"/>
  <c r="L506" i="54"/>
  <c r="K506" i="54"/>
  <c r="U505" i="54"/>
  <c r="T505" i="54"/>
  <c r="S505" i="54"/>
  <c r="L505" i="54"/>
  <c r="K505" i="54"/>
  <c r="U504" i="54"/>
  <c r="T504" i="54"/>
  <c r="S504" i="54"/>
  <c r="L504" i="54"/>
  <c r="K504" i="54"/>
  <c r="U503" i="54"/>
  <c r="T503" i="54"/>
  <c r="S503" i="54"/>
  <c r="L503" i="54"/>
  <c r="K503" i="54"/>
  <c r="U502" i="54"/>
  <c r="T502" i="54"/>
  <c r="S502" i="54"/>
  <c r="L502" i="54"/>
  <c r="K502" i="54"/>
  <c r="U501" i="54"/>
  <c r="T501" i="54"/>
  <c r="S501" i="54"/>
  <c r="L501" i="54"/>
  <c r="K501" i="54"/>
  <c r="U500" i="54"/>
  <c r="T500" i="54"/>
  <c r="S500" i="54"/>
  <c r="L500" i="54"/>
  <c r="K500" i="54"/>
  <c r="U499" i="54"/>
  <c r="T499" i="54"/>
  <c r="S499" i="54"/>
  <c r="L499" i="54"/>
  <c r="K499" i="54"/>
  <c r="U498" i="54"/>
  <c r="T498" i="54"/>
  <c r="S498" i="54"/>
  <c r="L498" i="54"/>
  <c r="K498" i="54"/>
  <c r="U497" i="54"/>
  <c r="T497" i="54"/>
  <c r="S497" i="54"/>
  <c r="L497" i="54"/>
  <c r="K497" i="54"/>
  <c r="U496" i="54"/>
  <c r="T496" i="54"/>
  <c r="S496" i="54"/>
  <c r="L496" i="54"/>
  <c r="K496" i="54"/>
  <c r="U495" i="54"/>
  <c r="T495" i="54"/>
  <c r="S495" i="54"/>
  <c r="L495" i="54"/>
  <c r="K495" i="54"/>
  <c r="U494" i="54"/>
  <c r="T494" i="54"/>
  <c r="S494" i="54"/>
  <c r="L494" i="54"/>
  <c r="K494" i="54"/>
  <c r="U493" i="54"/>
  <c r="T493" i="54"/>
  <c r="S493" i="54"/>
  <c r="L493" i="54"/>
  <c r="K493" i="54"/>
  <c r="U492" i="54"/>
  <c r="T492" i="54"/>
  <c r="S492" i="54"/>
  <c r="L492" i="54"/>
  <c r="K492" i="54"/>
  <c r="U491" i="54"/>
  <c r="T491" i="54"/>
  <c r="S491" i="54"/>
  <c r="L491" i="54"/>
  <c r="K491" i="54"/>
  <c r="U490" i="54"/>
  <c r="T490" i="54"/>
  <c r="S490" i="54"/>
  <c r="L490" i="54"/>
  <c r="K490" i="54"/>
  <c r="U489" i="54"/>
  <c r="T489" i="54"/>
  <c r="S489" i="54"/>
  <c r="L489" i="54"/>
  <c r="K489" i="54"/>
  <c r="U488" i="54"/>
  <c r="T488" i="54"/>
  <c r="S488" i="54"/>
  <c r="L488" i="54"/>
  <c r="K488" i="54"/>
  <c r="U487" i="54"/>
  <c r="T487" i="54"/>
  <c r="S487" i="54"/>
  <c r="L487" i="54"/>
  <c r="K487" i="54"/>
  <c r="U486" i="54"/>
  <c r="T486" i="54"/>
  <c r="S486" i="54"/>
  <c r="L486" i="54"/>
  <c r="K486" i="54"/>
  <c r="U485" i="54"/>
  <c r="T485" i="54"/>
  <c r="S485" i="54"/>
  <c r="L485" i="54"/>
  <c r="K485" i="54"/>
  <c r="U484" i="54"/>
  <c r="T484" i="54"/>
  <c r="S484" i="54"/>
  <c r="L484" i="54"/>
  <c r="K484" i="54"/>
  <c r="U483" i="54"/>
  <c r="T483" i="54"/>
  <c r="S483" i="54"/>
  <c r="L483" i="54"/>
  <c r="K483" i="54"/>
  <c r="U482" i="54"/>
  <c r="T482" i="54"/>
  <c r="S482" i="54"/>
  <c r="L482" i="54"/>
  <c r="K482" i="54"/>
  <c r="U481" i="54"/>
  <c r="T481" i="54"/>
  <c r="S481" i="54"/>
  <c r="L481" i="54"/>
  <c r="K481" i="54"/>
  <c r="U480" i="54"/>
  <c r="T480" i="54"/>
  <c r="S480" i="54"/>
  <c r="L480" i="54"/>
  <c r="K480" i="54"/>
  <c r="U479" i="54"/>
  <c r="T479" i="54"/>
  <c r="S479" i="54"/>
  <c r="L479" i="54"/>
  <c r="K479" i="54"/>
  <c r="U478" i="54"/>
  <c r="T478" i="54"/>
  <c r="S478" i="54"/>
  <c r="L478" i="54"/>
  <c r="K478" i="54"/>
  <c r="U477" i="54"/>
  <c r="T477" i="54"/>
  <c r="S477" i="54"/>
  <c r="L477" i="54"/>
  <c r="K477" i="54"/>
  <c r="U476" i="54"/>
  <c r="T476" i="54"/>
  <c r="S476" i="54"/>
  <c r="L476" i="54"/>
  <c r="K476" i="54"/>
  <c r="U475" i="54"/>
  <c r="T475" i="54"/>
  <c r="S475" i="54"/>
  <c r="L475" i="54"/>
  <c r="K475" i="54"/>
  <c r="U474" i="54"/>
  <c r="T474" i="54"/>
  <c r="S474" i="54"/>
  <c r="L474" i="54"/>
  <c r="K474" i="54"/>
  <c r="U473" i="54"/>
  <c r="T473" i="54"/>
  <c r="S473" i="54"/>
  <c r="L473" i="54"/>
  <c r="K473" i="54"/>
  <c r="U472" i="54"/>
  <c r="T472" i="54"/>
  <c r="S472" i="54"/>
  <c r="L472" i="54"/>
  <c r="K472" i="54"/>
  <c r="U471" i="54"/>
  <c r="T471" i="54"/>
  <c r="S471" i="54"/>
  <c r="L471" i="54"/>
  <c r="K471" i="54"/>
  <c r="U470" i="54"/>
  <c r="T470" i="54"/>
  <c r="S470" i="54"/>
  <c r="L470" i="54"/>
  <c r="K470" i="54"/>
  <c r="U469" i="54"/>
  <c r="T469" i="54"/>
  <c r="S469" i="54"/>
  <c r="L469" i="54"/>
  <c r="K469" i="54"/>
  <c r="U468" i="54"/>
  <c r="T468" i="54"/>
  <c r="S468" i="54"/>
  <c r="L468" i="54"/>
  <c r="K468" i="54"/>
  <c r="U467" i="54"/>
  <c r="T467" i="54"/>
  <c r="S467" i="54"/>
  <c r="L467" i="54"/>
  <c r="K467" i="54"/>
  <c r="U466" i="54"/>
  <c r="T466" i="54"/>
  <c r="S466" i="54"/>
  <c r="L466" i="54"/>
  <c r="K466" i="54"/>
  <c r="U465" i="54"/>
  <c r="T465" i="54"/>
  <c r="S465" i="54"/>
  <c r="L465" i="54"/>
  <c r="K465" i="54"/>
  <c r="U464" i="54"/>
  <c r="T464" i="54"/>
  <c r="S464" i="54"/>
  <c r="L464" i="54"/>
  <c r="K464" i="54"/>
  <c r="U463" i="54"/>
  <c r="T463" i="54"/>
  <c r="S463" i="54"/>
  <c r="L463" i="54"/>
  <c r="K463" i="54"/>
  <c r="U462" i="54"/>
  <c r="T462" i="54"/>
  <c r="S462" i="54"/>
  <c r="L462" i="54"/>
  <c r="K462" i="54"/>
  <c r="U461" i="54"/>
  <c r="T461" i="54"/>
  <c r="S461" i="54"/>
  <c r="L461" i="54"/>
  <c r="K461" i="54"/>
  <c r="U460" i="54"/>
  <c r="T460" i="54"/>
  <c r="S460" i="54"/>
  <c r="L460" i="54"/>
  <c r="K460" i="54"/>
  <c r="U459" i="54"/>
  <c r="T459" i="54"/>
  <c r="S459" i="54"/>
  <c r="L459" i="54"/>
  <c r="K459" i="54"/>
  <c r="U458" i="54"/>
  <c r="T458" i="54"/>
  <c r="S458" i="54"/>
  <c r="L458" i="54"/>
  <c r="K458" i="54"/>
  <c r="U457" i="54"/>
  <c r="T457" i="54"/>
  <c r="S457" i="54"/>
  <c r="L457" i="54"/>
  <c r="K457" i="54"/>
  <c r="U456" i="54"/>
  <c r="T456" i="54"/>
  <c r="S456" i="54"/>
  <c r="L456" i="54"/>
  <c r="K456" i="54"/>
  <c r="U455" i="54"/>
  <c r="T455" i="54"/>
  <c r="S455" i="54"/>
  <c r="L455" i="54"/>
  <c r="K455" i="54"/>
  <c r="U454" i="54"/>
  <c r="T454" i="54"/>
  <c r="S454" i="54"/>
  <c r="L454" i="54"/>
  <c r="K454" i="54"/>
  <c r="U453" i="54"/>
  <c r="T453" i="54"/>
  <c r="S453" i="54"/>
  <c r="L453" i="54"/>
  <c r="K453" i="54"/>
  <c r="U452" i="54"/>
  <c r="T452" i="54"/>
  <c r="S452" i="54"/>
  <c r="L452" i="54"/>
  <c r="K452" i="54"/>
  <c r="U451" i="54"/>
  <c r="T451" i="54"/>
  <c r="S451" i="54"/>
  <c r="L451" i="54"/>
  <c r="K451" i="54"/>
  <c r="U450" i="54"/>
  <c r="T450" i="54"/>
  <c r="S450" i="54"/>
  <c r="L450" i="54"/>
  <c r="K450" i="54"/>
  <c r="U449" i="54"/>
  <c r="T449" i="54"/>
  <c r="S449" i="54"/>
  <c r="L449" i="54"/>
  <c r="K449" i="54"/>
  <c r="U448" i="54"/>
  <c r="T448" i="54"/>
  <c r="S448" i="54"/>
  <c r="L448" i="54"/>
  <c r="K448" i="54"/>
  <c r="U447" i="54"/>
  <c r="T447" i="54"/>
  <c r="S447" i="54"/>
  <c r="L447" i="54"/>
  <c r="K447" i="54"/>
  <c r="U446" i="54"/>
  <c r="T446" i="54"/>
  <c r="S446" i="54"/>
  <c r="L446" i="54"/>
  <c r="K446" i="54"/>
  <c r="U445" i="54"/>
  <c r="T445" i="54"/>
  <c r="S445" i="54"/>
  <c r="L445" i="54"/>
  <c r="K445" i="54"/>
  <c r="U444" i="54"/>
  <c r="T444" i="54"/>
  <c r="S444" i="54"/>
  <c r="L444" i="54"/>
  <c r="K444" i="54"/>
  <c r="U443" i="54"/>
  <c r="T443" i="54"/>
  <c r="S443" i="54"/>
  <c r="L443" i="54"/>
  <c r="K443" i="54"/>
  <c r="U442" i="54"/>
  <c r="T442" i="54"/>
  <c r="S442" i="54"/>
  <c r="L442" i="54"/>
  <c r="K442" i="54"/>
  <c r="U441" i="54"/>
  <c r="T441" i="54"/>
  <c r="S441" i="54"/>
  <c r="L441" i="54"/>
  <c r="K441" i="54"/>
  <c r="U440" i="54"/>
  <c r="T440" i="54"/>
  <c r="S440" i="54"/>
  <c r="L440" i="54"/>
  <c r="K440" i="54"/>
  <c r="U439" i="54"/>
  <c r="T439" i="54"/>
  <c r="S439" i="54"/>
  <c r="L439" i="54"/>
  <c r="K439" i="54"/>
  <c r="U438" i="54"/>
  <c r="T438" i="54"/>
  <c r="S438" i="54"/>
  <c r="L438" i="54"/>
  <c r="K438" i="54"/>
  <c r="U437" i="54"/>
  <c r="T437" i="54"/>
  <c r="S437" i="54"/>
  <c r="L437" i="54"/>
  <c r="K437" i="54"/>
  <c r="U436" i="54"/>
  <c r="T436" i="54"/>
  <c r="S436" i="54"/>
  <c r="L436" i="54"/>
  <c r="K436" i="54"/>
  <c r="U435" i="54"/>
  <c r="T435" i="54"/>
  <c r="S435" i="54"/>
  <c r="L435" i="54"/>
  <c r="K435" i="54"/>
  <c r="U434" i="54"/>
  <c r="T434" i="54"/>
  <c r="S434" i="54"/>
  <c r="L434" i="54"/>
  <c r="K434" i="54"/>
  <c r="U433" i="54"/>
  <c r="T433" i="54"/>
  <c r="S433" i="54"/>
  <c r="L433" i="54"/>
  <c r="K433" i="54"/>
  <c r="U432" i="54"/>
  <c r="T432" i="54"/>
  <c r="S432" i="54"/>
  <c r="L432" i="54"/>
  <c r="K432" i="54"/>
  <c r="U431" i="54"/>
  <c r="T431" i="54"/>
  <c r="S431" i="54"/>
  <c r="L431" i="54"/>
  <c r="K431" i="54"/>
  <c r="U430" i="54"/>
  <c r="T430" i="54"/>
  <c r="S430" i="54"/>
  <c r="L430" i="54"/>
  <c r="K430" i="54"/>
  <c r="U429" i="54"/>
  <c r="T429" i="54"/>
  <c r="S429" i="54"/>
  <c r="L429" i="54"/>
  <c r="K429" i="54"/>
  <c r="U428" i="54"/>
  <c r="T428" i="54"/>
  <c r="S428" i="54"/>
  <c r="L428" i="54"/>
  <c r="K428" i="54"/>
  <c r="U427" i="54"/>
  <c r="T427" i="54"/>
  <c r="S427" i="54"/>
  <c r="L427" i="54"/>
  <c r="K427" i="54"/>
  <c r="U426" i="54"/>
  <c r="T426" i="54"/>
  <c r="S426" i="54"/>
  <c r="L426" i="54"/>
  <c r="K426" i="54"/>
  <c r="U425" i="54"/>
  <c r="T425" i="54"/>
  <c r="S425" i="54"/>
  <c r="L425" i="54"/>
  <c r="K425" i="54"/>
  <c r="U424" i="54"/>
  <c r="T424" i="54"/>
  <c r="S424" i="54"/>
  <c r="L424" i="54"/>
  <c r="K424" i="54"/>
  <c r="U423" i="54"/>
  <c r="T423" i="54"/>
  <c r="S423" i="54"/>
  <c r="L423" i="54"/>
  <c r="K423" i="54"/>
  <c r="U422" i="54"/>
  <c r="T422" i="54"/>
  <c r="S422" i="54"/>
  <c r="L422" i="54"/>
  <c r="K422" i="54"/>
  <c r="U421" i="54"/>
  <c r="T421" i="54"/>
  <c r="S421" i="54"/>
  <c r="L421" i="54"/>
  <c r="K421" i="54"/>
  <c r="U420" i="54"/>
  <c r="T420" i="54"/>
  <c r="S420" i="54"/>
  <c r="L420" i="54"/>
  <c r="K420" i="54"/>
  <c r="U419" i="54"/>
  <c r="T419" i="54"/>
  <c r="S419" i="54"/>
  <c r="L419" i="54"/>
  <c r="K419" i="54"/>
  <c r="U418" i="54"/>
  <c r="T418" i="54"/>
  <c r="S418" i="54"/>
  <c r="L418" i="54"/>
  <c r="K418" i="54"/>
  <c r="U417" i="54"/>
  <c r="T417" i="54"/>
  <c r="S417" i="54"/>
  <c r="L417" i="54"/>
  <c r="K417" i="54"/>
  <c r="U416" i="54"/>
  <c r="T416" i="54"/>
  <c r="S416" i="54"/>
  <c r="L416" i="54"/>
  <c r="K416" i="54"/>
  <c r="U415" i="54"/>
  <c r="T415" i="54"/>
  <c r="S415" i="54"/>
  <c r="L415" i="54"/>
  <c r="K415" i="54"/>
  <c r="U414" i="54"/>
  <c r="T414" i="54"/>
  <c r="S414" i="54"/>
  <c r="L414" i="54"/>
  <c r="K414" i="54"/>
  <c r="U413" i="54"/>
  <c r="T413" i="54"/>
  <c r="S413" i="54"/>
  <c r="L413" i="54"/>
  <c r="K413" i="54"/>
  <c r="U412" i="54"/>
  <c r="T412" i="54"/>
  <c r="S412" i="54"/>
  <c r="L412" i="54"/>
  <c r="K412" i="54"/>
  <c r="U411" i="54"/>
  <c r="T411" i="54"/>
  <c r="S411" i="54"/>
  <c r="L411" i="54"/>
  <c r="K411" i="54"/>
  <c r="U410" i="54"/>
  <c r="T410" i="54"/>
  <c r="S410" i="54"/>
  <c r="L410" i="54"/>
  <c r="K410" i="54"/>
  <c r="U409" i="54"/>
  <c r="T409" i="54"/>
  <c r="S409" i="54"/>
  <c r="L409" i="54"/>
  <c r="K409" i="54"/>
  <c r="U408" i="54"/>
  <c r="T408" i="54"/>
  <c r="S408" i="54"/>
  <c r="L408" i="54"/>
  <c r="K408" i="54"/>
  <c r="H201" i="54"/>
  <c r="H399" i="3" l="1"/>
  <c r="H398" i="3"/>
  <c r="H397" i="3"/>
  <c r="H396" i="3"/>
  <c r="H395" i="3"/>
  <c r="H394" i="3"/>
  <c r="H393" i="3"/>
  <c r="H392" i="3"/>
  <c r="H52" i="62"/>
  <c r="H47" i="62"/>
  <c r="H48" i="62"/>
  <c r="H49" i="62"/>
  <c r="H50" i="62"/>
  <c r="H51" i="62"/>
  <c r="H46" i="62"/>
  <c r="H45" i="62"/>
  <c r="H44" i="62"/>
  <c r="H43" i="62"/>
  <c r="H42" i="62"/>
  <c r="H41" i="62"/>
  <c r="H40" i="62"/>
  <c r="H39" i="62"/>
  <c r="H38" i="62"/>
  <c r="H37" i="62"/>
  <c r="H36" i="62"/>
  <c r="H35" i="62"/>
  <c r="H34" i="62"/>
  <c r="H33" i="62"/>
  <c r="H32" i="62"/>
  <c r="H31" i="62"/>
  <c r="H30" i="62"/>
  <c r="H29" i="62"/>
  <c r="H28" i="62"/>
  <c r="H27" i="62"/>
  <c r="H26" i="62"/>
  <c r="H25" i="62"/>
  <c r="H24" i="62"/>
  <c r="H23" i="62"/>
  <c r="H22" i="62"/>
  <c r="O21" i="62"/>
  <c r="L21" i="62"/>
  <c r="H21" i="62"/>
  <c r="L20" i="62"/>
  <c r="O20" i="62" s="1"/>
  <c r="H20" i="62"/>
  <c r="L19" i="62"/>
  <c r="O19" i="62" s="1"/>
  <c r="K19" i="62"/>
  <c r="H19" i="62"/>
  <c r="H18" i="62"/>
  <c r="L17" i="62"/>
  <c r="O17" i="62" s="1"/>
  <c r="K17" i="62"/>
  <c r="H17" i="62"/>
  <c r="L16" i="62"/>
  <c r="O16" i="62" s="1"/>
  <c r="K16" i="62"/>
  <c r="H16" i="62"/>
  <c r="L15" i="62"/>
  <c r="O15" i="62" s="1"/>
  <c r="K15" i="62"/>
  <c r="H15" i="62"/>
  <c r="L14" i="62"/>
  <c r="O14" i="62" s="1"/>
  <c r="K14" i="62"/>
  <c r="H14" i="62"/>
  <c r="H13" i="62"/>
  <c r="L12" i="62"/>
  <c r="O12" i="62" s="1"/>
  <c r="K12" i="62"/>
  <c r="H12" i="62"/>
  <c r="L11" i="62"/>
  <c r="O11" i="62" s="1"/>
  <c r="K11" i="62"/>
  <c r="H11" i="62"/>
  <c r="L10" i="62"/>
  <c r="O10" i="62" s="1"/>
  <c r="K10" i="62"/>
  <c r="H10" i="62"/>
  <c r="L9" i="62"/>
  <c r="O9" i="62" s="1"/>
  <c r="K9" i="62"/>
  <c r="H9" i="62"/>
  <c r="L8" i="62"/>
  <c r="O8" i="62" s="1"/>
  <c r="K8" i="62"/>
  <c r="H8" i="62"/>
  <c r="L7" i="62"/>
  <c r="O7" i="62" s="1"/>
  <c r="K7" i="62"/>
  <c r="H7" i="62"/>
  <c r="L6" i="62"/>
  <c r="O6" i="62" s="1"/>
  <c r="K6" i="62"/>
  <c r="H6" i="62"/>
  <c r="L5" i="62"/>
  <c r="O5" i="62" s="1"/>
  <c r="K5" i="62"/>
  <c r="H5" i="62"/>
  <c r="L4" i="62"/>
  <c r="O4" i="62" s="1"/>
  <c r="K4" i="62"/>
  <c r="H4" i="62"/>
  <c r="L3" i="62"/>
  <c r="O3" i="62" s="1"/>
  <c r="K3" i="62"/>
  <c r="H3" i="62"/>
  <c r="H2" i="62"/>
  <c r="H431" i="3" l="1"/>
  <c r="H420" i="3"/>
  <c r="H421" i="3"/>
  <c r="H422" i="3"/>
  <c r="H423" i="3"/>
  <c r="H424" i="3"/>
  <c r="H425" i="3"/>
  <c r="H426" i="3"/>
  <c r="H427" i="3"/>
  <c r="H428" i="3"/>
  <c r="H429" i="3"/>
  <c r="H430" i="3"/>
  <c r="H419" i="3"/>
  <c r="H384" i="3" l="1"/>
  <c r="H382" i="3"/>
  <c r="H383" i="3"/>
  <c r="K859" i="3"/>
  <c r="O859" i="3" s="1"/>
  <c r="K858" i="3"/>
  <c r="O858" i="3" s="1"/>
  <c r="K857" i="3"/>
  <c r="O857" i="3" s="1"/>
  <c r="K856" i="3"/>
  <c r="O856" i="3" s="1"/>
  <c r="H42" i="16"/>
  <c r="H41" i="16"/>
  <c r="H40" i="16"/>
  <c r="T68" i="16"/>
  <c r="S72" i="16"/>
  <c r="K76" i="16"/>
  <c r="T67" i="16"/>
  <c r="S71" i="16"/>
  <c r="K75" i="16"/>
  <c r="T66" i="16"/>
  <c r="S70" i="16"/>
  <c r="K74" i="16"/>
  <c r="T65" i="16"/>
  <c r="S69" i="16"/>
  <c r="K73" i="16"/>
  <c r="T64" i="16"/>
  <c r="S68" i="16"/>
  <c r="K72" i="16"/>
  <c r="T63" i="16"/>
  <c r="S67" i="16"/>
  <c r="K71" i="16"/>
  <c r="T62" i="16"/>
  <c r="S66" i="16"/>
  <c r="K70" i="16"/>
  <c r="T61" i="16"/>
  <c r="S65" i="16"/>
  <c r="K69" i="16"/>
  <c r="T60" i="16"/>
  <c r="S64" i="16"/>
  <c r="K68" i="16"/>
  <c r="T59" i="16"/>
  <c r="S63" i="16"/>
  <c r="K67" i="16"/>
  <c r="T58" i="16"/>
  <c r="S62" i="16"/>
  <c r="K66" i="16"/>
  <c r="T57" i="16"/>
  <c r="S61" i="16"/>
  <c r="K65" i="16"/>
  <c r="T56" i="16"/>
  <c r="S60" i="16"/>
  <c r="K64" i="16"/>
  <c r="T55" i="16"/>
  <c r="S58" i="16"/>
  <c r="K63" i="16"/>
  <c r="T54" i="16"/>
  <c r="S57" i="16"/>
  <c r="K62" i="16"/>
  <c r="T53" i="16"/>
  <c r="S56" i="16"/>
  <c r="K61" i="16"/>
  <c r="T52" i="16"/>
  <c r="S55" i="16"/>
  <c r="K60" i="16"/>
  <c r="K120" i="23" l="1"/>
  <c r="H39" i="16" l="1"/>
  <c r="H252" i="27"/>
  <c r="H253" i="27"/>
  <c r="H254" i="27"/>
  <c r="H255" i="27"/>
  <c r="H256" i="27"/>
  <c r="H257" i="27"/>
  <c r="H258" i="27"/>
  <c r="H259" i="27"/>
  <c r="H260" i="27"/>
  <c r="H261" i="27"/>
  <c r="H262" i="27"/>
  <c r="H263" i="27"/>
  <c r="K468" i="27"/>
  <c r="K469" i="27"/>
  <c r="K510" i="27"/>
  <c r="K509" i="27"/>
  <c r="L511" i="27"/>
  <c r="U516" i="27"/>
  <c r="T516" i="27"/>
  <c r="S516" i="27"/>
  <c r="L516" i="27"/>
  <c r="K516" i="27"/>
  <c r="U515" i="27"/>
  <c r="T515" i="27"/>
  <c r="S515" i="27"/>
  <c r="L515" i="27"/>
  <c r="K515" i="27"/>
  <c r="U514" i="27"/>
  <c r="T514" i="27"/>
  <c r="S514" i="27"/>
  <c r="L514" i="27"/>
  <c r="K514" i="27"/>
  <c r="U513" i="27"/>
  <c r="T513" i="27"/>
  <c r="S513" i="27"/>
  <c r="L513" i="27"/>
  <c r="K513" i="27"/>
  <c r="U512" i="27"/>
  <c r="T512" i="27"/>
  <c r="S512" i="27"/>
  <c r="L512" i="27"/>
  <c r="K512" i="27"/>
  <c r="U511" i="27"/>
  <c r="T511" i="27"/>
  <c r="S511" i="27"/>
  <c r="K511" i="27"/>
  <c r="U510" i="27"/>
  <c r="T510" i="27"/>
  <c r="S510" i="27"/>
  <c r="L510" i="27"/>
  <c r="U509" i="27"/>
  <c r="T509" i="27"/>
  <c r="S509" i="27"/>
  <c r="L509" i="27"/>
  <c r="U508" i="27"/>
  <c r="T508" i="27"/>
  <c r="S508" i="27"/>
  <c r="L508" i="27"/>
  <c r="K508" i="27"/>
  <c r="U507" i="27"/>
  <c r="T507" i="27"/>
  <c r="S507" i="27"/>
  <c r="L507" i="27"/>
  <c r="K507" i="27"/>
  <c r="U506" i="27"/>
  <c r="T506" i="27"/>
  <c r="S506" i="27"/>
  <c r="L506" i="27"/>
  <c r="K506" i="27"/>
  <c r="U505" i="27"/>
  <c r="T505" i="27"/>
  <c r="S505" i="27"/>
  <c r="L505" i="27"/>
  <c r="K505" i="27"/>
  <c r="U504" i="27"/>
  <c r="T504" i="27"/>
  <c r="S504" i="27"/>
  <c r="L504" i="27"/>
  <c r="K504" i="27"/>
  <c r="U503" i="27"/>
  <c r="T503" i="27"/>
  <c r="S503" i="27"/>
  <c r="L503" i="27"/>
  <c r="K503" i="27"/>
  <c r="U502" i="27"/>
  <c r="T502" i="27"/>
  <c r="S502" i="27"/>
  <c r="L502" i="27"/>
  <c r="K502" i="27"/>
  <c r="U501" i="27"/>
  <c r="T501" i="27"/>
  <c r="S501" i="27"/>
  <c r="L501" i="27"/>
  <c r="K501" i="27"/>
  <c r="U500" i="27"/>
  <c r="T500" i="27"/>
  <c r="S500" i="27"/>
  <c r="L500" i="27"/>
  <c r="K500" i="27"/>
  <c r="U499" i="27"/>
  <c r="T499" i="27"/>
  <c r="S499" i="27"/>
  <c r="L499" i="27"/>
  <c r="K499" i="27"/>
  <c r="U498" i="27"/>
  <c r="T498" i="27"/>
  <c r="S498" i="27"/>
  <c r="L498" i="27"/>
  <c r="K498" i="27"/>
  <c r="U497" i="27"/>
  <c r="T497" i="27"/>
  <c r="S497" i="27"/>
  <c r="L497" i="27"/>
  <c r="K497" i="27"/>
  <c r="U496" i="27"/>
  <c r="T496" i="27"/>
  <c r="S496" i="27"/>
  <c r="L496" i="27"/>
  <c r="K496" i="27"/>
  <c r="U495" i="27"/>
  <c r="T495" i="27"/>
  <c r="S495" i="27"/>
  <c r="L495" i="27"/>
  <c r="K495" i="27"/>
  <c r="U494" i="27"/>
  <c r="T494" i="27"/>
  <c r="S494" i="27"/>
  <c r="L494" i="27"/>
  <c r="K494" i="27"/>
  <c r="U493" i="27"/>
  <c r="T493" i="27"/>
  <c r="S493" i="27"/>
  <c r="L493" i="27"/>
  <c r="K493" i="27"/>
  <c r="U492" i="27"/>
  <c r="T492" i="27"/>
  <c r="S492" i="27"/>
  <c r="L492" i="27"/>
  <c r="K492" i="27"/>
  <c r="U491" i="27"/>
  <c r="T491" i="27"/>
  <c r="S491" i="27"/>
  <c r="L491" i="27"/>
  <c r="K491" i="27"/>
  <c r="U490" i="27"/>
  <c r="T490" i="27"/>
  <c r="S490" i="27"/>
  <c r="L490" i="27"/>
  <c r="K490" i="27"/>
  <c r="U489" i="27"/>
  <c r="T489" i="27"/>
  <c r="S489" i="27"/>
  <c r="L489" i="27"/>
  <c r="K489" i="27"/>
  <c r="U488" i="27"/>
  <c r="T488" i="27"/>
  <c r="S488" i="27"/>
  <c r="L488" i="27"/>
  <c r="K488" i="27"/>
  <c r="U487" i="27"/>
  <c r="T487" i="27"/>
  <c r="S487" i="27"/>
  <c r="L487" i="27"/>
  <c r="K487" i="27"/>
  <c r="U486" i="27"/>
  <c r="T486" i="27"/>
  <c r="S486" i="27"/>
  <c r="L486" i="27"/>
  <c r="K486" i="27"/>
  <c r="U485" i="27"/>
  <c r="T485" i="27"/>
  <c r="S485" i="27"/>
  <c r="L485" i="27"/>
  <c r="K485" i="27"/>
  <c r="U484" i="27"/>
  <c r="T484" i="27"/>
  <c r="S484" i="27"/>
  <c r="L484" i="27"/>
  <c r="K484" i="27"/>
  <c r="U483" i="27"/>
  <c r="T483" i="27"/>
  <c r="S483" i="27"/>
  <c r="L483" i="27"/>
  <c r="K483" i="27"/>
  <c r="U482" i="27"/>
  <c r="T482" i="27"/>
  <c r="S482" i="27"/>
  <c r="L482" i="27"/>
  <c r="K482" i="27"/>
  <c r="U481" i="27"/>
  <c r="T481" i="27"/>
  <c r="S481" i="27"/>
  <c r="L481" i="27"/>
  <c r="K481" i="27"/>
  <c r="U480" i="27"/>
  <c r="T480" i="27"/>
  <c r="S480" i="27"/>
  <c r="L480" i="27"/>
  <c r="K480" i="27"/>
  <c r="U479" i="27"/>
  <c r="T479" i="27"/>
  <c r="S479" i="27"/>
  <c r="L479" i="27"/>
  <c r="K479" i="27"/>
  <c r="U478" i="27"/>
  <c r="T478" i="27"/>
  <c r="S478" i="27"/>
  <c r="L478" i="27"/>
  <c r="K478" i="27"/>
  <c r="U477" i="27"/>
  <c r="T477" i="27"/>
  <c r="S477" i="27"/>
  <c r="L477" i="27"/>
  <c r="K477" i="27"/>
  <c r="U476" i="27"/>
  <c r="T476" i="27"/>
  <c r="S476" i="27"/>
  <c r="L476" i="27"/>
  <c r="K476" i="27"/>
  <c r="U475" i="27"/>
  <c r="T475" i="27"/>
  <c r="S475" i="27"/>
  <c r="L475" i="27"/>
  <c r="K475" i="27"/>
  <c r="U474" i="27"/>
  <c r="T474" i="27"/>
  <c r="S474" i="27"/>
  <c r="L474" i="27"/>
  <c r="K474" i="27"/>
  <c r="U473" i="27"/>
  <c r="T473" i="27"/>
  <c r="S473" i="27"/>
  <c r="L473" i="27"/>
  <c r="K473" i="27"/>
  <c r="U472" i="27"/>
  <c r="T472" i="27"/>
  <c r="S472" i="27"/>
  <c r="L472" i="27"/>
  <c r="K472" i="27"/>
  <c r="U471" i="27"/>
  <c r="T471" i="27"/>
  <c r="S471" i="27"/>
  <c r="L471" i="27"/>
  <c r="K471" i="27"/>
  <c r="U470" i="27"/>
  <c r="T470" i="27"/>
  <c r="S470" i="27"/>
  <c r="L470" i="27"/>
  <c r="K470" i="27"/>
  <c r="U469" i="27"/>
  <c r="T469" i="27"/>
  <c r="S469" i="27"/>
  <c r="L469" i="27"/>
  <c r="U468" i="27"/>
  <c r="T468" i="27"/>
  <c r="S468" i="27"/>
  <c r="L468" i="27"/>
  <c r="U467" i="27"/>
  <c r="T467" i="27"/>
  <c r="S467" i="27"/>
  <c r="L467" i="27"/>
  <c r="K467" i="27"/>
  <c r="U466" i="27"/>
  <c r="T466" i="27"/>
  <c r="S466" i="27"/>
  <c r="L466" i="27"/>
  <c r="K466" i="27"/>
  <c r="U465" i="27"/>
  <c r="T465" i="27"/>
  <c r="S465" i="27"/>
  <c r="L465" i="27"/>
  <c r="K465" i="27"/>
  <c r="U464" i="27"/>
  <c r="T464" i="27"/>
  <c r="S464" i="27"/>
  <c r="L464" i="27"/>
  <c r="K464" i="27"/>
  <c r="U463" i="27"/>
  <c r="T463" i="27"/>
  <c r="S463" i="27"/>
  <c r="L463" i="27"/>
  <c r="K463" i="27"/>
  <c r="U462" i="27"/>
  <c r="T462" i="27"/>
  <c r="S462" i="27"/>
  <c r="L462" i="27"/>
  <c r="K462" i="27"/>
  <c r="U461" i="27"/>
  <c r="T461" i="27"/>
  <c r="S461" i="27"/>
  <c r="L461" i="27"/>
  <c r="K461" i="27"/>
  <c r="U460" i="27"/>
  <c r="T460" i="27"/>
  <c r="S460" i="27"/>
  <c r="L460" i="27"/>
  <c r="K460" i="27"/>
  <c r="U459" i="27"/>
  <c r="T459" i="27"/>
  <c r="S459" i="27"/>
  <c r="L459" i="27"/>
  <c r="K459" i="27"/>
  <c r="U458" i="27"/>
  <c r="T458" i="27"/>
  <c r="S458" i="27"/>
  <c r="L458" i="27"/>
  <c r="K458" i="27"/>
  <c r="U457" i="27"/>
  <c r="T457" i="27"/>
  <c r="S457" i="27"/>
  <c r="L457" i="27"/>
  <c r="K457" i="27"/>
  <c r="U456" i="27"/>
  <c r="T456" i="27"/>
  <c r="S456" i="27"/>
  <c r="L456" i="27"/>
  <c r="K456" i="27"/>
  <c r="U455" i="27"/>
  <c r="T455" i="27"/>
  <c r="S455" i="27"/>
  <c r="L455" i="27"/>
  <c r="K455" i="27"/>
  <c r="U454" i="27"/>
  <c r="T454" i="27"/>
  <c r="S454" i="27"/>
  <c r="L454" i="27"/>
  <c r="K454" i="27"/>
  <c r="U453" i="27"/>
  <c r="T453" i="27"/>
  <c r="S453" i="27"/>
  <c r="L453" i="27"/>
  <c r="K453" i="27"/>
  <c r="U452" i="27"/>
  <c r="T452" i="27"/>
  <c r="S452" i="27"/>
  <c r="L452" i="27"/>
  <c r="K452" i="27"/>
  <c r="U451" i="27"/>
  <c r="T451" i="27"/>
  <c r="S451" i="27"/>
  <c r="L451" i="27"/>
  <c r="K451" i="27"/>
  <c r="U450" i="27"/>
  <c r="T450" i="27"/>
  <c r="S450" i="27"/>
  <c r="L450" i="27"/>
  <c r="K450" i="27"/>
  <c r="U449" i="27"/>
  <c r="T449" i="27"/>
  <c r="S449" i="27"/>
  <c r="L449" i="27"/>
  <c r="K449" i="27"/>
  <c r="U448" i="27"/>
  <c r="T448" i="27"/>
  <c r="S448" i="27"/>
  <c r="L448" i="27"/>
  <c r="K448" i="27"/>
  <c r="U447" i="27"/>
  <c r="T447" i="27"/>
  <c r="S447" i="27"/>
  <c r="L447" i="27"/>
  <c r="K447" i="27"/>
  <c r="U446" i="27"/>
  <c r="T446" i="27"/>
  <c r="S446" i="27"/>
  <c r="L446" i="27"/>
  <c r="K446" i="27"/>
  <c r="U445" i="27"/>
  <c r="T445" i="27"/>
  <c r="S445" i="27"/>
  <c r="L445" i="27"/>
  <c r="K445" i="27"/>
  <c r="U444" i="27"/>
  <c r="T444" i="27"/>
  <c r="S444" i="27"/>
  <c r="L444" i="27"/>
  <c r="K444" i="27"/>
  <c r="U443" i="27"/>
  <c r="T443" i="27"/>
  <c r="S443" i="27"/>
  <c r="L443" i="27"/>
  <c r="K443" i="27"/>
  <c r="U442" i="27"/>
  <c r="T442" i="27"/>
  <c r="S442" i="27"/>
  <c r="L442" i="27"/>
  <c r="K442" i="27"/>
  <c r="U441" i="27"/>
  <c r="T441" i="27"/>
  <c r="S441" i="27"/>
  <c r="L441" i="27"/>
  <c r="K441" i="27"/>
  <c r="U440" i="27"/>
  <c r="T440" i="27"/>
  <c r="S440" i="27"/>
  <c r="L440" i="27"/>
  <c r="K440" i="27"/>
  <c r="U439" i="27"/>
  <c r="T439" i="27"/>
  <c r="S439" i="27"/>
  <c r="L439" i="27"/>
  <c r="K439" i="27"/>
  <c r="U438" i="27"/>
  <c r="T438" i="27"/>
  <c r="S438" i="27"/>
  <c r="L438" i="27"/>
  <c r="K438" i="27"/>
  <c r="U437" i="27"/>
  <c r="T437" i="27"/>
  <c r="S437" i="27"/>
  <c r="L437" i="27"/>
  <c r="K437" i="27"/>
  <c r="U436" i="27"/>
  <c r="T436" i="27"/>
  <c r="S436" i="27"/>
  <c r="L436" i="27"/>
  <c r="K436" i="27"/>
  <c r="U435" i="27"/>
  <c r="T435" i="27"/>
  <c r="S435" i="27"/>
  <c r="L435" i="27"/>
  <c r="K435" i="27"/>
  <c r="U434" i="27"/>
  <c r="T434" i="27"/>
  <c r="S434" i="27"/>
  <c r="L434" i="27"/>
  <c r="K434" i="27"/>
  <c r="U433" i="27"/>
  <c r="T433" i="27"/>
  <c r="S433" i="27"/>
  <c r="L433" i="27"/>
  <c r="K433" i="27"/>
  <c r="U432" i="27"/>
  <c r="T432" i="27"/>
  <c r="S432" i="27"/>
  <c r="L432" i="27"/>
  <c r="K432" i="27"/>
  <c r="U431" i="27"/>
  <c r="T431" i="27"/>
  <c r="S431" i="27"/>
  <c r="L431" i="27"/>
  <c r="K431" i="27"/>
  <c r="U430" i="27"/>
  <c r="T430" i="27"/>
  <c r="S430" i="27"/>
  <c r="L430" i="27"/>
  <c r="K430" i="27"/>
  <c r="U429" i="27"/>
  <c r="T429" i="27"/>
  <c r="S429" i="27"/>
  <c r="L429" i="27"/>
  <c r="K429" i="27"/>
  <c r="U428" i="27"/>
  <c r="T428" i="27"/>
  <c r="S428" i="27"/>
  <c r="L428" i="27"/>
  <c r="K428" i="27"/>
  <c r="U427" i="27"/>
  <c r="T427" i="27"/>
  <c r="S427" i="27"/>
  <c r="L427" i="27"/>
  <c r="K427" i="27"/>
  <c r="U426" i="27"/>
  <c r="T426" i="27"/>
  <c r="S426" i="27"/>
  <c r="L426" i="27"/>
  <c r="K426" i="27"/>
  <c r="U425" i="27"/>
  <c r="T425" i="27"/>
  <c r="S425" i="27"/>
  <c r="L425" i="27"/>
  <c r="K425" i="27"/>
  <c r="U424" i="27"/>
  <c r="T424" i="27"/>
  <c r="S424" i="27"/>
  <c r="L424" i="27"/>
  <c r="K424" i="27"/>
  <c r="U423" i="27"/>
  <c r="T423" i="27"/>
  <c r="S423" i="27"/>
  <c r="L423" i="27"/>
  <c r="K423" i="27"/>
  <c r="U422" i="27"/>
  <c r="T422" i="27"/>
  <c r="S422" i="27"/>
  <c r="L422" i="27"/>
  <c r="K422" i="27"/>
  <c r="U421" i="27"/>
  <c r="T421" i="27"/>
  <c r="S421" i="27"/>
  <c r="L421" i="27"/>
  <c r="K421" i="27"/>
  <c r="U420" i="27"/>
  <c r="T420" i="27"/>
  <c r="S420" i="27"/>
  <c r="L420" i="27"/>
  <c r="K420" i="27"/>
  <c r="U419" i="27"/>
  <c r="T419" i="27"/>
  <c r="S419" i="27"/>
  <c r="L419" i="27"/>
  <c r="K419" i="27"/>
  <c r="U418" i="27"/>
  <c r="T418" i="27"/>
  <c r="S418" i="27"/>
  <c r="L418" i="27"/>
  <c r="K418" i="27"/>
  <c r="U417" i="27"/>
  <c r="T417" i="27"/>
  <c r="S417" i="27"/>
  <c r="L417" i="27"/>
  <c r="K417" i="27"/>
  <c r="U416" i="27"/>
  <c r="T416" i="27"/>
  <c r="S416" i="27"/>
  <c r="L416" i="27"/>
  <c r="K416" i="27"/>
  <c r="U415" i="27"/>
  <c r="T415" i="27"/>
  <c r="S415" i="27"/>
  <c r="L415" i="27"/>
  <c r="K415" i="27"/>
  <c r="U414" i="27"/>
  <c r="T414" i="27"/>
  <c r="S414" i="27"/>
  <c r="L414" i="27"/>
  <c r="K414" i="27"/>
  <c r="U413" i="27"/>
  <c r="T413" i="27"/>
  <c r="S413" i="27"/>
  <c r="L413" i="27"/>
  <c r="K413" i="27"/>
  <c r="U412" i="27"/>
  <c r="T412" i="27"/>
  <c r="S412" i="27"/>
  <c r="L412" i="27"/>
  <c r="K412" i="27"/>
  <c r="U411" i="27"/>
  <c r="T411" i="27"/>
  <c r="S411" i="27"/>
  <c r="L411" i="27"/>
  <c r="K411" i="27"/>
  <c r="U410" i="27"/>
  <c r="T410" i="27"/>
  <c r="S410" i="27"/>
  <c r="L410" i="27"/>
  <c r="K410" i="27"/>
  <c r="U409" i="27"/>
  <c r="T409" i="27"/>
  <c r="S409" i="27"/>
  <c r="L409" i="27"/>
  <c r="K409" i="27"/>
  <c r="U408" i="27"/>
  <c r="T408" i="27"/>
  <c r="S408" i="27"/>
  <c r="L408" i="27"/>
  <c r="K408" i="27"/>
  <c r="U407" i="27"/>
  <c r="T407" i="27"/>
  <c r="S407" i="27"/>
  <c r="L407" i="27"/>
  <c r="K407" i="27"/>
  <c r="U406" i="27"/>
  <c r="T406" i="27"/>
  <c r="S406" i="27"/>
  <c r="L406" i="27"/>
  <c r="K406" i="27"/>
  <c r="U405" i="27"/>
  <c r="T405" i="27"/>
  <c r="S405" i="27"/>
  <c r="L405" i="27"/>
  <c r="K405" i="27"/>
  <c r="U404" i="27"/>
  <c r="T404" i="27"/>
  <c r="S404" i="27"/>
  <c r="L404" i="27"/>
  <c r="K404" i="27"/>
  <c r="U403" i="27"/>
  <c r="T403" i="27"/>
  <c r="S403" i="27"/>
  <c r="L403" i="27"/>
  <c r="K403" i="27"/>
  <c r="U402" i="27"/>
  <c r="T402" i="27"/>
  <c r="S402" i="27"/>
  <c r="L402" i="27"/>
  <c r="K402" i="27"/>
  <c r="U401" i="27"/>
  <c r="T401" i="27"/>
  <c r="S401" i="27"/>
  <c r="L401" i="27"/>
  <c r="K401" i="27"/>
  <c r="U400" i="27"/>
  <c r="T400" i="27"/>
  <c r="S400" i="27"/>
  <c r="L400" i="27"/>
  <c r="K400" i="27"/>
  <c r="U399" i="27"/>
  <c r="T399" i="27"/>
  <c r="S399" i="27"/>
  <c r="L399" i="27"/>
  <c r="K399" i="27"/>
  <c r="U398" i="27"/>
  <c r="T398" i="27"/>
  <c r="S398" i="27"/>
  <c r="L398" i="27"/>
  <c r="K398" i="27"/>
  <c r="U397" i="27"/>
  <c r="T397" i="27"/>
  <c r="S397" i="27"/>
  <c r="L397" i="27"/>
  <c r="K397" i="27"/>
  <c r="U396" i="27"/>
  <c r="T396" i="27"/>
  <c r="S396" i="27"/>
  <c r="L396" i="27"/>
  <c r="K396" i="27"/>
  <c r="U395" i="27"/>
  <c r="T395" i="27"/>
  <c r="S395" i="27"/>
  <c r="L395" i="27"/>
  <c r="K395" i="27"/>
  <c r="U394" i="27"/>
  <c r="T394" i="27"/>
  <c r="S394" i="27"/>
  <c r="L394" i="27"/>
  <c r="K394" i="27"/>
  <c r="U393" i="27"/>
  <c r="T393" i="27"/>
  <c r="S393" i="27"/>
  <c r="L393" i="27"/>
  <c r="K393" i="27"/>
  <c r="U392" i="27"/>
  <c r="T392" i="27"/>
  <c r="S392" i="27"/>
  <c r="L392" i="27"/>
  <c r="K392" i="27"/>
  <c r="U391" i="27"/>
  <c r="T391" i="27"/>
  <c r="S391" i="27"/>
  <c r="L391" i="27"/>
  <c r="K391" i="27"/>
  <c r="U390" i="27"/>
  <c r="T390" i="27"/>
  <c r="S390" i="27"/>
  <c r="L390" i="27"/>
  <c r="K390" i="27"/>
  <c r="U389" i="27"/>
  <c r="T389" i="27"/>
  <c r="S389" i="27"/>
  <c r="L389" i="27"/>
  <c r="K389" i="27"/>
  <c r="U388" i="27"/>
  <c r="T388" i="27"/>
  <c r="S388" i="27"/>
  <c r="L388" i="27"/>
  <c r="K388" i="27"/>
  <c r="U387" i="27"/>
  <c r="T387" i="27"/>
  <c r="S387" i="27"/>
  <c r="L387" i="27"/>
  <c r="K387" i="27"/>
  <c r="U386" i="27"/>
  <c r="T386" i="27"/>
  <c r="S386" i="27"/>
  <c r="L386" i="27"/>
  <c r="K386" i="27"/>
  <c r="U385" i="27"/>
  <c r="T385" i="27"/>
  <c r="S385" i="27"/>
  <c r="L385" i="27"/>
  <c r="K385" i="27"/>
  <c r="U384" i="27"/>
  <c r="T384" i="27"/>
  <c r="S384" i="27"/>
  <c r="L384" i="27"/>
  <c r="K384" i="27"/>
  <c r="U383" i="27"/>
  <c r="T383" i="27"/>
  <c r="S383" i="27"/>
  <c r="L383" i="27"/>
  <c r="K383" i="27"/>
  <c r="U382" i="27"/>
  <c r="T382" i="27"/>
  <c r="S382" i="27"/>
  <c r="L382" i="27"/>
  <c r="K382" i="27"/>
  <c r="U381" i="27"/>
  <c r="T381" i="27"/>
  <c r="S381" i="27"/>
  <c r="L381" i="27"/>
  <c r="K381" i="27"/>
  <c r="U380" i="27"/>
  <c r="T380" i="27"/>
  <c r="S380" i="27"/>
  <c r="L380" i="27"/>
  <c r="K380" i="27"/>
  <c r="U379" i="27"/>
  <c r="T379" i="27"/>
  <c r="S379" i="27"/>
  <c r="L379" i="27"/>
  <c r="K379" i="27"/>
  <c r="U378" i="27"/>
  <c r="T378" i="27"/>
  <c r="S378" i="27"/>
  <c r="L378" i="27"/>
  <c r="K378" i="27"/>
  <c r="U377" i="27"/>
  <c r="T377" i="27"/>
  <c r="S377" i="27"/>
  <c r="L377" i="27"/>
  <c r="K377" i="27"/>
  <c r="U376" i="27"/>
  <c r="T376" i="27"/>
  <c r="S376" i="27"/>
  <c r="L376" i="27"/>
  <c r="K376" i="27"/>
  <c r="U375" i="27"/>
  <c r="T375" i="27"/>
  <c r="S375" i="27"/>
  <c r="L375" i="27"/>
  <c r="K375" i="27"/>
  <c r="U374" i="27"/>
  <c r="T374" i="27"/>
  <c r="S374" i="27"/>
  <c r="L374" i="27"/>
  <c r="K374" i="27"/>
  <c r="U373" i="27"/>
  <c r="T373" i="27"/>
  <c r="S373" i="27"/>
  <c r="L373" i="27"/>
  <c r="K373" i="27"/>
  <c r="U372" i="27"/>
  <c r="T372" i="27"/>
  <c r="S372" i="27"/>
  <c r="L372" i="27"/>
  <c r="K372" i="27"/>
  <c r="U371" i="27"/>
  <c r="T371" i="27"/>
  <c r="S371" i="27"/>
  <c r="L371" i="27"/>
  <c r="K371" i="27"/>
  <c r="U370" i="27"/>
  <c r="T370" i="27"/>
  <c r="S370" i="27"/>
  <c r="L370" i="27"/>
  <c r="K370" i="27"/>
  <c r="U369" i="27"/>
  <c r="T369" i="27"/>
  <c r="S369" i="27"/>
  <c r="L369" i="27"/>
  <c r="K369" i="27"/>
  <c r="U368" i="27"/>
  <c r="T368" i="27"/>
  <c r="S368" i="27"/>
  <c r="L368" i="27"/>
  <c r="K368" i="27"/>
  <c r="U367" i="27"/>
  <c r="T367" i="27"/>
  <c r="S367" i="27"/>
  <c r="L367" i="27"/>
  <c r="K367" i="27"/>
  <c r="U366" i="27"/>
  <c r="T366" i="27"/>
  <c r="S366" i="27"/>
  <c r="L366" i="27"/>
  <c r="K366" i="27"/>
  <c r="U365" i="27"/>
  <c r="T365" i="27"/>
  <c r="S365" i="27"/>
  <c r="L365" i="27"/>
  <c r="K365" i="27"/>
  <c r="U364" i="27"/>
  <c r="T364" i="27"/>
  <c r="S364" i="27"/>
  <c r="L364" i="27"/>
  <c r="K364" i="27"/>
  <c r="U363" i="27"/>
  <c r="T363" i="27"/>
  <c r="S363" i="27"/>
  <c r="L363" i="27"/>
  <c r="K363" i="27"/>
  <c r="U362" i="27"/>
  <c r="T362" i="27"/>
  <c r="S362" i="27"/>
  <c r="L362" i="27"/>
  <c r="K362" i="27"/>
  <c r="U361" i="27"/>
  <c r="T361" i="27"/>
  <c r="S361" i="27"/>
  <c r="L361" i="27"/>
  <c r="K361" i="27"/>
  <c r="U360" i="27"/>
  <c r="T360" i="27"/>
  <c r="S360" i="27"/>
  <c r="L360" i="27"/>
  <c r="K360" i="27"/>
  <c r="U359" i="27"/>
  <c r="T359" i="27"/>
  <c r="S359" i="27"/>
  <c r="L359" i="27"/>
  <c r="K359" i="27"/>
  <c r="U358" i="27"/>
  <c r="T358" i="27"/>
  <c r="S358" i="27"/>
  <c r="L358" i="27"/>
  <c r="K358" i="27"/>
  <c r="U357" i="27"/>
  <c r="T357" i="27"/>
  <c r="S357" i="27"/>
  <c r="L357" i="27"/>
  <c r="K357" i="27"/>
  <c r="U356" i="27"/>
  <c r="T356" i="27"/>
  <c r="S356" i="27"/>
  <c r="L356" i="27"/>
  <c r="K356" i="27"/>
  <c r="U355" i="27"/>
  <c r="T355" i="27"/>
  <c r="S355" i="27"/>
  <c r="L355" i="27"/>
  <c r="K355" i="27"/>
  <c r="U354" i="27"/>
  <c r="T354" i="27"/>
  <c r="S354" i="27"/>
  <c r="L354" i="27"/>
  <c r="K354" i="27"/>
  <c r="U353" i="27"/>
  <c r="T353" i="27"/>
  <c r="S353" i="27"/>
  <c r="L353" i="27"/>
  <c r="K353" i="27"/>
  <c r="U352" i="27"/>
  <c r="T352" i="27"/>
  <c r="S352" i="27"/>
  <c r="L352" i="27"/>
  <c r="K352" i="27"/>
  <c r="U351" i="27"/>
  <c r="T351" i="27"/>
  <c r="S351" i="27"/>
  <c r="L351" i="27"/>
  <c r="K351" i="27"/>
  <c r="U350" i="27"/>
  <c r="T350" i="27"/>
  <c r="S350" i="27"/>
  <c r="L350" i="27"/>
  <c r="K350" i="27"/>
  <c r="U349" i="27"/>
  <c r="T349" i="27"/>
  <c r="S349" i="27"/>
  <c r="L349" i="27"/>
  <c r="K349" i="27"/>
  <c r="U348" i="27"/>
  <c r="T348" i="27"/>
  <c r="S348" i="27"/>
  <c r="L348" i="27"/>
  <c r="K348" i="27"/>
  <c r="U347" i="27"/>
  <c r="T347" i="27"/>
  <c r="S347" i="27"/>
  <c r="L347" i="27"/>
  <c r="K347" i="27"/>
  <c r="U346" i="27"/>
  <c r="T346" i="27"/>
  <c r="S346" i="27"/>
  <c r="L346" i="27"/>
  <c r="K346" i="27"/>
  <c r="U345" i="27"/>
  <c r="T345" i="27"/>
  <c r="S345" i="27"/>
  <c r="L345" i="27"/>
  <c r="K345" i="27"/>
  <c r="U344" i="27"/>
  <c r="T344" i="27"/>
  <c r="S344" i="27"/>
  <c r="L344" i="27"/>
  <c r="K344" i="27"/>
  <c r="U343" i="27"/>
  <c r="T343" i="27"/>
  <c r="S343" i="27"/>
  <c r="L343" i="27"/>
  <c r="K343" i="27"/>
  <c r="U342" i="27"/>
  <c r="T342" i="27"/>
  <c r="S342" i="27"/>
  <c r="L342" i="27"/>
  <c r="K342" i="27"/>
  <c r="U341" i="27"/>
  <c r="T341" i="27"/>
  <c r="S341" i="27"/>
  <c r="L341" i="27"/>
  <c r="K341" i="27"/>
  <c r="U340" i="27"/>
  <c r="T340" i="27"/>
  <c r="S340" i="27"/>
  <c r="L340" i="27"/>
  <c r="K340" i="27"/>
  <c r="U339" i="27"/>
  <c r="T339" i="27"/>
  <c r="S339" i="27"/>
  <c r="L339" i="27"/>
  <c r="K339" i="27"/>
  <c r="U338" i="27"/>
  <c r="T338" i="27"/>
  <c r="S338" i="27"/>
  <c r="L338" i="27"/>
  <c r="K338" i="27"/>
  <c r="U337" i="27"/>
  <c r="T337" i="27"/>
  <c r="S337" i="27"/>
  <c r="L337" i="27"/>
  <c r="K337" i="27"/>
  <c r="U336" i="27"/>
  <c r="T336" i="27"/>
  <c r="S336" i="27"/>
  <c r="L336" i="27"/>
  <c r="K336" i="27"/>
  <c r="U335" i="27"/>
  <c r="T335" i="27"/>
  <c r="S335" i="27"/>
  <c r="L335" i="27"/>
  <c r="K335" i="27"/>
  <c r="U334" i="27"/>
  <c r="T334" i="27"/>
  <c r="S334" i="27"/>
  <c r="L334" i="27"/>
  <c r="K334" i="27"/>
  <c r="U333" i="27"/>
  <c r="T333" i="27"/>
  <c r="S333" i="27"/>
  <c r="L333" i="27"/>
  <c r="K333" i="27"/>
  <c r="U332" i="27"/>
  <c r="T332" i="27"/>
  <c r="S332" i="27"/>
  <c r="L332" i="27"/>
  <c r="K332" i="27"/>
  <c r="U331" i="27"/>
  <c r="T331" i="27"/>
  <c r="S331" i="27"/>
  <c r="L331" i="27"/>
  <c r="K331" i="27"/>
  <c r="U330" i="27"/>
  <c r="T330" i="27"/>
  <c r="S330" i="27"/>
  <c r="L330" i="27"/>
  <c r="K330" i="27"/>
  <c r="U329" i="27"/>
  <c r="T329" i="27"/>
  <c r="S329" i="27"/>
  <c r="L329" i="27"/>
  <c r="K329" i="27"/>
  <c r="U328" i="27"/>
  <c r="T328" i="27"/>
  <c r="S328" i="27"/>
  <c r="L328" i="27"/>
  <c r="K328" i="27"/>
  <c r="U327" i="27"/>
  <c r="T327" i="27"/>
  <c r="S327" i="27"/>
  <c r="L327" i="27"/>
  <c r="K327" i="27"/>
  <c r="U326" i="27"/>
  <c r="T326" i="27"/>
  <c r="S326" i="27"/>
  <c r="L326" i="27"/>
  <c r="K326" i="27"/>
  <c r="U325" i="27"/>
  <c r="T325" i="27"/>
  <c r="S325" i="27"/>
  <c r="L325" i="27"/>
  <c r="K325" i="27"/>
  <c r="U324" i="27"/>
  <c r="T324" i="27"/>
  <c r="S324" i="27"/>
  <c r="L324" i="27"/>
  <c r="K324" i="27"/>
  <c r="U323" i="27"/>
  <c r="T323" i="27"/>
  <c r="S323" i="27"/>
  <c r="L323" i="27"/>
  <c r="K323" i="27"/>
  <c r="U322" i="27"/>
  <c r="T322" i="27"/>
  <c r="S322" i="27"/>
  <c r="L322" i="27"/>
  <c r="K322" i="27"/>
  <c r="U321" i="27"/>
  <c r="T321" i="27"/>
  <c r="S321" i="27"/>
  <c r="L321" i="27"/>
  <c r="K321" i="27"/>
  <c r="U320" i="27"/>
  <c r="T320" i="27"/>
  <c r="S320" i="27"/>
  <c r="L320" i="27"/>
  <c r="K320" i="27"/>
  <c r="U319" i="27"/>
  <c r="T319" i="27"/>
  <c r="S319" i="27"/>
  <c r="L319" i="27"/>
  <c r="K319" i="27"/>
  <c r="U318" i="27"/>
  <c r="T318" i="27"/>
  <c r="S318" i="27"/>
  <c r="L318" i="27"/>
  <c r="K318" i="27"/>
  <c r="U317" i="27"/>
  <c r="T317" i="27"/>
  <c r="S317" i="27"/>
  <c r="L317" i="27"/>
  <c r="K317" i="27"/>
  <c r="U316" i="27"/>
  <c r="T316" i="27"/>
  <c r="S316" i="27"/>
  <c r="L316" i="27"/>
  <c r="K316" i="27"/>
  <c r="U315" i="27"/>
  <c r="T315" i="27"/>
  <c r="S315" i="27"/>
  <c r="L315" i="27"/>
  <c r="K315" i="27"/>
  <c r="U314" i="27"/>
  <c r="T314" i="27"/>
  <c r="S314" i="27"/>
  <c r="L314" i="27"/>
  <c r="K314" i="27"/>
  <c r="U313" i="27"/>
  <c r="T313" i="27"/>
  <c r="S313" i="27"/>
  <c r="L313" i="27"/>
  <c r="K313" i="27"/>
  <c r="U312" i="27"/>
  <c r="T312" i="27"/>
  <c r="S312" i="27"/>
  <c r="L312" i="27"/>
  <c r="K312" i="27"/>
  <c r="U311" i="27"/>
  <c r="T311" i="27"/>
  <c r="S311" i="27"/>
  <c r="L311" i="27"/>
  <c r="K311" i="27"/>
  <c r="U310" i="27"/>
  <c r="T310" i="27"/>
  <c r="S310" i="27"/>
  <c r="L310" i="27"/>
  <c r="K310" i="27"/>
  <c r="U309" i="27"/>
  <c r="T309" i="27"/>
  <c r="S309" i="27"/>
  <c r="L309" i="27"/>
  <c r="K309" i="27"/>
  <c r="U308" i="27"/>
  <c r="T308" i="27"/>
  <c r="S308" i="27"/>
  <c r="L308" i="27"/>
  <c r="K308" i="27"/>
  <c r="U307" i="27"/>
  <c r="T307" i="27"/>
  <c r="S307" i="27"/>
  <c r="L307" i="27"/>
  <c r="K307" i="27"/>
  <c r="U306" i="27"/>
  <c r="T306" i="27"/>
  <c r="S306" i="27"/>
  <c r="L306" i="27"/>
  <c r="K306" i="27"/>
  <c r="U305" i="27"/>
  <c r="T305" i="27"/>
  <c r="S305" i="27"/>
  <c r="L305" i="27"/>
  <c r="K305" i="27"/>
  <c r="U304" i="27"/>
  <c r="T304" i="27"/>
  <c r="S304" i="27"/>
  <c r="L304" i="27"/>
  <c r="K304" i="27"/>
  <c r="U303" i="27"/>
  <c r="T303" i="27"/>
  <c r="S303" i="27"/>
  <c r="L303" i="27"/>
  <c r="K303" i="27"/>
  <c r="U302" i="27"/>
  <c r="T302" i="27"/>
  <c r="S302" i="27"/>
  <c r="L302" i="27"/>
  <c r="K302" i="27"/>
  <c r="U301" i="27"/>
  <c r="T301" i="27"/>
  <c r="S301" i="27"/>
  <c r="L301" i="27"/>
  <c r="K301" i="27"/>
  <c r="U300" i="27"/>
  <c r="T300" i="27"/>
  <c r="S300" i="27"/>
  <c r="L300" i="27"/>
  <c r="K300" i="27"/>
  <c r="U299" i="27"/>
  <c r="T299" i="27"/>
  <c r="S299" i="27"/>
  <c r="L299" i="27"/>
  <c r="K299" i="27"/>
  <c r="U298" i="27"/>
  <c r="T298" i="27"/>
  <c r="S298" i="27"/>
  <c r="L298" i="27"/>
  <c r="K298" i="27"/>
  <c r="U297" i="27"/>
  <c r="T297" i="27"/>
  <c r="S297" i="27"/>
  <c r="L297" i="27"/>
  <c r="K297" i="27"/>
  <c r="U296" i="27"/>
  <c r="T296" i="27"/>
  <c r="S296" i="27"/>
  <c r="L296" i="27"/>
  <c r="K296" i="27"/>
  <c r="U295" i="27"/>
  <c r="T295" i="27"/>
  <c r="S295" i="27"/>
  <c r="L295" i="27"/>
  <c r="K295" i="27"/>
  <c r="U294" i="27"/>
  <c r="T294" i="27"/>
  <c r="S294" i="27"/>
  <c r="L294" i="27"/>
  <c r="K294" i="27"/>
  <c r="U293" i="27"/>
  <c r="T293" i="27"/>
  <c r="S293" i="27"/>
  <c r="L293" i="27"/>
  <c r="K293" i="27"/>
  <c r="U292" i="27"/>
  <c r="T292" i="27"/>
  <c r="S292" i="27"/>
  <c r="L292" i="27"/>
  <c r="K292" i="27"/>
  <c r="U291" i="27"/>
  <c r="T291" i="27"/>
  <c r="S291" i="27"/>
  <c r="L291" i="27"/>
  <c r="K291" i="27"/>
  <c r="U290" i="27"/>
  <c r="T290" i="27"/>
  <c r="S290" i="27"/>
  <c r="L290" i="27"/>
  <c r="K290" i="27"/>
  <c r="U289" i="27"/>
  <c r="T289" i="27"/>
  <c r="S289" i="27"/>
  <c r="L289" i="27"/>
  <c r="K289" i="27"/>
  <c r="U288" i="27"/>
  <c r="T288" i="27"/>
  <c r="S288" i="27"/>
  <c r="L288" i="27"/>
  <c r="K288" i="27"/>
  <c r="U287" i="27"/>
  <c r="T287" i="27"/>
  <c r="S287" i="27"/>
  <c r="L287" i="27"/>
  <c r="K287" i="27"/>
  <c r="U286" i="27"/>
  <c r="T286" i="27"/>
  <c r="S286" i="27"/>
  <c r="L286" i="27"/>
  <c r="K286" i="27"/>
  <c r="U285" i="27"/>
  <c r="T285" i="27"/>
  <c r="S285" i="27"/>
  <c r="L285" i="27"/>
  <c r="K285" i="27"/>
  <c r="U284" i="27"/>
  <c r="T284" i="27"/>
  <c r="S284" i="27"/>
  <c r="L284" i="27"/>
  <c r="K284" i="27"/>
  <c r="U283" i="27"/>
  <c r="T283" i="27"/>
  <c r="S283" i="27"/>
  <c r="L283" i="27"/>
  <c r="K283" i="27"/>
  <c r="U282" i="27"/>
  <c r="T282" i="27"/>
  <c r="S282" i="27"/>
  <c r="L282" i="27"/>
  <c r="K282" i="27"/>
  <c r="U281" i="27"/>
  <c r="T281" i="27"/>
  <c r="S281" i="27"/>
  <c r="L281" i="27"/>
  <c r="K281" i="27"/>
  <c r="U280" i="27"/>
  <c r="T280" i="27"/>
  <c r="S280" i="27"/>
  <c r="L280" i="27"/>
  <c r="K280" i="27"/>
  <c r="U279" i="27"/>
  <c r="T279" i="27"/>
  <c r="S279" i="27"/>
  <c r="L279" i="27"/>
  <c r="K279" i="27"/>
  <c r="U278" i="27"/>
  <c r="T278" i="27"/>
  <c r="S278" i="27"/>
  <c r="L278" i="27"/>
  <c r="K278" i="27"/>
  <c r="U277" i="27"/>
  <c r="T277" i="27"/>
  <c r="S277" i="27"/>
  <c r="L277" i="27"/>
  <c r="K277" i="27"/>
  <c r="U276" i="27"/>
  <c r="T276" i="27"/>
  <c r="S276" i="27"/>
  <c r="L276" i="27"/>
  <c r="K276" i="27"/>
  <c r="U275" i="27"/>
  <c r="T275" i="27"/>
  <c r="S275" i="27"/>
  <c r="L275" i="27"/>
  <c r="K275" i="27"/>
  <c r="U274" i="27"/>
  <c r="T274" i="27"/>
  <c r="S274" i="27"/>
  <c r="L274" i="27"/>
  <c r="K274" i="27"/>
  <c r="U273" i="27"/>
  <c r="T273" i="27"/>
  <c r="S273" i="27"/>
  <c r="L273" i="27"/>
  <c r="K273" i="27"/>
  <c r="U272" i="27"/>
  <c r="T272" i="27"/>
  <c r="S272" i="27"/>
  <c r="L272" i="27"/>
  <c r="K272" i="27"/>
  <c r="U271" i="27"/>
  <c r="T271" i="27"/>
  <c r="S271" i="27"/>
  <c r="L271" i="27"/>
  <c r="K271" i="27"/>
  <c r="U270" i="27"/>
  <c r="T270" i="27"/>
  <c r="S270" i="27"/>
  <c r="L270" i="27"/>
  <c r="K270" i="27"/>
  <c r="U269" i="27"/>
  <c r="T269" i="27"/>
  <c r="S269" i="27"/>
  <c r="L269" i="27"/>
  <c r="K269" i="27"/>
  <c r="U268" i="27"/>
  <c r="T268" i="27"/>
  <c r="S268" i="27"/>
  <c r="L268" i="27"/>
  <c r="K268" i="27"/>
  <c r="U267" i="27"/>
  <c r="T267" i="27"/>
  <c r="S267" i="27"/>
  <c r="L267" i="27"/>
  <c r="K267" i="27"/>
  <c r="U266" i="27"/>
  <c r="T266" i="27"/>
  <c r="S266" i="27"/>
  <c r="L266" i="27"/>
  <c r="K266" i="27"/>
  <c r="U265" i="27"/>
  <c r="T265" i="27"/>
  <c r="S265" i="27"/>
  <c r="L265" i="27"/>
  <c r="K265" i="27"/>
  <c r="U264" i="27"/>
  <c r="T264" i="27"/>
  <c r="S264" i="27"/>
  <c r="L264" i="27"/>
  <c r="K264" i="27"/>
  <c r="U263" i="27"/>
  <c r="T263" i="27"/>
  <c r="S263" i="27"/>
  <c r="L263" i="27"/>
  <c r="K263" i="27"/>
  <c r="U262" i="27"/>
  <c r="T262" i="27"/>
  <c r="S262" i="27"/>
  <c r="L262" i="27"/>
  <c r="K262" i="27"/>
  <c r="U261" i="27"/>
  <c r="T261" i="27"/>
  <c r="S261" i="27"/>
  <c r="L261" i="27"/>
  <c r="K261" i="27"/>
  <c r="U260" i="27"/>
  <c r="T260" i="27"/>
  <c r="S260" i="27"/>
  <c r="L260" i="27"/>
  <c r="K260" i="27"/>
  <c r="U259" i="27"/>
  <c r="T259" i="27"/>
  <c r="S259" i="27"/>
  <c r="L259" i="27"/>
  <c r="K259" i="27"/>
  <c r="K853" i="3"/>
  <c r="O853" i="3" s="1"/>
  <c r="K852" i="3"/>
  <c r="O852" i="3" s="1"/>
  <c r="K851" i="3"/>
  <c r="O851" i="3" s="1"/>
  <c r="K850" i="3"/>
  <c r="O850" i="3" s="1"/>
  <c r="K849" i="3"/>
  <c r="O849" i="3" s="1"/>
  <c r="K848" i="3"/>
  <c r="O848" i="3" s="1"/>
  <c r="K847" i="3"/>
  <c r="O847" i="3" s="1"/>
  <c r="K846" i="3"/>
  <c r="O846" i="3" s="1"/>
  <c r="K845" i="3"/>
  <c r="O845" i="3" s="1"/>
  <c r="K844" i="3"/>
  <c r="O844" i="3" s="1"/>
  <c r="K843" i="3"/>
  <c r="O843" i="3" s="1"/>
  <c r="K842" i="3"/>
  <c r="O842" i="3" s="1"/>
  <c r="K841" i="3"/>
  <c r="O841" i="3" s="1"/>
  <c r="K840" i="3"/>
  <c r="O840" i="3" s="1"/>
  <c r="K839" i="3"/>
  <c r="O839" i="3" s="1"/>
  <c r="K838" i="3"/>
  <c r="O838" i="3" s="1"/>
  <c r="K768" i="3"/>
  <c r="O768" i="3" s="1"/>
  <c r="K769" i="3"/>
  <c r="O769" i="3" s="1"/>
  <c r="K770" i="3"/>
  <c r="O770" i="3" s="1"/>
  <c r="K771" i="3"/>
  <c r="O771" i="3" s="1"/>
  <c r="K767" i="3"/>
  <c r="O767" i="3" s="1"/>
  <c r="H381" i="3"/>
  <c r="H380" i="3"/>
  <c r="H379" i="3"/>
  <c r="H378" i="3"/>
  <c r="K766" i="3"/>
  <c r="O766" i="3" s="1"/>
  <c r="K765" i="3"/>
  <c r="O765" i="3" s="1"/>
  <c r="K764" i="3"/>
  <c r="O764" i="3" s="1"/>
  <c r="K763" i="3"/>
  <c r="O763" i="3" s="1"/>
  <c r="K762" i="3"/>
  <c r="O762" i="3" s="1"/>
  <c r="K761" i="3"/>
  <c r="O761" i="3" s="1"/>
  <c r="K760" i="3"/>
  <c r="O760" i="3" s="1"/>
  <c r="K759" i="3"/>
  <c r="O759" i="3" s="1"/>
  <c r="K758" i="3"/>
  <c r="O758" i="3" s="1"/>
  <c r="K757" i="3"/>
  <c r="O757" i="3" s="1"/>
  <c r="K756" i="3"/>
  <c r="O756" i="3" s="1"/>
  <c r="H24" i="23" l="1"/>
  <c r="K117" i="23"/>
  <c r="K116" i="23"/>
  <c r="K115" i="23"/>
  <c r="K114" i="23"/>
  <c r="K113" i="23"/>
  <c r="K112" i="23"/>
  <c r="K111" i="23"/>
  <c r="K110" i="23"/>
  <c r="K109" i="23"/>
  <c r="K108" i="23"/>
  <c r="K107" i="23"/>
  <c r="H377" i="3" l="1"/>
  <c r="K27" i="23" l="1"/>
  <c r="K28" i="23"/>
  <c r="K29" i="23"/>
  <c r="K30" i="23"/>
  <c r="K31" i="23"/>
  <c r="K32" i="23"/>
  <c r="K33" i="23"/>
  <c r="K34" i="23"/>
  <c r="K35" i="23"/>
  <c r="K36" i="23"/>
  <c r="U5" i="61" l="1"/>
  <c r="T5" i="61"/>
  <c r="S5" i="61"/>
  <c r="K5" i="61"/>
  <c r="U4" i="61"/>
  <c r="T4" i="61"/>
  <c r="S4" i="61"/>
  <c r="K4" i="61"/>
  <c r="H4" i="61"/>
  <c r="H3" i="61"/>
  <c r="H2" i="61"/>
  <c r="H418" i="3"/>
  <c r="H376" i="3"/>
  <c r="H375" i="3"/>
  <c r="H416" i="3" l="1"/>
  <c r="H417" i="3"/>
  <c r="K104" i="23" l="1"/>
  <c r="K103" i="23"/>
  <c r="H412" i="3" l="1"/>
  <c r="H413" i="3"/>
  <c r="H414" i="3"/>
  <c r="H415" i="3"/>
  <c r="K822" i="3" l="1"/>
  <c r="O822" i="3" s="1"/>
  <c r="K823" i="3"/>
  <c r="O823" i="3" s="1"/>
  <c r="K824" i="3"/>
  <c r="O824" i="3" s="1"/>
  <c r="K825" i="3"/>
  <c r="O825" i="3" s="1"/>
  <c r="H365" i="3"/>
  <c r="H366" i="3"/>
  <c r="H367" i="3"/>
  <c r="H368" i="3"/>
  <c r="H369" i="3"/>
  <c r="H370" i="3"/>
  <c r="H371" i="3"/>
  <c r="H372" i="3"/>
  <c r="H373" i="3"/>
  <c r="H374" i="3"/>
  <c r="H364" i="3"/>
  <c r="H363" i="3"/>
  <c r="H362" i="3"/>
  <c r="H361" i="3"/>
  <c r="H360" i="3"/>
  <c r="H359" i="3"/>
  <c r="K821" i="3"/>
  <c r="O821" i="3" s="1"/>
  <c r="K820" i="3"/>
  <c r="O820" i="3" s="1"/>
  <c r="K819" i="3"/>
  <c r="O819" i="3" s="1"/>
  <c r="K818" i="3"/>
  <c r="O818" i="3" s="1"/>
  <c r="K817" i="3"/>
  <c r="O817" i="3" s="1"/>
  <c r="K816" i="3"/>
  <c r="O816" i="3" s="1"/>
  <c r="K812" i="3"/>
  <c r="O812" i="3" s="1"/>
  <c r="K813" i="3"/>
  <c r="O813" i="3" s="1"/>
  <c r="K811" i="3"/>
  <c r="O811" i="3" s="1"/>
  <c r="K810" i="3"/>
  <c r="O810" i="3" s="1"/>
  <c r="K809" i="3"/>
  <c r="O809" i="3" s="1"/>
  <c r="K808" i="3"/>
  <c r="O808" i="3" s="1"/>
  <c r="K100" i="23" l="1"/>
  <c r="K99" i="23"/>
  <c r="H52" i="23"/>
  <c r="H53" i="23"/>
  <c r="K96" i="23"/>
  <c r="K95" i="23"/>
  <c r="K81" i="23" l="1"/>
  <c r="K82" i="23"/>
  <c r="K83" i="23"/>
  <c r="K84" i="23"/>
  <c r="K85" i="23"/>
  <c r="K86" i="23"/>
  <c r="K87" i="23"/>
  <c r="K88" i="23"/>
  <c r="K89" i="23"/>
  <c r="K90" i="23"/>
  <c r="K91" i="23"/>
  <c r="K92" i="23"/>
  <c r="H36" i="23"/>
  <c r="H37" i="23"/>
  <c r="H38" i="23"/>
  <c r="H39" i="23"/>
  <c r="H40" i="23"/>
  <c r="H41" i="23"/>
  <c r="H42" i="23"/>
  <c r="H43" i="23"/>
  <c r="H44" i="23"/>
  <c r="H45" i="23"/>
  <c r="H46" i="23"/>
  <c r="H47" i="23"/>
  <c r="H48" i="23"/>
  <c r="H49" i="23"/>
  <c r="H50" i="23"/>
  <c r="H51" i="23"/>
  <c r="K80" i="23"/>
  <c r="K79" i="23"/>
  <c r="K78" i="23"/>
  <c r="K77" i="23"/>
  <c r="K76" i="23"/>
  <c r="U8" i="60"/>
  <c r="T8" i="60"/>
  <c r="S8" i="60"/>
  <c r="L8" i="60"/>
  <c r="K8" i="60"/>
  <c r="H7" i="60"/>
  <c r="U7" i="60"/>
  <c r="T7" i="60"/>
  <c r="S7" i="60"/>
  <c r="L7" i="60"/>
  <c r="K7" i="60"/>
  <c r="H6" i="60"/>
  <c r="U6" i="60"/>
  <c r="T6" i="60"/>
  <c r="S6" i="60"/>
  <c r="L6" i="60"/>
  <c r="K6" i="60"/>
  <c r="H5" i="60"/>
  <c r="U5" i="60"/>
  <c r="T5" i="60"/>
  <c r="S5" i="60"/>
  <c r="L5" i="60"/>
  <c r="K5" i="60"/>
  <c r="H4" i="60"/>
  <c r="U4" i="60"/>
  <c r="T4" i="60"/>
  <c r="S4" i="60"/>
  <c r="L4" i="60"/>
  <c r="K4" i="60"/>
  <c r="H3" i="60"/>
  <c r="H2" i="60"/>
  <c r="H25" i="23" l="1"/>
  <c r="H26" i="23"/>
  <c r="H27" i="23"/>
  <c r="H28" i="23"/>
  <c r="H29" i="23"/>
  <c r="H30" i="23"/>
  <c r="H31" i="23"/>
  <c r="H32" i="23"/>
  <c r="H33" i="23"/>
  <c r="H34" i="23"/>
  <c r="H35" i="23"/>
  <c r="K17" i="57"/>
  <c r="K18" i="57"/>
  <c r="H13" i="57"/>
  <c r="H12" i="57"/>
  <c r="H11" i="57"/>
  <c r="H10" i="57"/>
  <c r="H9" i="57"/>
  <c r="T18" i="57"/>
  <c r="U18" i="57"/>
  <c r="T17" i="57"/>
  <c r="U17" i="57"/>
  <c r="U16" i="57"/>
  <c r="T16" i="57"/>
  <c r="K16" i="57"/>
  <c r="U15" i="57"/>
  <c r="T15" i="57"/>
  <c r="K15" i="57"/>
  <c r="U14" i="57"/>
  <c r="T14" i="57"/>
  <c r="K14" i="57"/>
  <c r="H38" i="16"/>
  <c r="H37" i="16"/>
  <c r="H36" i="16"/>
  <c r="S53" i="16"/>
  <c r="K53" i="16"/>
  <c r="S52" i="16"/>
  <c r="K52" i="16"/>
  <c r="S51" i="16"/>
  <c r="K51" i="16"/>
  <c r="H8" i="5"/>
  <c r="H7" i="5"/>
  <c r="U10" i="5"/>
  <c r="T13" i="5"/>
  <c r="S13" i="5"/>
  <c r="K13" i="5"/>
  <c r="U9" i="5"/>
  <c r="T12" i="5"/>
  <c r="S12" i="5"/>
  <c r="K12" i="5"/>
  <c r="L60" i="24" l="1"/>
  <c r="L73" i="24"/>
  <c r="O73" i="24" s="1"/>
  <c r="K73" i="24"/>
  <c r="L72" i="24"/>
  <c r="O72" i="24" s="1"/>
  <c r="K72" i="24"/>
  <c r="L71" i="24"/>
  <c r="O71" i="24" s="1"/>
  <c r="K71" i="24"/>
  <c r="L70" i="24"/>
  <c r="O70" i="24" s="1"/>
  <c r="K70" i="24"/>
  <c r="L69" i="24"/>
  <c r="O69" i="24" s="1"/>
  <c r="K69" i="24"/>
  <c r="L68" i="24"/>
  <c r="O68" i="24" s="1"/>
  <c r="K68" i="24"/>
  <c r="L67" i="24"/>
  <c r="O67" i="24" s="1"/>
  <c r="K67" i="24"/>
  <c r="L66" i="24"/>
  <c r="O66" i="24" s="1"/>
  <c r="K66" i="24"/>
  <c r="L65" i="24"/>
  <c r="O65" i="24" s="1"/>
  <c r="K65" i="24"/>
  <c r="L64" i="24"/>
  <c r="O64" i="24" s="1"/>
  <c r="K64" i="24"/>
  <c r="L63" i="24"/>
  <c r="O63" i="24" s="1"/>
  <c r="K63" i="24"/>
  <c r="L62" i="24"/>
  <c r="O62" i="24" s="1"/>
  <c r="K62" i="24"/>
  <c r="L61" i="24"/>
  <c r="O61" i="24" s="1"/>
  <c r="K61" i="24"/>
  <c r="O60" i="24"/>
  <c r="K60" i="24"/>
  <c r="L59" i="24"/>
  <c r="O59" i="24" s="1"/>
  <c r="K59" i="24"/>
  <c r="H43" i="24"/>
  <c r="H42" i="24"/>
  <c r="H41" i="24"/>
  <c r="H40" i="24"/>
  <c r="H39" i="24"/>
  <c r="H38" i="24"/>
  <c r="H37" i="24"/>
  <c r="H36" i="24"/>
  <c r="H35" i="24"/>
  <c r="H34" i="24"/>
  <c r="H33" i="24"/>
  <c r="H32" i="24"/>
  <c r="H31" i="24"/>
  <c r="H30" i="24"/>
  <c r="H35" i="16" l="1"/>
  <c r="H34" i="16"/>
  <c r="H33" i="16"/>
  <c r="H32" i="16"/>
  <c r="H31" i="16"/>
  <c r="T46" i="16"/>
  <c r="S48" i="16"/>
  <c r="K48" i="16"/>
  <c r="T45" i="16"/>
  <c r="S47" i="16"/>
  <c r="K47" i="16"/>
  <c r="T44" i="16"/>
  <c r="S46" i="16"/>
  <c r="K46" i="16"/>
  <c r="T43" i="16"/>
  <c r="S45" i="16"/>
  <c r="K45" i="16"/>
  <c r="T42" i="16"/>
  <c r="S44" i="16"/>
  <c r="K44" i="16"/>
  <c r="H30" i="16"/>
  <c r="H29" i="16"/>
  <c r="H28" i="16"/>
  <c r="H27" i="16"/>
  <c r="H26" i="16"/>
  <c r="H25" i="16"/>
  <c r="H24" i="16"/>
  <c r="H23" i="16"/>
  <c r="H22" i="16"/>
  <c r="H21" i="16"/>
  <c r="H20" i="16"/>
  <c r="H19" i="16"/>
  <c r="H18" i="16"/>
  <c r="H17" i="16"/>
  <c r="T40" i="16"/>
  <c r="S41" i="16"/>
  <c r="K41" i="16"/>
  <c r="T39" i="16"/>
  <c r="S40" i="16"/>
  <c r="K40" i="16"/>
  <c r="T38" i="16"/>
  <c r="S39" i="16"/>
  <c r="K39" i="16"/>
  <c r="T37" i="16"/>
  <c r="S38" i="16"/>
  <c r="K38" i="16"/>
  <c r="T36" i="16"/>
  <c r="S37" i="16"/>
  <c r="K37" i="16"/>
  <c r="T35" i="16"/>
  <c r="S36" i="16"/>
  <c r="K36" i="16"/>
  <c r="T34" i="16"/>
  <c r="S35" i="16"/>
  <c r="K35" i="16"/>
  <c r="T33" i="16"/>
  <c r="S34" i="16"/>
  <c r="K34" i="16"/>
  <c r="T32" i="16"/>
  <c r="S33" i="16"/>
  <c r="K33" i="16"/>
  <c r="T31" i="16"/>
  <c r="S32" i="16"/>
  <c r="K32" i="16"/>
  <c r="T30" i="16"/>
  <c r="S31" i="16"/>
  <c r="K31" i="16"/>
  <c r="T29" i="16"/>
  <c r="S30" i="16"/>
  <c r="K30" i="16"/>
  <c r="T28" i="16"/>
  <c r="S29" i="16"/>
  <c r="K29" i="16"/>
  <c r="T26" i="16"/>
  <c r="S28" i="16"/>
  <c r="K28" i="16"/>
  <c r="H16" i="16" l="1"/>
  <c r="H15" i="16"/>
  <c r="T24" i="16"/>
  <c r="S25" i="16"/>
  <c r="K25" i="16"/>
  <c r="T23" i="16"/>
  <c r="S24" i="16"/>
  <c r="K24" i="16"/>
  <c r="T22" i="16"/>
  <c r="S23" i="16"/>
  <c r="L23" i="16"/>
  <c r="K23" i="16"/>
  <c r="H358" i="3"/>
  <c r="H357" i="3"/>
  <c r="K797" i="3"/>
  <c r="O797" i="3" s="1"/>
  <c r="K796" i="3"/>
  <c r="O796" i="3" s="1"/>
  <c r="K795" i="3"/>
  <c r="O795" i="3" s="1"/>
  <c r="K794" i="3"/>
  <c r="O794" i="3" s="1"/>
  <c r="K793" i="3"/>
  <c r="O793" i="3" s="1"/>
  <c r="K792" i="3"/>
  <c r="O792" i="3" s="1"/>
  <c r="K791" i="3"/>
  <c r="O791" i="3" s="1"/>
  <c r="K790" i="3"/>
  <c r="O790" i="3" s="1"/>
  <c r="K789" i="3"/>
  <c r="O789" i="3" s="1"/>
  <c r="K788" i="3"/>
  <c r="O788" i="3" s="1"/>
  <c r="K787" i="3"/>
  <c r="O787" i="3" s="1"/>
  <c r="H21" i="4"/>
  <c r="H20" i="4"/>
  <c r="H19" i="4"/>
  <c r="H18" i="4"/>
  <c r="H17" i="4"/>
  <c r="L28" i="4"/>
  <c r="O28" i="4" s="1"/>
  <c r="K28" i="4"/>
  <c r="L27" i="4"/>
  <c r="O27" i="4" s="1"/>
  <c r="K27" i="4"/>
  <c r="L26" i="4"/>
  <c r="O26" i="4" s="1"/>
  <c r="K26" i="4"/>
  <c r="L25" i="4"/>
  <c r="O25" i="4" s="1"/>
  <c r="K25" i="4"/>
  <c r="L24" i="4"/>
  <c r="O24" i="4" s="1"/>
  <c r="K24" i="4"/>
  <c r="L23" i="4"/>
  <c r="O23" i="4" s="1"/>
  <c r="K23" i="4"/>
  <c r="H16" i="4"/>
  <c r="H15" i="4"/>
  <c r="H14" i="4"/>
  <c r="H14" i="16"/>
  <c r="H13" i="16"/>
  <c r="H11" i="16"/>
  <c r="H12" i="16"/>
  <c r="S21" i="16"/>
  <c r="K21" i="16"/>
  <c r="S20" i="16"/>
  <c r="K20" i="16"/>
  <c r="S19" i="16"/>
  <c r="K19" i="16"/>
  <c r="S18" i="16"/>
  <c r="K18" i="16"/>
  <c r="K40" i="23" l="1"/>
  <c r="K39" i="23"/>
  <c r="S21" i="4" l="1"/>
  <c r="K21" i="4"/>
  <c r="S20" i="4"/>
  <c r="K20" i="4"/>
  <c r="S19" i="4"/>
  <c r="K19" i="4"/>
  <c r="K800" i="3"/>
  <c r="O800" i="3" s="1"/>
  <c r="K801" i="3"/>
  <c r="O801" i="3" s="1"/>
  <c r="K802" i="3"/>
  <c r="O802" i="3" s="1"/>
  <c r="K803" i="3"/>
  <c r="O803" i="3" s="1"/>
  <c r="K804" i="3"/>
  <c r="O804" i="3" s="1"/>
  <c r="K805" i="3"/>
  <c r="O805" i="3" s="1"/>
  <c r="H356" i="3"/>
  <c r="H355" i="3"/>
  <c r="H354" i="3"/>
  <c r="H353" i="3"/>
  <c r="H352" i="3"/>
  <c r="H351" i="3"/>
  <c r="H29" i="24"/>
  <c r="H27" i="24"/>
  <c r="H28" i="24"/>
  <c r="S51" i="24"/>
  <c r="K57" i="24"/>
  <c r="S50" i="24"/>
  <c r="K56" i="24"/>
  <c r="S49" i="24"/>
  <c r="K55" i="24"/>
  <c r="H25" i="24"/>
  <c r="H26" i="24"/>
  <c r="K52" i="24"/>
  <c r="K51" i="24" l="1"/>
  <c r="K50" i="24"/>
  <c r="K49" i="24"/>
  <c r="K48" i="24"/>
  <c r="K47" i="24"/>
  <c r="K21" i="58"/>
  <c r="K20" i="58"/>
  <c r="K8" i="58"/>
  <c r="K7" i="58"/>
  <c r="K6" i="58"/>
  <c r="K5" i="58"/>
  <c r="K4" i="58"/>
  <c r="U21" i="58"/>
  <c r="T21" i="58"/>
  <c r="S21" i="58"/>
  <c r="H16" i="58"/>
  <c r="U20" i="58"/>
  <c r="T20" i="58"/>
  <c r="S20" i="58"/>
  <c r="H15" i="58"/>
  <c r="H14" i="58"/>
  <c r="U17" i="58"/>
  <c r="T17" i="58"/>
  <c r="S17" i="58"/>
  <c r="K17" i="58"/>
  <c r="H13" i="58"/>
  <c r="U16" i="58"/>
  <c r="T16" i="58"/>
  <c r="S16" i="58"/>
  <c r="K16" i="58"/>
  <c r="H12" i="58"/>
  <c r="U15" i="58"/>
  <c r="T15" i="58"/>
  <c r="S15" i="58"/>
  <c r="K15" i="58"/>
  <c r="U14" i="58"/>
  <c r="T14" i="58"/>
  <c r="S14" i="58"/>
  <c r="K14" i="58"/>
  <c r="H11" i="58"/>
  <c r="U13" i="58"/>
  <c r="T13" i="58"/>
  <c r="S13" i="58"/>
  <c r="K13" i="58"/>
  <c r="H10" i="58"/>
  <c r="U12" i="58"/>
  <c r="T12" i="58"/>
  <c r="S12" i="58"/>
  <c r="K12" i="58"/>
  <c r="H9" i="58"/>
  <c r="U11" i="58"/>
  <c r="T11" i="58"/>
  <c r="S11" i="58"/>
  <c r="K11" i="58"/>
  <c r="H8" i="58"/>
  <c r="H7" i="58"/>
  <c r="U8" i="58"/>
  <c r="T8" i="58"/>
  <c r="S8" i="58"/>
  <c r="H6" i="58"/>
  <c r="U7" i="58"/>
  <c r="T7" i="58"/>
  <c r="S7" i="58"/>
  <c r="H5" i="58"/>
  <c r="U6" i="58"/>
  <c r="T6" i="58"/>
  <c r="S6" i="58"/>
  <c r="H4" i="58"/>
  <c r="U5" i="58"/>
  <c r="T5" i="58"/>
  <c r="S5" i="58"/>
  <c r="H3" i="58"/>
  <c r="U4" i="58"/>
  <c r="T4" i="58"/>
  <c r="S4" i="58"/>
  <c r="S973" i="6"/>
  <c r="S974" i="6"/>
  <c r="S975" i="6"/>
  <c r="S976" i="6"/>
  <c r="S977" i="6"/>
  <c r="S978" i="6"/>
  <c r="S979" i="6"/>
  <c r="S980" i="6"/>
  <c r="S981" i="6"/>
  <c r="S982" i="6"/>
  <c r="S983" i="6"/>
  <c r="S984" i="6"/>
  <c r="S985" i="6"/>
  <c r="S986" i="6"/>
  <c r="S987" i="6"/>
  <c r="K745" i="3" l="1"/>
  <c r="K746" i="3"/>
  <c r="K747" i="3"/>
  <c r="K750" i="3"/>
  <c r="K751" i="3"/>
  <c r="K752" i="3"/>
  <c r="K753" i="3"/>
  <c r="H405" i="3"/>
  <c r="H406" i="3"/>
  <c r="H407" i="3"/>
  <c r="H408" i="3"/>
  <c r="H409" i="3"/>
  <c r="H410" i="3"/>
  <c r="H411" i="3"/>
  <c r="K20" i="56"/>
  <c r="K19" i="56"/>
  <c r="K18" i="56"/>
  <c r="K17" i="56"/>
  <c r="K16" i="56"/>
  <c r="K15" i="56"/>
  <c r="K14" i="56"/>
  <c r="K13" i="56"/>
  <c r="U11" i="57" l="1"/>
  <c r="T11" i="57"/>
  <c r="S11" i="57"/>
  <c r="K11" i="57"/>
  <c r="U10" i="57"/>
  <c r="T10" i="57"/>
  <c r="S10" i="57"/>
  <c r="K10" i="57"/>
  <c r="U9" i="57"/>
  <c r="T9" i="57"/>
  <c r="S9" i="57"/>
  <c r="K9" i="57"/>
  <c r="H8" i="57"/>
  <c r="H7" i="57"/>
  <c r="H6" i="57"/>
  <c r="U6" i="57"/>
  <c r="T6" i="57"/>
  <c r="S6" i="57"/>
  <c r="K6" i="57"/>
  <c r="U5" i="57"/>
  <c r="T5" i="57"/>
  <c r="S5" i="57"/>
  <c r="K5" i="57"/>
  <c r="H5" i="57"/>
  <c r="U4" i="57"/>
  <c r="T4" i="57"/>
  <c r="S4" i="57"/>
  <c r="K4" i="57"/>
  <c r="H4" i="57"/>
  <c r="H3" i="57"/>
  <c r="H2" i="57"/>
  <c r="U987" i="6"/>
  <c r="T987" i="6"/>
  <c r="U986" i="6"/>
  <c r="T986" i="6"/>
  <c r="U985" i="6"/>
  <c r="T985" i="6"/>
  <c r="U984" i="6"/>
  <c r="T984" i="6"/>
  <c r="U983" i="6"/>
  <c r="T983" i="6"/>
  <c r="U982" i="6"/>
  <c r="T982" i="6"/>
  <c r="U981" i="6"/>
  <c r="T981" i="6"/>
  <c r="U980" i="6"/>
  <c r="T980" i="6"/>
  <c r="U979" i="6"/>
  <c r="T979" i="6"/>
  <c r="U978" i="6"/>
  <c r="T978" i="6"/>
  <c r="U977" i="6"/>
  <c r="T977" i="6"/>
  <c r="U976" i="6"/>
  <c r="T976" i="6"/>
  <c r="U975" i="6"/>
  <c r="T975" i="6"/>
  <c r="U974" i="6"/>
  <c r="T974" i="6"/>
  <c r="U973" i="6"/>
  <c r="T973" i="6"/>
  <c r="H350" i="3" l="1"/>
  <c r="H349" i="3"/>
  <c r="H348" i="3"/>
  <c r="H347" i="3"/>
  <c r="H346" i="3"/>
  <c r="H345" i="3"/>
  <c r="H344" i="3"/>
  <c r="H342" i="3"/>
  <c r="H343" i="3"/>
  <c r="H341" i="3"/>
  <c r="H340" i="3"/>
  <c r="K784" i="3"/>
  <c r="O784" i="3" s="1"/>
  <c r="K783" i="3"/>
  <c r="O783" i="3" s="1"/>
  <c r="K782" i="3"/>
  <c r="O782" i="3" s="1"/>
  <c r="K781" i="3"/>
  <c r="O781" i="3" s="1"/>
  <c r="K780" i="3"/>
  <c r="O780" i="3" s="1"/>
  <c r="K779" i="3"/>
  <c r="O779" i="3" s="1"/>
  <c r="K778" i="3"/>
  <c r="O778" i="3" s="1"/>
  <c r="T753" i="3"/>
  <c r="K777" i="3"/>
  <c r="O777" i="3" s="1"/>
  <c r="T752" i="3"/>
  <c r="K776" i="3"/>
  <c r="O776" i="3" s="1"/>
  <c r="T751" i="3"/>
  <c r="K775" i="3"/>
  <c r="O775" i="3" s="1"/>
  <c r="T750" i="3"/>
  <c r="K774" i="3"/>
  <c r="O774" i="3" s="1"/>
  <c r="H14" i="23"/>
  <c r="H15" i="23"/>
  <c r="H16" i="23"/>
  <c r="H17" i="23"/>
  <c r="H18" i="23"/>
  <c r="H19" i="23"/>
  <c r="H20" i="23"/>
  <c r="H21" i="23"/>
  <c r="H22" i="23"/>
  <c r="H23" i="23"/>
  <c r="U10" i="56" l="1"/>
  <c r="T10" i="56"/>
  <c r="K10" i="56"/>
  <c r="U9" i="56"/>
  <c r="T9" i="56"/>
  <c r="K9" i="56"/>
  <c r="U8" i="56"/>
  <c r="T8" i="56"/>
  <c r="K8" i="56"/>
  <c r="U7" i="56"/>
  <c r="T7" i="56"/>
  <c r="K7" i="56"/>
  <c r="U6" i="56"/>
  <c r="T6" i="56"/>
  <c r="K6" i="56"/>
  <c r="U5" i="56"/>
  <c r="T5" i="56"/>
  <c r="K5" i="56"/>
  <c r="U4" i="56"/>
  <c r="T4" i="56"/>
  <c r="S4" i="56"/>
  <c r="K4" i="56"/>
  <c r="H18" i="56"/>
  <c r="H16" i="56"/>
  <c r="H15" i="56"/>
  <c r="H14" i="56"/>
  <c r="H13" i="56"/>
  <c r="H12" i="56"/>
  <c r="H11" i="56"/>
  <c r="H10" i="56"/>
  <c r="H9" i="56"/>
  <c r="H8" i="56"/>
  <c r="H7" i="56"/>
  <c r="H6" i="56"/>
  <c r="H5" i="56"/>
  <c r="H4" i="56"/>
  <c r="H3" i="56"/>
  <c r="H2" i="56"/>
  <c r="K24" i="23" l="1"/>
  <c r="K23" i="23"/>
  <c r="K744" i="3"/>
  <c r="H404" i="3"/>
  <c r="U406" i="54" l="1"/>
  <c r="T406" i="54"/>
  <c r="S406" i="54"/>
  <c r="K406" i="54"/>
  <c r="U405" i="54"/>
  <c r="T405" i="54"/>
  <c r="S405" i="54"/>
  <c r="K405" i="54"/>
  <c r="U404" i="54"/>
  <c r="T404" i="54"/>
  <c r="S404" i="54"/>
  <c r="K404" i="54"/>
  <c r="U403" i="54"/>
  <c r="T403" i="54"/>
  <c r="S403" i="54"/>
  <c r="L403" i="54"/>
  <c r="K403" i="54"/>
  <c r="U401" i="54"/>
  <c r="T401" i="54"/>
  <c r="S401" i="54"/>
  <c r="L401" i="54"/>
  <c r="K401" i="54"/>
  <c r="U400" i="54"/>
  <c r="T400" i="54"/>
  <c r="S400" i="54"/>
  <c r="L400" i="54"/>
  <c r="K400" i="54"/>
  <c r="U399" i="54"/>
  <c r="T399" i="54"/>
  <c r="S399" i="54"/>
  <c r="L399" i="54"/>
  <c r="K399" i="54"/>
  <c r="U398" i="54"/>
  <c r="T398" i="54"/>
  <c r="S398" i="54"/>
  <c r="L398" i="54"/>
  <c r="K398" i="54"/>
  <c r="U397" i="54"/>
  <c r="T397" i="54"/>
  <c r="S397" i="54"/>
  <c r="L397" i="54"/>
  <c r="K397" i="54"/>
  <c r="U396" i="54"/>
  <c r="T396" i="54"/>
  <c r="S396" i="54"/>
  <c r="L396" i="54"/>
  <c r="K396" i="54"/>
  <c r="U395" i="54"/>
  <c r="T395" i="54"/>
  <c r="S395" i="54"/>
  <c r="L395" i="54"/>
  <c r="K395" i="54"/>
  <c r="U394" i="54"/>
  <c r="T394" i="54"/>
  <c r="S394" i="54"/>
  <c r="L394" i="54"/>
  <c r="K394" i="54"/>
  <c r="U393" i="54"/>
  <c r="T393" i="54"/>
  <c r="S393" i="54"/>
  <c r="L393" i="54"/>
  <c r="K393" i="54"/>
  <c r="U392" i="54"/>
  <c r="T392" i="54"/>
  <c r="S392" i="54"/>
  <c r="L392" i="54"/>
  <c r="K392" i="54"/>
  <c r="U391" i="54"/>
  <c r="T391" i="54"/>
  <c r="S391" i="54"/>
  <c r="L391" i="54"/>
  <c r="K391" i="54"/>
  <c r="U390" i="54"/>
  <c r="T390" i="54"/>
  <c r="S390" i="54"/>
  <c r="L390" i="54"/>
  <c r="K390" i="54"/>
  <c r="U389" i="54"/>
  <c r="T389" i="54"/>
  <c r="S389" i="54"/>
  <c r="L389" i="54"/>
  <c r="K389" i="54"/>
  <c r="U388" i="54"/>
  <c r="T388" i="54"/>
  <c r="S388" i="54"/>
  <c r="L388" i="54"/>
  <c r="K388" i="54"/>
  <c r="U387" i="54"/>
  <c r="T387" i="54"/>
  <c r="S387" i="54"/>
  <c r="L387" i="54"/>
  <c r="K387" i="54"/>
  <c r="U386" i="54"/>
  <c r="T386" i="54"/>
  <c r="S386" i="54"/>
  <c r="L386" i="54"/>
  <c r="K386" i="54"/>
  <c r="U385" i="54"/>
  <c r="T385" i="54"/>
  <c r="S385" i="54"/>
  <c r="L385" i="54"/>
  <c r="K385" i="54"/>
  <c r="U384" i="54"/>
  <c r="T384" i="54"/>
  <c r="S384" i="54"/>
  <c r="L384" i="54"/>
  <c r="K384" i="54"/>
  <c r="U383" i="54"/>
  <c r="T383" i="54"/>
  <c r="S383" i="54"/>
  <c r="L383" i="54"/>
  <c r="K383" i="54"/>
  <c r="U382" i="54"/>
  <c r="T382" i="54"/>
  <c r="S382" i="54"/>
  <c r="L382" i="54"/>
  <c r="K382" i="54"/>
  <c r="U381" i="54"/>
  <c r="T381" i="54"/>
  <c r="S381" i="54"/>
  <c r="L381" i="54"/>
  <c r="K381" i="54"/>
  <c r="U380" i="54"/>
  <c r="T380" i="54"/>
  <c r="S380" i="54"/>
  <c r="L380" i="54"/>
  <c r="K380" i="54"/>
  <c r="U379" i="54"/>
  <c r="T379" i="54"/>
  <c r="S379" i="54"/>
  <c r="L379" i="54"/>
  <c r="K379" i="54"/>
  <c r="U378" i="54"/>
  <c r="T378" i="54"/>
  <c r="S378" i="54"/>
  <c r="L378" i="54"/>
  <c r="K378" i="54"/>
  <c r="U377" i="54"/>
  <c r="T377" i="54"/>
  <c r="S377" i="54"/>
  <c r="L377" i="54"/>
  <c r="K377" i="54"/>
  <c r="U376" i="54"/>
  <c r="T376" i="54"/>
  <c r="S376" i="54"/>
  <c r="L376" i="54"/>
  <c r="K376" i="54"/>
  <c r="U375" i="54"/>
  <c r="T375" i="54"/>
  <c r="S375" i="54"/>
  <c r="L375" i="54"/>
  <c r="K375" i="54"/>
  <c r="U374" i="54"/>
  <c r="T374" i="54"/>
  <c r="S374" i="54"/>
  <c r="L374" i="54"/>
  <c r="K374" i="54"/>
  <c r="U373" i="54"/>
  <c r="T373" i="54"/>
  <c r="S373" i="54"/>
  <c r="L373" i="54"/>
  <c r="K373" i="54"/>
  <c r="U372" i="54"/>
  <c r="T372" i="54"/>
  <c r="S372" i="54"/>
  <c r="L372" i="54"/>
  <c r="K372" i="54"/>
  <c r="U371" i="54"/>
  <c r="T371" i="54"/>
  <c r="S371" i="54"/>
  <c r="L371" i="54"/>
  <c r="K371" i="54"/>
  <c r="U370" i="54"/>
  <c r="T370" i="54"/>
  <c r="S370" i="54"/>
  <c r="L370" i="54"/>
  <c r="K370" i="54"/>
  <c r="U369" i="54"/>
  <c r="T369" i="54"/>
  <c r="S369" i="54"/>
  <c r="L369" i="54"/>
  <c r="K369" i="54"/>
  <c r="U368" i="54"/>
  <c r="T368" i="54"/>
  <c r="S368" i="54"/>
  <c r="L368" i="54"/>
  <c r="K368" i="54"/>
  <c r="U367" i="54"/>
  <c r="T367" i="54"/>
  <c r="S367" i="54"/>
  <c r="L367" i="54"/>
  <c r="K367" i="54"/>
  <c r="U366" i="54"/>
  <c r="T366" i="54"/>
  <c r="S366" i="54"/>
  <c r="L366" i="54"/>
  <c r="K366" i="54"/>
  <c r="U365" i="54"/>
  <c r="T365" i="54"/>
  <c r="S365" i="54"/>
  <c r="L365" i="54"/>
  <c r="K365" i="54"/>
  <c r="U364" i="54"/>
  <c r="T364" i="54"/>
  <c r="S364" i="54"/>
  <c r="L364" i="54"/>
  <c r="K364" i="54"/>
  <c r="U363" i="54"/>
  <c r="T363" i="54"/>
  <c r="S363" i="54"/>
  <c r="L363" i="54"/>
  <c r="K363" i="54"/>
  <c r="U362" i="54"/>
  <c r="T362" i="54"/>
  <c r="S362" i="54"/>
  <c r="L362" i="54"/>
  <c r="K362" i="54"/>
  <c r="U361" i="54"/>
  <c r="T361" i="54"/>
  <c r="S361" i="54"/>
  <c r="L361" i="54"/>
  <c r="K361" i="54"/>
  <c r="U360" i="54"/>
  <c r="T360" i="54"/>
  <c r="S360" i="54"/>
  <c r="L360" i="54"/>
  <c r="K360" i="54"/>
  <c r="U359" i="54"/>
  <c r="T359" i="54"/>
  <c r="S359" i="54"/>
  <c r="L359" i="54"/>
  <c r="K359" i="54"/>
  <c r="U358" i="54"/>
  <c r="T358" i="54"/>
  <c r="S358" i="54"/>
  <c r="L358" i="54"/>
  <c r="K358" i="54"/>
  <c r="U357" i="54"/>
  <c r="T357" i="54"/>
  <c r="S357" i="54"/>
  <c r="L357" i="54"/>
  <c r="K357" i="54"/>
  <c r="U356" i="54"/>
  <c r="T356" i="54"/>
  <c r="S356" i="54"/>
  <c r="L356" i="54"/>
  <c r="K356" i="54"/>
  <c r="U355" i="54"/>
  <c r="T355" i="54"/>
  <c r="S355" i="54"/>
  <c r="L355" i="54"/>
  <c r="K355" i="54"/>
  <c r="U354" i="54"/>
  <c r="T354" i="54"/>
  <c r="S354" i="54"/>
  <c r="L354" i="54"/>
  <c r="K354" i="54"/>
  <c r="U353" i="54"/>
  <c r="T353" i="54"/>
  <c r="S353" i="54"/>
  <c r="L353" i="54"/>
  <c r="K353" i="54"/>
  <c r="U352" i="54"/>
  <c r="T352" i="54"/>
  <c r="S352" i="54"/>
  <c r="L352" i="54"/>
  <c r="K352" i="54"/>
  <c r="U351" i="54"/>
  <c r="T351" i="54"/>
  <c r="S351" i="54"/>
  <c r="L351" i="54"/>
  <c r="K351" i="54"/>
  <c r="U350" i="54"/>
  <c r="T350" i="54"/>
  <c r="S350" i="54"/>
  <c r="L350" i="54"/>
  <c r="K350" i="54"/>
  <c r="U349" i="54"/>
  <c r="T349" i="54"/>
  <c r="S349" i="54"/>
  <c r="L349" i="54"/>
  <c r="K349" i="54"/>
  <c r="U348" i="54"/>
  <c r="T348" i="54"/>
  <c r="S348" i="54"/>
  <c r="L348" i="54"/>
  <c r="K348" i="54"/>
  <c r="U347" i="54"/>
  <c r="T347" i="54"/>
  <c r="S347" i="54"/>
  <c r="L347" i="54"/>
  <c r="K347" i="54"/>
  <c r="U346" i="54"/>
  <c r="T346" i="54"/>
  <c r="S346" i="54"/>
  <c r="L346" i="54"/>
  <c r="K346" i="54"/>
  <c r="U345" i="54"/>
  <c r="T345" i="54"/>
  <c r="S345" i="54"/>
  <c r="L345" i="54"/>
  <c r="K345" i="54"/>
  <c r="U344" i="54"/>
  <c r="T344" i="54"/>
  <c r="S344" i="54"/>
  <c r="L344" i="54"/>
  <c r="K344" i="54"/>
  <c r="U343" i="54"/>
  <c r="T343" i="54"/>
  <c r="S343" i="54"/>
  <c r="L343" i="54"/>
  <c r="K343" i="54"/>
  <c r="U342" i="54"/>
  <c r="T342" i="54"/>
  <c r="S342" i="54"/>
  <c r="L342" i="54"/>
  <c r="K342" i="54"/>
  <c r="U341" i="54"/>
  <c r="T341" i="54"/>
  <c r="S341" i="54"/>
  <c r="L341" i="54"/>
  <c r="K341" i="54"/>
  <c r="U340" i="54"/>
  <c r="T340" i="54"/>
  <c r="S340" i="54"/>
  <c r="L340" i="54"/>
  <c r="K340" i="54"/>
  <c r="U339" i="54"/>
  <c r="T339" i="54"/>
  <c r="S339" i="54"/>
  <c r="L339" i="54"/>
  <c r="K339" i="54"/>
  <c r="U338" i="54"/>
  <c r="T338" i="54"/>
  <c r="S338" i="54"/>
  <c r="L338" i="54"/>
  <c r="K338" i="54"/>
  <c r="U337" i="54"/>
  <c r="T337" i="54"/>
  <c r="S337" i="54"/>
  <c r="L337" i="54"/>
  <c r="K337" i="54"/>
  <c r="U336" i="54"/>
  <c r="T336" i="54"/>
  <c r="S336" i="54"/>
  <c r="L336" i="54"/>
  <c r="K336" i="54"/>
  <c r="U335" i="54"/>
  <c r="T335" i="54"/>
  <c r="S335" i="54"/>
  <c r="L335" i="54"/>
  <c r="K335" i="54"/>
  <c r="U334" i="54"/>
  <c r="T334" i="54"/>
  <c r="S334" i="54"/>
  <c r="L334" i="54"/>
  <c r="K334" i="54"/>
  <c r="U333" i="54"/>
  <c r="T333" i="54"/>
  <c r="S333" i="54"/>
  <c r="L333" i="54"/>
  <c r="K333" i="54"/>
  <c r="U332" i="54"/>
  <c r="T332" i="54"/>
  <c r="S332" i="54"/>
  <c r="L332" i="54"/>
  <c r="K332" i="54"/>
  <c r="U331" i="54"/>
  <c r="T331" i="54"/>
  <c r="S331" i="54"/>
  <c r="L331" i="54"/>
  <c r="K331" i="54"/>
  <c r="U330" i="54"/>
  <c r="T330" i="54"/>
  <c r="S330" i="54"/>
  <c r="L330" i="54"/>
  <c r="K330" i="54"/>
  <c r="U329" i="54"/>
  <c r="T329" i="54"/>
  <c r="S329" i="54"/>
  <c r="L329" i="54"/>
  <c r="K329" i="54"/>
  <c r="U328" i="54"/>
  <c r="T328" i="54"/>
  <c r="S328" i="54"/>
  <c r="L328" i="54"/>
  <c r="K328" i="54"/>
  <c r="U327" i="54"/>
  <c r="T327" i="54"/>
  <c r="S327" i="54"/>
  <c r="L327" i="54"/>
  <c r="K327" i="54"/>
  <c r="U326" i="54"/>
  <c r="T326" i="54"/>
  <c r="S326" i="54"/>
  <c r="L326" i="54"/>
  <c r="K326" i="54"/>
  <c r="U325" i="54"/>
  <c r="T325" i="54"/>
  <c r="S325" i="54"/>
  <c r="L325" i="54"/>
  <c r="K325" i="54"/>
  <c r="U324" i="54"/>
  <c r="T324" i="54"/>
  <c r="S324" i="54"/>
  <c r="L324" i="54"/>
  <c r="K324" i="54"/>
  <c r="U323" i="54"/>
  <c r="T323" i="54"/>
  <c r="S323" i="54"/>
  <c r="L323" i="54"/>
  <c r="K323" i="54"/>
  <c r="U322" i="54"/>
  <c r="T322" i="54"/>
  <c r="S322" i="54"/>
  <c r="L322" i="54"/>
  <c r="K322" i="54"/>
  <c r="U321" i="54"/>
  <c r="T321" i="54"/>
  <c r="S321" i="54"/>
  <c r="L321" i="54"/>
  <c r="K321" i="54"/>
  <c r="U320" i="54"/>
  <c r="T320" i="54"/>
  <c r="S320" i="54"/>
  <c r="L320" i="54"/>
  <c r="K320" i="54"/>
  <c r="U319" i="54"/>
  <c r="T319" i="54"/>
  <c r="S319" i="54"/>
  <c r="L319" i="54"/>
  <c r="K319" i="54"/>
  <c r="U318" i="54"/>
  <c r="T318" i="54"/>
  <c r="S318" i="54"/>
  <c r="L318" i="54"/>
  <c r="K318" i="54"/>
  <c r="U317" i="54"/>
  <c r="T317" i="54"/>
  <c r="S317" i="54"/>
  <c r="L317" i="54"/>
  <c r="K317" i="54"/>
  <c r="U316" i="54"/>
  <c r="T316" i="54"/>
  <c r="S316" i="54"/>
  <c r="L316" i="54"/>
  <c r="K316" i="54"/>
  <c r="U315" i="54"/>
  <c r="T315" i="54"/>
  <c r="S315" i="54"/>
  <c r="L315" i="54"/>
  <c r="K315" i="54"/>
  <c r="U314" i="54"/>
  <c r="T314" i="54"/>
  <c r="S314" i="54"/>
  <c r="L314" i="54"/>
  <c r="K314" i="54"/>
  <c r="U313" i="54"/>
  <c r="T313" i="54"/>
  <c r="S313" i="54"/>
  <c r="L313" i="54"/>
  <c r="K313" i="54"/>
  <c r="U312" i="54"/>
  <c r="T312" i="54"/>
  <c r="S312" i="54"/>
  <c r="L312" i="54"/>
  <c r="K312" i="54"/>
  <c r="U311" i="54"/>
  <c r="T311" i="54"/>
  <c r="S311" i="54"/>
  <c r="L311" i="54"/>
  <c r="K311" i="54"/>
  <c r="U310" i="54"/>
  <c r="T310" i="54"/>
  <c r="S310" i="54"/>
  <c r="L310" i="54"/>
  <c r="K310" i="54"/>
  <c r="U309" i="54"/>
  <c r="T309" i="54"/>
  <c r="S309" i="54"/>
  <c r="L309" i="54"/>
  <c r="K309" i="54"/>
  <c r="U308" i="54"/>
  <c r="T308" i="54"/>
  <c r="S308" i="54"/>
  <c r="L308" i="54"/>
  <c r="K308" i="54"/>
  <c r="U307" i="54"/>
  <c r="T307" i="54"/>
  <c r="S307" i="54"/>
  <c r="L307" i="54"/>
  <c r="K307" i="54"/>
  <c r="U306" i="54"/>
  <c r="T306" i="54"/>
  <c r="S306" i="54"/>
  <c r="L306" i="54"/>
  <c r="K306" i="54"/>
  <c r="U305" i="54"/>
  <c r="T305" i="54"/>
  <c r="S305" i="54"/>
  <c r="L305" i="54"/>
  <c r="K305" i="54"/>
  <c r="U304" i="54"/>
  <c r="T304" i="54"/>
  <c r="S304" i="54"/>
  <c r="L304" i="54"/>
  <c r="K304" i="54"/>
  <c r="U303" i="54"/>
  <c r="T303" i="54"/>
  <c r="S303" i="54"/>
  <c r="L303" i="54"/>
  <c r="K303" i="54"/>
  <c r="U302" i="54"/>
  <c r="T302" i="54"/>
  <c r="S302" i="54"/>
  <c r="L302" i="54"/>
  <c r="K302" i="54"/>
  <c r="U301" i="54"/>
  <c r="T301" i="54"/>
  <c r="S301" i="54"/>
  <c r="L301" i="54"/>
  <c r="K301" i="54"/>
  <c r="U300" i="54"/>
  <c r="T300" i="54"/>
  <c r="S300" i="54"/>
  <c r="L300" i="54"/>
  <c r="K300" i="54"/>
  <c r="U299" i="54"/>
  <c r="T299" i="54"/>
  <c r="S299" i="54"/>
  <c r="L299" i="54"/>
  <c r="K299" i="54"/>
  <c r="U298" i="54"/>
  <c r="T298" i="54"/>
  <c r="S298" i="54"/>
  <c r="L298" i="54"/>
  <c r="K298" i="54"/>
  <c r="U297" i="54"/>
  <c r="T297" i="54"/>
  <c r="S297" i="54"/>
  <c r="L297" i="54"/>
  <c r="K297" i="54"/>
  <c r="U296" i="54"/>
  <c r="T296" i="54"/>
  <c r="S296" i="54"/>
  <c r="L296" i="54"/>
  <c r="K296" i="54"/>
  <c r="U295" i="54"/>
  <c r="T295" i="54"/>
  <c r="S295" i="54"/>
  <c r="L295" i="54"/>
  <c r="K295" i="54"/>
  <c r="U294" i="54"/>
  <c r="T294" i="54"/>
  <c r="S294" i="54"/>
  <c r="L294" i="54"/>
  <c r="K294" i="54"/>
  <c r="U293" i="54"/>
  <c r="T293" i="54"/>
  <c r="S293" i="54"/>
  <c r="L293" i="54"/>
  <c r="K293" i="54"/>
  <c r="U292" i="54"/>
  <c r="T292" i="54"/>
  <c r="S292" i="54"/>
  <c r="L292" i="54"/>
  <c r="K292" i="54"/>
  <c r="U291" i="54"/>
  <c r="T291" i="54"/>
  <c r="S291" i="54"/>
  <c r="L291" i="54"/>
  <c r="K291" i="54"/>
  <c r="U290" i="54"/>
  <c r="T290" i="54"/>
  <c r="S290" i="54"/>
  <c r="L290" i="54"/>
  <c r="K290" i="54"/>
  <c r="U289" i="54"/>
  <c r="T289" i="54"/>
  <c r="S289" i="54"/>
  <c r="L289" i="54"/>
  <c r="K289" i="54"/>
  <c r="U288" i="54"/>
  <c r="T288" i="54"/>
  <c r="S288" i="54"/>
  <c r="L288" i="54"/>
  <c r="K288" i="54"/>
  <c r="U287" i="54"/>
  <c r="T287" i="54"/>
  <c r="S287" i="54"/>
  <c r="L287" i="54"/>
  <c r="K287" i="54"/>
  <c r="U286" i="54"/>
  <c r="T286" i="54"/>
  <c r="S286" i="54"/>
  <c r="L286" i="54"/>
  <c r="K286" i="54"/>
  <c r="U285" i="54"/>
  <c r="T285" i="54"/>
  <c r="S285" i="54"/>
  <c r="L285" i="54"/>
  <c r="K285" i="54"/>
  <c r="U284" i="54"/>
  <c r="T284" i="54"/>
  <c r="S284" i="54"/>
  <c r="L284" i="54"/>
  <c r="K284" i="54"/>
  <c r="U283" i="54"/>
  <c r="T283" i="54"/>
  <c r="S283" i="54"/>
  <c r="L283" i="54"/>
  <c r="K283" i="54"/>
  <c r="U282" i="54"/>
  <c r="T282" i="54"/>
  <c r="S282" i="54"/>
  <c r="L282" i="54"/>
  <c r="K282" i="54"/>
  <c r="U281" i="54"/>
  <c r="T281" i="54"/>
  <c r="S281" i="54"/>
  <c r="L281" i="54"/>
  <c r="K281" i="54"/>
  <c r="U280" i="54"/>
  <c r="T280" i="54"/>
  <c r="S280" i="54"/>
  <c r="L280" i="54"/>
  <c r="K280" i="54"/>
  <c r="U279" i="54"/>
  <c r="T279" i="54"/>
  <c r="S279" i="54"/>
  <c r="L279" i="54"/>
  <c r="K279" i="54"/>
  <c r="U278" i="54"/>
  <c r="T278" i="54"/>
  <c r="S278" i="54"/>
  <c r="L278" i="54"/>
  <c r="K278" i="54"/>
  <c r="U277" i="54"/>
  <c r="T277" i="54"/>
  <c r="S277" i="54"/>
  <c r="L277" i="54"/>
  <c r="K277" i="54"/>
  <c r="U276" i="54"/>
  <c r="T276" i="54"/>
  <c r="S276" i="54"/>
  <c r="L276" i="54"/>
  <c r="K276" i="54"/>
  <c r="U275" i="54"/>
  <c r="T275" i="54"/>
  <c r="S275" i="54"/>
  <c r="L275" i="54"/>
  <c r="K275" i="54"/>
  <c r="U274" i="54"/>
  <c r="T274" i="54"/>
  <c r="S274" i="54"/>
  <c r="L274" i="54"/>
  <c r="K274" i="54"/>
  <c r="U273" i="54"/>
  <c r="T273" i="54"/>
  <c r="S273" i="54"/>
  <c r="L273" i="54"/>
  <c r="K273" i="54"/>
  <c r="U272" i="54"/>
  <c r="T272" i="54"/>
  <c r="S272" i="54"/>
  <c r="L272" i="54"/>
  <c r="K272" i="54"/>
  <c r="U271" i="54"/>
  <c r="T271" i="54"/>
  <c r="S271" i="54"/>
  <c r="L271" i="54"/>
  <c r="K271" i="54"/>
  <c r="U270" i="54"/>
  <c r="T270" i="54"/>
  <c r="S270" i="54"/>
  <c r="L270" i="54"/>
  <c r="K270" i="54"/>
  <c r="U269" i="54"/>
  <c r="T269" i="54"/>
  <c r="S269" i="54"/>
  <c r="L269" i="54"/>
  <c r="K269" i="54"/>
  <c r="U268" i="54"/>
  <c r="T268" i="54"/>
  <c r="S268" i="54"/>
  <c r="L268" i="54"/>
  <c r="K268" i="54"/>
  <c r="U267" i="54"/>
  <c r="T267" i="54"/>
  <c r="S267" i="54"/>
  <c r="L267" i="54"/>
  <c r="K267" i="54"/>
  <c r="U266" i="54"/>
  <c r="T266" i="54"/>
  <c r="S266" i="54"/>
  <c r="L266" i="54"/>
  <c r="K266" i="54"/>
  <c r="U265" i="54"/>
  <c r="T265" i="54"/>
  <c r="S265" i="54"/>
  <c r="L265" i="54"/>
  <c r="K265" i="54"/>
  <c r="U264" i="54"/>
  <c r="T264" i="54"/>
  <c r="S264" i="54"/>
  <c r="L264" i="54"/>
  <c r="K264" i="54"/>
  <c r="U263" i="54"/>
  <c r="T263" i="54"/>
  <c r="S263" i="54"/>
  <c r="L263" i="54"/>
  <c r="K263" i="54"/>
  <c r="U262" i="54"/>
  <c r="T262" i="54"/>
  <c r="S262" i="54"/>
  <c r="L262" i="54"/>
  <c r="K262" i="54"/>
  <c r="U261" i="54"/>
  <c r="T261" i="54"/>
  <c r="S261" i="54"/>
  <c r="L261" i="54"/>
  <c r="K261" i="54"/>
  <c r="U260" i="54"/>
  <c r="T260" i="54"/>
  <c r="S260" i="54"/>
  <c r="L260" i="54"/>
  <c r="K260" i="54"/>
  <c r="U259" i="54"/>
  <c r="T259" i="54"/>
  <c r="S259" i="54"/>
  <c r="L259" i="54"/>
  <c r="K259" i="54"/>
  <c r="U258" i="54"/>
  <c r="T258" i="54"/>
  <c r="S258" i="54"/>
  <c r="L258" i="54"/>
  <c r="K258" i="54"/>
  <c r="U257" i="54"/>
  <c r="T257" i="54"/>
  <c r="S257" i="54"/>
  <c r="L257" i="54"/>
  <c r="K257" i="54"/>
  <c r="U256" i="54"/>
  <c r="T256" i="54"/>
  <c r="S256" i="54"/>
  <c r="L256" i="54"/>
  <c r="K256" i="54"/>
  <c r="U255" i="54"/>
  <c r="T255" i="54"/>
  <c r="S255" i="54"/>
  <c r="L255" i="54"/>
  <c r="K255" i="54"/>
  <c r="U254" i="54"/>
  <c r="T254" i="54"/>
  <c r="S254" i="54"/>
  <c r="L254" i="54"/>
  <c r="K254" i="54"/>
  <c r="U253" i="54"/>
  <c r="T253" i="54"/>
  <c r="S253" i="54"/>
  <c r="L253" i="54"/>
  <c r="K253" i="54"/>
  <c r="U252" i="54"/>
  <c r="T252" i="54"/>
  <c r="S252" i="54"/>
  <c r="L252" i="54"/>
  <c r="K252" i="54"/>
  <c r="U251" i="54"/>
  <c r="T251" i="54"/>
  <c r="S251" i="54"/>
  <c r="L251" i="54"/>
  <c r="K251" i="54"/>
  <c r="U250" i="54"/>
  <c r="T250" i="54"/>
  <c r="S250" i="54"/>
  <c r="L250" i="54"/>
  <c r="K250" i="54"/>
  <c r="U249" i="54"/>
  <c r="T249" i="54"/>
  <c r="S249" i="54"/>
  <c r="L249" i="54"/>
  <c r="K249" i="54"/>
  <c r="U248" i="54"/>
  <c r="T248" i="54"/>
  <c r="S248" i="54"/>
  <c r="L248" i="54"/>
  <c r="K248" i="54"/>
  <c r="U247" i="54"/>
  <c r="T247" i="54"/>
  <c r="S247" i="54"/>
  <c r="L247" i="54"/>
  <c r="K247" i="54"/>
  <c r="U246" i="54"/>
  <c r="T246" i="54"/>
  <c r="S246" i="54"/>
  <c r="L246" i="54"/>
  <c r="K246" i="54"/>
  <c r="U245" i="54"/>
  <c r="T245" i="54"/>
  <c r="S245" i="54"/>
  <c r="L245" i="54"/>
  <c r="K245" i="54"/>
  <c r="U244" i="54"/>
  <c r="T244" i="54"/>
  <c r="S244" i="54"/>
  <c r="L244" i="54"/>
  <c r="K244" i="54"/>
  <c r="U243" i="54"/>
  <c r="T243" i="54"/>
  <c r="S243" i="54"/>
  <c r="L243" i="54"/>
  <c r="K243" i="54"/>
  <c r="U242" i="54"/>
  <c r="T242" i="54"/>
  <c r="S242" i="54"/>
  <c r="L242" i="54"/>
  <c r="K242" i="54"/>
  <c r="U241" i="54"/>
  <c r="T241" i="54"/>
  <c r="S241" i="54"/>
  <c r="L241" i="54"/>
  <c r="K241" i="54"/>
  <c r="U240" i="54"/>
  <c r="T240" i="54"/>
  <c r="S240" i="54"/>
  <c r="L240" i="54"/>
  <c r="K240" i="54"/>
  <c r="U239" i="54"/>
  <c r="T239" i="54"/>
  <c r="S239" i="54"/>
  <c r="L239" i="54"/>
  <c r="K239" i="54"/>
  <c r="U238" i="54"/>
  <c r="T238" i="54"/>
  <c r="S238" i="54"/>
  <c r="L238" i="54"/>
  <c r="K238" i="54"/>
  <c r="U237" i="54"/>
  <c r="T237" i="54"/>
  <c r="S237" i="54"/>
  <c r="L237" i="54"/>
  <c r="K237" i="54"/>
  <c r="U236" i="54"/>
  <c r="T236" i="54"/>
  <c r="S236" i="54"/>
  <c r="L236" i="54"/>
  <c r="K236" i="54"/>
  <c r="U235" i="54"/>
  <c r="T235" i="54"/>
  <c r="S235" i="54"/>
  <c r="L235" i="54"/>
  <c r="K235" i="54"/>
  <c r="U234" i="54"/>
  <c r="T234" i="54"/>
  <c r="S234" i="54"/>
  <c r="L234" i="54"/>
  <c r="K234" i="54"/>
  <c r="U233" i="54"/>
  <c r="T233" i="54"/>
  <c r="S233" i="54"/>
  <c r="L233" i="54"/>
  <c r="K233" i="54"/>
  <c r="U232" i="54"/>
  <c r="T232" i="54"/>
  <c r="S232" i="54"/>
  <c r="L232" i="54"/>
  <c r="K232" i="54"/>
  <c r="U231" i="54"/>
  <c r="T231" i="54"/>
  <c r="S231" i="54"/>
  <c r="L231" i="54"/>
  <c r="K231" i="54"/>
  <c r="U230" i="54"/>
  <c r="T230" i="54"/>
  <c r="S230" i="54"/>
  <c r="L230" i="54"/>
  <c r="K230" i="54"/>
  <c r="U229" i="54"/>
  <c r="T229" i="54"/>
  <c r="S229" i="54"/>
  <c r="L229" i="54"/>
  <c r="K229" i="54"/>
  <c r="U228" i="54"/>
  <c r="T228" i="54"/>
  <c r="S228" i="54"/>
  <c r="L228" i="54"/>
  <c r="K228" i="54"/>
  <c r="U227" i="54"/>
  <c r="T227" i="54"/>
  <c r="S227" i="54"/>
  <c r="L227" i="54"/>
  <c r="K227" i="54"/>
  <c r="U226" i="54"/>
  <c r="T226" i="54"/>
  <c r="S226" i="54"/>
  <c r="L226" i="54"/>
  <c r="K226" i="54"/>
  <c r="U225" i="54"/>
  <c r="T225" i="54"/>
  <c r="S225" i="54"/>
  <c r="L225" i="54"/>
  <c r="K225" i="54"/>
  <c r="U224" i="54"/>
  <c r="T224" i="54"/>
  <c r="S224" i="54"/>
  <c r="L224" i="54"/>
  <c r="K224" i="54"/>
  <c r="U223" i="54"/>
  <c r="T223" i="54"/>
  <c r="S223" i="54"/>
  <c r="L223" i="54"/>
  <c r="K223" i="54"/>
  <c r="U222" i="54"/>
  <c r="T222" i="54"/>
  <c r="S222" i="54"/>
  <c r="L222" i="54"/>
  <c r="K222" i="54"/>
  <c r="U221" i="54"/>
  <c r="T221" i="54"/>
  <c r="S221" i="54"/>
  <c r="L221" i="54"/>
  <c r="K221" i="54"/>
  <c r="U220" i="54"/>
  <c r="T220" i="54"/>
  <c r="S220" i="54"/>
  <c r="L220" i="54"/>
  <c r="K220" i="54"/>
  <c r="U219" i="54"/>
  <c r="T219" i="54"/>
  <c r="S219" i="54"/>
  <c r="L219" i="54"/>
  <c r="K219" i="54"/>
  <c r="U218" i="54"/>
  <c r="T218" i="54"/>
  <c r="S218" i="54"/>
  <c r="L218" i="54"/>
  <c r="K218" i="54"/>
  <c r="U217" i="54"/>
  <c r="T217" i="54"/>
  <c r="S217" i="54"/>
  <c r="L217" i="54"/>
  <c r="K217" i="54"/>
  <c r="U216" i="54"/>
  <c r="T216" i="54"/>
  <c r="S216" i="54"/>
  <c r="L216" i="54"/>
  <c r="K216" i="54"/>
  <c r="U215" i="54"/>
  <c r="T215" i="54"/>
  <c r="S215" i="54"/>
  <c r="L215" i="54"/>
  <c r="K215" i="54"/>
  <c r="U214" i="54"/>
  <c r="T214" i="54"/>
  <c r="S214" i="54"/>
  <c r="L214" i="54"/>
  <c r="K214" i="54"/>
  <c r="U213" i="54"/>
  <c r="T213" i="54"/>
  <c r="S213" i="54"/>
  <c r="L213" i="54"/>
  <c r="K213" i="54"/>
  <c r="U212" i="54"/>
  <c r="T212" i="54"/>
  <c r="S212" i="54"/>
  <c r="L212" i="54"/>
  <c r="K212" i="54"/>
  <c r="U211" i="54"/>
  <c r="T211" i="54"/>
  <c r="S211" i="54"/>
  <c r="L211" i="54"/>
  <c r="K211" i="54"/>
  <c r="U210" i="54"/>
  <c r="T210" i="54"/>
  <c r="S210" i="54"/>
  <c r="L210" i="54"/>
  <c r="K210" i="54"/>
  <c r="U209" i="54"/>
  <c r="T209" i="54"/>
  <c r="S209" i="54"/>
  <c r="L209" i="54"/>
  <c r="K209" i="54"/>
  <c r="U207" i="54"/>
  <c r="T207" i="54"/>
  <c r="S207" i="54"/>
  <c r="K207" i="54"/>
  <c r="U206" i="54"/>
  <c r="T206" i="54"/>
  <c r="S206" i="54"/>
  <c r="K206" i="54"/>
  <c r="U205" i="54"/>
  <c r="T205" i="54"/>
  <c r="S205" i="54"/>
  <c r="K205" i="54"/>
  <c r="U203" i="54"/>
  <c r="T203" i="54"/>
  <c r="S203" i="54"/>
  <c r="L203" i="54"/>
  <c r="K203" i="54"/>
  <c r="U202" i="54"/>
  <c r="T202" i="54"/>
  <c r="S202" i="54"/>
  <c r="L202" i="54"/>
  <c r="K202" i="54"/>
  <c r="U201" i="54"/>
  <c r="T201" i="54"/>
  <c r="S201" i="54"/>
  <c r="L201" i="54"/>
  <c r="K201" i="54"/>
  <c r="U199" i="54"/>
  <c r="T199" i="54"/>
  <c r="S199" i="54"/>
  <c r="L199" i="54"/>
  <c r="K199" i="54"/>
  <c r="U198" i="54"/>
  <c r="T198" i="54"/>
  <c r="S198" i="54"/>
  <c r="L198" i="54"/>
  <c r="K198" i="54"/>
  <c r="U197" i="54"/>
  <c r="T197" i="54"/>
  <c r="S197" i="54"/>
  <c r="L197" i="54"/>
  <c r="K197" i="54"/>
  <c r="H9" i="51" l="1"/>
  <c r="H10" i="51"/>
  <c r="K17" i="51"/>
  <c r="K16" i="51"/>
  <c r="K12" i="51" l="1"/>
  <c r="K13" i="51"/>
  <c r="H8" i="51"/>
  <c r="H7" i="51"/>
  <c r="K43" i="24"/>
  <c r="K44" i="24"/>
  <c r="K42" i="24"/>
  <c r="K41" i="24"/>
  <c r="H21" i="24"/>
  <c r="H22" i="24"/>
  <c r="H23" i="24"/>
  <c r="H24" i="24"/>
  <c r="K38" i="24" l="1"/>
  <c r="K37" i="24"/>
  <c r="H19" i="24"/>
  <c r="H20" i="24"/>
  <c r="K34" i="24"/>
  <c r="K33" i="24"/>
  <c r="H17" i="24"/>
  <c r="H18" i="24"/>
  <c r="H5" i="5"/>
  <c r="H6" i="5"/>
  <c r="K9" i="5"/>
  <c r="K8" i="5"/>
  <c r="K30" i="24" l="1"/>
  <c r="K29" i="24"/>
  <c r="K28" i="24"/>
  <c r="K27" i="24"/>
  <c r="K26" i="24"/>
  <c r="H15" i="24"/>
  <c r="H16" i="24"/>
  <c r="K23" i="24"/>
  <c r="K22" i="24"/>
  <c r="K14" i="24" l="1"/>
  <c r="K15" i="24"/>
  <c r="K16" i="24"/>
  <c r="K17" i="24"/>
  <c r="K18" i="24"/>
  <c r="K19" i="24"/>
  <c r="H9" i="24"/>
  <c r="H10" i="24"/>
  <c r="H11" i="24"/>
  <c r="H12" i="24"/>
  <c r="H13" i="24"/>
  <c r="H14" i="24"/>
  <c r="K16" i="23"/>
  <c r="K17" i="23"/>
  <c r="K18" i="23"/>
  <c r="K19" i="23"/>
  <c r="K20" i="23"/>
  <c r="H9" i="23"/>
  <c r="H10" i="23"/>
  <c r="H11" i="23"/>
  <c r="H12" i="23"/>
  <c r="H13" i="23"/>
  <c r="K12" i="23"/>
  <c r="K13" i="23"/>
  <c r="H7" i="23"/>
  <c r="H8" i="23"/>
  <c r="L970" i="6" l="1"/>
  <c r="L969" i="6"/>
  <c r="L968" i="6"/>
  <c r="L967" i="6"/>
  <c r="L966" i="6"/>
  <c r="L965" i="6"/>
  <c r="L964" i="6"/>
  <c r="L963" i="6"/>
  <c r="L962" i="6"/>
  <c r="L961" i="6"/>
  <c r="L960" i="6"/>
  <c r="L959" i="6"/>
  <c r="L958" i="6"/>
  <c r="L957" i="6"/>
  <c r="L956" i="6"/>
  <c r="L955" i="6"/>
  <c r="L954" i="6"/>
  <c r="L953" i="6"/>
  <c r="L952" i="6"/>
  <c r="L951" i="6"/>
  <c r="L950" i="6"/>
  <c r="L949" i="6"/>
  <c r="L948" i="6"/>
  <c r="L947" i="6"/>
  <c r="L946" i="6"/>
  <c r="L945" i="6"/>
  <c r="L944" i="6"/>
  <c r="L943" i="6"/>
  <c r="L942" i="6"/>
  <c r="L941" i="6"/>
  <c r="L940" i="6"/>
  <c r="L939" i="6"/>
  <c r="L938" i="6"/>
  <c r="L937" i="6"/>
  <c r="L936" i="6"/>
  <c r="L935" i="6"/>
  <c r="L934" i="6"/>
  <c r="L933" i="6"/>
  <c r="L932" i="6"/>
  <c r="L931" i="6"/>
  <c r="L930" i="6"/>
  <c r="L929" i="6"/>
  <c r="L737" i="3" l="1"/>
  <c r="K737" i="3"/>
  <c r="K738" i="3" l="1"/>
  <c r="L738" i="3"/>
  <c r="O738" i="3" s="1"/>
  <c r="K739" i="3"/>
  <c r="L739" i="3"/>
  <c r="O739" i="3" s="1"/>
  <c r="K740" i="3"/>
  <c r="L740" i="3"/>
  <c r="O740" i="3" s="1"/>
  <c r="K741" i="3"/>
  <c r="L741" i="3"/>
  <c r="O741" i="3" s="1"/>
  <c r="L8" i="48" l="1"/>
  <c r="K8" i="48"/>
  <c r="H5" i="48"/>
  <c r="L63" i="48"/>
  <c r="L64" i="48"/>
  <c r="L65" i="48"/>
  <c r="K63" i="48"/>
  <c r="K64" i="48"/>
  <c r="K65" i="48"/>
  <c r="H61" i="48"/>
  <c r="L116" i="15" l="1"/>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14" i="15"/>
  <c r="L115"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14" i="15"/>
  <c r="H57" i="15"/>
  <c r="H58" i="15"/>
  <c r="H59" i="15"/>
  <c r="H60" i="15"/>
  <c r="H61" i="15"/>
  <c r="H62" i="15"/>
  <c r="H63" i="15"/>
  <c r="H64" i="15"/>
  <c r="H65" i="15"/>
  <c r="H66" i="15"/>
  <c r="H67" i="15"/>
  <c r="H68" i="15"/>
  <c r="H69" i="15"/>
  <c r="H70" i="15"/>
  <c r="H71" i="15"/>
  <c r="H72" i="15"/>
  <c r="H73" i="15"/>
  <c r="H74" i="15"/>
  <c r="H75" i="15"/>
  <c r="H56" i="15"/>
  <c r="L62" i="48" l="1"/>
  <c r="K62" i="48"/>
  <c r="H58" i="48"/>
  <c r="H59" i="48"/>
  <c r="H60" i="48"/>
  <c r="L83" i="15" l="1"/>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82" i="15"/>
  <c r="L82" i="15"/>
  <c r="H55" i="15"/>
  <c r="L60" i="48"/>
  <c r="K60" i="48"/>
  <c r="H57" i="48"/>
  <c r="L59" i="48"/>
  <c r="L55" i="48"/>
  <c r="L56" i="48"/>
  <c r="L57" i="48"/>
  <c r="L58" i="48"/>
  <c r="K55" i="48"/>
  <c r="K56" i="48"/>
  <c r="K57" i="48"/>
  <c r="K58" i="48"/>
  <c r="K59" i="48"/>
  <c r="H53" i="48"/>
  <c r="H54" i="48"/>
  <c r="H55" i="48"/>
  <c r="H56" i="48"/>
  <c r="L9" i="48" l="1"/>
  <c r="L10" i="48"/>
  <c r="L11" i="48"/>
  <c r="L12" i="48"/>
  <c r="L13" i="48"/>
  <c r="L14" i="48"/>
  <c r="L15" i="48"/>
  <c r="L16" i="48"/>
  <c r="L17" i="48"/>
  <c r="L18" i="48"/>
  <c r="L19" i="48"/>
  <c r="L20" i="48"/>
  <c r="L21" i="48"/>
  <c r="L22" i="48"/>
  <c r="L23" i="48"/>
  <c r="L24" i="48"/>
  <c r="L25" i="48"/>
  <c r="L26" i="48"/>
  <c r="L27" i="48"/>
  <c r="L28" i="48"/>
  <c r="L29" i="48"/>
  <c r="L30" i="48"/>
  <c r="L31" i="48"/>
  <c r="L32" i="48"/>
  <c r="L33" i="48"/>
  <c r="L34" i="48"/>
  <c r="L35" i="48"/>
  <c r="L36" i="48"/>
  <c r="L37" i="48"/>
  <c r="L38" i="48"/>
  <c r="L39" i="48"/>
  <c r="L40" i="48"/>
  <c r="L41" i="48"/>
  <c r="L42" i="48"/>
  <c r="L43" i="48"/>
  <c r="L44" i="48"/>
  <c r="L45" i="48"/>
  <c r="L46" i="48"/>
  <c r="L47" i="48"/>
  <c r="L48" i="48"/>
  <c r="L49" i="48"/>
  <c r="L50" i="48"/>
  <c r="L51" i="48"/>
  <c r="L52" i="48"/>
  <c r="L53" i="48"/>
  <c r="L54" i="48"/>
  <c r="L7" i="48"/>
  <c r="K9" i="48"/>
  <c r="K10" i="48"/>
  <c r="K11" i="48"/>
  <c r="K12" i="48"/>
  <c r="K13" i="48"/>
  <c r="K14" i="48"/>
  <c r="K15" i="48"/>
  <c r="K16" i="48"/>
  <c r="K17" i="48"/>
  <c r="K18" i="48"/>
  <c r="K19" i="48"/>
  <c r="K20" i="48"/>
  <c r="K21" i="48"/>
  <c r="K22" i="48"/>
  <c r="K23" i="48"/>
  <c r="K24" i="48"/>
  <c r="K25" i="48"/>
  <c r="K26" i="48"/>
  <c r="K27" i="48"/>
  <c r="K28" i="48"/>
  <c r="K29" i="48"/>
  <c r="K30" i="48"/>
  <c r="K31" i="48"/>
  <c r="K32" i="48"/>
  <c r="K33" i="48"/>
  <c r="K34" i="48"/>
  <c r="K35" i="48"/>
  <c r="K36" i="48"/>
  <c r="K37" i="48"/>
  <c r="K38" i="48"/>
  <c r="K39" i="48"/>
  <c r="K40" i="48"/>
  <c r="K41" i="48"/>
  <c r="K42" i="48"/>
  <c r="K43" i="48"/>
  <c r="K44" i="48"/>
  <c r="K45" i="48"/>
  <c r="K46" i="48"/>
  <c r="K47" i="48"/>
  <c r="K48" i="48"/>
  <c r="K49" i="48"/>
  <c r="K50" i="48"/>
  <c r="K51" i="48"/>
  <c r="K52" i="48"/>
  <c r="K53" i="48"/>
  <c r="K54" i="48"/>
  <c r="K7" i="48"/>
  <c r="H6" i="48"/>
  <c r="H7" i="48"/>
  <c r="H8" i="48"/>
  <c r="H9" i="48"/>
  <c r="H10" i="48"/>
  <c r="H11" i="48"/>
  <c r="H12" i="48"/>
  <c r="H13" i="48"/>
  <c r="H14" i="48"/>
  <c r="H15" i="48"/>
  <c r="H16" i="48"/>
  <c r="H17" i="48"/>
  <c r="H18" i="48"/>
  <c r="H19" i="48"/>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L921" i="6" l="1"/>
  <c r="L748" i="6" l="1"/>
  <c r="L923" i="6"/>
  <c r="L924" i="6"/>
  <c r="L925" i="6"/>
  <c r="L926" i="6"/>
  <c r="L927" i="6"/>
  <c r="L922" i="6"/>
  <c r="L901" i="6"/>
  <c r="L902" i="6"/>
  <c r="L903" i="6"/>
  <c r="L904" i="6"/>
  <c r="L905" i="6"/>
  <c r="L906" i="6"/>
  <c r="L907" i="6"/>
  <c r="L908" i="6"/>
  <c r="L909" i="6"/>
  <c r="L910" i="6"/>
  <c r="L911" i="6"/>
  <c r="L912" i="6"/>
  <c r="L913" i="6"/>
  <c r="L914" i="6"/>
  <c r="L915" i="6"/>
  <c r="L916" i="6"/>
  <c r="L917" i="6"/>
  <c r="L918" i="6"/>
  <c r="L919" i="6"/>
  <c r="L895" i="6"/>
  <c r="L896" i="6"/>
  <c r="L897" i="6"/>
  <c r="L898" i="6"/>
  <c r="L899" i="6"/>
  <c r="L900" i="6"/>
  <c r="L893" i="6"/>
  <c r="L894" i="6"/>
  <c r="L892" i="6"/>
  <c r="H200" i="54" l="1"/>
  <c r="H199" i="54"/>
  <c r="H198" i="54"/>
  <c r="H197" i="54"/>
  <c r="H196" i="54"/>
  <c r="U195" i="54"/>
  <c r="T195" i="54"/>
  <c r="S195" i="54"/>
  <c r="L195" i="54"/>
  <c r="K195" i="54"/>
  <c r="H195" i="54"/>
  <c r="U194" i="54"/>
  <c r="T194" i="54"/>
  <c r="S194" i="54"/>
  <c r="L194" i="54"/>
  <c r="K194" i="54"/>
  <c r="H194" i="54"/>
  <c r="U193" i="54"/>
  <c r="T193" i="54"/>
  <c r="S193" i="54"/>
  <c r="L193" i="54"/>
  <c r="K193" i="54"/>
  <c r="H193" i="54"/>
  <c r="U192" i="54"/>
  <c r="T192" i="54"/>
  <c r="S192" i="54"/>
  <c r="L192" i="54"/>
  <c r="K192" i="54"/>
  <c r="H192" i="54"/>
  <c r="U191" i="54"/>
  <c r="T191" i="54"/>
  <c r="S191" i="54"/>
  <c r="L191" i="54"/>
  <c r="K191" i="54"/>
  <c r="H191" i="54"/>
  <c r="U190" i="54"/>
  <c r="T190" i="54"/>
  <c r="S190" i="54"/>
  <c r="L190" i="54"/>
  <c r="K190" i="54"/>
  <c r="H190" i="54"/>
  <c r="U189" i="54"/>
  <c r="T189" i="54"/>
  <c r="S189" i="54"/>
  <c r="L189" i="54"/>
  <c r="K189" i="54"/>
  <c r="H189" i="54"/>
  <c r="U188" i="54"/>
  <c r="T188" i="54"/>
  <c r="S188" i="54"/>
  <c r="L188" i="54"/>
  <c r="K188" i="54"/>
  <c r="H188" i="54"/>
  <c r="U187" i="54"/>
  <c r="T187" i="54"/>
  <c r="S187" i="54"/>
  <c r="L187" i="54"/>
  <c r="K187" i="54"/>
  <c r="H187" i="54"/>
  <c r="U186" i="54"/>
  <c r="T186" i="54"/>
  <c r="S186" i="54"/>
  <c r="L186" i="54"/>
  <c r="K186" i="54"/>
  <c r="H186" i="54"/>
  <c r="U185" i="54"/>
  <c r="T185" i="54"/>
  <c r="S185" i="54"/>
  <c r="L185" i="54"/>
  <c r="K185" i="54"/>
  <c r="H185" i="54"/>
  <c r="U184" i="54"/>
  <c r="T184" i="54"/>
  <c r="S184" i="54"/>
  <c r="L184" i="54"/>
  <c r="K184" i="54"/>
  <c r="H184" i="54"/>
  <c r="U183" i="54"/>
  <c r="T183" i="54"/>
  <c r="S183" i="54"/>
  <c r="L183" i="54"/>
  <c r="K183" i="54"/>
  <c r="H183" i="54"/>
  <c r="U182" i="54"/>
  <c r="T182" i="54"/>
  <c r="S182" i="54"/>
  <c r="L182" i="54"/>
  <c r="K182" i="54"/>
  <c r="H182" i="54"/>
  <c r="U181" i="54"/>
  <c r="T181" i="54"/>
  <c r="S181" i="54"/>
  <c r="L181" i="54"/>
  <c r="K181" i="54"/>
  <c r="H181" i="54"/>
  <c r="U180" i="54"/>
  <c r="T180" i="54"/>
  <c r="S180" i="54"/>
  <c r="L180" i="54"/>
  <c r="K180" i="54"/>
  <c r="H180" i="54"/>
  <c r="U179" i="54"/>
  <c r="T179" i="54"/>
  <c r="S179" i="54"/>
  <c r="L179" i="54"/>
  <c r="K179" i="54"/>
  <c r="H179" i="54"/>
  <c r="U178" i="54"/>
  <c r="T178" i="54"/>
  <c r="S178" i="54"/>
  <c r="L178" i="54"/>
  <c r="K178" i="54"/>
  <c r="H178" i="54"/>
  <c r="U177" i="54"/>
  <c r="T177" i="54"/>
  <c r="S177" i="54"/>
  <c r="L177" i="54"/>
  <c r="K177" i="54"/>
  <c r="H177" i="54"/>
  <c r="U176" i="54"/>
  <c r="T176" i="54"/>
  <c r="S176" i="54"/>
  <c r="L176" i="54"/>
  <c r="K176" i="54"/>
  <c r="H176" i="54"/>
  <c r="U175" i="54"/>
  <c r="T175" i="54"/>
  <c r="S175" i="54"/>
  <c r="L175" i="54"/>
  <c r="K175" i="54"/>
  <c r="H175" i="54"/>
  <c r="U174" i="54"/>
  <c r="T174" i="54"/>
  <c r="S174" i="54"/>
  <c r="L174" i="54"/>
  <c r="K174" i="54"/>
  <c r="H174" i="54"/>
  <c r="U173" i="54"/>
  <c r="T173" i="54"/>
  <c r="S173" i="54"/>
  <c r="L173" i="54"/>
  <c r="K173" i="54"/>
  <c r="H173" i="54"/>
  <c r="U172" i="54"/>
  <c r="T172" i="54"/>
  <c r="S172" i="54"/>
  <c r="L172" i="54"/>
  <c r="K172" i="54"/>
  <c r="H172" i="54"/>
  <c r="U171" i="54"/>
  <c r="T171" i="54"/>
  <c r="S171" i="54"/>
  <c r="L171" i="54"/>
  <c r="K171" i="54"/>
  <c r="H171" i="54"/>
  <c r="U170" i="54"/>
  <c r="T170" i="54"/>
  <c r="S170" i="54"/>
  <c r="L170" i="54"/>
  <c r="K170" i="54"/>
  <c r="H170" i="54"/>
  <c r="U169" i="54"/>
  <c r="T169" i="54"/>
  <c r="S169" i="54"/>
  <c r="L169" i="54"/>
  <c r="K169" i="54"/>
  <c r="H169" i="54"/>
  <c r="U168" i="54"/>
  <c r="T168" i="54"/>
  <c r="S168" i="54"/>
  <c r="L168" i="54"/>
  <c r="K168" i="54"/>
  <c r="H168" i="54"/>
  <c r="U167" i="54"/>
  <c r="T167" i="54"/>
  <c r="S167" i="54"/>
  <c r="L167" i="54"/>
  <c r="K167" i="54"/>
  <c r="H167" i="54"/>
  <c r="U166" i="54"/>
  <c r="T166" i="54"/>
  <c r="S166" i="54"/>
  <c r="L166" i="54"/>
  <c r="K166" i="54"/>
  <c r="H166" i="54"/>
  <c r="U165" i="54"/>
  <c r="T165" i="54"/>
  <c r="S165" i="54"/>
  <c r="L165" i="54"/>
  <c r="K165" i="54"/>
  <c r="H165" i="54"/>
  <c r="U164" i="54"/>
  <c r="T164" i="54"/>
  <c r="S164" i="54"/>
  <c r="L164" i="54"/>
  <c r="K164" i="54"/>
  <c r="H164" i="54"/>
  <c r="U163" i="54"/>
  <c r="T163" i="54"/>
  <c r="S163" i="54"/>
  <c r="L163" i="54"/>
  <c r="K163" i="54"/>
  <c r="H163" i="54"/>
  <c r="U162" i="54"/>
  <c r="T162" i="54"/>
  <c r="S162" i="54"/>
  <c r="L162" i="54"/>
  <c r="K162" i="54"/>
  <c r="H162" i="54"/>
  <c r="U161" i="54"/>
  <c r="T161" i="54"/>
  <c r="S161" i="54"/>
  <c r="L161" i="54"/>
  <c r="K161" i="54"/>
  <c r="H161" i="54"/>
  <c r="U160" i="54"/>
  <c r="T160" i="54"/>
  <c r="S160" i="54"/>
  <c r="L160" i="54"/>
  <c r="K160" i="54"/>
  <c r="H160" i="54"/>
  <c r="U159" i="54"/>
  <c r="T159" i="54"/>
  <c r="S159" i="54"/>
  <c r="L159" i="54"/>
  <c r="K159" i="54"/>
  <c r="H159" i="54"/>
  <c r="U158" i="54"/>
  <c r="T158" i="54"/>
  <c r="S158" i="54"/>
  <c r="L158" i="54"/>
  <c r="K158" i="54"/>
  <c r="H158" i="54"/>
  <c r="U157" i="54"/>
  <c r="T157" i="54"/>
  <c r="S157" i="54"/>
  <c r="L157" i="54"/>
  <c r="K157" i="54"/>
  <c r="H157" i="54"/>
  <c r="U156" i="54"/>
  <c r="T156" i="54"/>
  <c r="S156" i="54"/>
  <c r="L156" i="54"/>
  <c r="K156" i="54"/>
  <c r="H156" i="54"/>
  <c r="U155" i="54"/>
  <c r="T155" i="54"/>
  <c r="S155" i="54"/>
  <c r="L155" i="54"/>
  <c r="K155" i="54"/>
  <c r="H155" i="54"/>
  <c r="U154" i="54"/>
  <c r="T154" i="54"/>
  <c r="S154" i="54"/>
  <c r="L154" i="54"/>
  <c r="K154" i="54"/>
  <c r="H154" i="54"/>
  <c r="U153" i="54"/>
  <c r="T153" i="54"/>
  <c r="S153" i="54"/>
  <c r="L153" i="54"/>
  <c r="K153" i="54"/>
  <c r="H153" i="54"/>
  <c r="U152" i="54"/>
  <c r="T152" i="54"/>
  <c r="S152" i="54"/>
  <c r="L152" i="54"/>
  <c r="K152" i="54"/>
  <c r="H152" i="54"/>
  <c r="U151" i="54"/>
  <c r="T151" i="54"/>
  <c r="S151" i="54"/>
  <c r="L151" i="54"/>
  <c r="K151" i="54"/>
  <c r="H151" i="54"/>
  <c r="U150" i="54"/>
  <c r="T150" i="54"/>
  <c r="S150" i="54"/>
  <c r="L150" i="54"/>
  <c r="K150" i="54"/>
  <c r="H150" i="54"/>
  <c r="U149" i="54"/>
  <c r="T149" i="54"/>
  <c r="S149" i="54"/>
  <c r="L149" i="54"/>
  <c r="K149" i="54"/>
  <c r="H149" i="54"/>
  <c r="U148" i="54"/>
  <c r="T148" i="54"/>
  <c r="S148" i="54"/>
  <c r="L148" i="54"/>
  <c r="K148" i="54"/>
  <c r="H148" i="54"/>
  <c r="U147" i="54"/>
  <c r="T147" i="54"/>
  <c r="S147" i="54"/>
  <c r="L147" i="54"/>
  <c r="K147" i="54"/>
  <c r="H147" i="54"/>
  <c r="U146" i="54"/>
  <c r="T146" i="54"/>
  <c r="S146" i="54"/>
  <c r="L146" i="54"/>
  <c r="K146" i="54"/>
  <c r="H146" i="54"/>
  <c r="U145" i="54"/>
  <c r="T145" i="54"/>
  <c r="S145" i="54"/>
  <c r="L145" i="54"/>
  <c r="K145" i="54"/>
  <c r="H145" i="54"/>
  <c r="U144" i="54"/>
  <c r="T144" i="54"/>
  <c r="S144" i="54"/>
  <c r="L144" i="54"/>
  <c r="K144" i="54"/>
  <c r="H144" i="54"/>
  <c r="U143" i="54"/>
  <c r="T143" i="54"/>
  <c r="S143" i="54"/>
  <c r="L143" i="54"/>
  <c r="K143" i="54"/>
  <c r="H143" i="54"/>
  <c r="U142" i="54"/>
  <c r="T142" i="54"/>
  <c r="S142" i="54"/>
  <c r="L142" i="54"/>
  <c r="K142" i="54"/>
  <c r="H142" i="54"/>
  <c r="U141" i="54"/>
  <c r="T141" i="54"/>
  <c r="S141" i="54"/>
  <c r="L141" i="54"/>
  <c r="K141" i="54"/>
  <c r="H141" i="54"/>
  <c r="U140" i="54"/>
  <c r="T140" i="54"/>
  <c r="S140" i="54"/>
  <c r="L140" i="54"/>
  <c r="K140" i="54"/>
  <c r="H140" i="54"/>
  <c r="U139" i="54"/>
  <c r="T139" i="54"/>
  <c r="S139" i="54"/>
  <c r="L139" i="54"/>
  <c r="K139" i="54"/>
  <c r="H139" i="54"/>
  <c r="U138" i="54"/>
  <c r="T138" i="54"/>
  <c r="S138" i="54"/>
  <c r="L138" i="54"/>
  <c r="K138" i="54"/>
  <c r="H138" i="54"/>
  <c r="U137" i="54"/>
  <c r="T137" i="54"/>
  <c r="S137" i="54"/>
  <c r="L137" i="54"/>
  <c r="K137" i="54"/>
  <c r="H137" i="54"/>
  <c r="U136" i="54"/>
  <c r="T136" i="54"/>
  <c r="S136" i="54"/>
  <c r="L136" i="54"/>
  <c r="K136" i="54"/>
  <c r="H136" i="54"/>
  <c r="U135" i="54"/>
  <c r="T135" i="54"/>
  <c r="S135" i="54"/>
  <c r="L135" i="54"/>
  <c r="K135" i="54"/>
  <c r="H135" i="54"/>
  <c r="U134" i="54"/>
  <c r="T134" i="54"/>
  <c r="S134" i="54"/>
  <c r="L134" i="54"/>
  <c r="K134" i="54"/>
  <c r="H134" i="54"/>
  <c r="U133" i="54"/>
  <c r="T133" i="54"/>
  <c r="S133" i="54"/>
  <c r="L133" i="54"/>
  <c r="K133" i="54"/>
  <c r="H133" i="54"/>
  <c r="U132" i="54"/>
  <c r="T132" i="54"/>
  <c r="S132" i="54"/>
  <c r="L132" i="54"/>
  <c r="K132" i="54"/>
  <c r="H132" i="54"/>
  <c r="U131" i="54"/>
  <c r="T131" i="54"/>
  <c r="S131" i="54"/>
  <c r="L131" i="54"/>
  <c r="K131" i="54"/>
  <c r="H131" i="54"/>
  <c r="U130" i="54"/>
  <c r="T130" i="54"/>
  <c r="S130" i="54"/>
  <c r="L130" i="54"/>
  <c r="K130" i="54"/>
  <c r="H130" i="54"/>
  <c r="U129" i="54"/>
  <c r="T129" i="54"/>
  <c r="S129" i="54"/>
  <c r="L129" i="54"/>
  <c r="K129" i="54"/>
  <c r="H129" i="54"/>
  <c r="U128" i="54"/>
  <c r="T128" i="54"/>
  <c r="S128" i="54"/>
  <c r="L128" i="54"/>
  <c r="K128" i="54"/>
  <c r="H128" i="54"/>
  <c r="U127" i="54"/>
  <c r="T127" i="54"/>
  <c r="S127" i="54"/>
  <c r="L127" i="54"/>
  <c r="K127" i="54"/>
  <c r="H127" i="54"/>
  <c r="U126" i="54"/>
  <c r="T126" i="54"/>
  <c r="S126" i="54"/>
  <c r="L126" i="54"/>
  <c r="K126" i="54"/>
  <c r="H126" i="54"/>
  <c r="U125" i="54"/>
  <c r="T125" i="54"/>
  <c r="S125" i="54"/>
  <c r="L125" i="54"/>
  <c r="K125" i="54"/>
  <c r="H125" i="54"/>
  <c r="U124" i="54"/>
  <c r="T124" i="54"/>
  <c r="S124" i="54"/>
  <c r="L124" i="54"/>
  <c r="K124" i="54"/>
  <c r="H124" i="54"/>
  <c r="U123" i="54"/>
  <c r="T123" i="54"/>
  <c r="S123" i="54"/>
  <c r="L123" i="54"/>
  <c r="K123" i="54"/>
  <c r="H123" i="54"/>
  <c r="U122" i="54"/>
  <c r="T122" i="54"/>
  <c r="S122" i="54"/>
  <c r="L122" i="54"/>
  <c r="K122" i="54"/>
  <c r="H122" i="54"/>
  <c r="U121" i="54"/>
  <c r="T121" i="54"/>
  <c r="S121" i="54"/>
  <c r="L121" i="54"/>
  <c r="K121" i="54"/>
  <c r="H121" i="54"/>
  <c r="U120" i="54"/>
  <c r="T120" i="54"/>
  <c r="S120" i="54"/>
  <c r="L120" i="54"/>
  <c r="K120" i="54"/>
  <c r="H120" i="54"/>
  <c r="U119" i="54"/>
  <c r="T119" i="54"/>
  <c r="S119" i="54"/>
  <c r="L119" i="54"/>
  <c r="K119" i="54"/>
  <c r="H119" i="54"/>
  <c r="U118" i="54"/>
  <c r="T118" i="54"/>
  <c r="S118" i="54"/>
  <c r="L118" i="54"/>
  <c r="K118" i="54"/>
  <c r="H118" i="54"/>
  <c r="U117" i="54"/>
  <c r="T117" i="54"/>
  <c r="S117" i="54"/>
  <c r="L117" i="54"/>
  <c r="K117" i="54"/>
  <c r="H117" i="54"/>
  <c r="U116" i="54"/>
  <c r="T116" i="54"/>
  <c r="S116" i="54"/>
  <c r="L116" i="54"/>
  <c r="K116" i="54"/>
  <c r="H116" i="54"/>
  <c r="U115" i="54"/>
  <c r="T115" i="54"/>
  <c r="S115" i="54"/>
  <c r="L115" i="54"/>
  <c r="K115" i="54"/>
  <c r="H115" i="54"/>
  <c r="U114" i="54"/>
  <c r="T114" i="54"/>
  <c r="S114" i="54"/>
  <c r="L114" i="54"/>
  <c r="K114" i="54"/>
  <c r="H114" i="54"/>
  <c r="U113" i="54"/>
  <c r="T113" i="54"/>
  <c r="S113" i="54"/>
  <c r="L113" i="54"/>
  <c r="K113" i="54"/>
  <c r="H113" i="54"/>
  <c r="U112" i="54"/>
  <c r="T112" i="54"/>
  <c r="S112" i="54"/>
  <c r="L112" i="54"/>
  <c r="K112" i="54"/>
  <c r="H112" i="54"/>
  <c r="U111" i="54"/>
  <c r="T111" i="54"/>
  <c r="S111" i="54"/>
  <c r="L111" i="54"/>
  <c r="K111" i="54"/>
  <c r="H111" i="54"/>
  <c r="U110" i="54"/>
  <c r="T110" i="54"/>
  <c r="S110" i="54"/>
  <c r="L110" i="54"/>
  <c r="K110" i="54"/>
  <c r="H110" i="54"/>
  <c r="U109" i="54"/>
  <c r="T109" i="54"/>
  <c r="S109" i="54"/>
  <c r="L109" i="54"/>
  <c r="K109" i="54"/>
  <c r="H109" i="54"/>
  <c r="U108" i="54"/>
  <c r="T108" i="54"/>
  <c r="S108" i="54"/>
  <c r="L108" i="54"/>
  <c r="K108" i="54"/>
  <c r="H108" i="54"/>
  <c r="U107" i="54"/>
  <c r="T107" i="54"/>
  <c r="S107" i="54"/>
  <c r="L107" i="54"/>
  <c r="K107" i="54"/>
  <c r="H107" i="54"/>
  <c r="U106" i="54"/>
  <c r="T106" i="54"/>
  <c r="S106" i="54"/>
  <c r="L106" i="54"/>
  <c r="K106" i="54"/>
  <c r="H106" i="54"/>
  <c r="U105" i="54"/>
  <c r="T105" i="54"/>
  <c r="S105" i="54"/>
  <c r="L105" i="54"/>
  <c r="K105" i="54"/>
  <c r="H105" i="54"/>
  <c r="U104" i="54"/>
  <c r="T104" i="54"/>
  <c r="S104" i="54"/>
  <c r="L104" i="54"/>
  <c r="K104" i="54"/>
  <c r="H104" i="54"/>
  <c r="U103" i="54"/>
  <c r="T103" i="54"/>
  <c r="S103" i="54"/>
  <c r="L103" i="54"/>
  <c r="K103" i="54"/>
  <c r="H103" i="54"/>
  <c r="U102" i="54"/>
  <c r="T102" i="54"/>
  <c r="S102" i="54"/>
  <c r="L102" i="54"/>
  <c r="K102" i="54"/>
  <c r="H102" i="54"/>
  <c r="U101" i="54"/>
  <c r="T101" i="54"/>
  <c r="S101" i="54"/>
  <c r="L101" i="54"/>
  <c r="K101" i="54"/>
  <c r="H101" i="54"/>
  <c r="U100" i="54"/>
  <c r="T100" i="54"/>
  <c r="S100" i="54"/>
  <c r="L100" i="54"/>
  <c r="K100" i="54"/>
  <c r="H100" i="54"/>
  <c r="U99" i="54"/>
  <c r="T99" i="54"/>
  <c r="S99" i="54"/>
  <c r="L99" i="54"/>
  <c r="K99" i="54"/>
  <c r="H99" i="54"/>
  <c r="U98" i="54"/>
  <c r="T98" i="54"/>
  <c r="S98" i="54"/>
  <c r="L98" i="54"/>
  <c r="K98" i="54"/>
  <c r="H98" i="54"/>
  <c r="U97" i="54"/>
  <c r="T97" i="54"/>
  <c r="S97" i="54"/>
  <c r="L97" i="54"/>
  <c r="K97" i="54"/>
  <c r="H97" i="54"/>
  <c r="U96" i="54"/>
  <c r="T96" i="54"/>
  <c r="S96" i="54"/>
  <c r="L96" i="54"/>
  <c r="K96" i="54"/>
  <c r="H96" i="54"/>
  <c r="U95" i="54"/>
  <c r="T95" i="54"/>
  <c r="S95" i="54"/>
  <c r="L95" i="54"/>
  <c r="K95" i="54"/>
  <c r="H95" i="54"/>
  <c r="U94" i="54"/>
  <c r="T94" i="54"/>
  <c r="S94" i="54"/>
  <c r="L94" i="54"/>
  <c r="K94" i="54"/>
  <c r="H94" i="54"/>
  <c r="U93" i="54"/>
  <c r="T93" i="54"/>
  <c r="S93" i="54"/>
  <c r="L93" i="54"/>
  <c r="K93" i="54"/>
  <c r="H93" i="54"/>
  <c r="U92" i="54"/>
  <c r="T92" i="54"/>
  <c r="S92" i="54"/>
  <c r="L92" i="54"/>
  <c r="K92" i="54"/>
  <c r="H92" i="54"/>
  <c r="U91" i="54"/>
  <c r="T91" i="54"/>
  <c r="S91" i="54"/>
  <c r="L91" i="54"/>
  <c r="K91" i="54"/>
  <c r="H91" i="54"/>
  <c r="U90" i="54"/>
  <c r="T90" i="54"/>
  <c r="S90" i="54"/>
  <c r="L90" i="54"/>
  <c r="K90" i="54"/>
  <c r="H90" i="54"/>
  <c r="U89" i="54"/>
  <c r="T89" i="54"/>
  <c r="S89" i="54"/>
  <c r="L89" i="54"/>
  <c r="K89" i="54"/>
  <c r="H89" i="54"/>
  <c r="U88" i="54"/>
  <c r="T88" i="54"/>
  <c r="S88" i="54"/>
  <c r="L88" i="54"/>
  <c r="K88" i="54"/>
  <c r="H88" i="54"/>
  <c r="U87" i="54"/>
  <c r="T87" i="54"/>
  <c r="S87" i="54"/>
  <c r="L87" i="54"/>
  <c r="K87" i="54"/>
  <c r="H87" i="54"/>
  <c r="U86" i="54"/>
  <c r="T86" i="54"/>
  <c r="S86" i="54"/>
  <c r="L86" i="54"/>
  <c r="K86" i="54"/>
  <c r="H86" i="54"/>
  <c r="U85" i="54"/>
  <c r="T85" i="54"/>
  <c r="S85" i="54"/>
  <c r="L85" i="54"/>
  <c r="K85" i="54"/>
  <c r="H85" i="54"/>
  <c r="U84" i="54"/>
  <c r="T84" i="54"/>
  <c r="S84" i="54"/>
  <c r="L84" i="54"/>
  <c r="K84" i="54"/>
  <c r="H84" i="54"/>
  <c r="U83" i="54"/>
  <c r="T83" i="54"/>
  <c r="S83" i="54"/>
  <c r="L83" i="54"/>
  <c r="K83" i="54"/>
  <c r="H83" i="54"/>
  <c r="U82" i="54"/>
  <c r="T82" i="54"/>
  <c r="S82" i="54"/>
  <c r="L82" i="54"/>
  <c r="K82" i="54"/>
  <c r="H82" i="54"/>
  <c r="U81" i="54"/>
  <c r="T81" i="54"/>
  <c r="S81" i="54"/>
  <c r="L81" i="54"/>
  <c r="K81" i="54"/>
  <c r="H81" i="54"/>
  <c r="U80" i="54"/>
  <c r="T80" i="54"/>
  <c r="S80" i="54"/>
  <c r="L80" i="54"/>
  <c r="K80" i="54"/>
  <c r="H80" i="54"/>
  <c r="U79" i="54"/>
  <c r="T79" i="54"/>
  <c r="S79" i="54"/>
  <c r="L79" i="54"/>
  <c r="K79" i="54"/>
  <c r="H79" i="54"/>
  <c r="U78" i="54"/>
  <c r="T78" i="54"/>
  <c r="S78" i="54"/>
  <c r="L78" i="54"/>
  <c r="K78" i="54"/>
  <c r="H78" i="54"/>
  <c r="U77" i="54"/>
  <c r="T77" i="54"/>
  <c r="S77" i="54"/>
  <c r="L77" i="54"/>
  <c r="K77" i="54"/>
  <c r="H77" i="54"/>
  <c r="U76" i="54"/>
  <c r="T76" i="54"/>
  <c r="S76" i="54"/>
  <c r="L76" i="54"/>
  <c r="K76" i="54"/>
  <c r="H76" i="54"/>
  <c r="U75" i="54"/>
  <c r="T75" i="54"/>
  <c r="S75" i="54"/>
  <c r="L75" i="54"/>
  <c r="K75" i="54"/>
  <c r="H75" i="54"/>
  <c r="U74" i="54"/>
  <c r="T74" i="54"/>
  <c r="S74" i="54"/>
  <c r="L74" i="54"/>
  <c r="K74" i="54"/>
  <c r="H74" i="54"/>
  <c r="U73" i="54"/>
  <c r="T73" i="54"/>
  <c r="S73" i="54"/>
  <c r="L73" i="54"/>
  <c r="K73" i="54"/>
  <c r="H73" i="54"/>
  <c r="U72" i="54"/>
  <c r="T72" i="54"/>
  <c r="S72" i="54"/>
  <c r="L72" i="54"/>
  <c r="K72" i="54"/>
  <c r="H72" i="54"/>
  <c r="U71" i="54"/>
  <c r="T71" i="54"/>
  <c r="S71" i="54"/>
  <c r="L71" i="54"/>
  <c r="K71" i="54"/>
  <c r="H71" i="54"/>
  <c r="U70" i="54"/>
  <c r="T70" i="54"/>
  <c r="S70" i="54"/>
  <c r="L70" i="54"/>
  <c r="K70" i="54"/>
  <c r="H70" i="54"/>
  <c r="U69" i="54"/>
  <c r="T69" i="54"/>
  <c r="S69" i="54"/>
  <c r="L69" i="54"/>
  <c r="K69" i="54"/>
  <c r="H69" i="54"/>
  <c r="U68" i="54"/>
  <c r="T68" i="54"/>
  <c r="S68" i="54"/>
  <c r="L68" i="54"/>
  <c r="K68" i="54"/>
  <c r="H68" i="54"/>
  <c r="U67" i="54"/>
  <c r="T67" i="54"/>
  <c r="S67" i="54"/>
  <c r="L67" i="54"/>
  <c r="K67" i="54"/>
  <c r="H67" i="54"/>
  <c r="U66" i="54"/>
  <c r="T66" i="54"/>
  <c r="S66" i="54"/>
  <c r="L66" i="54"/>
  <c r="K66" i="54"/>
  <c r="H66" i="54"/>
  <c r="U65" i="54"/>
  <c r="T65" i="54"/>
  <c r="S65" i="54"/>
  <c r="L65" i="54"/>
  <c r="K65" i="54"/>
  <c r="H65" i="54"/>
  <c r="U64" i="54"/>
  <c r="T64" i="54"/>
  <c r="S64" i="54"/>
  <c r="L64" i="54"/>
  <c r="K64" i="54"/>
  <c r="H64" i="54"/>
  <c r="U63" i="54"/>
  <c r="T63" i="54"/>
  <c r="S63" i="54"/>
  <c r="L63" i="54"/>
  <c r="K63" i="54"/>
  <c r="H63" i="54"/>
  <c r="U62" i="54"/>
  <c r="T62" i="54"/>
  <c r="S62" i="54"/>
  <c r="L62" i="54"/>
  <c r="K62" i="54"/>
  <c r="H62" i="54"/>
  <c r="U61" i="54"/>
  <c r="T61" i="54"/>
  <c r="S61" i="54"/>
  <c r="L61" i="54"/>
  <c r="K61" i="54"/>
  <c r="H61" i="54"/>
  <c r="U60" i="54"/>
  <c r="T60" i="54"/>
  <c r="S60" i="54"/>
  <c r="L60" i="54"/>
  <c r="K60" i="54"/>
  <c r="H60" i="54"/>
  <c r="U59" i="54"/>
  <c r="T59" i="54"/>
  <c r="S59" i="54"/>
  <c r="L59" i="54"/>
  <c r="K59" i="54"/>
  <c r="H59" i="54"/>
  <c r="U58" i="54"/>
  <c r="T58" i="54"/>
  <c r="S58" i="54"/>
  <c r="L58" i="54"/>
  <c r="K58" i="54"/>
  <c r="H58" i="54"/>
  <c r="U57" i="54"/>
  <c r="T57" i="54"/>
  <c r="S57" i="54"/>
  <c r="L57" i="54"/>
  <c r="K57" i="54"/>
  <c r="H57" i="54"/>
  <c r="U56" i="54"/>
  <c r="T56" i="54"/>
  <c r="S56" i="54"/>
  <c r="L56" i="54"/>
  <c r="K56" i="54"/>
  <c r="H56" i="54"/>
  <c r="U55" i="54"/>
  <c r="T55" i="54"/>
  <c r="S55" i="54"/>
  <c r="L55" i="54"/>
  <c r="K55" i="54"/>
  <c r="H55" i="54"/>
  <c r="U54" i="54"/>
  <c r="T54" i="54"/>
  <c r="S54" i="54"/>
  <c r="L54" i="54"/>
  <c r="K54" i="54"/>
  <c r="H54" i="54"/>
  <c r="U53" i="54"/>
  <c r="T53" i="54"/>
  <c r="S53" i="54"/>
  <c r="L53" i="54"/>
  <c r="K53" i="54"/>
  <c r="H53" i="54"/>
  <c r="U52" i="54"/>
  <c r="T52" i="54"/>
  <c r="S52" i="54"/>
  <c r="L52" i="54"/>
  <c r="K52" i="54"/>
  <c r="H52" i="54"/>
  <c r="U51" i="54"/>
  <c r="T51" i="54"/>
  <c r="S51" i="54"/>
  <c r="L51" i="54"/>
  <c r="K51" i="54"/>
  <c r="H51" i="54"/>
  <c r="U50" i="54"/>
  <c r="T50" i="54"/>
  <c r="S50" i="54"/>
  <c r="L50" i="54"/>
  <c r="K50" i="54"/>
  <c r="H50" i="54"/>
  <c r="U49" i="54"/>
  <c r="T49" i="54"/>
  <c r="S49" i="54"/>
  <c r="L49" i="54"/>
  <c r="K49" i="54"/>
  <c r="H49" i="54"/>
  <c r="U48" i="54"/>
  <c r="T48" i="54"/>
  <c r="S48" i="54"/>
  <c r="L48" i="54"/>
  <c r="K48" i="54"/>
  <c r="H48" i="54"/>
  <c r="U47" i="54"/>
  <c r="T47" i="54"/>
  <c r="S47" i="54"/>
  <c r="L47" i="54"/>
  <c r="K47" i="54"/>
  <c r="H47" i="54"/>
  <c r="U46" i="54"/>
  <c r="T46" i="54"/>
  <c r="S46" i="54"/>
  <c r="L46" i="54"/>
  <c r="K46" i="54"/>
  <c r="H46" i="54"/>
  <c r="U45" i="54"/>
  <c r="T45" i="54"/>
  <c r="S45" i="54"/>
  <c r="L45" i="54"/>
  <c r="K45" i="54"/>
  <c r="H45" i="54"/>
  <c r="U44" i="54"/>
  <c r="T44" i="54"/>
  <c r="S44" i="54"/>
  <c r="L44" i="54"/>
  <c r="K44" i="54"/>
  <c r="H44" i="54"/>
  <c r="U43" i="54"/>
  <c r="T43" i="54"/>
  <c r="S43" i="54"/>
  <c r="L43" i="54"/>
  <c r="K43" i="54"/>
  <c r="H43" i="54"/>
  <c r="U42" i="54"/>
  <c r="T42" i="54"/>
  <c r="S42" i="54"/>
  <c r="L42" i="54"/>
  <c r="K42" i="54"/>
  <c r="H42" i="54"/>
  <c r="U41" i="54"/>
  <c r="T41" i="54"/>
  <c r="S41" i="54"/>
  <c r="L41" i="54"/>
  <c r="K41" i="54"/>
  <c r="H41" i="54"/>
  <c r="U40" i="54"/>
  <c r="T40" i="54"/>
  <c r="S40" i="54"/>
  <c r="L40" i="54"/>
  <c r="K40" i="54"/>
  <c r="H40" i="54"/>
  <c r="U39" i="54"/>
  <c r="T39" i="54"/>
  <c r="S39" i="54"/>
  <c r="L39" i="54"/>
  <c r="K39" i="54"/>
  <c r="H39" i="54"/>
  <c r="U38" i="54"/>
  <c r="T38" i="54"/>
  <c r="S38" i="54"/>
  <c r="L38" i="54"/>
  <c r="K38" i="54"/>
  <c r="H38" i="54"/>
  <c r="U37" i="54"/>
  <c r="T37" i="54"/>
  <c r="S37" i="54"/>
  <c r="L37" i="54"/>
  <c r="K37" i="54"/>
  <c r="H37" i="54"/>
  <c r="U36" i="54"/>
  <c r="T36" i="54"/>
  <c r="S36" i="54"/>
  <c r="L36" i="54"/>
  <c r="K36" i="54"/>
  <c r="H36" i="54"/>
  <c r="U35" i="54"/>
  <c r="T35" i="54"/>
  <c r="S35" i="54"/>
  <c r="L35" i="54"/>
  <c r="K35" i="54"/>
  <c r="H35" i="54"/>
  <c r="U34" i="54"/>
  <c r="T34" i="54"/>
  <c r="S34" i="54"/>
  <c r="L34" i="54"/>
  <c r="K34" i="54"/>
  <c r="H34" i="54"/>
  <c r="U33" i="54"/>
  <c r="T33" i="54"/>
  <c r="S33" i="54"/>
  <c r="L33" i="54"/>
  <c r="K33" i="54"/>
  <c r="H33" i="54"/>
  <c r="U32" i="54"/>
  <c r="T32" i="54"/>
  <c r="S32" i="54"/>
  <c r="L32" i="54"/>
  <c r="K32" i="54"/>
  <c r="H32" i="54"/>
  <c r="U31" i="54"/>
  <c r="T31" i="54"/>
  <c r="S31" i="54"/>
  <c r="L31" i="54"/>
  <c r="K31" i="54"/>
  <c r="H31" i="54"/>
  <c r="U30" i="54"/>
  <c r="T30" i="54"/>
  <c r="S30" i="54"/>
  <c r="L30" i="54"/>
  <c r="K30" i="54"/>
  <c r="H30" i="54"/>
  <c r="U29" i="54"/>
  <c r="T29" i="54"/>
  <c r="S29" i="54"/>
  <c r="L29" i="54"/>
  <c r="K29" i="54"/>
  <c r="H29" i="54"/>
  <c r="U28" i="54"/>
  <c r="T28" i="54"/>
  <c r="S28" i="54"/>
  <c r="L28" i="54"/>
  <c r="K28" i="54"/>
  <c r="H28" i="54"/>
  <c r="U27" i="54"/>
  <c r="T27" i="54"/>
  <c r="S27" i="54"/>
  <c r="L27" i="54"/>
  <c r="K27" i="54"/>
  <c r="H27" i="54"/>
  <c r="U26" i="54"/>
  <c r="T26" i="54"/>
  <c r="S26" i="54"/>
  <c r="L26" i="54"/>
  <c r="K26" i="54"/>
  <c r="H26" i="54"/>
  <c r="U25" i="54"/>
  <c r="T25" i="54"/>
  <c r="S25" i="54"/>
  <c r="L25" i="54"/>
  <c r="K25" i="54"/>
  <c r="H25" i="54"/>
  <c r="U24" i="54"/>
  <c r="T24" i="54"/>
  <c r="S24" i="54"/>
  <c r="L24" i="54"/>
  <c r="K24" i="54"/>
  <c r="H24" i="54"/>
  <c r="U23" i="54"/>
  <c r="T23" i="54"/>
  <c r="S23" i="54"/>
  <c r="L23" i="54"/>
  <c r="K23" i="54"/>
  <c r="H23" i="54"/>
  <c r="U22" i="54"/>
  <c r="T22" i="54"/>
  <c r="S22" i="54"/>
  <c r="L22" i="54"/>
  <c r="K22" i="54"/>
  <c r="H22" i="54"/>
  <c r="U21" i="54"/>
  <c r="T21" i="54"/>
  <c r="S21" i="54"/>
  <c r="L21" i="54"/>
  <c r="K21" i="54"/>
  <c r="H21" i="54"/>
  <c r="U20" i="54"/>
  <c r="T20" i="54"/>
  <c r="S20" i="54"/>
  <c r="L20" i="54"/>
  <c r="K20" i="54"/>
  <c r="H20" i="54"/>
  <c r="U19" i="54"/>
  <c r="T19" i="54"/>
  <c r="S19" i="54"/>
  <c r="L19" i="54"/>
  <c r="K19" i="54"/>
  <c r="H19" i="54"/>
  <c r="U18" i="54"/>
  <c r="T18" i="54"/>
  <c r="S18" i="54"/>
  <c r="L18" i="54"/>
  <c r="K18" i="54"/>
  <c r="H18" i="54"/>
  <c r="U17" i="54"/>
  <c r="T17" i="54"/>
  <c r="S17" i="54"/>
  <c r="L17" i="54"/>
  <c r="K17" i="54"/>
  <c r="H17" i="54"/>
  <c r="U16" i="54"/>
  <c r="T16" i="54"/>
  <c r="S16" i="54"/>
  <c r="L16" i="54"/>
  <c r="K16" i="54"/>
  <c r="H16" i="54"/>
  <c r="U15" i="54"/>
  <c r="T15" i="54"/>
  <c r="S15" i="54"/>
  <c r="L15" i="54"/>
  <c r="K15" i="54"/>
  <c r="H15" i="54"/>
  <c r="U14" i="54"/>
  <c r="T14" i="54"/>
  <c r="S14" i="54"/>
  <c r="L14" i="54"/>
  <c r="K14" i="54"/>
  <c r="H14" i="54"/>
  <c r="U13" i="54"/>
  <c r="T13" i="54"/>
  <c r="S13" i="54"/>
  <c r="L13" i="54"/>
  <c r="K13" i="54"/>
  <c r="H13" i="54"/>
  <c r="U12" i="54"/>
  <c r="T12" i="54"/>
  <c r="S12" i="54"/>
  <c r="L12" i="54"/>
  <c r="K12" i="54"/>
  <c r="H12" i="54"/>
  <c r="U11" i="54"/>
  <c r="T11" i="54"/>
  <c r="S11" i="54"/>
  <c r="L11" i="54"/>
  <c r="K11" i="54"/>
  <c r="H11" i="54"/>
  <c r="U10" i="54"/>
  <c r="T10" i="54"/>
  <c r="S10" i="54"/>
  <c r="L10" i="54"/>
  <c r="K10" i="54"/>
  <c r="H10" i="54"/>
  <c r="U9" i="54"/>
  <c r="T9" i="54"/>
  <c r="S9" i="54"/>
  <c r="L9" i="54"/>
  <c r="K9" i="54"/>
  <c r="H9" i="54"/>
  <c r="U8" i="54"/>
  <c r="T8" i="54"/>
  <c r="S8" i="54"/>
  <c r="L8" i="54"/>
  <c r="K8" i="54"/>
  <c r="H8" i="54"/>
  <c r="U7" i="54"/>
  <c r="T7" i="54"/>
  <c r="S7" i="54"/>
  <c r="L7" i="54"/>
  <c r="K7" i="54"/>
  <c r="H7" i="54"/>
  <c r="U6" i="54"/>
  <c r="T6" i="54"/>
  <c r="S6" i="54"/>
  <c r="L6" i="54"/>
  <c r="K6" i="54"/>
  <c r="H6" i="54"/>
  <c r="U5" i="54"/>
  <c r="T5" i="54"/>
  <c r="S5" i="54"/>
  <c r="L5" i="54"/>
  <c r="K5" i="54"/>
  <c r="H5" i="54"/>
  <c r="U4" i="54"/>
  <c r="T4" i="54"/>
  <c r="S4" i="54"/>
  <c r="L4" i="54"/>
  <c r="K4" i="54"/>
  <c r="H4" i="54"/>
  <c r="U3" i="54"/>
  <c r="T3" i="54"/>
  <c r="S3" i="54"/>
  <c r="L3" i="54"/>
  <c r="K3" i="54"/>
  <c r="H3" i="54"/>
  <c r="H2" i="54"/>
  <c r="H337" i="3" l="1"/>
  <c r="H338" i="3"/>
  <c r="H339" i="3"/>
  <c r="L871" i="6" l="1"/>
  <c r="L870" i="6"/>
  <c r="L869" i="6"/>
  <c r="L868" i="6"/>
  <c r="L867" i="6"/>
  <c r="L866" i="6"/>
  <c r="L865" i="6"/>
  <c r="L864" i="6"/>
  <c r="L863" i="6"/>
  <c r="L862" i="6"/>
  <c r="L861" i="6"/>
  <c r="L860" i="6"/>
  <c r="L859" i="6"/>
  <c r="L858" i="6"/>
  <c r="L857" i="6"/>
  <c r="L856" i="6"/>
  <c r="L855" i="6"/>
  <c r="L854" i="6"/>
  <c r="L853" i="6"/>
  <c r="L852" i="6"/>
  <c r="L851" i="6"/>
  <c r="L850" i="6"/>
  <c r="L873" i="6"/>
  <c r="L874" i="6"/>
  <c r="L875" i="6"/>
  <c r="L876" i="6"/>
  <c r="L877" i="6"/>
  <c r="L878" i="6"/>
  <c r="L879" i="6"/>
  <c r="L880" i="6"/>
  <c r="L881" i="6"/>
  <c r="L882" i="6"/>
  <c r="L883" i="6"/>
  <c r="L884" i="6"/>
  <c r="L885" i="6"/>
  <c r="L886" i="6"/>
  <c r="L887" i="6"/>
  <c r="L888" i="6"/>
  <c r="L889" i="6"/>
  <c r="L890" i="6"/>
  <c r="L846" i="6"/>
  <c r="L845" i="6"/>
  <c r="L844" i="6"/>
  <c r="L843" i="6"/>
  <c r="L842" i="6"/>
  <c r="L841" i="6"/>
  <c r="L840" i="6"/>
  <c r="L839" i="6"/>
  <c r="L838" i="6"/>
  <c r="L837" i="6"/>
  <c r="L836" i="6"/>
  <c r="L835" i="6"/>
  <c r="L834" i="6"/>
  <c r="L833" i="6"/>
  <c r="L832" i="6"/>
  <c r="L831" i="6"/>
  <c r="L830" i="6"/>
  <c r="L829" i="6"/>
  <c r="L828" i="6"/>
  <c r="L827" i="6"/>
  <c r="L826" i="6"/>
  <c r="L825" i="6"/>
  <c r="L824" i="6"/>
  <c r="L823" i="6"/>
  <c r="L822" i="6"/>
  <c r="L821" i="6"/>
  <c r="L820" i="6"/>
  <c r="L819" i="6"/>
  <c r="L818" i="6"/>
  <c r="L817" i="6"/>
  <c r="L816" i="6"/>
  <c r="L815" i="6"/>
  <c r="L814" i="6"/>
  <c r="L813" i="6"/>
  <c r="L812" i="6"/>
  <c r="L811" i="6"/>
  <c r="L810" i="6"/>
  <c r="L809" i="6"/>
  <c r="L808" i="6"/>
  <c r="L807" i="6"/>
  <c r="L806" i="6"/>
  <c r="L805" i="6"/>
  <c r="L804" i="6"/>
  <c r="L803" i="6"/>
  <c r="L802" i="6"/>
  <c r="L801" i="6"/>
  <c r="L800" i="6"/>
  <c r="L799" i="6"/>
  <c r="L798" i="6"/>
  <c r="L797" i="6"/>
  <c r="L796" i="6"/>
  <c r="L795" i="6"/>
  <c r="L794" i="6"/>
  <c r="L793" i="6"/>
  <c r="L792" i="6"/>
  <c r="L791" i="6"/>
  <c r="L790" i="6"/>
  <c r="L789" i="6"/>
  <c r="L788" i="6"/>
  <c r="L787" i="6"/>
  <c r="L786" i="6"/>
  <c r="L785" i="6"/>
  <c r="H3" i="53" l="1"/>
  <c r="H4" i="53"/>
  <c r="H5"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31" i="53"/>
  <c r="H32" i="53"/>
  <c r="H33" i="53"/>
  <c r="H34" i="53"/>
  <c r="H35" i="53"/>
  <c r="H36" i="53"/>
  <c r="H37" i="53"/>
  <c r="H38" i="53"/>
  <c r="H39" i="53"/>
  <c r="H40" i="53"/>
  <c r="H41" i="53"/>
  <c r="H42" i="53"/>
  <c r="H43" i="53"/>
  <c r="H44" i="53"/>
  <c r="H45" i="53"/>
  <c r="H46" i="53"/>
  <c r="H47" i="53"/>
  <c r="H48" i="53"/>
  <c r="H49" i="53"/>
  <c r="H50" i="53"/>
  <c r="H51" i="53"/>
  <c r="H52" i="53"/>
  <c r="H53" i="53"/>
  <c r="H54" i="53"/>
  <c r="H55" i="53"/>
  <c r="H56" i="53"/>
  <c r="H57" i="53"/>
  <c r="H58" i="53"/>
  <c r="H59" i="53"/>
  <c r="H60" i="53"/>
  <c r="H61" i="53"/>
  <c r="H62" i="53"/>
  <c r="H63" i="53"/>
  <c r="H64" i="53"/>
  <c r="H65" i="53"/>
  <c r="H66" i="53"/>
  <c r="H67" i="53"/>
  <c r="H68" i="53"/>
  <c r="H69" i="53"/>
  <c r="H70" i="53"/>
  <c r="H71" i="53"/>
  <c r="H72" i="53"/>
  <c r="H73" i="53"/>
  <c r="H74" i="53"/>
  <c r="H75" i="53"/>
  <c r="H76" i="53"/>
  <c r="H77" i="53"/>
  <c r="H78" i="53"/>
  <c r="H79" i="53"/>
  <c r="H80" i="53"/>
  <c r="H81" i="53"/>
  <c r="H82" i="53"/>
  <c r="H83" i="53"/>
  <c r="H84" i="53"/>
  <c r="H85" i="53"/>
  <c r="H86" i="53"/>
  <c r="H87" i="53"/>
  <c r="H88" i="53"/>
  <c r="H89" i="53"/>
  <c r="H90" i="53"/>
  <c r="H91" i="53"/>
  <c r="H92" i="53"/>
  <c r="H93" i="53"/>
  <c r="H94" i="53"/>
  <c r="H95" i="53"/>
  <c r="H96" i="53"/>
  <c r="H97" i="53"/>
  <c r="H98" i="53"/>
  <c r="H99" i="53"/>
  <c r="H100" i="53"/>
  <c r="H101" i="53"/>
  <c r="H102" i="53"/>
  <c r="H103" i="53"/>
  <c r="H104" i="53"/>
  <c r="H105" i="53"/>
  <c r="H106" i="53"/>
  <c r="H107" i="53"/>
  <c r="H108" i="53"/>
  <c r="H109" i="53"/>
  <c r="H110" i="53"/>
  <c r="H111" i="53"/>
  <c r="H112" i="53"/>
  <c r="H113" i="53"/>
  <c r="H114" i="53"/>
  <c r="H115" i="53"/>
  <c r="H116" i="53"/>
  <c r="H117" i="53"/>
  <c r="H118" i="53"/>
  <c r="H119" i="53"/>
  <c r="H120" i="53"/>
  <c r="H121" i="53"/>
  <c r="H122" i="53"/>
  <c r="H123" i="53"/>
  <c r="H124" i="53"/>
  <c r="H125" i="53"/>
  <c r="H126" i="53"/>
  <c r="H127" i="53"/>
  <c r="H128" i="53"/>
  <c r="H129" i="53"/>
  <c r="H130" i="53"/>
  <c r="H131" i="53"/>
  <c r="H132" i="53"/>
  <c r="H133" i="53"/>
  <c r="H134" i="53"/>
  <c r="H135" i="53"/>
  <c r="H136" i="53"/>
  <c r="H137" i="53"/>
  <c r="H138" i="53"/>
  <c r="H139" i="53"/>
  <c r="H140" i="53"/>
  <c r="H141" i="53"/>
  <c r="H142" i="53"/>
  <c r="H143" i="53"/>
  <c r="H144" i="53"/>
  <c r="H145" i="53"/>
  <c r="H146" i="53"/>
  <c r="H147" i="53"/>
  <c r="H148" i="53"/>
  <c r="H149" i="53"/>
  <c r="H150" i="53"/>
  <c r="H151" i="53"/>
  <c r="H152" i="53"/>
  <c r="H153" i="53"/>
  <c r="H154" i="53"/>
  <c r="H155" i="53"/>
  <c r="H156" i="53"/>
  <c r="H157" i="53"/>
  <c r="H158" i="53"/>
  <c r="H159" i="53"/>
  <c r="H160" i="53"/>
  <c r="H161" i="53"/>
  <c r="H162" i="53"/>
  <c r="H163" i="53"/>
  <c r="H164" i="53"/>
  <c r="H165" i="53"/>
  <c r="H166" i="53"/>
  <c r="H167" i="53"/>
  <c r="H168" i="53"/>
  <c r="H169" i="53"/>
  <c r="H170" i="53"/>
  <c r="H171" i="53"/>
  <c r="H172" i="53"/>
  <c r="H173" i="53"/>
  <c r="H174" i="53"/>
  <c r="H175" i="53"/>
  <c r="H176" i="53"/>
  <c r="H177" i="53"/>
  <c r="H178" i="53"/>
  <c r="H179" i="53"/>
  <c r="H180" i="53"/>
  <c r="H181" i="53"/>
  <c r="H182" i="53"/>
  <c r="H183" i="53"/>
  <c r="H184" i="53"/>
  <c r="H185" i="53"/>
  <c r="H186" i="53"/>
  <c r="H187" i="53"/>
  <c r="H188" i="53"/>
  <c r="H189" i="53"/>
  <c r="H190" i="53"/>
  <c r="H191" i="53"/>
  <c r="H192" i="53"/>
  <c r="H193" i="53"/>
  <c r="H194" i="53"/>
  <c r="H195" i="53"/>
  <c r="H196" i="53"/>
  <c r="H197" i="53"/>
  <c r="H198" i="53"/>
  <c r="H199" i="53"/>
  <c r="H200" i="53"/>
  <c r="H201" i="53"/>
  <c r="H202" i="53"/>
  <c r="H203" i="53"/>
  <c r="H204" i="53"/>
  <c r="H205" i="53"/>
  <c r="H206" i="53"/>
  <c r="H207" i="53"/>
  <c r="H208" i="53"/>
  <c r="H209" i="53"/>
  <c r="H210" i="53"/>
  <c r="H211" i="53"/>
  <c r="H212" i="53"/>
  <c r="H213" i="53"/>
  <c r="H214" i="53"/>
  <c r="H215" i="53"/>
  <c r="H216" i="53"/>
  <c r="H217" i="53"/>
  <c r="H218" i="53"/>
  <c r="H219" i="53"/>
  <c r="H220" i="53"/>
  <c r="H221" i="53"/>
  <c r="H222" i="53"/>
  <c r="H223" i="53"/>
  <c r="H224" i="53"/>
  <c r="H225" i="53"/>
  <c r="H226" i="53"/>
  <c r="H227" i="53"/>
  <c r="H228" i="53"/>
  <c r="H229" i="53"/>
  <c r="H230" i="53"/>
  <c r="H231" i="53"/>
  <c r="H232" i="53"/>
  <c r="H233" i="53"/>
  <c r="H234" i="53"/>
  <c r="H235" i="53"/>
  <c r="H236" i="53"/>
  <c r="H237" i="53"/>
  <c r="H238" i="53"/>
  <c r="H239" i="53"/>
  <c r="H240" i="53"/>
  <c r="H241" i="53"/>
  <c r="H242" i="53"/>
  <c r="H243" i="53"/>
  <c r="H244" i="53"/>
  <c r="H245" i="53"/>
  <c r="H246" i="53"/>
  <c r="H247" i="53"/>
  <c r="H248" i="53"/>
  <c r="H249" i="53"/>
  <c r="H250" i="53"/>
  <c r="H251" i="53"/>
  <c r="H252" i="53"/>
  <c r="H253" i="53"/>
  <c r="H254" i="53"/>
  <c r="H255" i="53"/>
  <c r="H256" i="53"/>
  <c r="H257" i="53"/>
  <c r="H258" i="53"/>
  <c r="H259" i="53"/>
  <c r="H260" i="53"/>
  <c r="H261" i="53"/>
  <c r="H262" i="53"/>
  <c r="H263" i="53"/>
  <c r="H264" i="53"/>
  <c r="H265" i="53"/>
  <c r="H266" i="53"/>
  <c r="H267" i="53"/>
  <c r="H268" i="53"/>
  <c r="H269" i="53"/>
  <c r="H270" i="53"/>
  <c r="H271" i="53"/>
  <c r="H272" i="53"/>
  <c r="H273" i="53"/>
  <c r="H274" i="53"/>
  <c r="H275" i="53"/>
  <c r="H276" i="53"/>
  <c r="H277" i="53"/>
  <c r="H278" i="53"/>
  <c r="H279" i="53"/>
  <c r="H280" i="53"/>
  <c r="H281" i="53"/>
  <c r="H282" i="53"/>
  <c r="H283" i="53"/>
  <c r="H284" i="53"/>
  <c r="H285" i="53"/>
  <c r="H286" i="53"/>
  <c r="H287" i="53"/>
  <c r="H288" i="53"/>
  <c r="H289" i="53"/>
  <c r="H290" i="53"/>
  <c r="H291" i="53"/>
  <c r="H292" i="53"/>
  <c r="H293" i="53"/>
  <c r="H294" i="53"/>
  <c r="H295" i="53"/>
  <c r="H296" i="53"/>
  <c r="H297" i="53"/>
  <c r="H298" i="53"/>
  <c r="H299" i="53"/>
  <c r="H300" i="53"/>
  <c r="H301" i="53"/>
  <c r="H302" i="53"/>
  <c r="H303" i="53"/>
  <c r="H304" i="53"/>
  <c r="H305" i="53"/>
  <c r="H306" i="53"/>
  <c r="H307" i="53"/>
  <c r="H308" i="53"/>
  <c r="H309" i="53"/>
  <c r="H310" i="53"/>
  <c r="H311" i="53"/>
  <c r="H312" i="53"/>
  <c r="H313" i="53"/>
  <c r="H314" i="53"/>
  <c r="H315" i="53"/>
  <c r="H316" i="53"/>
  <c r="H317" i="53"/>
  <c r="H318" i="53"/>
  <c r="H319" i="53"/>
  <c r="H320" i="53"/>
  <c r="H321" i="53"/>
  <c r="H322" i="53"/>
  <c r="H323" i="53"/>
  <c r="H324" i="53"/>
  <c r="H325" i="53"/>
  <c r="H326" i="53"/>
  <c r="H327" i="53"/>
  <c r="H328" i="53"/>
  <c r="H329" i="53"/>
  <c r="H330" i="53"/>
  <c r="H331" i="53"/>
  <c r="H332" i="53"/>
  <c r="H333" i="53"/>
  <c r="H334" i="53"/>
  <c r="H335" i="53"/>
  <c r="H336" i="53"/>
  <c r="H337" i="53"/>
  <c r="H338" i="53"/>
  <c r="H339" i="53"/>
  <c r="H340" i="53"/>
  <c r="H341" i="53"/>
  <c r="H342" i="53"/>
  <c r="H343" i="53"/>
  <c r="H344" i="53"/>
  <c r="H345" i="53"/>
  <c r="H346" i="53"/>
  <c r="H347" i="53"/>
  <c r="H348" i="53"/>
  <c r="H349" i="53"/>
  <c r="H350" i="53"/>
  <c r="H351" i="53"/>
  <c r="H352" i="53"/>
  <c r="H353" i="53"/>
  <c r="H354" i="53"/>
  <c r="H355" i="53"/>
  <c r="H356" i="53"/>
  <c r="H357" i="53"/>
  <c r="H358" i="53"/>
  <c r="H359" i="53"/>
  <c r="H360" i="53"/>
  <c r="H361" i="53"/>
  <c r="H362" i="53"/>
  <c r="H363" i="53"/>
  <c r="H364" i="53"/>
  <c r="H365" i="53"/>
  <c r="H366" i="53"/>
  <c r="H367" i="53"/>
  <c r="H368" i="53"/>
  <c r="H369" i="53"/>
  <c r="H370" i="53"/>
  <c r="H371" i="53"/>
  <c r="H372" i="53"/>
  <c r="H373" i="53"/>
  <c r="H374" i="53"/>
  <c r="H375" i="53"/>
  <c r="H376" i="53"/>
  <c r="H377" i="53"/>
  <c r="H378" i="53"/>
  <c r="H379" i="53"/>
  <c r="H380" i="53"/>
  <c r="H381" i="53"/>
  <c r="H382" i="53"/>
  <c r="H383" i="53"/>
  <c r="H384" i="53"/>
  <c r="H385" i="53"/>
  <c r="H386" i="53"/>
  <c r="H387" i="53"/>
  <c r="H388" i="53"/>
  <c r="H389" i="53"/>
  <c r="H390" i="53"/>
  <c r="H391" i="53"/>
  <c r="H392" i="53"/>
  <c r="H393" i="53"/>
  <c r="H394" i="53"/>
  <c r="H395" i="53"/>
  <c r="H396" i="53"/>
  <c r="H397" i="53"/>
  <c r="H398" i="53"/>
  <c r="H399" i="53"/>
  <c r="H400" i="53"/>
  <c r="H401" i="53"/>
  <c r="H402" i="53"/>
  <c r="H403" i="53"/>
  <c r="H404" i="53"/>
  <c r="H405" i="53"/>
  <c r="H406" i="53"/>
  <c r="H407" i="53"/>
  <c r="H408" i="53"/>
  <c r="H409" i="53"/>
  <c r="H410" i="53"/>
  <c r="H411" i="53"/>
  <c r="H412" i="53"/>
  <c r="H413" i="53"/>
  <c r="H414" i="53"/>
  <c r="H415" i="53"/>
  <c r="H416" i="53"/>
  <c r="H417" i="53"/>
  <c r="H418" i="53"/>
  <c r="H419" i="53"/>
  <c r="H420" i="53"/>
  <c r="H421" i="53"/>
  <c r="H422" i="53"/>
  <c r="H423" i="53"/>
  <c r="H424" i="53"/>
  <c r="H425" i="53"/>
  <c r="H426" i="53"/>
  <c r="H427" i="53"/>
  <c r="H428" i="53"/>
  <c r="H429" i="53"/>
  <c r="H430" i="53"/>
  <c r="H431" i="53"/>
  <c r="H432" i="53"/>
  <c r="H433" i="53"/>
  <c r="H434" i="53"/>
  <c r="H435" i="53"/>
  <c r="H436" i="53"/>
  <c r="H437" i="53"/>
  <c r="H438" i="53"/>
  <c r="H439" i="53"/>
  <c r="H440" i="53"/>
  <c r="H441" i="53"/>
  <c r="H442" i="53"/>
  <c r="H443" i="53"/>
  <c r="H444" i="53"/>
  <c r="H445" i="53"/>
  <c r="H446" i="53"/>
  <c r="H447" i="53"/>
  <c r="H448" i="53"/>
  <c r="H449" i="53"/>
  <c r="H450" i="53"/>
  <c r="H451" i="53"/>
  <c r="H452" i="53"/>
  <c r="H453" i="53"/>
  <c r="H454" i="53"/>
  <c r="H455" i="53"/>
  <c r="H456" i="53"/>
  <c r="H457" i="53"/>
  <c r="H458" i="53"/>
  <c r="H459" i="53"/>
  <c r="H460" i="53"/>
  <c r="H461" i="53"/>
  <c r="H462" i="53"/>
  <c r="H463" i="53"/>
  <c r="H464" i="53"/>
  <c r="H465" i="53"/>
  <c r="H466" i="53"/>
  <c r="H467" i="53"/>
  <c r="H468" i="53"/>
  <c r="H469" i="53"/>
  <c r="H470" i="53"/>
  <c r="H471" i="53"/>
  <c r="H472" i="53"/>
  <c r="H473" i="53"/>
  <c r="H474" i="53"/>
  <c r="H475" i="53"/>
  <c r="H476" i="53"/>
  <c r="H477" i="53"/>
  <c r="H478" i="53"/>
  <c r="H479" i="53"/>
  <c r="H480" i="53"/>
  <c r="H481" i="53"/>
  <c r="H482" i="53"/>
  <c r="H483" i="53"/>
  <c r="H484" i="53"/>
  <c r="H485" i="53"/>
  <c r="H486" i="53"/>
  <c r="H487" i="53"/>
  <c r="H488" i="53"/>
  <c r="H489" i="53"/>
  <c r="H490" i="53"/>
  <c r="H491" i="53"/>
  <c r="H492" i="53"/>
  <c r="H493" i="53"/>
  <c r="H494" i="53"/>
  <c r="H495" i="53"/>
  <c r="H496" i="53"/>
  <c r="H497" i="53"/>
  <c r="H498" i="53"/>
  <c r="H499" i="53"/>
  <c r="H500" i="53"/>
  <c r="H501" i="53"/>
  <c r="H502" i="53"/>
  <c r="H503" i="53"/>
  <c r="H504" i="53"/>
  <c r="H505" i="53"/>
  <c r="H506" i="53"/>
  <c r="H507" i="53"/>
  <c r="H508" i="53"/>
  <c r="H509" i="53"/>
  <c r="H510" i="53"/>
  <c r="H511" i="53"/>
  <c r="H512" i="53"/>
  <c r="H513" i="53"/>
  <c r="H514" i="53"/>
  <c r="H515" i="53"/>
  <c r="H516" i="53"/>
  <c r="H517" i="53"/>
  <c r="H518" i="53"/>
  <c r="H519" i="53"/>
  <c r="H520" i="53"/>
  <c r="H521" i="53"/>
  <c r="H522" i="53"/>
  <c r="H523" i="53"/>
  <c r="H524" i="53"/>
  <c r="H525" i="53"/>
  <c r="H526" i="53"/>
  <c r="H527" i="53"/>
  <c r="H528" i="53"/>
  <c r="H529" i="53"/>
  <c r="H530" i="53"/>
  <c r="H531" i="53"/>
  <c r="H532" i="53"/>
  <c r="H533" i="53"/>
  <c r="H534" i="53"/>
  <c r="H535" i="53"/>
  <c r="H536" i="53"/>
  <c r="H537" i="53"/>
  <c r="H538" i="53"/>
  <c r="H539" i="53"/>
  <c r="H540" i="53"/>
  <c r="H541" i="53"/>
  <c r="H542" i="53"/>
  <c r="H543" i="53"/>
  <c r="H544" i="53"/>
  <c r="H545" i="53"/>
  <c r="H546" i="53"/>
  <c r="H547" i="53"/>
  <c r="H548" i="53"/>
  <c r="H549" i="53"/>
  <c r="H550" i="53"/>
  <c r="H551" i="53"/>
  <c r="H552" i="53"/>
  <c r="H553" i="53"/>
  <c r="H554" i="53"/>
  <c r="H555" i="53"/>
  <c r="H556" i="53"/>
  <c r="H557" i="53"/>
  <c r="H558" i="53"/>
  <c r="H559" i="53"/>
  <c r="H560" i="53"/>
  <c r="H561" i="53"/>
  <c r="H562" i="53"/>
  <c r="H563" i="53"/>
  <c r="H564" i="53"/>
  <c r="H565" i="53"/>
  <c r="H566" i="53"/>
  <c r="H567" i="53"/>
  <c r="H568" i="53"/>
  <c r="H569" i="53"/>
  <c r="H570" i="53"/>
  <c r="H571" i="53"/>
  <c r="H572" i="53"/>
  <c r="H573" i="53"/>
  <c r="H574" i="53"/>
  <c r="H575" i="53"/>
  <c r="H576" i="53"/>
  <c r="H577" i="53"/>
  <c r="H578" i="53"/>
  <c r="H579" i="53"/>
  <c r="H580" i="53"/>
  <c r="H581" i="53"/>
  <c r="H582" i="53"/>
  <c r="H583" i="53"/>
  <c r="H584" i="53"/>
  <c r="H585" i="53"/>
  <c r="H586" i="53"/>
  <c r="H587" i="53"/>
  <c r="H588" i="53"/>
  <c r="H589" i="53"/>
  <c r="H590" i="53"/>
  <c r="H591" i="53"/>
  <c r="H592" i="53"/>
  <c r="H593" i="53"/>
  <c r="H594" i="53"/>
  <c r="H595" i="53"/>
  <c r="H596" i="53"/>
  <c r="H597" i="53"/>
  <c r="H598" i="53"/>
  <c r="H599" i="53"/>
  <c r="H600" i="53"/>
  <c r="H601" i="53"/>
  <c r="H602" i="53"/>
  <c r="H603" i="53"/>
  <c r="H604" i="53"/>
  <c r="H605" i="53"/>
  <c r="H606" i="53"/>
  <c r="H607" i="53"/>
  <c r="H608" i="53"/>
  <c r="H609" i="53"/>
  <c r="H610" i="53"/>
  <c r="H611" i="53"/>
  <c r="H612" i="53"/>
  <c r="H613" i="53"/>
  <c r="H614" i="53"/>
  <c r="H615" i="53"/>
  <c r="H616" i="53"/>
  <c r="H617" i="53"/>
  <c r="H618" i="53"/>
  <c r="H619" i="53"/>
  <c r="H620" i="53"/>
  <c r="H621" i="53"/>
  <c r="H622" i="53"/>
  <c r="H623" i="53"/>
  <c r="H624" i="53"/>
  <c r="H625" i="53"/>
  <c r="H626" i="53"/>
  <c r="H627" i="53"/>
  <c r="H628" i="53"/>
  <c r="H629" i="53"/>
  <c r="H630" i="53"/>
  <c r="H631" i="53"/>
  <c r="H632" i="53"/>
  <c r="H633" i="53"/>
  <c r="H634" i="53"/>
  <c r="H635" i="53"/>
  <c r="H636" i="53"/>
  <c r="H637" i="53"/>
  <c r="H638" i="53"/>
  <c r="H639" i="53"/>
  <c r="H640" i="53"/>
  <c r="H641" i="53"/>
  <c r="H642" i="53"/>
  <c r="H643" i="53"/>
  <c r="H644" i="53"/>
  <c r="H645" i="53"/>
  <c r="H646" i="53"/>
  <c r="H647" i="53"/>
  <c r="H648" i="53"/>
  <c r="H649" i="53"/>
  <c r="H650" i="53"/>
  <c r="H651" i="53"/>
  <c r="H652" i="53"/>
  <c r="H653" i="53"/>
  <c r="H654" i="53"/>
  <c r="H655" i="53"/>
  <c r="H656" i="53"/>
  <c r="H657" i="53"/>
  <c r="H658" i="53"/>
  <c r="H659" i="53"/>
  <c r="H660" i="53"/>
  <c r="H661" i="53"/>
  <c r="H662" i="53"/>
  <c r="H663" i="53"/>
  <c r="H664" i="53"/>
  <c r="H665" i="53"/>
  <c r="H666" i="53"/>
  <c r="H667" i="53"/>
  <c r="H668" i="53"/>
  <c r="H669" i="53"/>
  <c r="H670" i="53"/>
  <c r="H671" i="53"/>
  <c r="H672" i="53"/>
  <c r="H673" i="53"/>
  <c r="H674" i="53"/>
  <c r="H675" i="53"/>
  <c r="H676" i="53"/>
  <c r="H677" i="53"/>
  <c r="H678" i="53"/>
  <c r="H679" i="53"/>
  <c r="H680" i="53"/>
  <c r="H681" i="53"/>
  <c r="H682" i="53"/>
  <c r="H683" i="53"/>
  <c r="H684" i="53"/>
  <c r="H685" i="53"/>
  <c r="H686" i="53"/>
  <c r="H687" i="53"/>
  <c r="H688" i="53"/>
  <c r="H689" i="53"/>
  <c r="H690" i="53"/>
  <c r="H691" i="53"/>
  <c r="H692" i="53"/>
  <c r="H693" i="53"/>
  <c r="H694" i="53"/>
  <c r="H695" i="53"/>
  <c r="H696" i="53"/>
  <c r="H697" i="53"/>
  <c r="H698" i="53"/>
  <c r="H699" i="53"/>
  <c r="H700" i="53"/>
  <c r="H701" i="53"/>
  <c r="H702" i="53"/>
  <c r="H703" i="53"/>
  <c r="H704" i="53"/>
  <c r="H705" i="53"/>
  <c r="H706" i="53"/>
  <c r="H707" i="53"/>
  <c r="H708" i="53"/>
  <c r="H709" i="53"/>
  <c r="H710" i="53"/>
  <c r="H711" i="53"/>
  <c r="H712" i="53"/>
  <c r="H713" i="53"/>
  <c r="H714" i="53"/>
  <c r="H715" i="53"/>
  <c r="H716" i="53"/>
  <c r="H717" i="53"/>
  <c r="H718" i="53"/>
  <c r="H719" i="53"/>
  <c r="H720" i="53"/>
  <c r="H721" i="53"/>
  <c r="H722" i="53"/>
  <c r="H723" i="53"/>
  <c r="H724" i="53"/>
  <c r="H725" i="53"/>
  <c r="H726" i="53"/>
  <c r="H727" i="53"/>
  <c r="H728" i="53"/>
  <c r="H729" i="53"/>
  <c r="H730" i="53"/>
  <c r="H731" i="53"/>
  <c r="H732" i="53"/>
  <c r="H733" i="53"/>
  <c r="H734" i="53"/>
  <c r="H735" i="53"/>
  <c r="H736" i="53"/>
  <c r="H737" i="53"/>
  <c r="H738" i="53"/>
  <c r="H739" i="53"/>
  <c r="H740" i="53"/>
  <c r="H741" i="53"/>
  <c r="H742" i="53"/>
  <c r="H743" i="53"/>
  <c r="H744" i="53"/>
  <c r="H745" i="53"/>
  <c r="H746" i="53"/>
  <c r="H747" i="53"/>
  <c r="H748" i="53"/>
  <c r="H749" i="53"/>
  <c r="H750" i="53"/>
  <c r="H751" i="53"/>
  <c r="H752" i="53"/>
  <c r="H753" i="53"/>
  <c r="H754" i="53"/>
  <c r="H755" i="53"/>
  <c r="H756" i="53"/>
  <c r="H757" i="53"/>
  <c r="H758" i="53"/>
  <c r="H759" i="53"/>
  <c r="H760" i="53"/>
  <c r="H761" i="53"/>
  <c r="H762" i="53"/>
  <c r="H763" i="53"/>
  <c r="H764" i="53"/>
  <c r="H765" i="53"/>
  <c r="H766" i="53"/>
  <c r="H767" i="53"/>
  <c r="H768" i="53"/>
  <c r="H769" i="53"/>
  <c r="H770" i="53"/>
  <c r="H771" i="53"/>
  <c r="H772" i="53"/>
  <c r="H773" i="53"/>
  <c r="H774" i="53"/>
  <c r="H775" i="53"/>
  <c r="H776" i="53"/>
  <c r="H777" i="53"/>
  <c r="H778" i="53"/>
  <c r="H779" i="53"/>
  <c r="H780" i="53"/>
  <c r="H781" i="53"/>
  <c r="H782" i="53"/>
  <c r="H783" i="53"/>
  <c r="H784" i="53"/>
  <c r="H785" i="53"/>
  <c r="H786" i="53"/>
  <c r="H787" i="53"/>
  <c r="H788" i="53"/>
  <c r="H789" i="53"/>
  <c r="H790" i="53"/>
  <c r="H791" i="53"/>
  <c r="H792" i="53"/>
  <c r="H793" i="53"/>
  <c r="H794" i="53"/>
  <c r="H795" i="53"/>
  <c r="H796" i="53"/>
  <c r="H797" i="53"/>
  <c r="H798" i="53"/>
  <c r="H799" i="53"/>
  <c r="H800" i="53"/>
  <c r="H801" i="53"/>
  <c r="H802" i="53"/>
  <c r="H803" i="53"/>
  <c r="H804" i="53"/>
  <c r="H805" i="53"/>
  <c r="H806" i="53"/>
  <c r="H807" i="53"/>
  <c r="H808" i="53"/>
  <c r="H809" i="53"/>
  <c r="H810" i="53"/>
  <c r="H811" i="53"/>
  <c r="H812" i="53"/>
  <c r="H813" i="53"/>
  <c r="H814" i="53"/>
  <c r="H815" i="53"/>
  <c r="H816" i="53"/>
  <c r="H817" i="53"/>
  <c r="H818" i="53"/>
  <c r="H819" i="53"/>
  <c r="H820" i="53"/>
  <c r="H821" i="53"/>
  <c r="H822" i="53"/>
  <c r="H823" i="53"/>
  <c r="H824" i="53"/>
  <c r="H825" i="53"/>
  <c r="H826" i="53"/>
  <c r="H827" i="53"/>
  <c r="H828" i="53"/>
  <c r="H829" i="53"/>
  <c r="H830" i="53"/>
  <c r="H831" i="53"/>
  <c r="H832" i="53"/>
  <c r="H833" i="53"/>
  <c r="H834" i="53"/>
  <c r="H835" i="53"/>
  <c r="H836" i="53"/>
  <c r="H837" i="53"/>
  <c r="H838" i="53"/>
  <c r="H839" i="53"/>
  <c r="H840" i="53"/>
  <c r="H841" i="53"/>
  <c r="H842" i="53"/>
  <c r="H843" i="53"/>
  <c r="H844" i="53"/>
  <c r="H845" i="53"/>
  <c r="H846" i="53"/>
  <c r="H847" i="53"/>
  <c r="H848" i="53"/>
  <c r="H849" i="53"/>
  <c r="H850" i="53"/>
  <c r="H851" i="53"/>
  <c r="H852" i="53"/>
  <c r="H853" i="53"/>
  <c r="H854" i="53"/>
  <c r="H855" i="53"/>
  <c r="H856" i="53"/>
  <c r="H857" i="53"/>
  <c r="H858" i="53"/>
  <c r="H859" i="53"/>
  <c r="H860" i="53"/>
  <c r="H861" i="53"/>
  <c r="H862" i="53"/>
  <c r="H863" i="53"/>
  <c r="H864" i="53"/>
  <c r="H865" i="53"/>
  <c r="H866" i="53"/>
  <c r="H867" i="53"/>
  <c r="H868" i="53"/>
  <c r="H869" i="53"/>
  <c r="H870" i="53"/>
  <c r="H871" i="53"/>
  <c r="H872" i="53"/>
  <c r="H873" i="53"/>
  <c r="H874" i="53"/>
  <c r="H875" i="53"/>
  <c r="H876" i="53"/>
  <c r="H877" i="53"/>
  <c r="H878" i="53"/>
  <c r="H879" i="53"/>
  <c r="H880" i="53"/>
  <c r="H881" i="53"/>
  <c r="H882" i="53"/>
  <c r="H883" i="53"/>
  <c r="H884" i="53"/>
  <c r="H885" i="53"/>
  <c r="H886" i="53"/>
  <c r="H887" i="53"/>
  <c r="H888" i="53"/>
  <c r="H889" i="53"/>
  <c r="H890" i="53"/>
  <c r="H891" i="53"/>
  <c r="H892" i="53"/>
  <c r="H893" i="53"/>
  <c r="H894" i="53"/>
  <c r="H895" i="53"/>
  <c r="H896" i="53"/>
  <c r="H897" i="53"/>
  <c r="H898" i="53"/>
  <c r="H899" i="53"/>
  <c r="H900" i="53"/>
  <c r="H901" i="53"/>
  <c r="H902" i="53"/>
  <c r="H903" i="53"/>
  <c r="H904" i="53"/>
  <c r="H905" i="53"/>
  <c r="H906" i="53"/>
  <c r="H907" i="53"/>
  <c r="H908" i="53"/>
  <c r="H909" i="53"/>
  <c r="H910" i="53"/>
  <c r="H911" i="53"/>
  <c r="H912" i="53"/>
  <c r="H913" i="53"/>
  <c r="H914" i="53"/>
  <c r="H915" i="53"/>
  <c r="H916" i="53"/>
  <c r="H917" i="53"/>
  <c r="H918" i="53"/>
  <c r="H919" i="53"/>
  <c r="H920" i="53"/>
  <c r="H921" i="53"/>
  <c r="H922" i="53"/>
  <c r="H923" i="53"/>
  <c r="H924" i="53"/>
  <c r="H925" i="53"/>
  <c r="H926" i="53"/>
  <c r="H927" i="53"/>
  <c r="H928" i="53"/>
  <c r="H929" i="53"/>
  <c r="H930" i="53"/>
  <c r="H931" i="53"/>
  <c r="H932" i="53"/>
  <c r="H933" i="53"/>
  <c r="H934" i="53"/>
  <c r="H935" i="53"/>
  <c r="H936" i="53"/>
  <c r="H937" i="53"/>
  <c r="H938" i="53"/>
  <c r="H939" i="53"/>
  <c r="H940" i="53"/>
  <c r="H941" i="53"/>
  <c r="H942" i="53"/>
  <c r="H943" i="53"/>
  <c r="H944" i="53"/>
  <c r="H945" i="53"/>
  <c r="H946" i="53"/>
  <c r="H947" i="53"/>
  <c r="H948" i="53"/>
  <c r="H949" i="53"/>
  <c r="H950" i="53"/>
  <c r="H951" i="53"/>
  <c r="H952" i="53"/>
  <c r="H953" i="53"/>
  <c r="H954" i="53"/>
  <c r="H955" i="53"/>
  <c r="H956" i="53"/>
  <c r="H957" i="53"/>
  <c r="H958" i="53"/>
  <c r="H959" i="53"/>
  <c r="H960" i="53"/>
  <c r="H961" i="53"/>
  <c r="H962" i="53"/>
  <c r="H963" i="53"/>
  <c r="H964" i="53"/>
  <c r="H965" i="53"/>
  <c r="H966" i="53"/>
  <c r="H967" i="53"/>
  <c r="H968" i="53"/>
  <c r="H969" i="53"/>
  <c r="H970" i="53"/>
  <c r="H971" i="53"/>
  <c r="H972" i="53"/>
  <c r="H973" i="53"/>
  <c r="H974" i="53"/>
  <c r="H975" i="53"/>
  <c r="H976" i="53"/>
  <c r="H977" i="53"/>
  <c r="H978" i="53"/>
  <c r="H979" i="53"/>
  <c r="H980" i="53"/>
  <c r="H981" i="53"/>
  <c r="H982" i="53"/>
  <c r="H983" i="53"/>
  <c r="H984" i="53"/>
  <c r="H985" i="53"/>
  <c r="H986" i="53"/>
  <c r="H987" i="53"/>
  <c r="H988" i="53"/>
  <c r="H989" i="53"/>
  <c r="H990" i="53"/>
  <c r="H991" i="53"/>
  <c r="H992" i="53"/>
  <c r="H993" i="53"/>
  <c r="H994" i="53"/>
  <c r="H995" i="53"/>
  <c r="H996" i="53"/>
  <c r="H997" i="53"/>
  <c r="H998" i="53"/>
  <c r="H2" i="53"/>
  <c r="L999" i="53" l="1"/>
  <c r="K999" i="53"/>
  <c r="L998" i="53"/>
  <c r="K998" i="53"/>
  <c r="L997" i="53"/>
  <c r="K997" i="53"/>
  <c r="L996" i="53"/>
  <c r="K996" i="53"/>
  <c r="L995" i="53"/>
  <c r="K995" i="53"/>
  <c r="L994" i="53"/>
  <c r="K994" i="53"/>
  <c r="L993" i="53"/>
  <c r="K993" i="53"/>
  <c r="L992" i="53"/>
  <c r="K992" i="53"/>
  <c r="L991" i="53"/>
  <c r="K991" i="53"/>
  <c r="L990" i="53"/>
  <c r="K990" i="53"/>
  <c r="L989" i="53"/>
  <c r="K989" i="53"/>
  <c r="L988" i="53"/>
  <c r="K988" i="53"/>
  <c r="L987" i="53"/>
  <c r="K987" i="53"/>
  <c r="L986" i="53"/>
  <c r="K986" i="53"/>
  <c r="L985" i="53"/>
  <c r="K985" i="53"/>
  <c r="L984" i="53"/>
  <c r="K984" i="53"/>
  <c r="L983" i="53"/>
  <c r="K983" i="53"/>
  <c r="L982" i="53"/>
  <c r="K982" i="53"/>
  <c r="L981" i="53"/>
  <c r="K981" i="53"/>
  <c r="L980" i="53"/>
  <c r="K980" i="53"/>
  <c r="L979" i="53"/>
  <c r="K979" i="53"/>
  <c r="L978" i="53"/>
  <c r="K978" i="53"/>
  <c r="L977" i="53"/>
  <c r="K977" i="53"/>
  <c r="L976" i="53"/>
  <c r="K976" i="53"/>
  <c r="L975" i="53"/>
  <c r="K975" i="53"/>
  <c r="L974" i="53"/>
  <c r="K974" i="53"/>
  <c r="L973" i="53"/>
  <c r="K973" i="53"/>
  <c r="L972" i="53"/>
  <c r="K972" i="53"/>
  <c r="L971" i="53"/>
  <c r="K971" i="53"/>
  <c r="L970" i="53"/>
  <c r="K970" i="53"/>
  <c r="L969" i="53"/>
  <c r="K969" i="53"/>
  <c r="L968" i="53"/>
  <c r="K968" i="53"/>
  <c r="L967" i="53"/>
  <c r="K967" i="53"/>
  <c r="L966" i="53"/>
  <c r="K966" i="53"/>
  <c r="L965" i="53"/>
  <c r="K965" i="53"/>
  <c r="L964" i="53"/>
  <c r="K964" i="53"/>
  <c r="L963" i="53"/>
  <c r="K963" i="53"/>
  <c r="L962" i="53"/>
  <c r="K962" i="53"/>
  <c r="L961" i="53"/>
  <c r="K961" i="53"/>
  <c r="L960" i="53"/>
  <c r="K960" i="53"/>
  <c r="L959" i="53"/>
  <c r="K959" i="53"/>
  <c r="L958" i="53"/>
  <c r="K958" i="53"/>
  <c r="L957" i="53"/>
  <c r="K957" i="53"/>
  <c r="L956" i="53"/>
  <c r="K956" i="53"/>
  <c r="L955" i="53"/>
  <c r="K955" i="53"/>
  <c r="L954" i="53"/>
  <c r="K954" i="53"/>
  <c r="L953" i="53"/>
  <c r="K953" i="53"/>
  <c r="L952" i="53"/>
  <c r="K952" i="53"/>
  <c r="L951" i="53"/>
  <c r="K951" i="53"/>
  <c r="L950" i="53"/>
  <c r="K950" i="53"/>
  <c r="L949" i="53"/>
  <c r="K949" i="53"/>
  <c r="L948" i="53"/>
  <c r="K948" i="53"/>
  <c r="L947" i="53"/>
  <c r="K947" i="53"/>
  <c r="L946" i="53"/>
  <c r="K946" i="53"/>
  <c r="L945" i="53"/>
  <c r="K945" i="53"/>
  <c r="L944" i="53"/>
  <c r="K944" i="53"/>
  <c r="L943" i="53"/>
  <c r="K943" i="53"/>
  <c r="L942" i="53"/>
  <c r="K942" i="53"/>
  <c r="L941" i="53"/>
  <c r="K941" i="53"/>
  <c r="L940" i="53"/>
  <c r="K940" i="53"/>
  <c r="L939" i="53"/>
  <c r="K939" i="53"/>
  <c r="L938" i="53"/>
  <c r="K938" i="53"/>
  <c r="L937" i="53"/>
  <c r="K937" i="53"/>
  <c r="L936" i="53"/>
  <c r="K936" i="53"/>
  <c r="L935" i="53"/>
  <c r="K935" i="53"/>
  <c r="L934" i="53"/>
  <c r="K934" i="53"/>
  <c r="L933" i="53"/>
  <c r="K933" i="53"/>
  <c r="L932" i="53"/>
  <c r="K932" i="53"/>
  <c r="L931" i="53"/>
  <c r="K931" i="53"/>
  <c r="L930" i="53"/>
  <c r="K930" i="53"/>
  <c r="L929" i="53"/>
  <c r="K929" i="53"/>
  <c r="L928" i="53"/>
  <c r="K928" i="53"/>
  <c r="L927" i="53"/>
  <c r="K927" i="53"/>
  <c r="L926" i="53"/>
  <c r="K926" i="53"/>
  <c r="L925" i="53"/>
  <c r="K925" i="53"/>
  <c r="L924" i="53"/>
  <c r="K924" i="53"/>
  <c r="L923" i="53"/>
  <c r="K923" i="53"/>
  <c r="L922" i="53"/>
  <c r="K922" i="53"/>
  <c r="L921" i="53"/>
  <c r="K921" i="53"/>
  <c r="L920" i="53"/>
  <c r="K920" i="53"/>
  <c r="L919" i="53"/>
  <c r="K919" i="53"/>
  <c r="L918" i="53"/>
  <c r="K918" i="53"/>
  <c r="L917" i="53"/>
  <c r="K917" i="53"/>
  <c r="L916" i="53"/>
  <c r="K916" i="53"/>
  <c r="L915" i="53"/>
  <c r="K915" i="53"/>
  <c r="L914" i="53"/>
  <c r="K914" i="53"/>
  <c r="L913" i="53"/>
  <c r="K913" i="53"/>
  <c r="L912" i="53"/>
  <c r="K912" i="53"/>
  <c r="L911" i="53"/>
  <c r="K911" i="53"/>
  <c r="L910" i="53"/>
  <c r="K910" i="53"/>
  <c r="L909" i="53"/>
  <c r="K909" i="53"/>
  <c r="L908" i="53"/>
  <c r="K908" i="53"/>
  <c r="L907" i="53"/>
  <c r="K907" i="53"/>
  <c r="L906" i="53"/>
  <c r="K906" i="53"/>
  <c r="L905" i="53"/>
  <c r="K905" i="53"/>
  <c r="L904" i="53"/>
  <c r="K904" i="53"/>
  <c r="L903" i="53"/>
  <c r="K903" i="53"/>
  <c r="L902" i="53"/>
  <c r="K902" i="53"/>
  <c r="L901" i="53"/>
  <c r="K901" i="53"/>
  <c r="L900" i="53"/>
  <c r="K900" i="53"/>
  <c r="L899" i="53"/>
  <c r="K899" i="53"/>
  <c r="L898" i="53"/>
  <c r="K898" i="53"/>
  <c r="L897" i="53"/>
  <c r="K897" i="53"/>
  <c r="L896" i="53"/>
  <c r="K896" i="53"/>
  <c r="L895" i="53"/>
  <c r="K895" i="53"/>
  <c r="L894" i="53"/>
  <c r="K894" i="53"/>
  <c r="L893" i="53"/>
  <c r="K893" i="53"/>
  <c r="L892" i="53"/>
  <c r="K892" i="53"/>
  <c r="L891" i="53"/>
  <c r="K891" i="53"/>
  <c r="L890" i="53"/>
  <c r="K890" i="53"/>
  <c r="L889" i="53"/>
  <c r="K889" i="53"/>
  <c r="L888" i="53"/>
  <c r="K888" i="53"/>
  <c r="L887" i="53"/>
  <c r="K887" i="53"/>
  <c r="L886" i="53"/>
  <c r="K886" i="53"/>
  <c r="L885" i="53"/>
  <c r="K885" i="53"/>
  <c r="L884" i="53"/>
  <c r="K884" i="53"/>
  <c r="L883" i="53"/>
  <c r="K883" i="53"/>
  <c r="L882" i="53"/>
  <c r="K882" i="53"/>
  <c r="L881" i="53"/>
  <c r="K881" i="53"/>
  <c r="L880" i="53"/>
  <c r="K880" i="53"/>
  <c r="L879" i="53"/>
  <c r="K879" i="53"/>
  <c r="L878" i="53"/>
  <c r="K878" i="53"/>
  <c r="L877" i="53"/>
  <c r="K877" i="53"/>
  <c r="L876" i="53"/>
  <c r="K876" i="53"/>
  <c r="L875" i="53"/>
  <c r="K875" i="53"/>
  <c r="L874" i="53"/>
  <c r="K874" i="53"/>
  <c r="L873" i="53"/>
  <c r="K873" i="53"/>
  <c r="L872" i="53"/>
  <c r="K872" i="53"/>
  <c r="L871" i="53"/>
  <c r="K871" i="53"/>
  <c r="L870" i="53"/>
  <c r="K870" i="53"/>
  <c r="L869" i="53"/>
  <c r="K869" i="53"/>
  <c r="L868" i="53"/>
  <c r="K868" i="53"/>
  <c r="L867" i="53"/>
  <c r="K867" i="53"/>
  <c r="L866" i="53"/>
  <c r="K866" i="53"/>
  <c r="L865" i="53"/>
  <c r="K865" i="53"/>
  <c r="L864" i="53"/>
  <c r="K864" i="53"/>
  <c r="L863" i="53"/>
  <c r="K863" i="53"/>
  <c r="L862" i="53"/>
  <c r="K862" i="53"/>
  <c r="L861" i="53"/>
  <c r="K861" i="53"/>
  <c r="L860" i="53"/>
  <c r="K860" i="53"/>
  <c r="L859" i="53"/>
  <c r="K859" i="53"/>
  <c r="L858" i="53"/>
  <c r="K858" i="53"/>
  <c r="L857" i="53"/>
  <c r="K857" i="53"/>
  <c r="L856" i="53"/>
  <c r="K856" i="53"/>
  <c r="L855" i="53"/>
  <c r="K855" i="53"/>
  <c r="L854" i="53"/>
  <c r="K854" i="53"/>
  <c r="L853" i="53"/>
  <c r="K853" i="53"/>
  <c r="L852" i="53"/>
  <c r="K852" i="53"/>
  <c r="L851" i="53"/>
  <c r="K851" i="53"/>
  <c r="L850" i="53"/>
  <c r="K850" i="53"/>
  <c r="L849" i="53"/>
  <c r="K849" i="53"/>
  <c r="L848" i="53"/>
  <c r="K848" i="53"/>
  <c r="L847" i="53"/>
  <c r="K847" i="53"/>
  <c r="L846" i="53"/>
  <c r="K846" i="53"/>
  <c r="L845" i="53"/>
  <c r="K845" i="53"/>
  <c r="L844" i="53"/>
  <c r="K844" i="53"/>
  <c r="L843" i="53"/>
  <c r="K843" i="53"/>
  <c r="L842" i="53"/>
  <c r="K842" i="53"/>
  <c r="L841" i="53"/>
  <c r="K841" i="53"/>
  <c r="L840" i="53"/>
  <c r="K840" i="53"/>
  <c r="L839" i="53"/>
  <c r="K839" i="53"/>
  <c r="L838" i="53"/>
  <c r="K838" i="53"/>
  <c r="L837" i="53"/>
  <c r="K837" i="53"/>
  <c r="L836" i="53"/>
  <c r="K836" i="53"/>
  <c r="L835" i="53"/>
  <c r="K835" i="53"/>
  <c r="L834" i="53"/>
  <c r="K834" i="53"/>
  <c r="L833" i="53"/>
  <c r="K833" i="53"/>
  <c r="L832" i="53"/>
  <c r="K832" i="53"/>
  <c r="L831" i="53"/>
  <c r="K831" i="53"/>
  <c r="L830" i="53"/>
  <c r="K830" i="53"/>
  <c r="L829" i="53"/>
  <c r="K829" i="53"/>
  <c r="L828" i="53"/>
  <c r="K828" i="53"/>
  <c r="L827" i="53"/>
  <c r="K827" i="53"/>
  <c r="L826" i="53"/>
  <c r="K826" i="53"/>
  <c r="L825" i="53"/>
  <c r="K825" i="53"/>
  <c r="L824" i="53"/>
  <c r="K824" i="53"/>
  <c r="L823" i="53"/>
  <c r="K823" i="53"/>
  <c r="L822" i="53"/>
  <c r="K822" i="53"/>
  <c r="L821" i="53"/>
  <c r="K821" i="53"/>
  <c r="L820" i="53"/>
  <c r="K820" i="53"/>
  <c r="L819" i="53"/>
  <c r="K819" i="53"/>
  <c r="L818" i="53"/>
  <c r="K818" i="53"/>
  <c r="L817" i="53"/>
  <c r="K817" i="53"/>
  <c r="L816" i="53"/>
  <c r="K816" i="53"/>
  <c r="L815" i="53"/>
  <c r="K815" i="53"/>
  <c r="L814" i="53"/>
  <c r="K814" i="53"/>
  <c r="L813" i="53"/>
  <c r="K813" i="53"/>
  <c r="L812" i="53"/>
  <c r="K812" i="53"/>
  <c r="L811" i="53"/>
  <c r="K811" i="53"/>
  <c r="L810" i="53"/>
  <c r="K810" i="53"/>
  <c r="L809" i="53"/>
  <c r="K809" i="53"/>
  <c r="L808" i="53"/>
  <c r="K808" i="53"/>
  <c r="L807" i="53"/>
  <c r="K807" i="53"/>
  <c r="L806" i="53"/>
  <c r="K806" i="53"/>
  <c r="L805" i="53"/>
  <c r="K805" i="53"/>
  <c r="L804" i="53"/>
  <c r="K804" i="53"/>
  <c r="L803" i="53"/>
  <c r="K803" i="53"/>
  <c r="L802" i="53"/>
  <c r="K802" i="53"/>
  <c r="L801" i="53"/>
  <c r="K801" i="53"/>
  <c r="L800" i="53"/>
  <c r="K800" i="53"/>
  <c r="L799" i="53"/>
  <c r="K799" i="53"/>
  <c r="L798" i="53"/>
  <c r="K798" i="53"/>
  <c r="L797" i="53"/>
  <c r="K797" i="53"/>
  <c r="L796" i="53"/>
  <c r="K796" i="53"/>
  <c r="L795" i="53"/>
  <c r="K795" i="53"/>
  <c r="L794" i="53"/>
  <c r="K794" i="53"/>
  <c r="L793" i="53"/>
  <c r="K793" i="53"/>
  <c r="L792" i="53"/>
  <c r="K792" i="53"/>
  <c r="L791" i="53"/>
  <c r="K791" i="53"/>
  <c r="L790" i="53"/>
  <c r="K790" i="53"/>
  <c r="L789" i="53"/>
  <c r="K789" i="53"/>
  <c r="L788" i="53"/>
  <c r="K788" i="53"/>
  <c r="L787" i="53"/>
  <c r="K787" i="53"/>
  <c r="L786" i="53"/>
  <c r="K786" i="53"/>
  <c r="L785" i="53"/>
  <c r="K785" i="53"/>
  <c r="L784" i="53"/>
  <c r="K784" i="53"/>
  <c r="L783" i="53"/>
  <c r="K783" i="53"/>
  <c r="L782" i="53"/>
  <c r="K782" i="53"/>
  <c r="L781" i="53"/>
  <c r="K781" i="53"/>
  <c r="L780" i="53"/>
  <c r="K780" i="53"/>
  <c r="L779" i="53"/>
  <c r="K779" i="53"/>
  <c r="L778" i="53"/>
  <c r="K778" i="53"/>
  <c r="L777" i="53"/>
  <c r="K777" i="53"/>
  <c r="L776" i="53"/>
  <c r="K776" i="53"/>
  <c r="L775" i="53"/>
  <c r="K775" i="53"/>
  <c r="L774" i="53"/>
  <c r="K774" i="53"/>
  <c r="L773" i="53"/>
  <c r="K773" i="53"/>
  <c r="L772" i="53"/>
  <c r="K772" i="53"/>
  <c r="L771" i="53"/>
  <c r="K771" i="53"/>
  <c r="L770" i="53"/>
  <c r="K770" i="53"/>
  <c r="L769" i="53"/>
  <c r="K769" i="53"/>
  <c r="L768" i="53"/>
  <c r="K768" i="53"/>
  <c r="L767" i="53"/>
  <c r="K767" i="53"/>
  <c r="L766" i="53"/>
  <c r="K766" i="53"/>
  <c r="L765" i="53"/>
  <c r="K765" i="53"/>
  <c r="L764" i="53"/>
  <c r="K764" i="53"/>
  <c r="L763" i="53"/>
  <c r="K763" i="53"/>
  <c r="L762" i="53"/>
  <c r="K762" i="53"/>
  <c r="L761" i="53"/>
  <c r="K761" i="53"/>
  <c r="L760" i="53"/>
  <c r="K760" i="53"/>
  <c r="L759" i="53"/>
  <c r="K759" i="53"/>
  <c r="L758" i="53"/>
  <c r="K758" i="53"/>
  <c r="L757" i="53"/>
  <c r="K757" i="53"/>
  <c r="L756" i="53"/>
  <c r="K756" i="53"/>
  <c r="L755" i="53"/>
  <c r="K755" i="53"/>
  <c r="L754" i="53"/>
  <c r="K754" i="53"/>
  <c r="L753" i="53"/>
  <c r="K753" i="53"/>
  <c r="L752" i="53"/>
  <c r="K752" i="53"/>
  <c r="L751" i="53"/>
  <c r="K751" i="53"/>
  <c r="L750" i="53"/>
  <c r="K750" i="53"/>
  <c r="L749" i="53"/>
  <c r="K749" i="53"/>
  <c r="L748" i="53"/>
  <c r="K748" i="53"/>
  <c r="L747" i="53"/>
  <c r="K747" i="53"/>
  <c r="L746" i="53"/>
  <c r="K746" i="53"/>
  <c r="L745" i="53"/>
  <c r="K745" i="53"/>
  <c r="L744" i="53"/>
  <c r="K744" i="53"/>
  <c r="L743" i="53"/>
  <c r="K743" i="53"/>
  <c r="L742" i="53"/>
  <c r="K742" i="53"/>
  <c r="L741" i="53"/>
  <c r="K741" i="53"/>
  <c r="L740" i="53"/>
  <c r="K740" i="53"/>
  <c r="L739" i="53"/>
  <c r="K739" i="53"/>
  <c r="L738" i="53"/>
  <c r="K738" i="53"/>
  <c r="L737" i="53"/>
  <c r="K737" i="53"/>
  <c r="L736" i="53"/>
  <c r="K736" i="53"/>
  <c r="L735" i="53"/>
  <c r="K735" i="53"/>
  <c r="L734" i="53"/>
  <c r="K734" i="53"/>
  <c r="L733" i="53"/>
  <c r="K733" i="53"/>
  <c r="L732" i="53"/>
  <c r="K732" i="53"/>
  <c r="L731" i="53"/>
  <c r="K731" i="53"/>
  <c r="L730" i="53"/>
  <c r="K730" i="53"/>
  <c r="L729" i="53"/>
  <c r="K729" i="53"/>
  <c r="L728" i="53"/>
  <c r="K728" i="53"/>
  <c r="L727" i="53"/>
  <c r="K727" i="53"/>
  <c r="L726" i="53"/>
  <c r="K726" i="53"/>
  <c r="L725" i="53"/>
  <c r="K725" i="53"/>
  <c r="L724" i="53"/>
  <c r="K724" i="53"/>
  <c r="L723" i="53"/>
  <c r="K723" i="53"/>
  <c r="L722" i="53"/>
  <c r="K722" i="53"/>
  <c r="L721" i="53"/>
  <c r="K721" i="53"/>
  <c r="L720" i="53"/>
  <c r="K720" i="53"/>
  <c r="L719" i="53"/>
  <c r="K719" i="53"/>
  <c r="L718" i="53"/>
  <c r="K718" i="53"/>
  <c r="L717" i="53"/>
  <c r="K717" i="53"/>
  <c r="L716" i="53"/>
  <c r="K716" i="53"/>
  <c r="L715" i="53"/>
  <c r="K715" i="53"/>
  <c r="L714" i="53"/>
  <c r="K714" i="53"/>
  <c r="L713" i="53"/>
  <c r="K713" i="53"/>
  <c r="L712" i="53"/>
  <c r="K712" i="53"/>
  <c r="L711" i="53"/>
  <c r="K711" i="53"/>
  <c r="L710" i="53"/>
  <c r="K710" i="53"/>
  <c r="L709" i="53"/>
  <c r="K709" i="53"/>
  <c r="L708" i="53"/>
  <c r="K708" i="53"/>
  <c r="L707" i="53"/>
  <c r="K707" i="53"/>
  <c r="L706" i="53"/>
  <c r="K706" i="53"/>
  <c r="L705" i="53"/>
  <c r="K705" i="53"/>
  <c r="L704" i="53"/>
  <c r="K704" i="53"/>
  <c r="L703" i="53"/>
  <c r="K703" i="53"/>
  <c r="L702" i="53"/>
  <c r="K702" i="53"/>
  <c r="L701" i="53"/>
  <c r="K701" i="53"/>
  <c r="L700" i="53"/>
  <c r="K700" i="53"/>
  <c r="L699" i="53"/>
  <c r="K699" i="53"/>
  <c r="L698" i="53"/>
  <c r="K698" i="53"/>
  <c r="L697" i="53"/>
  <c r="K697" i="53"/>
  <c r="L696" i="53"/>
  <c r="K696" i="53"/>
  <c r="L695" i="53"/>
  <c r="K695" i="53"/>
  <c r="L694" i="53"/>
  <c r="K694" i="53"/>
  <c r="L693" i="53"/>
  <c r="K693" i="53"/>
  <c r="L692" i="53"/>
  <c r="K692" i="53"/>
  <c r="L691" i="53"/>
  <c r="K691" i="53"/>
  <c r="L690" i="53"/>
  <c r="K690" i="53"/>
  <c r="L689" i="53"/>
  <c r="K689" i="53"/>
  <c r="L688" i="53"/>
  <c r="K688" i="53"/>
  <c r="L687" i="53"/>
  <c r="K687" i="53"/>
  <c r="L686" i="53"/>
  <c r="K686" i="53"/>
  <c r="L685" i="53"/>
  <c r="K685" i="53"/>
  <c r="L684" i="53"/>
  <c r="K684" i="53"/>
  <c r="L683" i="53"/>
  <c r="K683" i="53"/>
  <c r="L682" i="53"/>
  <c r="K682" i="53"/>
  <c r="L681" i="53"/>
  <c r="K681" i="53"/>
  <c r="L680" i="53"/>
  <c r="K680" i="53"/>
  <c r="L679" i="53"/>
  <c r="K679" i="53"/>
  <c r="L678" i="53"/>
  <c r="K678" i="53"/>
  <c r="L677" i="53"/>
  <c r="K677" i="53"/>
  <c r="L676" i="53"/>
  <c r="K676" i="53"/>
  <c r="L675" i="53"/>
  <c r="K675" i="53"/>
  <c r="L674" i="53"/>
  <c r="K674" i="53"/>
  <c r="L673" i="53"/>
  <c r="K673" i="53"/>
  <c r="L672" i="53"/>
  <c r="K672" i="53"/>
  <c r="L671" i="53"/>
  <c r="K671" i="53"/>
  <c r="L670" i="53"/>
  <c r="K670" i="53"/>
  <c r="L669" i="53"/>
  <c r="K669" i="53"/>
  <c r="L668" i="53"/>
  <c r="K668" i="53"/>
  <c r="L667" i="53"/>
  <c r="K667" i="53"/>
  <c r="L666" i="53"/>
  <c r="K666" i="53"/>
  <c r="L665" i="53"/>
  <c r="K665" i="53"/>
  <c r="L664" i="53"/>
  <c r="K664" i="53"/>
  <c r="L663" i="53"/>
  <c r="K663" i="53"/>
  <c r="L662" i="53"/>
  <c r="K662" i="53"/>
  <c r="L661" i="53"/>
  <c r="K661" i="53"/>
  <c r="L660" i="53"/>
  <c r="K660" i="53"/>
  <c r="L659" i="53"/>
  <c r="K659" i="53"/>
  <c r="L658" i="53"/>
  <c r="K658" i="53"/>
  <c r="L657" i="53"/>
  <c r="K657" i="53"/>
  <c r="L656" i="53"/>
  <c r="K656" i="53"/>
  <c r="L655" i="53"/>
  <c r="K655" i="53"/>
  <c r="L654" i="53"/>
  <c r="K654" i="53"/>
  <c r="L653" i="53"/>
  <c r="K653" i="53"/>
  <c r="L652" i="53"/>
  <c r="K652" i="53"/>
  <c r="L651" i="53"/>
  <c r="K651" i="53"/>
  <c r="L650" i="53"/>
  <c r="K650" i="53"/>
  <c r="L649" i="53"/>
  <c r="K649" i="53"/>
  <c r="L648" i="53"/>
  <c r="K648" i="53"/>
  <c r="L647" i="53"/>
  <c r="K647" i="53"/>
  <c r="L646" i="53"/>
  <c r="K646" i="53"/>
  <c r="L645" i="53"/>
  <c r="K645" i="53"/>
  <c r="L644" i="53"/>
  <c r="K644" i="53"/>
  <c r="L643" i="53"/>
  <c r="K643" i="53"/>
  <c r="L642" i="53"/>
  <c r="K642" i="53"/>
  <c r="L641" i="53"/>
  <c r="K641" i="53"/>
  <c r="L640" i="53"/>
  <c r="K640" i="53"/>
  <c r="L639" i="53"/>
  <c r="K639" i="53"/>
  <c r="L638" i="53"/>
  <c r="K638" i="53"/>
  <c r="L637" i="53"/>
  <c r="K637" i="53"/>
  <c r="L636" i="53"/>
  <c r="K636" i="53"/>
  <c r="L635" i="53"/>
  <c r="K635" i="53"/>
  <c r="L634" i="53"/>
  <c r="K634" i="53"/>
  <c r="L633" i="53"/>
  <c r="K633" i="53"/>
  <c r="L632" i="53"/>
  <c r="K632" i="53"/>
  <c r="L631" i="53"/>
  <c r="K631" i="53"/>
  <c r="L630" i="53"/>
  <c r="K630" i="53"/>
  <c r="L629" i="53"/>
  <c r="K629" i="53"/>
  <c r="L628" i="53"/>
  <c r="K628" i="53"/>
  <c r="L627" i="53"/>
  <c r="K627" i="53"/>
  <c r="L626" i="53"/>
  <c r="K626" i="53"/>
  <c r="L625" i="53"/>
  <c r="K625" i="53"/>
  <c r="L624" i="53"/>
  <c r="K624" i="53"/>
  <c r="L623" i="53"/>
  <c r="K623" i="53"/>
  <c r="L622" i="53"/>
  <c r="K622" i="53"/>
  <c r="L621" i="53"/>
  <c r="K621" i="53"/>
  <c r="L620" i="53"/>
  <c r="K620" i="53"/>
  <c r="L619" i="53"/>
  <c r="K619" i="53"/>
  <c r="L618" i="53"/>
  <c r="K618" i="53"/>
  <c r="L617" i="53"/>
  <c r="K617" i="53"/>
  <c r="L616" i="53"/>
  <c r="K616" i="53"/>
  <c r="L615" i="53"/>
  <c r="K615" i="53"/>
  <c r="L614" i="53"/>
  <c r="K614" i="53"/>
  <c r="L613" i="53"/>
  <c r="K613" i="53"/>
  <c r="L612" i="53"/>
  <c r="K612" i="53"/>
  <c r="L611" i="53"/>
  <c r="K611" i="53"/>
  <c r="L610" i="53"/>
  <c r="K610" i="53"/>
  <c r="L609" i="53"/>
  <c r="K609" i="53"/>
  <c r="L608" i="53"/>
  <c r="K608" i="53"/>
  <c r="L607" i="53"/>
  <c r="K607" i="53"/>
  <c r="L606" i="53"/>
  <c r="K606" i="53"/>
  <c r="L605" i="53"/>
  <c r="K605" i="53"/>
  <c r="L604" i="53"/>
  <c r="K604" i="53"/>
  <c r="L603" i="53"/>
  <c r="K603" i="53"/>
  <c r="L602" i="53"/>
  <c r="K602" i="53"/>
  <c r="L601" i="53"/>
  <c r="K601" i="53"/>
  <c r="L600" i="53"/>
  <c r="K600" i="53"/>
  <c r="L599" i="53"/>
  <c r="K599" i="53"/>
  <c r="L598" i="53"/>
  <c r="K598" i="53"/>
  <c r="L597" i="53"/>
  <c r="K597" i="53"/>
  <c r="L596" i="53"/>
  <c r="K596" i="53"/>
  <c r="L595" i="53"/>
  <c r="K595" i="53"/>
  <c r="L594" i="53"/>
  <c r="K594" i="53"/>
  <c r="L593" i="53"/>
  <c r="K593" i="53"/>
  <c r="L592" i="53"/>
  <c r="K592" i="53"/>
  <c r="L591" i="53"/>
  <c r="K591" i="53"/>
  <c r="L590" i="53"/>
  <c r="K590" i="53"/>
  <c r="L589" i="53"/>
  <c r="K589" i="53"/>
  <c r="L588" i="53"/>
  <c r="K588" i="53"/>
  <c r="L587" i="53"/>
  <c r="K587" i="53"/>
  <c r="L586" i="53"/>
  <c r="K586" i="53"/>
  <c r="L585" i="53"/>
  <c r="K585" i="53"/>
  <c r="L584" i="53"/>
  <c r="K584" i="53"/>
  <c r="L583" i="53"/>
  <c r="K583" i="53"/>
  <c r="L582" i="53"/>
  <c r="K582" i="53"/>
  <c r="L581" i="53"/>
  <c r="K581" i="53"/>
  <c r="L580" i="53"/>
  <c r="K580" i="53"/>
  <c r="L579" i="53"/>
  <c r="K579" i="53"/>
  <c r="L578" i="53"/>
  <c r="K578" i="53"/>
  <c r="L577" i="53"/>
  <c r="K577" i="53"/>
  <c r="L576" i="53"/>
  <c r="K576" i="53"/>
  <c r="L575" i="53"/>
  <c r="K575" i="53"/>
  <c r="L574" i="53"/>
  <c r="K574" i="53"/>
  <c r="L573" i="53"/>
  <c r="K573" i="53"/>
  <c r="L572" i="53"/>
  <c r="K572" i="53"/>
  <c r="L571" i="53"/>
  <c r="K571" i="53"/>
  <c r="L570" i="53"/>
  <c r="K570" i="53"/>
  <c r="L569" i="53"/>
  <c r="K569" i="53"/>
  <c r="L568" i="53"/>
  <c r="K568" i="53"/>
  <c r="L567" i="53"/>
  <c r="K567" i="53"/>
  <c r="L566" i="53"/>
  <c r="K566" i="53"/>
  <c r="L565" i="53"/>
  <c r="K565" i="53"/>
  <c r="L564" i="53"/>
  <c r="K564" i="53"/>
  <c r="L563" i="53"/>
  <c r="K563" i="53"/>
  <c r="L562" i="53"/>
  <c r="K562" i="53"/>
  <c r="L561" i="53"/>
  <c r="K561" i="53"/>
  <c r="L560" i="53"/>
  <c r="K560" i="53"/>
  <c r="L559" i="53"/>
  <c r="K559" i="53"/>
  <c r="L558" i="53"/>
  <c r="K558" i="53"/>
  <c r="L557" i="53"/>
  <c r="K557" i="53"/>
  <c r="L556" i="53"/>
  <c r="K556" i="53"/>
  <c r="L555" i="53"/>
  <c r="K555" i="53"/>
  <c r="L554" i="53"/>
  <c r="K554" i="53"/>
  <c r="L553" i="53"/>
  <c r="K553" i="53"/>
  <c r="L552" i="53"/>
  <c r="K552" i="53"/>
  <c r="L551" i="53"/>
  <c r="K551" i="53"/>
  <c r="L550" i="53"/>
  <c r="K550" i="53"/>
  <c r="L549" i="53"/>
  <c r="K549" i="53"/>
  <c r="L548" i="53"/>
  <c r="K548" i="53"/>
  <c r="L547" i="53"/>
  <c r="K547" i="53"/>
  <c r="L546" i="53"/>
  <c r="K546" i="53"/>
  <c r="L545" i="53"/>
  <c r="K545" i="53"/>
  <c r="L544" i="53"/>
  <c r="K544" i="53"/>
  <c r="L543" i="53"/>
  <c r="K543" i="53"/>
  <c r="L542" i="53"/>
  <c r="K542" i="53"/>
  <c r="L541" i="53"/>
  <c r="K541" i="53"/>
  <c r="L540" i="53"/>
  <c r="K540" i="53"/>
  <c r="L539" i="53"/>
  <c r="K539" i="53"/>
  <c r="L538" i="53"/>
  <c r="K538" i="53"/>
  <c r="L537" i="53"/>
  <c r="K537" i="53"/>
  <c r="L536" i="53"/>
  <c r="K536" i="53"/>
  <c r="L535" i="53"/>
  <c r="K535" i="53"/>
  <c r="L534" i="53"/>
  <c r="K534" i="53"/>
  <c r="L533" i="53"/>
  <c r="K533" i="53"/>
  <c r="L532" i="53"/>
  <c r="K532" i="53"/>
  <c r="L531" i="53"/>
  <c r="K531" i="53"/>
  <c r="L530" i="53"/>
  <c r="K530" i="53"/>
  <c r="L529" i="53"/>
  <c r="K529" i="53"/>
  <c r="L528" i="53"/>
  <c r="K528" i="53"/>
  <c r="L527" i="53"/>
  <c r="K527" i="53"/>
  <c r="L526" i="53"/>
  <c r="K526" i="53"/>
  <c r="L525" i="53"/>
  <c r="K525" i="53"/>
  <c r="L524" i="53"/>
  <c r="K524" i="53"/>
  <c r="L523" i="53"/>
  <c r="K523" i="53"/>
  <c r="L522" i="53"/>
  <c r="K522" i="53"/>
  <c r="L521" i="53"/>
  <c r="K521" i="53"/>
  <c r="L520" i="53"/>
  <c r="K520" i="53"/>
  <c r="L519" i="53"/>
  <c r="K519" i="53"/>
  <c r="L518" i="53"/>
  <c r="K518" i="53"/>
  <c r="L517" i="53"/>
  <c r="K517" i="53"/>
  <c r="L516" i="53"/>
  <c r="K516" i="53"/>
  <c r="L515" i="53"/>
  <c r="K515" i="53"/>
  <c r="L514" i="53"/>
  <c r="K514" i="53"/>
  <c r="L513" i="53"/>
  <c r="K513" i="53"/>
  <c r="L512" i="53"/>
  <c r="K512" i="53"/>
  <c r="L511" i="53"/>
  <c r="K511" i="53"/>
  <c r="L510" i="53"/>
  <c r="K510" i="53"/>
  <c r="L509" i="53"/>
  <c r="K509" i="53"/>
  <c r="L508" i="53"/>
  <c r="K508" i="53"/>
  <c r="L507" i="53"/>
  <c r="K507" i="53"/>
  <c r="L506" i="53"/>
  <c r="K506" i="53"/>
  <c r="L505" i="53"/>
  <c r="K505" i="53"/>
  <c r="L504" i="53"/>
  <c r="K504" i="53"/>
  <c r="L503" i="53"/>
  <c r="K503" i="53"/>
  <c r="L502" i="53"/>
  <c r="K502" i="53"/>
  <c r="L501" i="53"/>
  <c r="K501" i="53"/>
  <c r="L500" i="53"/>
  <c r="K500" i="53"/>
  <c r="L499" i="53"/>
  <c r="K499" i="53"/>
  <c r="L498" i="53"/>
  <c r="K498" i="53"/>
  <c r="L497" i="53"/>
  <c r="K497" i="53"/>
  <c r="L496" i="53"/>
  <c r="K496" i="53"/>
  <c r="L495" i="53"/>
  <c r="K495" i="53"/>
  <c r="L494" i="53"/>
  <c r="K494" i="53"/>
  <c r="L493" i="53"/>
  <c r="K493" i="53"/>
  <c r="L492" i="53"/>
  <c r="K492" i="53"/>
  <c r="L491" i="53"/>
  <c r="K491" i="53"/>
  <c r="L490" i="53"/>
  <c r="K490" i="53"/>
  <c r="L489" i="53"/>
  <c r="K489" i="53"/>
  <c r="L488" i="53"/>
  <c r="K488" i="53"/>
  <c r="L487" i="53"/>
  <c r="K487" i="53"/>
  <c r="L486" i="53"/>
  <c r="K486" i="53"/>
  <c r="L485" i="53"/>
  <c r="K485" i="53"/>
  <c r="L484" i="53"/>
  <c r="K484" i="53"/>
  <c r="L483" i="53"/>
  <c r="K483" i="53"/>
  <c r="L482" i="53"/>
  <c r="K482" i="53"/>
  <c r="L481" i="53"/>
  <c r="K481" i="53"/>
  <c r="L480" i="53"/>
  <c r="K480" i="53"/>
  <c r="L479" i="53"/>
  <c r="K479" i="53"/>
  <c r="L478" i="53"/>
  <c r="K478" i="53"/>
  <c r="L477" i="53"/>
  <c r="K477" i="53"/>
  <c r="L476" i="53"/>
  <c r="K476" i="53"/>
  <c r="L475" i="53"/>
  <c r="K475" i="53"/>
  <c r="L474" i="53"/>
  <c r="K474" i="53"/>
  <c r="L473" i="53"/>
  <c r="K473" i="53"/>
  <c r="L472" i="53"/>
  <c r="K472" i="53"/>
  <c r="L471" i="53"/>
  <c r="K471" i="53"/>
  <c r="L470" i="53"/>
  <c r="K470" i="53"/>
  <c r="L469" i="53"/>
  <c r="K469" i="53"/>
  <c r="L468" i="53"/>
  <c r="K468" i="53"/>
  <c r="L467" i="53"/>
  <c r="K467" i="53"/>
  <c r="L466" i="53"/>
  <c r="K466" i="53"/>
  <c r="L465" i="53"/>
  <c r="K465" i="53"/>
  <c r="L464" i="53"/>
  <c r="K464" i="53"/>
  <c r="L463" i="53"/>
  <c r="K463" i="53"/>
  <c r="L462" i="53"/>
  <c r="K462" i="53"/>
  <c r="L461" i="53"/>
  <c r="K461" i="53"/>
  <c r="L460" i="53"/>
  <c r="K460" i="53"/>
  <c r="L459" i="53"/>
  <c r="K459" i="53"/>
  <c r="L458" i="53"/>
  <c r="K458" i="53"/>
  <c r="L457" i="53"/>
  <c r="K457" i="53"/>
  <c r="L456" i="53"/>
  <c r="K456" i="53"/>
  <c r="L455" i="53"/>
  <c r="K455" i="53"/>
  <c r="L454" i="53"/>
  <c r="K454" i="53"/>
  <c r="L453" i="53"/>
  <c r="K453" i="53"/>
  <c r="L452" i="53"/>
  <c r="K452" i="53"/>
  <c r="L451" i="53"/>
  <c r="K451" i="53"/>
  <c r="L450" i="53"/>
  <c r="K450" i="53"/>
  <c r="L449" i="53"/>
  <c r="K449" i="53"/>
  <c r="L448" i="53"/>
  <c r="K448" i="53"/>
  <c r="L447" i="53"/>
  <c r="K447" i="53"/>
  <c r="L446" i="53"/>
  <c r="K446" i="53"/>
  <c r="L445" i="53"/>
  <c r="K445" i="53"/>
  <c r="L444" i="53"/>
  <c r="K444" i="53"/>
  <c r="L443" i="53"/>
  <c r="K443" i="53"/>
  <c r="L442" i="53"/>
  <c r="K442" i="53"/>
  <c r="L441" i="53"/>
  <c r="K441" i="53"/>
  <c r="L440" i="53"/>
  <c r="K440" i="53"/>
  <c r="L439" i="53"/>
  <c r="K439" i="53"/>
  <c r="L438" i="53"/>
  <c r="K438" i="53"/>
  <c r="L437" i="53"/>
  <c r="K437" i="53"/>
  <c r="L436" i="53"/>
  <c r="K436" i="53"/>
  <c r="L435" i="53"/>
  <c r="K435" i="53"/>
  <c r="L434" i="53"/>
  <c r="K434" i="53"/>
  <c r="L433" i="53"/>
  <c r="K433" i="53"/>
  <c r="L432" i="53"/>
  <c r="K432" i="53"/>
  <c r="L431" i="53"/>
  <c r="K431" i="53"/>
  <c r="L430" i="53"/>
  <c r="K430" i="53"/>
  <c r="L429" i="53"/>
  <c r="K429" i="53"/>
  <c r="L428" i="53"/>
  <c r="K428" i="53"/>
  <c r="L427" i="53"/>
  <c r="K427" i="53"/>
  <c r="L426" i="53"/>
  <c r="K426" i="53"/>
  <c r="L425" i="53"/>
  <c r="K425" i="53"/>
  <c r="L424" i="53"/>
  <c r="K424" i="53"/>
  <c r="L423" i="53"/>
  <c r="K423" i="53"/>
  <c r="L422" i="53"/>
  <c r="K422" i="53"/>
  <c r="L421" i="53"/>
  <c r="K421" i="53"/>
  <c r="L420" i="53"/>
  <c r="K420" i="53"/>
  <c r="L419" i="53"/>
  <c r="K419" i="53"/>
  <c r="L418" i="53"/>
  <c r="K418" i="53"/>
  <c r="L417" i="53"/>
  <c r="K417" i="53"/>
  <c r="L416" i="53"/>
  <c r="K416" i="53"/>
  <c r="L415" i="53"/>
  <c r="K415" i="53"/>
  <c r="L414" i="53"/>
  <c r="K414" i="53"/>
  <c r="L413" i="53"/>
  <c r="K413" i="53"/>
  <c r="L412" i="53"/>
  <c r="K412" i="53"/>
  <c r="L411" i="53"/>
  <c r="K411" i="53"/>
  <c r="L410" i="53"/>
  <c r="K410" i="53"/>
  <c r="L409" i="53"/>
  <c r="K409" i="53"/>
  <c r="L408" i="53"/>
  <c r="K408" i="53"/>
  <c r="L407" i="53"/>
  <c r="K407" i="53"/>
  <c r="L406" i="53"/>
  <c r="K406" i="53"/>
  <c r="L405" i="53"/>
  <c r="K405" i="53"/>
  <c r="L404" i="53"/>
  <c r="K404" i="53"/>
  <c r="L403" i="53"/>
  <c r="K403" i="53"/>
  <c r="L402" i="53"/>
  <c r="K402" i="53"/>
  <c r="L401" i="53"/>
  <c r="K401" i="53"/>
  <c r="L400" i="53"/>
  <c r="K400" i="53"/>
  <c r="L399" i="53"/>
  <c r="K399" i="53"/>
  <c r="L398" i="53"/>
  <c r="K398" i="53"/>
  <c r="L397" i="53"/>
  <c r="K397" i="53"/>
  <c r="L396" i="53"/>
  <c r="K396" i="53"/>
  <c r="L395" i="53"/>
  <c r="K395" i="53"/>
  <c r="L394" i="53"/>
  <c r="K394" i="53"/>
  <c r="L393" i="53"/>
  <c r="K393" i="53"/>
  <c r="L392" i="53"/>
  <c r="K392" i="53"/>
  <c r="L391" i="53"/>
  <c r="K391" i="53"/>
  <c r="L390" i="53"/>
  <c r="K390" i="53"/>
  <c r="L389" i="53"/>
  <c r="K389" i="53"/>
  <c r="L388" i="53"/>
  <c r="K388" i="53"/>
  <c r="L387" i="53"/>
  <c r="K387" i="53"/>
  <c r="L386" i="53"/>
  <c r="K386" i="53"/>
  <c r="L385" i="53"/>
  <c r="K385" i="53"/>
  <c r="L384" i="53"/>
  <c r="K384" i="53"/>
  <c r="L383" i="53"/>
  <c r="K383" i="53"/>
  <c r="L382" i="53"/>
  <c r="K382" i="53"/>
  <c r="L381" i="53"/>
  <c r="K381" i="53"/>
  <c r="L380" i="53"/>
  <c r="K380" i="53"/>
  <c r="L379" i="53"/>
  <c r="K379" i="53"/>
  <c r="L378" i="53"/>
  <c r="K378" i="53"/>
  <c r="L377" i="53"/>
  <c r="K377" i="53"/>
  <c r="L376" i="53"/>
  <c r="K376" i="53"/>
  <c r="L375" i="53"/>
  <c r="K375" i="53"/>
  <c r="L374" i="53"/>
  <c r="K374" i="53"/>
  <c r="L373" i="53"/>
  <c r="K373" i="53"/>
  <c r="L372" i="53"/>
  <c r="K372" i="53"/>
  <c r="L371" i="53"/>
  <c r="K371" i="53"/>
  <c r="L370" i="53"/>
  <c r="K370" i="53"/>
  <c r="L369" i="53"/>
  <c r="K369" i="53"/>
  <c r="L368" i="53"/>
  <c r="K368" i="53"/>
  <c r="L367" i="53"/>
  <c r="K367" i="53"/>
  <c r="L366" i="53"/>
  <c r="K366" i="53"/>
  <c r="L365" i="53"/>
  <c r="K365" i="53"/>
  <c r="L364" i="53"/>
  <c r="K364" i="53"/>
  <c r="L363" i="53"/>
  <c r="K363" i="53"/>
  <c r="L362" i="53"/>
  <c r="K362" i="53"/>
  <c r="L361" i="53"/>
  <c r="K361" i="53"/>
  <c r="L360" i="53"/>
  <c r="K360" i="53"/>
  <c r="L359" i="53"/>
  <c r="K359" i="53"/>
  <c r="L358" i="53"/>
  <c r="K358" i="53"/>
  <c r="L357" i="53"/>
  <c r="K357" i="53"/>
  <c r="L356" i="53"/>
  <c r="K356" i="53"/>
  <c r="L355" i="53"/>
  <c r="K355" i="53"/>
  <c r="L354" i="53"/>
  <c r="K354" i="53"/>
  <c r="L353" i="53"/>
  <c r="K353" i="53"/>
  <c r="L352" i="53"/>
  <c r="K352" i="53"/>
  <c r="L351" i="53"/>
  <c r="K351" i="53"/>
  <c r="L350" i="53"/>
  <c r="K350" i="53"/>
  <c r="L349" i="53"/>
  <c r="K349" i="53"/>
  <c r="L348" i="53"/>
  <c r="K348" i="53"/>
  <c r="L347" i="53"/>
  <c r="K347" i="53"/>
  <c r="L346" i="53"/>
  <c r="K346" i="53"/>
  <c r="L345" i="53"/>
  <c r="K345" i="53"/>
  <c r="L344" i="53"/>
  <c r="K344" i="53"/>
  <c r="L343" i="53"/>
  <c r="K343" i="53"/>
  <c r="L342" i="53"/>
  <c r="K342" i="53"/>
  <c r="L341" i="53"/>
  <c r="K341" i="53"/>
  <c r="L340" i="53"/>
  <c r="K340" i="53"/>
  <c r="L339" i="53"/>
  <c r="K339" i="53"/>
  <c r="L338" i="53"/>
  <c r="K338" i="53"/>
  <c r="L337" i="53"/>
  <c r="K337" i="53"/>
  <c r="L336" i="53"/>
  <c r="K336" i="53"/>
  <c r="L335" i="53"/>
  <c r="K335" i="53"/>
  <c r="L334" i="53"/>
  <c r="K334" i="53"/>
  <c r="L333" i="53"/>
  <c r="K333" i="53"/>
  <c r="L332" i="53"/>
  <c r="K332" i="53"/>
  <c r="L331" i="53"/>
  <c r="K331" i="53"/>
  <c r="L330" i="53"/>
  <c r="K330" i="53"/>
  <c r="L329" i="53"/>
  <c r="K329" i="53"/>
  <c r="L328" i="53"/>
  <c r="K328" i="53"/>
  <c r="L327" i="53"/>
  <c r="K327" i="53"/>
  <c r="L326" i="53"/>
  <c r="K326" i="53"/>
  <c r="L325" i="53"/>
  <c r="K325" i="53"/>
  <c r="L324" i="53"/>
  <c r="K324" i="53"/>
  <c r="L323" i="53"/>
  <c r="K323" i="53"/>
  <c r="L322" i="53"/>
  <c r="K322" i="53"/>
  <c r="L321" i="53"/>
  <c r="K321" i="53"/>
  <c r="L320" i="53"/>
  <c r="K320" i="53"/>
  <c r="L319" i="53"/>
  <c r="K319" i="53"/>
  <c r="L318" i="53"/>
  <c r="K318" i="53"/>
  <c r="L317" i="53"/>
  <c r="K317" i="53"/>
  <c r="L316" i="53"/>
  <c r="K316" i="53"/>
  <c r="L315" i="53"/>
  <c r="K315" i="53"/>
  <c r="L314" i="53"/>
  <c r="K314" i="53"/>
  <c r="L313" i="53"/>
  <c r="K313" i="53"/>
  <c r="L312" i="53"/>
  <c r="K312" i="53"/>
  <c r="L311" i="53"/>
  <c r="K311" i="53"/>
  <c r="L310" i="53"/>
  <c r="K310" i="53"/>
  <c r="L309" i="53"/>
  <c r="K309" i="53"/>
  <c r="L308" i="53"/>
  <c r="K308" i="53"/>
  <c r="L307" i="53"/>
  <c r="K307" i="53"/>
  <c r="L306" i="53"/>
  <c r="K306" i="53"/>
  <c r="L305" i="53"/>
  <c r="K305" i="53"/>
  <c r="L304" i="53"/>
  <c r="K304" i="53"/>
  <c r="L303" i="53"/>
  <c r="K303" i="53"/>
  <c r="L302" i="53"/>
  <c r="K302" i="53"/>
  <c r="L301" i="53"/>
  <c r="K301" i="53"/>
  <c r="L300" i="53"/>
  <c r="K300" i="53"/>
  <c r="L299" i="53"/>
  <c r="K299" i="53"/>
  <c r="L298" i="53"/>
  <c r="K298" i="53"/>
  <c r="L297" i="53"/>
  <c r="K297" i="53"/>
  <c r="L296" i="53"/>
  <c r="K296" i="53"/>
  <c r="L295" i="53"/>
  <c r="K295" i="53"/>
  <c r="L294" i="53"/>
  <c r="K294" i="53"/>
  <c r="L293" i="53"/>
  <c r="K293" i="53"/>
  <c r="L292" i="53"/>
  <c r="K292" i="53"/>
  <c r="L291" i="53"/>
  <c r="K291" i="53"/>
  <c r="L290" i="53"/>
  <c r="K290" i="53"/>
  <c r="L289" i="53"/>
  <c r="K289" i="53"/>
  <c r="L288" i="53"/>
  <c r="K288" i="53"/>
  <c r="L287" i="53"/>
  <c r="K287" i="53"/>
  <c r="L286" i="53"/>
  <c r="K286" i="53"/>
  <c r="L285" i="53"/>
  <c r="K285" i="53"/>
  <c r="L284" i="53"/>
  <c r="K284" i="53"/>
  <c r="L283" i="53"/>
  <c r="K283" i="53"/>
  <c r="L282" i="53"/>
  <c r="K282" i="53"/>
  <c r="L281" i="53"/>
  <c r="K281" i="53"/>
  <c r="L280" i="53"/>
  <c r="K280" i="53"/>
  <c r="L279" i="53"/>
  <c r="K279" i="53"/>
  <c r="L278" i="53"/>
  <c r="K278" i="53"/>
  <c r="L277" i="53"/>
  <c r="K277" i="53"/>
  <c r="L276" i="53"/>
  <c r="K276" i="53"/>
  <c r="L275" i="53"/>
  <c r="K275" i="53"/>
  <c r="L274" i="53"/>
  <c r="K274" i="53"/>
  <c r="L273" i="53"/>
  <c r="K273" i="53"/>
  <c r="L272" i="53"/>
  <c r="K272" i="53"/>
  <c r="L271" i="53"/>
  <c r="K271" i="53"/>
  <c r="L270" i="53"/>
  <c r="K270" i="53"/>
  <c r="L269" i="53"/>
  <c r="K269" i="53"/>
  <c r="L268" i="53"/>
  <c r="K268" i="53"/>
  <c r="L267" i="53"/>
  <c r="K267" i="53"/>
  <c r="L266" i="53"/>
  <c r="K266" i="53"/>
  <c r="L265" i="53"/>
  <c r="K265" i="53"/>
  <c r="L264" i="53"/>
  <c r="K264" i="53"/>
  <c r="L263" i="53"/>
  <c r="K263" i="53"/>
  <c r="L262" i="53"/>
  <c r="K262" i="53"/>
  <c r="L261" i="53"/>
  <c r="K261" i="53"/>
  <c r="L260" i="53"/>
  <c r="K260" i="53"/>
  <c r="L259" i="53"/>
  <c r="K259" i="53"/>
  <c r="L258" i="53"/>
  <c r="K258" i="53"/>
  <c r="L257" i="53"/>
  <c r="K257" i="53"/>
  <c r="L256" i="53"/>
  <c r="K256" i="53"/>
  <c r="L255" i="53"/>
  <c r="K255" i="53"/>
  <c r="L254" i="53"/>
  <c r="K254" i="53"/>
  <c r="L253" i="53"/>
  <c r="K253" i="53"/>
  <c r="L252" i="53"/>
  <c r="K252" i="53"/>
  <c r="L251" i="53"/>
  <c r="K251" i="53"/>
  <c r="L250" i="53"/>
  <c r="K250" i="53"/>
  <c r="L249" i="53"/>
  <c r="K249" i="53"/>
  <c r="L248" i="53"/>
  <c r="K248" i="53"/>
  <c r="L247" i="53"/>
  <c r="K247" i="53"/>
  <c r="L246" i="53"/>
  <c r="K246" i="53"/>
  <c r="L245" i="53"/>
  <c r="K245" i="53"/>
  <c r="L244" i="53"/>
  <c r="K244" i="53"/>
  <c r="L243" i="53"/>
  <c r="K243" i="53"/>
  <c r="L242" i="53"/>
  <c r="K242" i="53"/>
  <c r="L241" i="53"/>
  <c r="K241" i="53"/>
  <c r="L240" i="53"/>
  <c r="K240" i="53"/>
  <c r="L239" i="53"/>
  <c r="K239" i="53"/>
  <c r="L238" i="53"/>
  <c r="K238" i="53"/>
  <c r="L237" i="53"/>
  <c r="K237" i="53"/>
  <c r="L236" i="53"/>
  <c r="K236" i="53"/>
  <c r="L235" i="53"/>
  <c r="K235" i="53"/>
  <c r="L234" i="53"/>
  <c r="K234" i="53"/>
  <c r="L233" i="53"/>
  <c r="K233" i="53"/>
  <c r="L232" i="53"/>
  <c r="K232" i="53"/>
  <c r="L231" i="53"/>
  <c r="K231" i="53"/>
  <c r="L230" i="53"/>
  <c r="K230" i="53"/>
  <c r="L229" i="53"/>
  <c r="K229" i="53"/>
  <c r="L228" i="53"/>
  <c r="K228" i="53"/>
  <c r="L227" i="53"/>
  <c r="K227" i="53"/>
  <c r="L226" i="53"/>
  <c r="K226" i="53"/>
  <c r="L225" i="53"/>
  <c r="K225" i="53"/>
  <c r="L224" i="53"/>
  <c r="K224" i="53"/>
  <c r="L223" i="53"/>
  <c r="K223" i="53"/>
  <c r="L222" i="53"/>
  <c r="K222" i="53"/>
  <c r="L221" i="53"/>
  <c r="K221" i="53"/>
  <c r="L220" i="53"/>
  <c r="K220" i="53"/>
  <c r="L219" i="53"/>
  <c r="K219" i="53"/>
  <c r="L218" i="53"/>
  <c r="K218" i="53"/>
  <c r="L217" i="53"/>
  <c r="K217" i="53"/>
  <c r="L216" i="53"/>
  <c r="K216" i="53"/>
  <c r="L215" i="53"/>
  <c r="K215" i="53"/>
  <c r="L214" i="53"/>
  <c r="K214" i="53"/>
  <c r="L213" i="53"/>
  <c r="K213" i="53"/>
  <c r="L212" i="53"/>
  <c r="K212" i="53"/>
  <c r="L211" i="53"/>
  <c r="K211" i="53"/>
  <c r="L210" i="53"/>
  <c r="K210" i="53"/>
  <c r="L209" i="53"/>
  <c r="K209" i="53"/>
  <c r="L208" i="53"/>
  <c r="K208" i="53"/>
  <c r="L207" i="53"/>
  <c r="K207" i="53"/>
  <c r="L206" i="53"/>
  <c r="K206" i="53"/>
  <c r="L205" i="53"/>
  <c r="K205" i="53"/>
  <c r="L204" i="53"/>
  <c r="K204" i="53"/>
  <c r="L203" i="53"/>
  <c r="K203" i="53"/>
  <c r="L202" i="53"/>
  <c r="K202" i="53"/>
  <c r="L201" i="53"/>
  <c r="K201" i="53"/>
  <c r="L200" i="53"/>
  <c r="K200" i="53"/>
  <c r="L199" i="53"/>
  <c r="K199" i="53"/>
  <c r="L198" i="53"/>
  <c r="K198" i="53"/>
  <c r="L197" i="53"/>
  <c r="K197" i="53"/>
  <c r="L196" i="53"/>
  <c r="K196" i="53"/>
  <c r="L195" i="53"/>
  <c r="K195" i="53"/>
  <c r="L194" i="53"/>
  <c r="K194" i="53"/>
  <c r="L193" i="53"/>
  <c r="K193" i="53"/>
  <c r="L192" i="53"/>
  <c r="K192" i="53"/>
  <c r="L191" i="53"/>
  <c r="K191" i="53"/>
  <c r="L190" i="53"/>
  <c r="K190" i="53"/>
  <c r="L189" i="53"/>
  <c r="K189" i="53"/>
  <c r="L188" i="53"/>
  <c r="K188" i="53"/>
  <c r="L187" i="53"/>
  <c r="K187" i="53"/>
  <c r="L186" i="53"/>
  <c r="K186" i="53"/>
  <c r="L185" i="53"/>
  <c r="K185" i="53"/>
  <c r="L184" i="53"/>
  <c r="K184" i="53"/>
  <c r="L183" i="53"/>
  <c r="K183" i="53"/>
  <c r="L182" i="53"/>
  <c r="K182" i="53"/>
  <c r="L181" i="53"/>
  <c r="K181" i="53"/>
  <c r="L180" i="53"/>
  <c r="K180" i="53"/>
  <c r="L179" i="53"/>
  <c r="K179" i="53"/>
  <c r="L178" i="53"/>
  <c r="K178" i="53"/>
  <c r="L177" i="53"/>
  <c r="K177" i="53"/>
  <c r="L176" i="53"/>
  <c r="K176" i="53"/>
  <c r="L175" i="53"/>
  <c r="K175" i="53"/>
  <c r="L174" i="53"/>
  <c r="K174" i="53"/>
  <c r="L173" i="53"/>
  <c r="K173" i="53"/>
  <c r="L172" i="53"/>
  <c r="K172" i="53"/>
  <c r="L171" i="53"/>
  <c r="K171" i="53"/>
  <c r="L170" i="53"/>
  <c r="K170" i="53"/>
  <c r="L169" i="53"/>
  <c r="K169" i="53"/>
  <c r="L168" i="53"/>
  <c r="K168" i="53"/>
  <c r="L167" i="53"/>
  <c r="K167" i="53"/>
  <c r="L166" i="53"/>
  <c r="K166" i="53"/>
  <c r="L165" i="53"/>
  <c r="K165" i="53"/>
  <c r="L164" i="53"/>
  <c r="K164" i="53"/>
  <c r="L163" i="53"/>
  <c r="K163" i="53"/>
  <c r="L162" i="53"/>
  <c r="K162" i="53"/>
  <c r="L161" i="53"/>
  <c r="K161" i="53"/>
  <c r="L160" i="53"/>
  <c r="K160" i="53"/>
  <c r="L159" i="53"/>
  <c r="K159" i="53"/>
  <c r="L158" i="53"/>
  <c r="K158" i="53"/>
  <c r="L157" i="53"/>
  <c r="K157" i="53"/>
  <c r="L156" i="53"/>
  <c r="K156" i="53"/>
  <c r="L155" i="53"/>
  <c r="K155" i="53"/>
  <c r="L154" i="53"/>
  <c r="K154" i="53"/>
  <c r="L153" i="53"/>
  <c r="K153" i="53"/>
  <c r="L152" i="53"/>
  <c r="K152" i="53"/>
  <c r="L151" i="53"/>
  <c r="K151" i="53"/>
  <c r="L150" i="53"/>
  <c r="K150" i="53"/>
  <c r="L149" i="53"/>
  <c r="K149" i="53"/>
  <c r="L148" i="53"/>
  <c r="K148" i="53"/>
  <c r="L147" i="53"/>
  <c r="K147" i="53"/>
  <c r="L146" i="53"/>
  <c r="K146" i="53"/>
  <c r="L145" i="53"/>
  <c r="K145" i="53"/>
  <c r="L144" i="53"/>
  <c r="K144" i="53"/>
  <c r="L143" i="53"/>
  <c r="K143" i="53"/>
  <c r="L142" i="53"/>
  <c r="K142" i="53"/>
  <c r="L141" i="53"/>
  <c r="K141" i="53"/>
  <c r="L140" i="53"/>
  <c r="K140" i="53"/>
  <c r="L139" i="53"/>
  <c r="K139" i="53"/>
  <c r="L138" i="53"/>
  <c r="K138" i="53"/>
  <c r="L137" i="53"/>
  <c r="K137" i="53"/>
  <c r="L136" i="53"/>
  <c r="K136" i="53"/>
  <c r="L135" i="53"/>
  <c r="K135" i="53"/>
  <c r="L134" i="53"/>
  <c r="K134" i="53"/>
  <c r="L133" i="53"/>
  <c r="K133" i="53"/>
  <c r="L132" i="53"/>
  <c r="K132" i="53"/>
  <c r="L131" i="53"/>
  <c r="K131" i="53"/>
  <c r="L130" i="53"/>
  <c r="K130" i="53"/>
  <c r="L129" i="53"/>
  <c r="K129" i="53"/>
  <c r="L128" i="53"/>
  <c r="K128" i="53"/>
  <c r="L127" i="53"/>
  <c r="K127" i="53"/>
  <c r="L126" i="53"/>
  <c r="K126" i="53"/>
  <c r="L125" i="53"/>
  <c r="K125" i="53"/>
  <c r="L124" i="53"/>
  <c r="K124" i="53"/>
  <c r="L123" i="53"/>
  <c r="K123" i="53"/>
  <c r="L122" i="53"/>
  <c r="K122" i="53"/>
  <c r="L121" i="53"/>
  <c r="K121" i="53"/>
  <c r="L120" i="53"/>
  <c r="K120" i="53"/>
  <c r="L119" i="53"/>
  <c r="K119" i="53"/>
  <c r="L118" i="53"/>
  <c r="K118" i="53"/>
  <c r="L117" i="53"/>
  <c r="K117" i="53"/>
  <c r="L116" i="53"/>
  <c r="K116" i="53"/>
  <c r="L115" i="53"/>
  <c r="K115" i="53"/>
  <c r="L114" i="53"/>
  <c r="K114" i="53"/>
  <c r="L113" i="53"/>
  <c r="K113" i="53"/>
  <c r="L112" i="53"/>
  <c r="K112" i="53"/>
  <c r="L111" i="53"/>
  <c r="K111" i="53"/>
  <c r="L110" i="53"/>
  <c r="K110" i="53"/>
  <c r="L109" i="53"/>
  <c r="K109" i="53"/>
  <c r="L108" i="53"/>
  <c r="K108" i="53"/>
  <c r="L107" i="53"/>
  <c r="K107" i="53"/>
  <c r="L106" i="53"/>
  <c r="K106" i="53"/>
  <c r="L105" i="53"/>
  <c r="K105" i="53"/>
  <c r="L104" i="53"/>
  <c r="K104" i="53"/>
  <c r="L103" i="53"/>
  <c r="K103" i="53"/>
  <c r="L102" i="53"/>
  <c r="K102" i="53"/>
  <c r="L101" i="53"/>
  <c r="K101" i="53"/>
  <c r="L100" i="53"/>
  <c r="K100" i="53"/>
  <c r="L99" i="53"/>
  <c r="K99" i="53"/>
  <c r="L98" i="53"/>
  <c r="K98" i="53"/>
  <c r="L97" i="53"/>
  <c r="K97" i="53"/>
  <c r="L96" i="53"/>
  <c r="K96" i="53"/>
  <c r="L95" i="53"/>
  <c r="K95" i="53"/>
  <c r="L94" i="53"/>
  <c r="K94" i="53"/>
  <c r="L93" i="53"/>
  <c r="K93" i="53"/>
  <c r="L92" i="53"/>
  <c r="K92" i="53"/>
  <c r="L91" i="53"/>
  <c r="K91" i="53"/>
  <c r="L90" i="53"/>
  <c r="K90" i="53"/>
  <c r="L89" i="53"/>
  <c r="K89" i="53"/>
  <c r="L88" i="53"/>
  <c r="K88" i="53"/>
  <c r="L87" i="53"/>
  <c r="K87" i="53"/>
  <c r="L86" i="53"/>
  <c r="K86" i="53"/>
  <c r="L85" i="53"/>
  <c r="K85" i="53"/>
  <c r="L84" i="53"/>
  <c r="K84" i="53"/>
  <c r="L83" i="53"/>
  <c r="K83" i="53"/>
  <c r="L82" i="53"/>
  <c r="K82" i="53"/>
  <c r="L81" i="53"/>
  <c r="K81" i="53"/>
  <c r="L80" i="53"/>
  <c r="K80" i="53"/>
  <c r="L79" i="53"/>
  <c r="K79" i="53"/>
  <c r="L78" i="53"/>
  <c r="K78" i="53"/>
  <c r="L77" i="53"/>
  <c r="K77" i="53"/>
  <c r="L76" i="53"/>
  <c r="K76" i="53"/>
  <c r="L75" i="53"/>
  <c r="K75" i="53"/>
  <c r="L74" i="53"/>
  <c r="K74" i="53"/>
  <c r="L73" i="53"/>
  <c r="K73" i="53"/>
  <c r="L72" i="53"/>
  <c r="K72" i="53"/>
  <c r="L71" i="53"/>
  <c r="K71" i="53"/>
  <c r="L70" i="53"/>
  <c r="K70" i="53"/>
  <c r="L69" i="53"/>
  <c r="K69" i="53"/>
  <c r="L68" i="53"/>
  <c r="K68" i="53"/>
  <c r="L67" i="53"/>
  <c r="K67" i="53"/>
  <c r="L66" i="53"/>
  <c r="K66" i="53"/>
  <c r="L65" i="53"/>
  <c r="K65" i="53"/>
  <c r="L64" i="53"/>
  <c r="K64" i="53"/>
  <c r="L63" i="53"/>
  <c r="K63" i="53"/>
  <c r="L62" i="53"/>
  <c r="K62" i="53"/>
  <c r="L61" i="53"/>
  <c r="K61" i="53"/>
  <c r="L60" i="53"/>
  <c r="K60" i="53"/>
  <c r="L59" i="53"/>
  <c r="K59" i="53"/>
  <c r="L58" i="53"/>
  <c r="K58" i="53"/>
  <c r="L57" i="53"/>
  <c r="K57" i="53"/>
  <c r="L56" i="53"/>
  <c r="K56" i="53"/>
  <c r="L55" i="53"/>
  <c r="K55" i="53"/>
  <c r="L54" i="53"/>
  <c r="K54" i="53"/>
  <c r="L53" i="53"/>
  <c r="K53" i="53"/>
  <c r="L52" i="53"/>
  <c r="K52" i="53"/>
  <c r="L51" i="53"/>
  <c r="K51" i="53"/>
  <c r="L50" i="53"/>
  <c r="K50" i="53"/>
  <c r="L49" i="53"/>
  <c r="K49" i="53"/>
  <c r="L48" i="53"/>
  <c r="K48" i="53"/>
  <c r="L47" i="53"/>
  <c r="K47" i="53"/>
  <c r="L46" i="53"/>
  <c r="K46" i="53"/>
  <c r="L45" i="53"/>
  <c r="K45" i="53"/>
  <c r="L44" i="53"/>
  <c r="K44" i="53"/>
  <c r="L43" i="53"/>
  <c r="K43" i="53"/>
  <c r="L42" i="53"/>
  <c r="K42" i="53"/>
  <c r="L41" i="53"/>
  <c r="K41" i="53"/>
  <c r="L40" i="53"/>
  <c r="K40" i="53"/>
  <c r="L39" i="53"/>
  <c r="K39" i="53"/>
  <c r="L38" i="53"/>
  <c r="K38" i="53"/>
  <c r="L37" i="53"/>
  <c r="K37" i="53"/>
  <c r="L36" i="53"/>
  <c r="K36" i="53"/>
  <c r="L35" i="53"/>
  <c r="K35" i="53"/>
  <c r="L34" i="53"/>
  <c r="K34" i="53"/>
  <c r="L33" i="53"/>
  <c r="K33" i="53"/>
  <c r="L32" i="53"/>
  <c r="K32" i="53"/>
  <c r="L31" i="53"/>
  <c r="K31" i="53"/>
  <c r="L30" i="53"/>
  <c r="K30" i="53"/>
  <c r="L29" i="53"/>
  <c r="K29" i="53"/>
  <c r="L28" i="53"/>
  <c r="K28" i="53"/>
  <c r="L27" i="53"/>
  <c r="K27" i="53"/>
  <c r="L26" i="53"/>
  <c r="K26" i="53"/>
  <c r="L25" i="53"/>
  <c r="K25" i="53"/>
  <c r="L24" i="53"/>
  <c r="K24" i="53"/>
  <c r="L23" i="53"/>
  <c r="K23" i="53"/>
  <c r="L22" i="53"/>
  <c r="K22" i="53"/>
  <c r="L21" i="53"/>
  <c r="K21" i="53"/>
  <c r="L20" i="53"/>
  <c r="K20" i="53"/>
  <c r="L19" i="53"/>
  <c r="K19" i="53"/>
  <c r="L18" i="53"/>
  <c r="K18" i="53"/>
  <c r="L17" i="53"/>
  <c r="K17" i="53"/>
  <c r="L16" i="53"/>
  <c r="K16" i="53"/>
  <c r="L15" i="53"/>
  <c r="K15" i="53"/>
  <c r="L14" i="53"/>
  <c r="K14" i="53"/>
  <c r="L13" i="53"/>
  <c r="K13" i="53"/>
  <c r="L12" i="53"/>
  <c r="K12" i="53"/>
  <c r="L11" i="53"/>
  <c r="K11" i="53"/>
  <c r="L10" i="53"/>
  <c r="K10" i="53"/>
  <c r="L9" i="53"/>
  <c r="K9" i="53"/>
  <c r="L8" i="53"/>
  <c r="K8" i="53"/>
  <c r="L7" i="53"/>
  <c r="K7" i="53"/>
  <c r="L6" i="53"/>
  <c r="K6" i="53"/>
  <c r="L5" i="53"/>
  <c r="K5" i="53"/>
  <c r="L4" i="53"/>
  <c r="K4" i="53"/>
  <c r="L3" i="53"/>
  <c r="K3" i="53"/>
  <c r="L10" i="27" l="1"/>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L132" i="27"/>
  <c r="L133" i="27"/>
  <c r="L134" i="27"/>
  <c r="L135" i="27"/>
  <c r="L136" i="27"/>
  <c r="L137" i="27"/>
  <c r="L138" i="27"/>
  <c r="L139" i="27"/>
  <c r="L140" i="27"/>
  <c r="L141" i="27"/>
  <c r="L142" i="27"/>
  <c r="L143" i="27"/>
  <c r="L144" i="27"/>
  <c r="L145" i="27"/>
  <c r="L146" i="27"/>
  <c r="L147" i="27"/>
  <c r="L148" i="27"/>
  <c r="L149" i="27"/>
  <c r="L150" i="27"/>
  <c r="L151" i="27"/>
  <c r="L152" i="27"/>
  <c r="L153" i="27"/>
  <c r="L154" i="27"/>
  <c r="L155" i="27"/>
  <c r="L156" i="27"/>
  <c r="L157" i="27"/>
  <c r="L158" i="27"/>
  <c r="L159" i="27"/>
  <c r="L160" i="27"/>
  <c r="L161" i="27"/>
  <c r="L162" i="27"/>
  <c r="L163" i="27"/>
  <c r="L164" i="27"/>
  <c r="L165" i="27"/>
  <c r="L166" i="27"/>
  <c r="L167" i="27"/>
  <c r="L168" i="27"/>
  <c r="L169" i="27"/>
  <c r="L170" i="27"/>
  <c r="L171" i="27"/>
  <c r="L172" i="27"/>
  <c r="L173" i="27"/>
  <c r="L174" i="27"/>
  <c r="L175" i="27"/>
  <c r="L176" i="27"/>
  <c r="L177" i="27"/>
  <c r="L178" i="27"/>
  <c r="L179" i="27"/>
  <c r="L180" i="27"/>
  <c r="L181" i="27"/>
  <c r="L182" i="27"/>
  <c r="L183" i="27"/>
  <c r="L184" i="27"/>
  <c r="L185" i="27"/>
  <c r="L186" i="27"/>
  <c r="L187" i="27"/>
  <c r="L188" i="27"/>
  <c r="L189" i="27"/>
  <c r="L190" i="27"/>
  <c r="L191" i="27"/>
  <c r="L192" i="27"/>
  <c r="L193" i="27"/>
  <c r="L194" i="27"/>
  <c r="L195" i="27"/>
  <c r="L196" i="27"/>
  <c r="L197" i="27"/>
  <c r="L198" i="27"/>
  <c r="L199" i="27"/>
  <c r="L200" i="27"/>
  <c r="L201" i="27"/>
  <c r="L202" i="27"/>
  <c r="L203" i="27"/>
  <c r="L204" i="27"/>
  <c r="L205" i="27"/>
  <c r="L206" i="27"/>
  <c r="L207" i="27"/>
  <c r="L208" i="27"/>
  <c r="L209" i="27"/>
  <c r="L210" i="27"/>
  <c r="L211" i="27"/>
  <c r="L212" i="27"/>
  <c r="L213" i="27"/>
  <c r="L214" i="27"/>
  <c r="L215" i="27"/>
  <c r="L216" i="27"/>
  <c r="L217" i="27"/>
  <c r="L218" i="27"/>
  <c r="L219" i="27"/>
  <c r="L220" i="27"/>
  <c r="L221" i="27"/>
  <c r="L222" i="27"/>
  <c r="L223" i="27"/>
  <c r="L224" i="27"/>
  <c r="L225" i="27"/>
  <c r="L226" i="27"/>
  <c r="L227" i="27"/>
  <c r="L228" i="27"/>
  <c r="L229" i="27"/>
  <c r="L230" i="27"/>
  <c r="L231" i="27"/>
  <c r="L232" i="27"/>
  <c r="L233" i="27"/>
  <c r="L234" i="27"/>
  <c r="L235" i="27"/>
  <c r="L236" i="27"/>
  <c r="L237" i="27"/>
  <c r="L238" i="27"/>
  <c r="L239" i="27"/>
  <c r="L240" i="27"/>
  <c r="L241" i="27"/>
  <c r="L242" i="27"/>
  <c r="L243" i="27"/>
  <c r="L244" i="27"/>
  <c r="L245" i="27"/>
  <c r="L246" i="27"/>
  <c r="L247" i="27"/>
  <c r="L248" i="27"/>
  <c r="L249" i="27"/>
  <c r="L250" i="27"/>
  <c r="L251" i="27"/>
  <c r="L252" i="27"/>
  <c r="L253" i="27"/>
  <c r="L254" i="27"/>
  <c r="L255" i="27"/>
  <c r="L256" i="27"/>
  <c r="L257"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L9" i="27"/>
  <c r="K9"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K4" i="52" l="1"/>
  <c r="K5" i="52"/>
  <c r="K6" i="52"/>
  <c r="K7" i="52"/>
  <c r="K8" i="52"/>
  <c r="K9" i="52"/>
  <c r="K10" i="52"/>
  <c r="K3" i="52"/>
  <c r="H4" i="52"/>
  <c r="H5" i="52"/>
  <c r="H6" i="52"/>
  <c r="H7" i="52"/>
  <c r="H8" i="52"/>
  <c r="H9" i="52"/>
  <c r="L3" i="52"/>
  <c r="H3" i="52"/>
  <c r="H2" i="52"/>
  <c r="L5" i="50" l="1"/>
  <c r="K5" i="50"/>
  <c r="K9" i="50"/>
  <c r="L9" i="50"/>
  <c r="L64" i="15" l="1"/>
  <c r="L65" i="15"/>
  <c r="L66" i="15"/>
  <c r="L67" i="15"/>
  <c r="L68" i="15"/>
  <c r="L69" i="15"/>
  <c r="L70" i="15"/>
  <c r="L71" i="15"/>
  <c r="L72" i="15"/>
  <c r="L73" i="15"/>
  <c r="L74" i="15"/>
  <c r="L75" i="15"/>
  <c r="L76" i="15"/>
  <c r="L77" i="15"/>
  <c r="L78" i="15"/>
  <c r="L79" i="15"/>
  <c r="L80" i="15"/>
  <c r="L63" i="15"/>
  <c r="K63" i="15"/>
  <c r="K64" i="15"/>
  <c r="K65" i="15"/>
  <c r="K66" i="15"/>
  <c r="K67" i="15"/>
  <c r="K68" i="15"/>
  <c r="K69" i="15"/>
  <c r="K70" i="15"/>
  <c r="K71" i="15"/>
  <c r="K72" i="15"/>
  <c r="K73" i="15"/>
  <c r="K74" i="15"/>
  <c r="K75" i="15"/>
  <c r="K76" i="15"/>
  <c r="K77" i="15"/>
  <c r="K78" i="15"/>
  <c r="K79" i="15"/>
  <c r="K80" i="15"/>
  <c r="H46" i="15"/>
  <c r="H47" i="15"/>
  <c r="H48" i="15"/>
  <c r="H49" i="15"/>
  <c r="H50" i="15"/>
  <c r="H51" i="15"/>
  <c r="H52" i="15"/>
  <c r="H53" i="15"/>
  <c r="H54" i="15"/>
  <c r="K15" i="50" l="1"/>
  <c r="K16" i="50"/>
  <c r="K10" i="50"/>
  <c r="K7" i="50"/>
  <c r="K11" i="50"/>
  <c r="K8" i="50"/>
  <c r="K12" i="50"/>
  <c r="K4" i="50"/>
  <c r="K6" i="50"/>
  <c r="L16" i="4" l="1"/>
  <c r="K16" i="4"/>
  <c r="L15" i="4"/>
  <c r="K15" i="4"/>
  <c r="L14" i="4"/>
  <c r="K14" i="4"/>
  <c r="L13" i="4"/>
  <c r="K13" i="4"/>
  <c r="H13" i="4"/>
  <c r="L12" i="4"/>
  <c r="K12" i="4"/>
  <c r="H12" i="4"/>
  <c r="L11" i="4"/>
  <c r="K11" i="4"/>
  <c r="H11" i="4"/>
  <c r="L10" i="4"/>
  <c r="K10" i="4"/>
  <c r="H10" i="4"/>
  <c r="L9" i="4"/>
  <c r="K9" i="4"/>
  <c r="H9" i="4"/>
  <c r="L8" i="4"/>
  <c r="K8" i="4"/>
  <c r="H8" i="4"/>
  <c r="H7" i="4"/>
  <c r="L6" i="4"/>
  <c r="K6" i="4"/>
  <c r="H6" i="4"/>
  <c r="L5" i="4"/>
  <c r="K5" i="4"/>
  <c r="H5" i="4"/>
  <c r="L4" i="4"/>
  <c r="K4" i="4"/>
  <c r="H4" i="4"/>
  <c r="L3" i="4"/>
  <c r="K3" i="4"/>
  <c r="H3" i="4"/>
  <c r="H2" i="4"/>
  <c r="L135" i="44"/>
  <c r="K135" i="44"/>
  <c r="L134" i="44"/>
  <c r="L133" i="44"/>
  <c r="L132" i="44"/>
  <c r="K132" i="44"/>
  <c r="L131" i="44"/>
  <c r="K131" i="44"/>
  <c r="L130" i="44"/>
  <c r="K130" i="44"/>
  <c r="L129" i="44"/>
  <c r="K129" i="44"/>
  <c r="L128" i="44"/>
  <c r="K128" i="44"/>
  <c r="L127" i="44"/>
  <c r="K127" i="44"/>
  <c r="L126" i="44"/>
  <c r="K126" i="44"/>
  <c r="L125" i="44"/>
  <c r="K125" i="44"/>
  <c r="L124" i="44"/>
  <c r="K124" i="44"/>
  <c r="L123" i="44"/>
  <c r="K123" i="44"/>
  <c r="L121" i="44"/>
  <c r="K121" i="44"/>
  <c r="L120" i="44"/>
  <c r="K120" i="44"/>
  <c r="L119" i="44"/>
  <c r="K119" i="44"/>
  <c r="L118" i="44"/>
  <c r="K118" i="44"/>
  <c r="L117" i="44"/>
  <c r="K117" i="44"/>
  <c r="L116" i="44"/>
  <c r="K116" i="44"/>
  <c r="L115" i="44"/>
  <c r="K115" i="44"/>
  <c r="L114" i="44"/>
  <c r="K114" i="44"/>
  <c r="L113" i="44"/>
  <c r="K113" i="44"/>
  <c r="L112" i="44"/>
  <c r="K112" i="44"/>
  <c r="L111" i="44"/>
  <c r="K111" i="44"/>
  <c r="L110" i="44"/>
  <c r="K110" i="44"/>
  <c r="L109" i="44"/>
  <c r="K109" i="44"/>
  <c r="L108" i="44"/>
  <c r="K108" i="44"/>
  <c r="L107" i="44"/>
  <c r="K107" i="44"/>
  <c r="L106" i="44"/>
  <c r="K106" i="44"/>
  <c r="L105" i="44"/>
  <c r="K105" i="44"/>
  <c r="L104" i="44"/>
  <c r="K104" i="44"/>
  <c r="L103" i="44"/>
  <c r="K103" i="44"/>
  <c r="L102" i="44"/>
  <c r="K102" i="44"/>
  <c r="L101" i="44"/>
  <c r="K101" i="44"/>
  <c r="L100" i="44"/>
  <c r="K100" i="44"/>
  <c r="L99" i="44"/>
  <c r="K99" i="44"/>
  <c r="L98" i="44"/>
  <c r="K98" i="44"/>
  <c r="L97" i="44"/>
  <c r="K97" i="44"/>
  <c r="L96" i="44"/>
  <c r="K96" i="44"/>
  <c r="L95" i="44"/>
  <c r="K95" i="44"/>
  <c r="L94" i="44"/>
  <c r="K94" i="44"/>
  <c r="L93" i="44"/>
  <c r="K93" i="44"/>
  <c r="L92" i="44"/>
  <c r="K92" i="44"/>
  <c r="L91" i="44"/>
  <c r="K91" i="44"/>
  <c r="L90" i="44"/>
  <c r="K90" i="44"/>
  <c r="L89" i="44"/>
  <c r="K89" i="44"/>
  <c r="H89" i="44"/>
  <c r="L88" i="44"/>
  <c r="K88" i="44"/>
  <c r="H88" i="44"/>
  <c r="L87" i="44"/>
  <c r="K87" i="44"/>
  <c r="H87" i="44"/>
  <c r="L86" i="44"/>
  <c r="K86" i="44"/>
  <c r="H86" i="44"/>
  <c r="L85" i="44"/>
  <c r="K85" i="44"/>
  <c r="H85" i="44"/>
  <c r="L84" i="44"/>
  <c r="K84" i="44"/>
  <c r="H84" i="44"/>
  <c r="L83" i="44"/>
  <c r="K83" i="44"/>
  <c r="H83" i="44"/>
  <c r="L82" i="44"/>
  <c r="K82" i="44"/>
  <c r="H82" i="44"/>
  <c r="L81" i="44"/>
  <c r="K81" i="44"/>
  <c r="H81" i="44"/>
  <c r="L80" i="44"/>
  <c r="K80" i="44"/>
  <c r="H80" i="44"/>
  <c r="L79" i="44"/>
  <c r="K79" i="44"/>
  <c r="H79" i="44"/>
  <c r="L78" i="44"/>
  <c r="K78" i="44"/>
  <c r="H78" i="44"/>
  <c r="L77" i="44"/>
  <c r="K77" i="44"/>
  <c r="H77" i="44"/>
  <c r="L76" i="44"/>
  <c r="K76" i="44"/>
  <c r="H76" i="44"/>
  <c r="L75" i="44"/>
  <c r="K75" i="44"/>
  <c r="H75" i="44"/>
  <c r="L74" i="44"/>
  <c r="K74" i="44"/>
  <c r="H74" i="44"/>
  <c r="L73" i="44"/>
  <c r="K73" i="44"/>
  <c r="H73" i="44"/>
  <c r="L72" i="44"/>
  <c r="K72" i="44"/>
  <c r="H72" i="44"/>
  <c r="L71" i="44"/>
  <c r="K71" i="44"/>
  <c r="H71" i="44"/>
  <c r="L70" i="44"/>
  <c r="K70" i="44"/>
  <c r="H70" i="44"/>
  <c r="L69" i="44"/>
  <c r="K69" i="44"/>
  <c r="H69" i="44"/>
  <c r="L68" i="44"/>
  <c r="K68" i="44"/>
  <c r="H68" i="44"/>
  <c r="L67" i="44"/>
  <c r="K67" i="44"/>
  <c r="H67" i="44"/>
  <c r="L66" i="44"/>
  <c r="K66" i="44"/>
  <c r="H66" i="44"/>
  <c r="L65" i="44"/>
  <c r="K65" i="44"/>
  <c r="H65" i="44"/>
  <c r="L64" i="44"/>
  <c r="K64" i="44"/>
  <c r="H64" i="44"/>
  <c r="L63" i="44"/>
  <c r="K63" i="44"/>
  <c r="H63" i="44"/>
  <c r="L62" i="44"/>
  <c r="K62" i="44"/>
  <c r="H62" i="44"/>
  <c r="L61" i="44"/>
  <c r="K61" i="44"/>
  <c r="H61" i="44"/>
  <c r="L60" i="44"/>
  <c r="K60" i="44"/>
  <c r="H60" i="44"/>
  <c r="L59" i="44"/>
  <c r="K59" i="44"/>
  <c r="H59" i="44"/>
  <c r="L58" i="44"/>
  <c r="K58" i="44"/>
  <c r="H58" i="44"/>
  <c r="L57" i="44"/>
  <c r="K57" i="44"/>
  <c r="H57" i="44"/>
  <c r="L56" i="44"/>
  <c r="K56" i="44"/>
  <c r="H56" i="44"/>
  <c r="L55" i="44"/>
  <c r="K55" i="44"/>
  <c r="H55" i="44"/>
  <c r="L54" i="44"/>
  <c r="K54" i="44"/>
  <c r="H54" i="44"/>
  <c r="H53" i="44"/>
  <c r="L52" i="44"/>
  <c r="K52" i="44"/>
  <c r="H52" i="44"/>
  <c r="L51" i="44"/>
  <c r="K51" i="44"/>
  <c r="H51" i="44"/>
  <c r="L50" i="44"/>
  <c r="K50" i="44"/>
  <c r="H50" i="44"/>
  <c r="L49" i="44"/>
  <c r="K49" i="44"/>
  <c r="H49" i="44"/>
  <c r="L48" i="44"/>
  <c r="K48" i="44"/>
  <c r="H48" i="44"/>
  <c r="L47" i="44"/>
  <c r="K47" i="44"/>
  <c r="H47" i="44"/>
  <c r="L46" i="44"/>
  <c r="K46" i="44"/>
  <c r="H46" i="44"/>
  <c r="L45" i="44"/>
  <c r="K45" i="44"/>
  <c r="H45" i="44"/>
  <c r="L44" i="44"/>
  <c r="K44" i="44"/>
  <c r="H44" i="44"/>
  <c r="L43" i="44"/>
  <c r="K43" i="44"/>
  <c r="H43" i="44"/>
  <c r="L42" i="44"/>
  <c r="K42" i="44"/>
  <c r="H42" i="44"/>
  <c r="L41" i="44"/>
  <c r="K41" i="44"/>
  <c r="H41" i="44"/>
  <c r="L40" i="44"/>
  <c r="K40" i="44"/>
  <c r="H40" i="44"/>
  <c r="L39" i="44"/>
  <c r="K39" i="44"/>
  <c r="H39" i="44"/>
  <c r="L38" i="44"/>
  <c r="K38" i="44"/>
  <c r="H38" i="44"/>
  <c r="L37" i="44"/>
  <c r="K37" i="44"/>
  <c r="H37" i="44"/>
  <c r="L36" i="44"/>
  <c r="K36" i="44"/>
  <c r="H36" i="44"/>
  <c r="L35" i="44"/>
  <c r="K35" i="44"/>
  <c r="H35" i="44"/>
  <c r="L34" i="44"/>
  <c r="K34" i="44"/>
  <c r="H34" i="44"/>
  <c r="L33" i="44"/>
  <c r="K33" i="44"/>
  <c r="H33" i="44"/>
  <c r="L32" i="44"/>
  <c r="K32" i="44"/>
  <c r="H32" i="44"/>
  <c r="L31" i="44"/>
  <c r="K31" i="44"/>
  <c r="H31" i="44"/>
  <c r="L30" i="44"/>
  <c r="K30" i="44"/>
  <c r="H30" i="44"/>
  <c r="L29" i="44"/>
  <c r="K29" i="44"/>
  <c r="H29" i="44"/>
  <c r="L28" i="44"/>
  <c r="K28" i="44"/>
  <c r="H28" i="44"/>
  <c r="L27" i="44"/>
  <c r="K27" i="44"/>
  <c r="H27" i="44"/>
  <c r="L26" i="44"/>
  <c r="K26" i="44"/>
  <c r="H26" i="44"/>
  <c r="L25" i="44"/>
  <c r="K25" i="44"/>
  <c r="H25" i="44"/>
  <c r="L24" i="44"/>
  <c r="K24" i="44"/>
  <c r="H24" i="44"/>
  <c r="L23" i="44"/>
  <c r="K23" i="44"/>
  <c r="H23" i="44"/>
  <c r="L22" i="44"/>
  <c r="K22" i="44"/>
  <c r="H22" i="44"/>
  <c r="L21" i="44"/>
  <c r="K21" i="44"/>
  <c r="H21" i="44"/>
  <c r="L20" i="44"/>
  <c r="K20" i="44"/>
  <c r="H20" i="44"/>
  <c r="L19" i="44"/>
  <c r="K19" i="44"/>
  <c r="H19" i="44"/>
  <c r="L18" i="44"/>
  <c r="K18" i="44"/>
  <c r="H18" i="44"/>
  <c r="L17" i="44"/>
  <c r="K17" i="44"/>
  <c r="H17" i="44"/>
  <c r="L16" i="44"/>
  <c r="K16" i="44"/>
  <c r="H16" i="44"/>
  <c r="L15" i="44"/>
  <c r="K15" i="44"/>
  <c r="H15" i="44"/>
  <c r="L14" i="44"/>
  <c r="K14" i="44"/>
  <c r="H14" i="44"/>
  <c r="L13" i="44"/>
  <c r="K13" i="44"/>
  <c r="H13" i="44"/>
  <c r="L12" i="44"/>
  <c r="K12" i="44"/>
  <c r="H12" i="44"/>
  <c r="L11" i="44"/>
  <c r="K11" i="44"/>
  <c r="H11" i="44"/>
  <c r="L10" i="44"/>
  <c r="K10" i="44"/>
  <c r="H10" i="44"/>
  <c r="L9" i="44"/>
  <c r="K9" i="44"/>
  <c r="H9" i="44"/>
  <c r="L8" i="44"/>
  <c r="K8" i="44"/>
  <c r="H8" i="44"/>
  <c r="L7" i="44"/>
  <c r="K7" i="44"/>
  <c r="H7" i="44"/>
  <c r="L6" i="44"/>
  <c r="K6" i="44"/>
  <c r="H6" i="44"/>
  <c r="L5" i="44"/>
  <c r="K5" i="44"/>
  <c r="H5" i="44"/>
  <c r="L4" i="44"/>
  <c r="K4" i="44"/>
  <c r="H4" i="44"/>
  <c r="L3" i="44"/>
  <c r="K3" i="44"/>
  <c r="H3" i="44"/>
  <c r="H2" i="44"/>
  <c r="L69" i="32"/>
  <c r="K69" i="32"/>
  <c r="L68" i="32"/>
  <c r="K68" i="32"/>
  <c r="L67" i="32"/>
  <c r="K67" i="32"/>
  <c r="L66" i="32"/>
  <c r="K66" i="32"/>
  <c r="L65" i="32"/>
  <c r="K65" i="32"/>
  <c r="L64" i="32"/>
  <c r="K64" i="32"/>
  <c r="L63" i="32"/>
  <c r="K63" i="32"/>
  <c r="L62" i="32"/>
  <c r="K62" i="32"/>
  <c r="L61" i="32"/>
  <c r="K61" i="32"/>
  <c r="L60" i="32"/>
  <c r="K60" i="32"/>
  <c r="L59" i="32"/>
  <c r="K59" i="32"/>
  <c r="L58" i="32"/>
  <c r="K58" i="32"/>
  <c r="L57" i="32"/>
  <c r="K57" i="32"/>
  <c r="L56" i="32"/>
  <c r="K56" i="32"/>
  <c r="L55" i="32"/>
  <c r="K55" i="32"/>
  <c r="L54" i="32"/>
  <c r="K54" i="32"/>
  <c r="L53" i="32"/>
  <c r="K53" i="32"/>
  <c r="L52" i="32"/>
  <c r="K52" i="32"/>
  <c r="L51" i="32"/>
  <c r="K51" i="32"/>
  <c r="L50" i="32"/>
  <c r="K50" i="32"/>
  <c r="H50" i="32"/>
  <c r="L49" i="32"/>
  <c r="K49" i="32"/>
  <c r="H49" i="32"/>
  <c r="L48" i="32"/>
  <c r="K48" i="32"/>
  <c r="H48" i="32"/>
  <c r="L47" i="32"/>
  <c r="K47" i="32"/>
  <c r="H47" i="32"/>
  <c r="L46" i="32"/>
  <c r="K46" i="32"/>
  <c r="H46" i="32"/>
  <c r="L45" i="32"/>
  <c r="K45" i="32"/>
  <c r="H45" i="32"/>
  <c r="L44" i="32"/>
  <c r="K44" i="32"/>
  <c r="H44" i="32"/>
  <c r="L43" i="32"/>
  <c r="K43" i="32"/>
  <c r="H43" i="32"/>
  <c r="L42" i="32"/>
  <c r="K42" i="32"/>
  <c r="H42" i="32"/>
  <c r="L41" i="32"/>
  <c r="K41" i="32"/>
  <c r="H41" i="32"/>
  <c r="L40" i="32"/>
  <c r="K40" i="32"/>
  <c r="H40" i="32"/>
  <c r="L39" i="32"/>
  <c r="K39" i="32"/>
  <c r="H39" i="32"/>
  <c r="L38" i="32"/>
  <c r="K38" i="32"/>
  <c r="H38" i="32"/>
  <c r="L37" i="32"/>
  <c r="K37" i="32"/>
  <c r="H37" i="32"/>
  <c r="H36" i="32"/>
  <c r="L35" i="32"/>
  <c r="K35" i="32"/>
  <c r="H35" i="32"/>
  <c r="L34" i="32"/>
  <c r="K34" i="32"/>
  <c r="H34" i="32"/>
  <c r="L33" i="32"/>
  <c r="K33" i="32"/>
  <c r="H33" i="32"/>
  <c r="L32" i="32"/>
  <c r="K32" i="32"/>
  <c r="H32" i="32"/>
  <c r="L31" i="32"/>
  <c r="K31" i="32"/>
  <c r="H31" i="32"/>
  <c r="L30" i="32"/>
  <c r="K30" i="32"/>
  <c r="H30" i="32"/>
  <c r="L29" i="32"/>
  <c r="K29" i="32"/>
  <c r="H29" i="32"/>
  <c r="L28" i="32"/>
  <c r="K28" i="32"/>
  <c r="H28" i="32"/>
  <c r="L27" i="32"/>
  <c r="K27" i="32"/>
  <c r="H27" i="32"/>
  <c r="L26" i="32"/>
  <c r="K26" i="32"/>
  <c r="H26" i="32"/>
  <c r="L25" i="32"/>
  <c r="K25" i="32"/>
  <c r="H25" i="32"/>
  <c r="L24" i="32"/>
  <c r="K24" i="32"/>
  <c r="H24" i="32"/>
  <c r="L23" i="32"/>
  <c r="K23" i="32"/>
  <c r="H23" i="32"/>
  <c r="L22" i="32"/>
  <c r="K22" i="32"/>
  <c r="H22" i="32"/>
  <c r="L21" i="32"/>
  <c r="K21" i="32"/>
  <c r="H21" i="32"/>
  <c r="L20" i="32"/>
  <c r="K20" i="32"/>
  <c r="H20" i="32"/>
  <c r="H19" i="32"/>
  <c r="L18" i="32"/>
  <c r="K18" i="32"/>
  <c r="H18" i="32"/>
  <c r="L17" i="32"/>
  <c r="K17" i="32"/>
  <c r="H17" i="32"/>
  <c r="L16" i="32"/>
  <c r="K16" i="32"/>
  <c r="H16" i="32"/>
  <c r="L15" i="32"/>
  <c r="K15" i="32"/>
  <c r="H15" i="32"/>
  <c r="L14" i="32"/>
  <c r="K14" i="32"/>
  <c r="H14" i="32"/>
  <c r="L13" i="32"/>
  <c r="K13" i="32"/>
  <c r="H13" i="32"/>
  <c r="L12" i="32"/>
  <c r="K12" i="32"/>
  <c r="H12" i="32"/>
  <c r="L11" i="32"/>
  <c r="K11" i="32"/>
  <c r="H11" i="32"/>
  <c r="L10" i="32"/>
  <c r="K10" i="32"/>
  <c r="H10" i="32"/>
  <c r="L9" i="32"/>
  <c r="K9" i="32"/>
  <c r="H9" i="32"/>
  <c r="L8" i="32"/>
  <c r="K8" i="32"/>
  <c r="H8" i="32"/>
  <c r="L7" i="32"/>
  <c r="K7" i="32"/>
  <c r="H7" i="32"/>
  <c r="L6" i="32"/>
  <c r="K6" i="32"/>
  <c r="H6" i="32"/>
  <c r="L5" i="32"/>
  <c r="K5" i="32"/>
  <c r="H5" i="32"/>
  <c r="L4" i="32"/>
  <c r="K4" i="32"/>
  <c r="H4" i="32"/>
  <c r="L3" i="32"/>
  <c r="K3" i="32"/>
  <c r="H3" i="32"/>
  <c r="H2" i="32"/>
  <c r="L61" i="15"/>
  <c r="K61" i="15"/>
  <c r="L60" i="15"/>
  <c r="K60" i="15"/>
  <c r="L59" i="15"/>
  <c r="K59" i="15"/>
  <c r="L58" i="15"/>
  <c r="K58" i="15"/>
  <c r="L57" i="15"/>
  <c r="K57" i="15"/>
  <c r="L56" i="15"/>
  <c r="K56" i="15"/>
  <c r="L55" i="15"/>
  <c r="K55" i="15"/>
  <c r="L54" i="15"/>
  <c r="K54" i="15"/>
  <c r="L53" i="15"/>
  <c r="K53" i="15"/>
  <c r="L52" i="15"/>
  <c r="K52" i="15"/>
  <c r="L51" i="15"/>
  <c r="K51" i="15"/>
  <c r="L50" i="15"/>
  <c r="K50" i="15"/>
  <c r="L49" i="15"/>
  <c r="K49" i="15"/>
  <c r="L48" i="15"/>
  <c r="K48" i="15"/>
  <c r="L47" i="15"/>
  <c r="K47" i="15"/>
  <c r="L46" i="15"/>
  <c r="K46" i="15"/>
  <c r="L45" i="15"/>
  <c r="K45" i="15"/>
  <c r="H45" i="15"/>
  <c r="L44" i="15"/>
  <c r="K44" i="15"/>
  <c r="H44" i="15"/>
  <c r="L43" i="15"/>
  <c r="K43" i="15"/>
  <c r="H43" i="15"/>
  <c r="L42" i="15"/>
  <c r="K42" i="15"/>
  <c r="H42" i="15"/>
  <c r="L41" i="15"/>
  <c r="K41" i="15"/>
  <c r="H41" i="15"/>
  <c r="L40" i="15"/>
  <c r="K40" i="15"/>
  <c r="H40" i="15"/>
  <c r="L39" i="15"/>
  <c r="K39" i="15"/>
  <c r="H39" i="15"/>
  <c r="L38" i="15"/>
  <c r="K38" i="15"/>
  <c r="H38" i="15"/>
  <c r="L37" i="15"/>
  <c r="K37" i="15"/>
  <c r="H37" i="15"/>
  <c r="L36" i="15"/>
  <c r="K36" i="15"/>
  <c r="H36" i="15"/>
  <c r="L35" i="15"/>
  <c r="K35" i="15"/>
  <c r="H35" i="15"/>
  <c r="L34" i="15"/>
  <c r="K34" i="15"/>
  <c r="H34" i="15"/>
  <c r="L33" i="15"/>
  <c r="K33" i="15"/>
  <c r="H33" i="15"/>
  <c r="L32" i="15"/>
  <c r="K32" i="15"/>
  <c r="H32" i="15"/>
  <c r="L31" i="15"/>
  <c r="K31" i="15"/>
  <c r="H31" i="15"/>
  <c r="L30" i="15"/>
  <c r="K30" i="15"/>
  <c r="H30" i="15"/>
  <c r="L29" i="15"/>
  <c r="K29" i="15"/>
  <c r="H29" i="15"/>
  <c r="L28" i="15"/>
  <c r="K28" i="15"/>
  <c r="H28" i="15"/>
  <c r="H27" i="15"/>
  <c r="L26" i="15"/>
  <c r="K26" i="15"/>
  <c r="H26" i="15"/>
  <c r="L25" i="15"/>
  <c r="K25" i="15"/>
  <c r="H25" i="15"/>
  <c r="H24" i="15"/>
  <c r="L23" i="15"/>
  <c r="K23" i="15"/>
  <c r="H23" i="15"/>
  <c r="L22" i="15"/>
  <c r="K22" i="15"/>
  <c r="H22" i="15"/>
  <c r="H21" i="15"/>
  <c r="L20" i="15"/>
  <c r="K20" i="15"/>
  <c r="H20" i="15"/>
  <c r="L19" i="15"/>
  <c r="K19" i="15"/>
  <c r="H19" i="15"/>
  <c r="L18" i="15"/>
  <c r="K18" i="15"/>
  <c r="H18" i="15"/>
  <c r="L17" i="15"/>
  <c r="K17" i="15"/>
  <c r="H17" i="15"/>
  <c r="L16" i="15"/>
  <c r="K16" i="15"/>
  <c r="H16" i="15"/>
  <c r="L15" i="15"/>
  <c r="K15" i="15"/>
  <c r="H15" i="15"/>
  <c r="L14" i="15"/>
  <c r="K14" i="15"/>
  <c r="H14" i="15"/>
  <c r="L13" i="15"/>
  <c r="K13" i="15"/>
  <c r="H13" i="15"/>
  <c r="L12" i="15"/>
  <c r="K12" i="15"/>
  <c r="H12" i="15"/>
  <c r="L11" i="15"/>
  <c r="K11" i="15"/>
  <c r="H11" i="15"/>
  <c r="L10" i="15"/>
  <c r="K10" i="15"/>
  <c r="H10" i="15"/>
  <c r="H9" i="15"/>
  <c r="L8" i="15"/>
  <c r="K8" i="15"/>
  <c r="H8" i="15"/>
  <c r="L7" i="15"/>
  <c r="K7" i="15"/>
  <c r="H7" i="15"/>
  <c r="L6" i="15"/>
  <c r="K6" i="15"/>
  <c r="H6" i="15"/>
  <c r="L5" i="15"/>
  <c r="K5" i="15"/>
  <c r="H5" i="15"/>
  <c r="L4" i="15"/>
  <c r="K4" i="15"/>
  <c r="H4" i="15"/>
  <c r="L3" i="15"/>
  <c r="K3" i="15"/>
  <c r="H3" i="15"/>
  <c r="H2" i="15"/>
  <c r="L15" i="16"/>
  <c r="K15" i="16"/>
  <c r="L14" i="16"/>
  <c r="K14" i="16"/>
  <c r="L13" i="16"/>
  <c r="K13" i="16"/>
  <c r="L11" i="16"/>
  <c r="K11" i="16"/>
  <c r="L10" i="16"/>
  <c r="K10" i="16"/>
  <c r="H10" i="16"/>
  <c r="L9" i="16"/>
  <c r="K9" i="16"/>
  <c r="H9" i="16"/>
  <c r="H8" i="16"/>
  <c r="L7" i="16"/>
  <c r="K7" i="16"/>
  <c r="H7" i="16"/>
  <c r="L6" i="16"/>
  <c r="K6" i="16"/>
  <c r="H6" i="16"/>
  <c r="L5" i="16"/>
  <c r="K5" i="16"/>
  <c r="H5" i="16"/>
  <c r="L4" i="16"/>
  <c r="H4" i="16"/>
  <c r="L3" i="16"/>
  <c r="H3" i="16"/>
  <c r="H2" i="16"/>
  <c r="L9" i="23"/>
  <c r="K9" i="23"/>
  <c r="L8" i="23"/>
  <c r="K8" i="23"/>
  <c r="H6" i="23"/>
  <c r="L6" i="23"/>
  <c r="K6" i="23"/>
  <c r="H5" i="23"/>
  <c r="L5" i="23"/>
  <c r="K5" i="23"/>
  <c r="H4" i="23"/>
  <c r="L4" i="23"/>
  <c r="K4" i="23"/>
  <c r="H3" i="23"/>
  <c r="H2" i="23"/>
  <c r="L9" i="31"/>
  <c r="L8" i="31"/>
  <c r="L7" i="31"/>
  <c r="H6" i="31"/>
  <c r="H5" i="31"/>
  <c r="L5" i="31"/>
  <c r="H4" i="31"/>
  <c r="L4" i="31"/>
  <c r="H3" i="31"/>
  <c r="H2" i="31"/>
  <c r="L16" i="50"/>
  <c r="L15" i="50"/>
  <c r="L14" i="50"/>
  <c r="K14" i="50"/>
  <c r="H13" i="50"/>
  <c r="L6" i="50"/>
  <c r="H12" i="50"/>
  <c r="H11" i="50"/>
  <c r="L4" i="50"/>
  <c r="H10" i="50"/>
  <c r="L12" i="50"/>
  <c r="H9" i="50"/>
  <c r="L8" i="50"/>
  <c r="H8" i="50"/>
  <c r="L11" i="50"/>
  <c r="H7" i="50"/>
  <c r="L7" i="50"/>
  <c r="H6" i="50"/>
  <c r="L10" i="50"/>
  <c r="H5" i="50"/>
  <c r="H4" i="50"/>
  <c r="L3" i="50"/>
  <c r="K3" i="50"/>
  <c r="H3" i="50"/>
  <c r="H2" i="50"/>
  <c r="L27" i="17"/>
  <c r="K27" i="17"/>
  <c r="L26" i="17"/>
  <c r="K26" i="17"/>
  <c r="H26" i="17"/>
  <c r="L25" i="17"/>
  <c r="K25" i="17"/>
  <c r="H25" i="17"/>
  <c r="L24" i="17"/>
  <c r="K24" i="17"/>
  <c r="H24" i="17"/>
  <c r="L23" i="17"/>
  <c r="K23" i="17"/>
  <c r="H23" i="17"/>
  <c r="L22" i="17"/>
  <c r="K22" i="17"/>
  <c r="H22" i="17"/>
  <c r="L21" i="17"/>
  <c r="K21" i="17"/>
  <c r="H21" i="17"/>
  <c r="L20" i="17"/>
  <c r="K20" i="17"/>
  <c r="H20" i="17"/>
  <c r="L19" i="17"/>
  <c r="K19" i="17"/>
  <c r="H19" i="17"/>
  <c r="L18" i="17"/>
  <c r="K18" i="17"/>
  <c r="H18" i="17"/>
  <c r="L17" i="17"/>
  <c r="K17" i="17"/>
  <c r="H17" i="17"/>
  <c r="L16" i="17"/>
  <c r="K16" i="17"/>
  <c r="H16" i="17"/>
  <c r="L15" i="17"/>
  <c r="K15" i="17"/>
  <c r="H15" i="17"/>
  <c r="L14" i="17"/>
  <c r="K14" i="17"/>
  <c r="H14" i="17"/>
  <c r="L13" i="17"/>
  <c r="K13" i="17"/>
  <c r="H13" i="17"/>
  <c r="L12" i="17"/>
  <c r="K12" i="17"/>
  <c r="H12" i="17"/>
  <c r="L11" i="17"/>
  <c r="K11" i="17"/>
  <c r="H11" i="17"/>
  <c r="L10" i="17"/>
  <c r="K10" i="17"/>
  <c r="H10" i="17"/>
  <c r="L9" i="17"/>
  <c r="K9" i="17"/>
  <c r="H9" i="17"/>
  <c r="L8" i="17"/>
  <c r="K8" i="17"/>
  <c r="H8" i="17"/>
  <c r="L7" i="17"/>
  <c r="K7" i="17"/>
  <c r="H7" i="17"/>
  <c r="L6" i="17"/>
  <c r="K6" i="17"/>
  <c r="H6" i="17"/>
  <c r="L5" i="17"/>
  <c r="K5" i="17"/>
  <c r="H5" i="17"/>
  <c r="L4" i="17"/>
  <c r="K4" i="17"/>
  <c r="H4" i="17"/>
  <c r="L3" i="17"/>
  <c r="K3" i="17"/>
  <c r="H3" i="17"/>
  <c r="H2" i="17"/>
  <c r="L11" i="24"/>
  <c r="K11" i="24"/>
  <c r="L10" i="24"/>
  <c r="K10" i="24"/>
  <c r="L9" i="24"/>
  <c r="K9" i="24"/>
  <c r="H8" i="24"/>
  <c r="L7" i="24"/>
  <c r="K7" i="24"/>
  <c r="H7" i="24"/>
  <c r="L6" i="24"/>
  <c r="K6" i="24"/>
  <c r="H6" i="24"/>
  <c r="L5" i="24"/>
  <c r="K5" i="24"/>
  <c r="H5" i="24"/>
  <c r="L4" i="24"/>
  <c r="K4" i="24"/>
  <c r="H4" i="24"/>
  <c r="L3" i="24"/>
  <c r="K3" i="24"/>
  <c r="H3" i="24"/>
  <c r="H2" i="24"/>
  <c r="L27" i="26"/>
  <c r="K27" i="26"/>
  <c r="L26" i="26"/>
  <c r="K26" i="26"/>
  <c r="L25" i="26"/>
  <c r="K25" i="26"/>
  <c r="K23" i="26"/>
  <c r="L22" i="26"/>
  <c r="K22" i="26"/>
  <c r="L21" i="26"/>
  <c r="K21" i="26"/>
  <c r="L20" i="26"/>
  <c r="K20" i="26"/>
  <c r="H20" i="26"/>
  <c r="H19" i="26"/>
  <c r="L18" i="26"/>
  <c r="K18" i="26"/>
  <c r="H18" i="26"/>
  <c r="L17" i="26"/>
  <c r="K17" i="26"/>
  <c r="H17" i="26"/>
  <c r="L16" i="26"/>
  <c r="K16" i="26"/>
  <c r="H16" i="26"/>
  <c r="H15" i="26"/>
  <c r="L14" i="26"/>
  <c r="K14" i="26"/>
  <c r="H14" i="26"/>
  <c r="L13" i="26"/>
  <c r="K13" i="26"/>
  <c r="H13" i="26"/>
  <c r="L12" i="26"/>
  <c r="K12" i="26"/>
  <c r="H12" i="26"/>
  <c r="L11" i="26"/>
  <c r="K11" i="26"/>
  <c r="H11" i="26"/>
  <c r="L10" i="26"/>
  <c r="K10" i="26"/>
  <c r="H10" i="26"/>
  <c r="L9" i="26"/>
  <c r="K9" i="26"/>
  <c r="H9" i="26"/>
  <c r="L8" i="26"/>
  <c r="K8" i="26"/>
  <c r="H8" i="26"/>
  <c r="L7" i="26"/>
  <c r="K7" i="26"/>
  <c r="H7" i="26"/>
  <c r="L6" i="26"/>
  <c r="K6" i="26"/>
  <c r="H6" i="26"/>
  <c r="L5" i="26"/>
  <c r="K5" i="26"/>
  <c r="H5" i="26"/>
  <c r="L4" i="26"/>
  <c r="K4" i="26"/>
  <c r="H4" i="26"/>
  <c r="L3" i="26"/>
  <c r="K3" i="26"/>
  <c r="H3" i="26"/>
  <c r="H2" i="26"/>
  <c r="L5" i="33"/>
  <c r="L4" i="33"/>
  <c r="H4" i="33"/>
  <c r="L3" i="33"/>
  <c r="H3" i="33"/>
  <c r="H2" i="33"/>
  <c r="L25" i="47"/>
  <c r="K25" i="47"/>
  <c r="L24" i="47"/>
  <c r="K24" i="47"/>
  <c r="L23" i="47"/>
  <c r="K23" i="47"/>
  <c r="L22" i="47"/>
  <c r="K22" i="47"/>
  <c r="L21" i="47"/>
  <c r="K21" i="47"/>
  <c r="L20" i="47"/>
  <c r="K20" i="47"/>
  <c r="L19" i="47"/>
  <c r="K19" i="47"/>
  <c r="L18" i="47"/>
  <c r="K18" i="47"/>
  <c r="L17" i="47"/>
  <c r="K17" i="47"/>
  <c r="L16" i="47"/>
  <c r="K16" i="47"/>
  <c r="L15" i="47"/>
  <c r="K15" i="47"/>
  <c r="L14" i="47"/>
  <c r="K14" i="47"/>
  <c r="L13" i="47"/>
  <c r="K13" i="47"/>
  <c r="L12" i="47"/>
  <c r="K12" i="47"/>
  <c r="L11" i="47"/>
  <c r="K11" i="47"/>
  <c r="L10" i="47"/>
  <c r="K10" i="47"/>
  <c r="L9" i="47"/>
  <c r="K9" i="47"/>
  <c r="L8" i="47"/>
  <c r="K8" i="47"/>
  <c r="L7" i="47"/>
  <c r="K7" i="47"/>
  <c r="L6" i="47"/>
  <c r="K6" i="47"/>
  <c r="L5" i="47"/>
  <c r="K5" i="47"/>
  <c r="L4" i="47"/>
  <c r="K4" i="47"/>
  <c r="L3" i="47"/>
  <c r="H2" i="47"/>
  <c r="L4" i="46"/>
  <c r="K4" i="46"/>
  <c r="L3" i="46"/>
  <c r="K3" i="46"/>
  <c r="L5" i="48"/>
  <c r="K5" i="48"/>
  <c r="L4" i="48"/>
  <c r="K4" i="48"/>
  <c r="H4" i="48"/>
  <c r="L3" i="48"/>
  <c r="K3" i="48"/>
  <c r="H3" i="48"/>
  <c r="H2" i="48"/>
  <c r="L735" i="3"/>
  <c r="K735" i="3"/>
  <c r="L734" i="3"/>
  <c r="K734" i="3"/>
  <c r="L733" i="3"/>
  <c r="K733" i="3"/>
  <c r="L732" i="3"/>
  <c r="K732" i="3"/>
  <c r="L731" i="3"/>
  <c r="K731" i="3"/>
  <c r="L729" i="3"/>
  <c r="K729" i="3"/>
  <c r="L728" i="3"/>
  <c r="K728" i="3"/>
  <c r="L727" i="3"/>
  <c r="K727" i="3"/>
  <c r="L726" i="3"/>
  <c r="K726" i="3"/>
  <c r="L725" i="3"/>
  <c r="K725" i="3"/>
  <c r="L723" i="3"/>
  <c r="K723" i="3"/>
  <c r="L722" i="3"/>
  <c r="K722" i="3"/>
  <c r="L721" i="3"/>
  <c r="K721" i="3"/>
  <c r="L720" i="3"/>
  <c r="K720" i="3"/>
  <c r="L719" i="3"/>
  <c r="K719" i="3"/>
  <c r="L717" i="3"/>
  <c r="K717" i="3"/>
  <c r="L716" i="3"/>
  <c r="K716" i="3"/>
  <c r="L715" i="3"/>
  <c r="K715" i="3"/>
  <c r="L714" i="3"/>
  <c r="K714" i="3"/>
  <c r="L713" i="3"/>
  <c r="K713" i="3"/>
  <c r="L712" i="3"/>
  <c r="K712" i="3"/>
  <c r="L711" i="3"/>
  <c r="K711" i="3"/>
  <c r="L710" i="3"/>
  <c r="K710" i="3"/>
  <c r="L708" i="3"/>
  <c r="K708" i="3"/>
  <c r="L707" i="3"/>
  <c r="K707" i="3"/>
  <c r="L706" i="3"/>
  <c r="K706" i="3"/>
  <c r="L705" i="3"/>
  <c r="K705" i="3"/>
  <c r="L704" i="3"/>
  <c r="K704" i="3"/>
  <c r="L703" i="3"/>
  <c r="K703" i="3"/>
  <c r="L702" i="3"/>
  <c r="K702" i="3"/>
  <c r="L701" i="3"/>
  <c r="K701" i="3"/>
  <c r="L700" i="3"/>
  <c r="K700" i="3"/>
  <c r="L698" i="3"/>
  <c r="K698" i="3"/>
  <c r="L697" i="3"/>
  <c r="K697" i="3"/>
  <c r="L696" i="3"/>
  <c r="K696" i="3"/>
  <c r="L695" i="3"/>
  <c r="K695" i="3"/>
  <c r="L694" i="3"/>
  <c r="K694" i="3"/>
  <c r="L693" i="3"/>
  <c r="K693" i="3"/>
  <c r="L692" i="3"/>
  <c r="K692" i="3"/>
  <c r="L691" i="3"/>
  <c r="K691" i="3"/>
  <c r="L689" i="3"/>
  <c r="K689" i="3"/>
  <c r="L688" i="3"/>
  <c r="K688" i="3"/>
  <c r="L687" i="3"/>
  <c r="K687" i="3"/>
  <c r="L686" i="3"/>
  <c r="K686" i="3"/>
  <c r="L685" i="3"/>
  <c r="K685" i="3"/>
  <c r="L684" i="3"/>
  <c r="K684" i="3"/>
  <c r="L683" i="3"/>
  <c r="K683" i="3"/>
  <c r="L682" i="3"/>
  <c r="K682" i="3"/>
  <c r="L681" i="3"/>
  <c r="K681" i="3"/>
  <c r="L680" i="3"/>
  <c r="K680" i="3"/>
  <c r="N679" i="3"/>
  <c r="L679" i="3"/>
  <c r="K679" i="3"/>
  <c r="L678" i="3"/>
  <c r="K678" i="3"/>
  <c r="L677" i="3"/>
  <c r="K677" i="3"/>
  <c r="L676" i="3"/>
  <c r="K676" i="3"/>
  <c r="L675" i="3"/>
  <c r="K675" i="3"/>
  <c r="L674" i="3"/>
  <c r="K674" i="3"/>
  <c r="L672" i="3"/>
  <c r="K672" i="3"/>
  <c r="L671" i="3"/>
  <c r="K671" i="3"/>
  <c r="L670" i="3"/>
  <c r="K670" i="3"/>
  <c r="L669" i="3"/>
  <c r="K669" i="3"/>
  <c r="L668" i="3"/>
  <c r="K668" i="3"/>
  <c r="L667" i="3"/>
  <c r="K667" i="3"/>
  <c r="L666" i="3"/>
  <c r="K666" i="3"/>
  <c r="L665" i="3"/>
  <c r="K665" i="3"/>
  <c r="L664" i="3"/>
  <c r="K664" i="3"/>
  <c r="L663" i="3"/>
  <c r="K663" i="3"/>
  <c r="L662" i="3"/>
  <c r="K662" i="3"/>
  <c r="L661" i="3"/>
  <c r="K661" i="3"/>
  <c r="L660" i="3"/>
  <c r="K660" i="3"/>
  <c r="L659" i="3"/>
  <c r="K659" i="3"/>
  <c r="L658" i="3"/>
  <c r="K658" i="3"/>
  <c r="L657" i="3"/>
  <c r="K657" i="3"/>
  <c r="L656" i="3"/>
  <c r="K656" i="3"/>
  <c r="L655" i="3"/>
  <c r="K655" i="3"/>
  <c r="L654" i="3"/>
  <c r="K654" i="3"/>
  <c r="L653" i="3"/>
  <c r="K653" i="3"/>
  <c r="L652" i="3"/>
  <c r="K652" i="3"/>
  <c r="L651" i="3"/>
  <c r="K651" i="3"/>
  <c r="L650" i="3"/>
  <c r="K650" i="3"/>
  <c r="L649" i="3"/>
  <c r="K649" i="3"/>
  <c r="L648" i="3"/>
  <c r="K648" i="3"/>
  <c r="L647" i="3"/>
  <c r="K647" i="3"/>
  <c r="L646" i="3"/>
  <c r="K646" i="3"/>
  <c r="L645" i="3"/>
  <c r="K645" i="3"/>
  <c r="L644" i="3"/>
  <c r="K644" i="3"/>
  <c r="L643" i="3"/>
  <c r="K643" i="3"/>
  <c r="L642" i="3"/>
  <c r="K642" i="3"/>
  <c r="L641" i="3"/>
  <c r="K641" i="3"/>
  <c r="L640" i="3"/>
  <c r="K640" i="3"/>
  <c r="L639" i="3"/>
  <c r="K639" i="3"/>
  <c r="L638" i="3"/>
  <c r="K638" i="3"/>
  <c r="L637" i="3"/>
  <c r="K637" i="3"/>
  <c r="L636" i="3"/>
  <c r="K636" i="3"/>
  <c r="L635" i="3"/>
  <c r="K635" i="3"/>
  <c r="L634" i="3"/>
  <c r="K634" i="3"/>
  <c r="L633" i="3"/>
  <c r="K633" i="3"/>
  <c r="L632" i="3"/>
  <c r="K632" i="3"/>
  <c r="L631" i="3"/>
  <c r="K631" i="3"/>
  <c r="L630" i="3"/>
  <c r="K630" i="3"/>
  <c r="L629" i="3"/>
  <c r="K629" i="3"/>
  <c r="L628" i="3"/>
  <c r="K628" i="3"/>
  <c r="L627" i="3"/>
  <c r="K627" i="3"/>
  <c r="L626" i="3"/>
  <c r="K626" i="3"/>
  <c r="L625" i="3"/>
  <c r="K625" i="3"/>
  <c r="L624" i="3"/>
  <c r="K624" i="3"/>
  <c r="L623" i="3"/>
  <c r="K623" i="3"/>
  <c r="L622" i="3"/>
  <c r="K622" i="3"/>
  <c r="L621" i="3"/>
  <c r="K621" i="3"/>
  <c r="L620" i="3"/>
  <c r="K620" i="3"/>
  <c r="L619" i="3"/>
  <c r="K619" i="3"/>
  <c r="L618" i="3"/>
  <c r="K618" i="3"/>
  <c r="L617" i="3"/>
  <c r="K617" i="3"/>
  <c r="L616" i="3"/>
  <c r="K616" i="3"/>
  <c r="L615" i="3"/>
  <c r="K615" i="3"/>
  <c r="L614" i="3"/>
  <c r="K614" i="3"/>
  <c r="L612" i="3"/>
  <c r="K612" i="3"/>
  <c r="L611" i="3"/>
  <c r="K611" i="3"/>
  <c r="L610" i="3"/>
  <c r="K610" i="3"/>
  <c r="L609" i="3"/>
  <c r="K609" i="3"/>
  <c r="L608" i="3"/>
  <c r="K608" i="3"/>
  <c r="L607" i="3"/>
  <c r="K607" i="3"/>
  <c r="L606" i="3"/>
  <c r="K606" i="3"/>
  <c r="L605" i="3"/>
  <c r="K605" i="3"/>
  <c r="L604" i="3"/>
  <c r="K604" i="3"/>
  <c r="L603" i="3"/>
  <c r="K603" i="3"/>
  <c r="L602" i="3"/>
  <c r="K602" i="3"/>
  <c r="L601" i="3"/>
  <c r="K601" i="3"/>
  <c r="L600" i="3"/>
  <c r="K600" i="3"/>
  <c r="L599" i="3"/>
  <c r="K599" i="3"/>
  <c r="L598" i="3"/>
  <c r="K598" i="3"/>
  <c r="L597" i="3"/>
  <c r="K597" i="3"/>
  <c r="L596" i="3"/>
  <c r="K596" i="3"/>
  <c r="L595" i="3"/>
  <c r="K595" i="3"/>
  <c r="L594" i="3"/>
  <c r="K594" i="3"/>
  <c r="L593" i="3"/>
  <c r="K593" i="3"/>
  <c r="L592" i="3"/>
  <c r="K592" i="3"/>
  <c r="L591" i="3"/>
  <c r="K591" i="3"/>
  <c r="L590" i="3"/>
  <c r="K590" i="3"/>
  <c r="L589" i="3"/>
  <c r="K589" i="3"/>
  <c r="L588" i="3"/>
  <c r="K588" i="3"/>
  <c r="L587" i="3"/>
  <c r="K587" i="3"/>
  <c r="L586" i="3"/>
  <c r="K586" i="3"/>
  <c r="L585" i="3"/>
  <c r="K585" i="3"/>
  <c r="L584" i="3"/>
  <c r="K584" i="3"/>
  <c r="L583" i="3"/>
  <c r="K583" i="3"/>
  <c r="L582" i="3"/>
  <c r="K582" i="3"/>
  <c r="L581" i="3"/>
  <c r="K581" i="3"/>
  <c r="L580" i="3"/>
  <c r="K580" i="3"/>
  <c r="L579" i="3"/>
  <c r="K579" i="3"/>
  <c r="L578" i="3"/>
  <c r="K578" i="3"/>
  <c r="L577" i="3"/>
  <c r="K577" i="3"/>
  <c r="L576" i="3"/>
  <c r="K576" i="3"/>
  <c r="L575" i="3"/>
  <c r="K575" i="3"/>
  <c r="L574" i="3"/>
  <c r="K574" i="3"/>
  <c r="L573" i="3"/>
  <c r="K573" i="3"/>
  <c r="L572" i="3"/>
  <c r="K572" i="3"/>
  <c r="L571" i="3"/>
  <c r="K571" i="3"/>
  <c r="L570" i="3"/>
  <c r="K570" i="3"/>
  <c r="L569" i="3"/>
  <c r="K569" i="3"/>
  <c r="L568" i="3"/>
  <c r="K568" i="3"/>
  <c r="L567" i="3"/>
  <c r="K567" i="3"/>
  <c r="L566" i="3"/>
  <c r="K566" i="3"/>
  <c r="L565" i="3"/>
  <c r="K565" i="3"/>
  <c r="L564" i="3"/>
  <c r="K564" i="3"/>
  <c r="L563" i="3"/>
  <c r="K563" i="3"/>
  <c r="L562" i="3"/>
  <c r="K562" i="3"/>
  <c r="L561" i="3"/>
  <c r="K561" i="3"/>
  <c r="L560" i="3"/>
  <c r="K560" i="3"/>
  <c r="L559" i="3"/>
  <c r="K559" i="3"/>
  <c r="L558" i="3"/>
  <c r="K558" i="3"/>
  <c r="L557" i="3"/>
  <c r="K557" i="3"/>
  <c r="L556" i="3"/>
  <c r="K556" i="3"/>
  <c r="L554" i="3"/>
  <c r="K554" i="3"/>
  <c r="L553" i="3"/>
  <c r="K553" i="3"/>
  <c r="L552" i="3"/>
  <c r="K552" i="3"/>
  <c r="L551" i="3"/>
  <c r="K551" i="3"/>
  <c r="L550" i="3"/>
  <c r="K550" i="3"/>
  <c r="L549" i="3"/>
  <c r="K549" i="3"/>
  <c r="L548" i="3"/>
  <c r="K548" i="3"/>
  <c r="L547" i="3"/>
  <c r="K547" i="3"/>
  <c r="L546" i="3"/>
  <c r="K546" i="3"/>
  <c r="L545" i="3"/>
  <c r="K545" i="3"/>
  <c r="L544" i="3"/>
  <c r="K544" i="3"/>
  <c r="L543" i="3"/>
  <c r="K543" i="3"/>
  <c r="L542" i="3"/>
  <c r="K542" i="3"/>
  <c r="L541" i="3"/>
  <c r="K541" i="3"/>
  <c r="L540" i="3"/>
  <c r="K540" i="3"/>
  <c r="L539" i="3"/>
  <c r="K539" i="3"/>
  <c r="L538" i="3"/>
  <c r="K538" i="3"/>
  <c r="L537" i="3"/>
  <c r="K537" i="3"/>
  <c r="L536" i="3"/>
  <c r="K536" i="3"/>
  <c r="L535" i="3"/>
  <c r="K535" i="3"/>
  <c r="L534" i="3"/>
  <c r="K534" i="3"/>
  <c r="L533" i="3"/>
  <c r="K533" i="3"/>
  <c r="L532" i="3"/>
  <c r="K532" i="3"/>
  <c r="L531" i="3"/>
  <c r="K531" i="3"/>
  <c r="L530" i="3"/>
  <c r="K530" i="3"/>
  <c r="L529" i="3"/>
  <c r="K529" i="3"/>
  <c r="L528" i="3"/>
  <c r="K528" i="3"/>
  <c r="L526" i="3"/>
  <c r="K526" i="3"/>
  <c r="L525" i="3"/>
  <c r="K525" i="3"/>
  <c r="L524" i="3"/>
  <c r="K524" i="3"/>
  <c r="L523" i="3"/>
  <c r="K523" i="3"/>
  <c r="L522" i="3"/>
  <c r="K522" i="3"/>
  <c r="L521" i="3"/>
  <c r="K521" i="3"/>
  <c r="L520" i="3"/>
  <c r="K520" i="3"/>
  <c r="L519" i="3"/>
  <c r="K519" i="3"/>
  <c r="L518" i="3"/>
  <c r="K518" i="3"/>
  <c r="L517" i="3"/>
  <c r="K517" i="3"/>
  <c r="L516" i="3"/>
  <c r="K516" i="3"/>
  <c r="L515" i="3"/>
  <c r="K515" i="3"/>
  <c r="L514" i="3"/>
  <c r="K514" i="3"/>
  <c r="L513" i="3"/>
  <c r="K513" i="3"/>
  <c r="L512" i="3"/>
  <c r="K512" i="3"/>
  <c r="L511" i="3"/>
  <c r="K511" i="3"/>
  <c r="L510" i="3"/>
  <c r="K510" i="3"/>
  <c r="L509" i="3"/>
  <c r="K509" i="3"/>
  <c r="L508" i="3"/>
  <c r="K508" i="3"/>
  <c r="L507" i="3"/>
  <c r="K507" i="3"/>
  <c r="L506" i="3"/>
  <c r="K506" i="3"/>
  <c r="L505" i="3"/>
  <c r="K505" i="3"/>
  <c r="L504" i="3"/>
  <c r="K504" i="3"/>
  <c r="L503" i="3"/>
  <c r="K503" i="3"/>
  <c r="L502" i="3"/>
  <c r="K502" i="3"/>
  <c r="L501" i="3"/>
  <c r="K501" i="3"/>
  <c r="L499" i="3"/>
  <c r="K499" i="3"/>
  <c r="L498" i="3"/>
  <c r="K498" i="3"/>
  <c r="L497" i="3"/>
  <c r="K497" i="3"/>
  <c r="L496" i="3"/>
  <c r="K496" i="3"/>
  <c r="L495" i="3"/>
  <c r="K495" i="3"/>
  <c r="L494" i="3"/>
  <c r="K494" i="3"/>
  <c r="L493" i="3"/>
  <c r="K493" i="3"/>
  <c r="L492" i="3"/>
  <c r="K492" i="3"/>
  <c r="L491" i="3"/>
  <c r="K491" i="3"/>
  <c r="L490" i="3"/>
  <c r="K490" i="3"/>
  <c r="L489" i="3"/>
  <c r="K489" i="3"/>
  <c r="L488" i="3"/>
  <c r="K488" i="3"/>
  <c r="L487" i="3"/>
  <c r="K487" i="3"/>
  <c r="L486" i="3"/>
  <c r="K486" i="3"/>
  <c r="L485" i="3"/>
  <c r="K485" i="3"/>
  <c r="L484" i="3"/>
  <c r="K484" i="3"/>
  <c r="L483" i="3"/>
  <c r="K483" i="3"/>
  <c r="L482" i="3"/>
  <c r="K482" i="3"/>
  <c r="L481" i="3"/>
  <c r="K481" i="3"/>
  <c r="L480" i="3"/>
  <c r="K480" i="3"/>
  <c r="L479" i="3"/>
  <c r="K479" i="3"/>
  <c r="L478" i="3"/>
  <c r="K478" i="3"/>
  <c r="L477" i="3"/>
  <c r="K477" i="3"/>
  <c r="L476" i="3"/>
  <c r="K476" i="3"/>
  <c r="L475" i="3"/>
  <c r="K475" i="3"/>
  <c r="L474" i="3"/>
  <c r="K474" i="3"/>
  <c r="L473" i="3"/>
  <c r="K473" i="3"/>
  <c r="L472" i="3"/>
  <c r="K472" i="3"/>
  <c r="L471" i="3"/>
  <c r="K471" i="3"/>
  <c r="L470" i="3"/>
  <c r="K470" i="3"/>
  <c r="L469" i="3"/>
  <c r="K469" i="3"/>
  <c r="L468" i="3"/>
  <c r="K468" i="3"/>
  <c r="L467" i="3"/>
  <c r="K467" i="3"/>
  <c r="L466" i="3"/>
  <c r="K466" i="3"/>
  <c r="L465" i="3"/>
  <c r="K465" i="3"/>
  <c r="L464" i="3"/>
  <c r="K464" i="3"/>
  <c r="L463" i="3"/>
  <c r="K463" i="3"/>
  <c r="L462" i="3"/>
  <c r="K462" i="3"/>
  <c r="L461" i="3"/>
  <c r="K461" i="3"/>
  <c r="L460" i="3"/>
  <c r="K460" i="3"/>
  <c r="L458" i="3"/>
  <c r="K458" i="3"/>
  <c r="L457" i="3"/>
  <c r="K457" i="3"/>
  <c r="L456" i="3"/>
  <c r="K456" i="3"/>
  <c r="L455" i="3"/>
  <c r="K455" i="3"/>
  <c r="L454" i="3"/>
  <c r="K454" i="3"/>
  <c r="L453" i="3"/>
  <c r="K453" i="3"/>
  <c r="L452" i="3"/>
  <c r="K452" i="3"/>
  <c r="L451" i="3"/>
  <c r="K451" i="3"/>
  <c r="L450" i="3"/>
  <c r="K450" i="3"/>
  <c r="L449" i="3"/>
  <c r="K449" i="3"/>
  <c r="L448" i="3"/>
  <c r="K448" i="3"/>
  <c r="L447" i="3"/>
  <c r="K447" i="3"/>
  <c r="L446" i="3"/>
  <c r="K446" i="3"/>
  <c r="L445" i="3"/>
  <c r="K445" i="3"/>
  <c r="L444" i="3"/>
  <c r="K444" i="3"/>
  <c r="L443" i="3"/>
  <c r="K443" i="3"/>
  <c r="L442" i="3"/>
  <c r="K442" i="3"/>
  <c r="L441" i="3"/>
  <c r="K441" i="3"/>
  <c r="L440" i="3"/>
  <c r="K440" i="3"/>
  <c r="L439" i="3"/>
  <c r="K439" i="3"/>
  <c r="L438" i="3"/>
  <c r="K438" i="3"/>
  <c r="L437" i="3"/>
  <c r="K437" i="3"/>
  <c r="L436" i="3"/>
  <c r="K436" i="3"/>
  <c r="L435" i="3"/>
  <c r="K435" i="3"/>
  <c r="L434" i="3"/>
  <c r="K434" i="3"/>
  <c r="L433" i="3"/>
  <c r="K433" i="3"/>
  <c r="L432" i="3"/>
  <c r="K432" i="3"/>
  <c r="L431" i="3"/>
  <c r="K431" i="3"/>
  <c r="L430" i="3"/>
  <c r="K430" i="3"/>
  <c r="L429" i="3"/>
  <c r="K429" i="3"/>
  <c r="L428" i="3"/>
  <c r="K428" i="3"/>
  <c r="L427" i="3"/>
  <c r="K427" i="3"/>
  <c r="L426" i="3"/>
  <c r="K426" i="3"/>
  <c r="L425" i="3"/>
  <c r="K425" i="3"/>
  <c r="L424" i="3"/>
  <c r="K424" i="3"/>
  <c r="L423" i="3"/>
  <c r="K423" i="3"/>
  <c r="L422" i="3"/>
  <c r="K422" i="3"/>
  <c r="L421" i="3"/>
  <c r="K421" i="3"/>
  <c r="L420" i="3"/>
  <c r="K420" i="3"/>
  <c r="L419" i="3"/>
  <c r="K419" i="3"/>
  <c r="L418" i="3"/>
  <c r="K418" i="3"/>
  <c r="L417" i="3"/>
  <c r="K417" i="3"/>
  <c r="L416" i="3"/>
  <c r="K416" i="3"/>
  <c r="L415" i="3"/>
  <c r="K415" i="3"/>
  <c r="L414" i="3"/>
  <c r="K414" i="3"/>
  <c r="L413" i="3"/>
  <c r="K413" i="3"/>
  <c r="L412" i="3"/>
  <c r="K412" i="3"/>
  <c r="L411" i="3"/>
  <c r="K411" i="3"/>
  <c r="L410" i="3"/>
  <c r="K410" i="3"/>
  <c r="L409" i="3"/>
  <c r="K409" i="3"/>
  <c r="L408" i="3"/>
  <c r="K408" i="3"/>
  <c r="L407" i="3"/>
  <c r="K407" i="3"/>
  <c r="L406" i="3"/>
  <c r="K406" i="3"/>
  <c r="L405" i="3"/>
  <c r="K405" i="3"/>
  <c r="L404" i="3"/>
  <c r="K404" i="3"/>
  <c r="L402" i="3"/>
  <c r="K402" i="3"/>
  <c r="L401" i="3"/>
  <c r="K401" i="3"/>
  <c r="L400" i="3"/>
  <c r="K400" i="3"/>
  <c r="L399" i="3"/>
  <c r="K399" i="3"/>
  <c r="L398" i="3"/>
  <c r="K398" i="3"/>
  <c r="L397" i="3"/>
  <c r="K397" i="3"/>
  <c r="L396" i="3"/>
  <c r="K396" i="3"/>
  <c r="L395" i="3"/>
  <c r="K395" i="3"/>
  <c r="L394" i="3"/>
  <c r="K394" i="3"/>
  <c r="L393" i="3"/>
  <c r="K393" i="3"/>
  <c r="L392" i="3"/>
  <c r="K392" i="3"/>
  <c r="L391" i="3"/>
  <c r="K391" i="3"/>
  <c r="L390" i="3"/>
  <c r="K390" i="3"/>
  <c r="L389" i="3"/>
  <c r="K389" i="3"/>
  <c r="L388" i="3"/>
  <c r="K388" i="3"/>
  <c r="L387" i="3"/>
  <c r="K387" i="3"/>
  <c r="L386" i="3"/>
  <c r="K386" i="3"/>
  <c r="L385" i="3"/>
  <c r="K385" i="3"/>
  <c r="L384" i="3"/>
  <c r="K384" i="3"/>
  <c r="L383" i="3"/>
  <c r="K383" i="3"/>
  <c r="L382" i="3"/>
  <c r="K382" i="3"/>
  <c r="L381" i="3"/>
  <c r="K381" i="3"/>
  <c r="L380" i="3"/>
  <c r="K380" i="3"/>
  <c r="L379" i="3"/>
  <c r="K379" i="3"/>
  <c r="L378" i="3"/>
  <c r="K378" i="3"/>
  <c r="L377" i="3"/>
  <c r="K377" i="3"/>
  <c r="L376" i="3"/>
  <c r="K376" i="3"/>
  <c r="L375" i="3"/>
  <c r="K375" i="3"/>
  <c r="L374" i="3"/>
  <c r="K374" i="3"/>
  <c r="L373" i="3"/>
  <c r="K373" i="3"/>
  <c r="L372" i="3"/>
  <c r="K372" i="3"/>
  <c r="L371" i="3"/>
  <c r="K371" i="3"/>
  <c r="L370" i="3"/>
  <c r="K370" i="3"/>
  <c r="L369" i="3"/>
  <c r="K369" i="3"/>
  <c r="L368" i="3"/>
  <c r="K368" i="3"/>
  <c r="L367" i="3"/>
  <c r="K367" i="3"/>
  <c r="L366" i="3"/>
  <c r="K366" i="3"/>
  <c r="L365" i="3"/>
  <c r="K365" i="3"/>
  <c r="L364" i="3"/>
  <c r="K364" i="3"/>
  <c r="L363" i="3"/>
  <c r="K363" i="3"/>
  <c r="L362" i="3"/>
  <c r="K362" i="3"/>
  <c r="L361" i="3"/>
  <c r="K361" i="3"/>
  <c r="L360" i="3"/>
  <c r="K360" i="3"/>
  <c r="L359" i="3"/>
  <c r="K359" i="3"/>
  <c r="L358" i="3"/>
  <c r="K358" i="3"/>
  <c r="L357" i="3"/>
  <c r="K357" i="3"/>
  <c r="L356" i="3"/>
  <c r="K356" i="3"/>
  <c r="L355" i="3"/>
  <c r="K355" i="3"/>
  <c r="L354" i="3"/>
  <c r="K354" i="3"/>
  <c r="L353" i="3"/>
  <c r="K353" i="3"/>
  <c r="L352" i="3"/>
  <c r="K352" i="3"/>
  <c r="L351" i="3"/>
  <c r="K351" i="3"/>
  <c r="L350" i="3"/>
  <c r="K350" i="3"/>
  <c r="L349" i="3"/>
  <c r="K349" i="3"/>
  <c r="L348" i="3"/>
  <c r="K348" i="3"/>
  <c r="L346" i="3"/>
  <c r="K346" i="3"/>
  <c r="L345" i="3"/>
  <c r="K345" i="3"/>
  <c r="L344" i="3"/>
  <c r="K344" i="3"/>
  <c r="L343" i="3"/>
  <c r="K343" i="3"/>
  <c r="L342" i="3"/>
  <c r="K342" i="3"/>
  <c r="L341" i="3"/>
  <c r="K341" i="3"/>
  <c r="L340" i="3"/>
  <c r="K340" i="3"/>
  <c r="L339" i="3"/>
  <c r="K339" i="3"/>
  <c r="L338" i="3"/>
  <c r="K338" i="3"/>
  <c r="L337" i="3"/>
  <c r="K337" i="3"/>
  <c r="L336" i="3"/>
  <c r="K336" i="3"/>
  <c r="H336" i="3"/>
  <c r="L335" i="3"/>
  <c r="K335" i="3"/>
  <c r="H335" i="3"/>
  <c r="L334" i="3"/>
  <c r="K334" i="3"/>
  <c r="H334" i="3"/>
  <c r="L333" i="3"/>
  <c r="K333" i="3"/>
  <c r="H333" i="3"/>
  <c r="L332" i="3"/>
  <c r="K332" i="3"/>
  <c r="H332" i="3"/>
  <c r="L331" i="3"/>
  <c r="K331" i="3"/>
  <c r="H331" i="3"/>
  <c r="L330" i="3"/>
  <c r="K330" i="3"/>
  <c r="H330" i="3"/>
  <c r="L329" i="3"/>
  <c r="K329" i="3"/>
  <c r="H329" i="3"/>
  <c r="L328" i="3"/>
  <c r="K328" i="3"/>
  <c r="H328" i="3"/>
  <c r="L327" i="3"/>
  <c r="K327" i="3"/>
  <c r="H327" i="3"/>
  <c r="L326" i="3"/>
  <c r="K326" i="3"/>
  <c r="H326" i="3"/>
  <c r="L325" i="3"/>
  <c r="K325" i="3"/>
  <c r="H325" i="3"/>
  <c r="L324" i="3"/>
  <c r="K324" i="3"/>
  <c r="H324" i="3"/>
  <c r="L323" i="3"/>
  <c r="K323" i="3"/>
  <c r="H323" i="3"/>
  <c r="L322" i="3"/>
  <c r="K322" i="3"/>
  <c r="H322" i="3"/>
  <c r="L321" i="3"/>
  <c r="K321" i="3"/>
  <c r="H321" i="3"/>
  <c r="L320" i="3"/>
  <c r="K320" i="3"/>
  <c r="H320" i="3"/>
  <c r="L319" i="3"/>
  <c r="K319" i="3"/>
  <c r="H319" i="3"/>
  <c r="L318" i="3"/>
  <c r="K318" i="3"/>
  <c r="H318" i="3"/>
  <c r="L317" i="3"/>
  <c r="K317" i="3"/>
  <c r="H317" i="3"/>
  <c r="L316" i="3"/>
  <c r="K316" i="3"/>
  <c r="H316" i="3"/>
  <c r="L315" i="3"/>
  <c r="K315" i="3"/>
  <c r="H315" i="3"/>
  <c r="L314" i="3"/>
  <c r="K314" i="3"/>
  <c r="H314" i="3"/>
  <c r="L313" i="3"/>
  <c r="K313" i="3"/>
  <c r="H313" i="3"/>
  <c r="L312" i="3"/>
  <c r="K312" i="3"/>
  <c r="H312" i="3"/>
  <c r="L311" i="3"/>
  <c r="K311" i="3"/>
  <c r="H311" i="3"/>
  <c r="L310" i="3"/>
  <c r="K310" i="3"/>
  <c r="H310" i="3"/>
  <c r="L309" i="3"/>
  <c r="K309" i="3"/>
  <c r="H309" i="3"/>
  <c r="L308" i="3"/>
  <c r="K308" i="3"/>
  <c r="H308" i="3"/>
  <c r="L307" i="3"/>
  <c r="K307" i="3"/>
  <c r="H307" i="3"/>
  <c r="L306" i="3"/>
  <c r="K306" i="3"/>
  <c r="H306" i="3"/>
  <c r="L305" i="3"/>
  <c r="K305" i="3"/>
  <c r="H305" i="3"/>
  <c r="L304" i="3"/>
  <c r="K304" i="3"/>
  <c r="H304" i="3"/>
  <c r="L303" i="3"/>
  <c r="K303" i="3"/>
  <c r="H303" i="3"/>
  <c r="L302" i="3"/>
  <c r="K302" i="3"/>
  <c r="H302" i="3"/>
  <c r="L301" i="3"/>
  <c r="K301" i="3"/>
  <c r="H301" i="3"/>
  <c r="L300" i="3"/>
  <c r="K300" i="3"/>
  <c r="H300" i="3"/>
  <c r="L299" i="3"/>
  <c r="K299" i="3"/>
  <c r="H299" i="3"/>
  <c r="L298" i="3"/>
  <c r="K298" i="3"/>
  <c r="H298" i="3"/>
  <c r="L297" i="3"/>
  <c r="K297" i="3"/>
  <c r="H297" i="3"/>
  <c r="L296" i="3"/>
  <c r="K296" i="3"/>
  <c r="H296" i="3"/>
  <c r="L295" i="3"/>
  <c r="K295" i="3"/>
  <c r="H295" i="3"/>
  <c r="L294" i="3"/>
  <c r="K294" i="3"/>
  <c r="H294" i="3"/>
  <c r="L293" i="3"/>
  <c r="K293" i="3"/>
  <c r="H293" i="3"/>
  <c r="L292" i="3"/>
  <c r="K292" i="3"/>
  <c r="H292" i="3"/>
  <c r="L291" i="3"/>
  <c r="K291" i="3"/>
  <c r="H291" i="3"/>
  <c r="L290" i="3"/>
  <c r="K290" i="3"/>
  <c r="H290" i="3"/>
  <c r="L289" i="3"/>
  <c r="K289" i="3"/>
  <c r="H289" i="3"/>
  <c r="L288" i="3"/>
  <c r="K288" i="3"/>
  <c r="H288" i="3"/>
  <c r="L287" i="3"/>
  <c r="K287" i="3"/>
  <c r="H287" i="3"/>
  <c r="L286" i="3"/>
  <c r="K286" i="3"/>
  <c r="H286" i="3"/>
  <c r="L285" i="3"/>
  <c r="K285" i="3"/>
  <c r="H285" i="3"/>
  <c r="L284" i="3"/>
  <c r="K284" i="3"/>
  <c r="H284" i="3"/>
  <c r="L283" i="3"/>
  <c r="K283" i="3"/>
  <c r="H283" i="3"/>
  <c r="L282" i="3"/>
  <c r="K282" i="3"/>
  <c r="H282" i="3"/>
  <c r="L281" i="3"/>
  <c r="K281" i="3"/>
  <c r="H281" i="3"/>
  <c r="L280" i="3"/>
  <c r="K280" i="3"/>
  <c r="H280" i="3"/>
  <c r="L279" i="3"/>
  <c r="K279" i="3"/>
  <c r="H279" i="3"/>
  <c r="L278" i="3"/>
  <c r="K278" i="3"/>
  <c r="H278" i="3"/>
  <c r="L277" i="3"/>
  <c r="K277" i="3"/>
  <c r="H277" i="3"/>
  <c r="L276" i="3"/>
  <c r="K276" i="3"/>
  <c r="H276" i="3"/>
  <c r="L275" i="3"/>
  <c r="K275" i="3"/>
  <c r="H275" i="3"/>
  <c r="L274" i="3"/>
  <c r="K274" i="3"/>
  <c r="H274" i="3"/>
  <c r="L273" i="3"/>
  <c r="K273" i="3"/>
  <c r="H273" i="3"/>
  <c r="L272" i="3"/>
  <c r="K272" i="3"/>
  <c r="H272" i="3"/>
  <c r="L271" i="3"/>
  <c r="K271" i="3"/>
  <c r="H271" i="3"/>
  <c r="L270" i="3"/>
  <c r="K270" i="3"/>
  <c r="H270" i="3"/>
  <c r="L269" i="3"/>
  <c r="K269" i="3"/>
  <c r="H269" i="3"/>
  <c r="L268" i="3"/>
  <c r="K268" i="3"/>
  <c r="H268" i="3"/>
  <c r="L267" i="3"/>
  <c r="K267" i="3"/>
  <c r="H267" i="3"/>
  <c r="L266" i="3"/>
  <c r="K266" i="3"/>
  <c r="H266" i="3"/>
  <c r="L265" i="3"/>
  <c r="K265" i="3"/>
  <c r="H265" i="3"/>
  <c r="L264" i="3"/>
  <c r="K264" i="3"/>
  <c r="H264" i="3"/>
  <c r="L263" i="3"/>
  <c r="K263" i="3"/>
  <c r="H263" i="3"/>
  <c r="L262" i="3"/>
  <c r="K262" i="3"/>
  <c r="H262" i="3"/>
  <c r="H261" i="3"/>
  <c r="L260" i="3"/>
  <c r="K260" i="3"/>
  <c r="H260" i="3"/>
  <c r="L259" i="3"/>
  <c r="K259" i="3"/>
  <c r="H259" i="3"/>
  <c r="L258" i="3"/>
  <c r="K258" i="3"/>
  <c r="H258" i="3"/>
  <c r="L257" i="3"/>
  <c r="K257" i="3"/>
  <c r="H257" i="3"/>
  <c r="L256" i="3"/>
  <c r="K256" i="3"/>
  <c r="H256" i="3"/>
  <c r="L255" i="3"/>
  <c r="K255" i="3"/>
  <c r="H255" i="3"/>
  <c r="L254" i="3"/>
  <c r="K254" i="3"/>
  <c r="H254" i="3"/>
  <c r="L253" i="3"/>
  <c r="K253" i="3"/>
  <c r="H253" i="3"/>
  <c r="L252" i="3"/>
  <c r="K252" i="3"/>
  <c r="H252" i="3"/>
  <c r="L251" i="3"/>
  <c r="K251" i="3"/>
  <c r="H251" i="3"/>
  <c r="L250" i="3"/>
  <c r="K250" i="3"/>
  <c r="H250" i="3"/>
  <c r="L249" i="3"/>
  <c r="K249" i="3"/>
  <c r="H249" i="3"/>
  <c r="L248" i="3"/>
  <c r="K248" i="3"/>
  <c r="H248" i="3"/>
  <c r="L247" i="3"/>
  <c r="K247" i="3"/>
  <c r="H247" i="3"/>
  <c r="L246" i="3"/>
  <c r="K246" i="3"/>
  <c r="H246" i="3"/>
  <c r="L245" i="3"/>
  <c r="K245" i="3"/>
  <c r="H245" i="3"/>
  <c r="L244" i="3"/>
  <c r="K244" i="3"/>
  <c r="H244" i="3"/>
  <c r="L243" i="3"/>
  <c r="K243" i="3"/>
  <c r="H243" i="3"/>
  <c r="L242" i="3"/>
  <c r="K242" i="3"/>
  <c r="H242" i="3"/>
  <c r="L241" i="3"/>
  <c r="K241" i="3"/>
  <c r="H241" i="3"/>
  <c r="L240" i="3"/>
  <c r="K240" i="3"/>
  <c r="H240" i="3"/>
  <c r="L239" i="3"/>
  <c r="K239" i="3"/>
  <c r="H239" i="3"/>
  <c r="L238" i="3"/>
  <c r="K238" i="3"/>
  <c r="H238" i="3"/>
  <c r="L237" i="3"/>
  <c r="K237" i="3"/>
  <c r="H237" i="3"/>
  <c r="L236" i="3"/>
  <c r="K236" i="3"/>
  <c r="H236" i="3"/>
  <c r="L235" i="3"/>
  <c r="K235" i="3"/>
  <c r="H235" i="3"/>
  <c r="L234" i="3"/>
  <c r="K234" i="3"/>
  <c r="H234" i="3"/>
  <c r="L233" i="3"/>
  <c r="K233" i="3"/>
  <c r="H233" i="3"/>
  <c r="L232" i="3"/>
  <c r="K232" i="3"/>
  <c r="H232" i="3"/>
  <c r="L231" i="3"/>
  <c r="K231" i="3"/>
  <c r="H231" i="3"/>
  <c r="L230" i="3"/>
  <c r="K230" i="3"/>
  <c r="H230" i="3"/>
  <c r="L229" i="3"/>
  <c r="K229" i="3"/>
  <c r="H229" i="3"/>
  <c r="L228" i="3"/>
  <c r="K228" i="3"/>
  <c r="H228" i="3"/>
  <c r="L227" i="3"/>
  <c r="K227" i="3"/>
  <c r="H227" i="3"/>
  <c r="L226" i="3"/>
  <c r="K226" i="3"/>
  <c r="H226" i="3"/>
  <c r="L225" i="3"/>
  <c r="K225" i="3"/>
  <c r="H225" i="3"/>
  <c r="L224" i="3"/>
  <c r="K224" i="3"/>
  <c r="H224" i="3"/>
  <c r="L223" i="3"/>
  <c r="K223" i="3"/>
  <c r="H223" i="3"/>
  <c r="L222" i="3"/>
  <c r="K222" i="3"/>
  <c r="H222" i="3"/>
  <c r="L221" i="3"/>
  <c r="K221" i="3"/>
  <c r="H221" i="3"/>
  <c r="L220" i="3"/>
  <c r="K220" i="3"/>
  <c r="H220" i="3"/>
  <c r="L219" i="3"/>
  <c r="K219" i="3"/>
  <c r="H219" i="3"/>
  <c r="L218" i="3"/>
  <c r="K218" i="3"/>
  <c r="H218" i="3"/>
  <c r="L217" i="3"/>
  <c r="K217" i="3"/>
  <c r="H217" i="3"/>
  <c r="L216" i="3"/>
  <c r="K216" i="3"/>
  <c r="H216" i="3"/>
  <c r="L215" i="3"/>
  <c r="K215" i="3"/>
  <c r="H215" i="3"/>
  <c r="L214" i="3"/>
  <c r="K214" i="3"/>
  <c r="H214" i="3"/>
  <c r="L213" i="3"/>
  <c r="K213" i="3"/>
  <c r="H213" i="3"/>
  <c r="L212" i="3"/>
  <c r="K212" i="3"/>
  <c r="H212" i="3"/>
  <c r="L211" i="3"/>
  <c r="K211" i="3"/>
  <c r="H211" i="3"/>
  <c r="L210" i="3"/>
  <c r="K210" i="3"/>
  <c r="H210" i="3"/>
  <c r="L209" i="3"/>
  <c r="K209" i="3"/>
  <c r="H209" i="3"/>
  <c r="L208" i="3"/>
  <c r="K208" i="3"/>
  <c r="H208" i="3"/>
  <c r="L207" i="3"/>
  <c r="K207" i="3"/>
  <c r="H207" i="3"/>
  <c r="L206" i="3"/>
  <c r="K206" i="3"/>
  <c r="H206" i="3"/>
  <c r="L205" i="3"/>
  <c r="K205" i="3"/>
  <c r="H205" i="3"/>
  <c r="L204" i="3"/>
  <c r="K204" i="3"/>
  <c r="H204" i="3"/>
  <c r="L203" i="3"/>
  <c r="K203" i="3"/>
  <c r="H203" i="3"/>
  <c r="L202" i="3"/>
  <c r="K202" i="3"/>
  <c r="H202" i="3"/>
  <c r="L201" i="3"/>
  <c r="K201" i="3"/>
  <c r="H201" i="3"/>
  <c r="L200" i="3"/>
  <c r="K200" i="3"/>
  <c r="H200" i="3"/>
  <c r="L199" i="3"/>
  <c r="K199" i="3"/>
  <c r="H199" i="3"/>
  <c r="L198" i="3"/>
  <c r="K198" i="3"/>
  <c r="H198" i="3"/>
  <c r="L197" i="3"/>
  <c r="K197" i="3"/>
  <c r="H197" i="3"/>
  <c r="L196" i="3"/>
  <c r="K196" i="3"/>
  <c r="H196" i="3"/>
  <c r="L195" i="3"/>
  <c r="K195" i="3"/>
  <c r="H195" i="3"/>
  <c r="L194" i="3"/>
  <c r="K194" i="3"/>
  <c r="H194" i="3"/>
  <c r="L193" i="3"/>
  <c r="K193" i="3"/>
  <c r="H193" i="3"/>
  <c r="L192" i="3"/>
  <c r="K192" i="3"/>
  <c r="H192" i="3"/>
  <c r="L191" i="3"/>
  <c r="K191" i="3"/>
  <c r="H191" i="3"/>
  <c r="L190" i="3"/>
  <c r="K190" i="3"/>
  <c r="H190" i="3"/>
  <c r="L189" i="3"/>
  <c r="K189" i="3"/>
  <c r="H189" i="3"/>
  <c r="L188" i="3"/>
  <c r="K188" i="3"/>
  <c r="H188" i="3"/>
  <c r="L187" i="3"/>
  <c r="K187" i="3"/>
  <c r="H187" i="3"/>
  <c r="L186" i="3"/>
  <c r="K186" i="3"/>
  <c r="H186" i="3"/>
  <c r="L185" i="3"/>
  <c r="K185" i="3"/>
  <c r="H185" i="3"/>
  <c r="L184" i="3"/>
  <c r="K184" i="3"/>
  <c r="H184" i="3"/>
  <c r="L183" i="3"/>
  <c r="K183" i="3"/>
  <c r="H183" i="3"/>
  <c r="L182" i="3"/>
  <c r="K182" i="3"/>
  <c r="H182" i="3"/>
  <c r="L181" i="3"/>
  <c r="K181" i="3"/>
  <c r="H181" i="3"/>
  <c r="L180" i="3"/>
  <c r="K180" i="3"/>
  <c r="H180" i="3"/>
  <c r="L179" i="3"/>
  <c r="K179" i="3"/>
  <c r="H179" i="3"/>
  <c r="L178" i="3"/>
  <c r="K178" i="3"/>
  <c r="H178" i="3"/>
  <c r="L177" i="3"/>
  <c r="K177" i="3"/>
  <c r="H177" i="3"/>
  <c r="H176" i="3"/>
  <c r="L175" i="3"/>
  <c r="K175" i="3"/>
  <c r="H175" i="3"/>
  <c r="L174" i="3"/>
  <c r="K174" i="3"/>
  <c r="H174" i="3"/>
  <c r="L173" i="3"/>
  <c r="K173" i="3"/>
  <c r="H173" i="3"/>
  <c r="L172" i="3"/>
  <c r="K172" i="3"/>
  <c r="H172" i="3"/>
  <c r="L171" i="3"/>
  <c r="K171" i="3"/>
  <c r="H171" i="3"/>
  <c r="L170" i="3"/>
  <c r="K170" i="3"/>
  <c r="H170" i="3"/>
  <c r="L169" i="3"/>
  <c r="K169" i="3"/>
  <c r="H169" i="3"/>
  <c r="L168" i="3"/>
  <c r="K168" i="3"/>
  <c r="H168" i="3"/>
  <c r="L167" i="3"/>
  <c r="K167" i="3"/>
  <c r="H167" i="3"/>
  <c r="L166" i="3"/>
  <c r="K166" i="3"/>
  <c r="H166" i="3"/>
  <c r="L165" i="3"/>
  <c r="K165" i="3"/>
  <c r="H165" i="3"/>
  <c r="L164" i="3"/>
  <c r="K164" i="3"/>
  <c r="H164" i="3"/>
  <c r="L163" i="3"/>
  <c r="K163" i="3"/>
  <c r="H163" i="3"/>
  <c r="L162" i="3"/>
  <c r="K162" i="3"/>
  <c r="H162" i="3"/>
  <c r="L161" i="3"/>
  <c r="K161" i="3"/>
  <c r="H161" i="3"/>
  <c r="L160" i="3"/>
  <c r="K160" i="3"/>
  <c r="H160" i="3"/>
  <c r="L159" i="3"/>
  <c r="K159" i="3"/>
  <c r="H159" i="3"/>
  <c r="L158" i="3"/>
  <c r="K158" i="3"/>
  <c r="H158" i="3"/>
  <c r="L157" i="3"/>
  <c r="K157" i="3"/>
  <c r="H157" i="3"/>
  <c r="L156" i="3"/>
  <c r="K156" i="3"/>
  <c r="H156" i="3"/>
  <c r="L155" i="3"/>
  <c r="K155" i="3"/>
  <c r="H155" i="3"/>
  <c r="L154" i="3"/>
  <c r="K154" i="3"/>
  <c r="H154" i="3"/>
  <c r="L153" i="3"/>
  <c r="K153" i="3"/>
  <c r="H153" i="3"/>
  <c r="L152" i="3"/>
  <c r="K152" i="3"/>
  <c r="H152" i="3"/>
  <c r="L151" i="3"/>
  <c r="K151" i="3"/>
  <c r="H151" i="3"/>
  <c r="L150" i="3"/>
  <c r="K150" i="3"/>
  <c r="H150" i="3"/>
  <c r="L149" i="3"/>
  <c r="K149" i="3"/>
  <c r="H149" i="3"/>
  <c r="L148" i="3"/>
  <c r="K148" i="3"/>
  <c r="H148" i="3"/>
  <c r="L147" i="3"/>
  <c r="K147" i="3"/>
  <c r="H147" i="3"/>
  <c r="L146" i="3"/>
  <c r="K146" i="3"/>
  <c r="H146" i="3"/>
  <c r="L145" i="3"/>
  <c r="K145" i="3"/>
  <c r="H145" i="3"/>
  <c r="L144" i="3"/>
  <c r="K144" i="3"/>
  <c r="H144" i="3"/>
  <c r="L143" i="3"/>
  <c r="K143" i="3"/>
  <c r="H143" i="3"/>
  <c r="L142" i="3"/>
  <c r="K142" i="3"/>
  <c r="H142" i="3"/>
  <c r="L141" i="3"/>
  <c r="K141" i="3"/>
  <c r="H141" i="3"/>
  <c r="L140" i="3"/>
  <c r="K140" i="3"/>
  <c r="H140" i="3"/>
  <c r="L139" i="3"/>
  <c r="K139" i="3"/>
  <c r="H139" i="3"/>
  <c r="L138" i="3"/>
  <c r="K138" i="3"/>
  <c r="H138" i="3"/>
  <c r="L137" i="3"/>
  <c r="K137" i="3"/>
  <c r="H137" i="3"/>
  <c r="L136" i="3"/>
  <c r="K136" i="3"/>
  <c r="H136" i="3"/>
  <c r="L135" i="3"/>
  <c r="K135" i="3"/>
  <c r="H135" i="3"/>
  <c r="L134" i="3"/>
  <c r="K134" i="3"/>
  <c r="H134" i="3"/>
  <c r="L133" i="3"/>
  <c r="K133" i="3"/>
  <c r="H133" i="3"/>
  <c r="L132" i="3"/>
  <c r="K132" i="3"/>
  <c r="H132" i="3"/>
  <c r="L131" i="3"/>
  <c r="K131" i="3"/>
  <c r="H131" i="3"/>
  <c r="L130" i="3"/>
  <c r="K130" i="3"/>
  <c r="H130" i="3"/>
  <c r="L129" i="3"/>
  <c r="K129" i="3"/>
  <c r="H129" i="3"/>
  <c r="L128" i="3"/>
  <c r="K128" i="3"/>
  <c r="H128" i="3"/>
  <c r="L127" i="3"/>
  <c r="K127" i="3"/>
  <c r="H127" i="3"/>
  <c r="L126" i="3"/>
  <c r="K126" i="3"/>
  <c r="H126" i="3"/>
  <c r="L125" i="3"/>
  <c r="K125" i="3"/>
  <c r="H125" i="3"/>
  <c r="L124" i="3"/>
  <c r="K124" i="3"/>
  <c r="H124" i="3"/>
  <c r="L123" i="3"/>
  <c r="K123" i="3"/>
  <c r="H123" i="3"/>
  <c r="L122" i="3"/>
  <c r="K122" i="3"/>
  <c r="H122" i="3"/>
  <c r="L121" i="3"/>
  <c r="K121" i="3"/>
  <c r="H121" i="3"/>
  <c r="L120" i="3"/>
  <c r="K120" i="3"/>
  <c r="H120" i="3"/>
  <c r="L119" i="3"/>
  <c r="K119" i="3"/>
  <c r="H119" i="3"/>
  <c r="L118" i="3"/>
  <c r="K118" i="3"/>
  <c r="H118" i="3"/>
  <c r="L117" i="3"/>
  <c r="K117" i="3"/>
  <c r="H117" i="3"/>
  <c r="L116" i="3"/>
  <c r="K116" i="3"/>
  <c r="H116" i="3"/>
  <c r="L115" i="3"/>
  <c r="K115" i="3"/>
  <c r="H115" i="3"/>
  <c r="L114" i="3"/>
  <c r="K114" i="3"/>
  <c r="H114" i="3"/>
  <c r="L113" i="3"/>
  <c r="K113" i="3"/>
  <c r="H113" i="3"/>
  <c r="L112" i="3"/>
  <c r="K112" i="3"/>
  <c r="H112" i="3"/>
  <c r="L111" i="3"/>
  <c r="K111" i="3"/>
  <c r="H111" i="3"/>
  <c r="L110" i="3"/>
  <c r="K110" i="3"/>
  <c r="H110" i="3"/>
  <c r="L109" i="3"/>
  <c r="K109" i="3"/>
  <c r="H109" i="3"/>
  <c r="L108" i="3"/>
  <c r="K108" i="3"/>
  <c r="H108" i="3"/>
  <c r="L107" i="3"/>
  <c r="K107" i="3"/>
  <c r="H107" i="3"/>
  <c r="L106" i="3"/>
  <c r="K106" i="3"/>
  <c r="H106" i="3"/>
  <c r="L105" i="3"/>
  <c r="K105" i="3"/>
  <c r="H105" i="3"/>
  <c r="L104" i="3"/>
  <c r="K104" i="3"/>
  <c r="H104" i="3"/>
  <c r="L103" i="3"/>
  <c r="K103" i="3"/>
  <c r="H103" i="3"/>
  <c r="L102" i="3"/>
  <c r="K102" i="3"/>
  <c r="H102" i="3"/>
  <c r="L101" i="3"/>
  <c r="K101" i="3"/>
  <c r="H101" i="3"/>
  <c r="L100" i="3"/>
  <c r="K100" i="3"/>
  <c r="H100" i="3"/>
  <c r="L99" i="3"/>
  <c r="K99" i="3"/>
  <c r="H99" i="3"/>
  <c r="L98" i="3"/>
  <c r="K98" i="3"/>
  <c r="H98" i="3"/>
  <c r="L97" i="3"/>
  <c r="K97" i="3"/>
  <c r="H97" i="3"/>
  <c r="L96" i="3"/>
  <c r="K96" i="3"/>
  <c r="H96" i="3"/>
  <c r="L95" i="3"/>
  <c r="K95" i="3"/>
  <c r="H95" i="3"/>
  <c r="L94" i="3"/>
  <c r="K94" i="3"/>
  <c r="H94" i="3"/>
  <c r="H93" i="3"/>
  <c r="L92" i="3"/>
  <c r="K92" i="3"/>
  <c r="H92" i="3"/>
  <c r="L91" i="3"/>
  <c r="K91" i="3"/>
  <c r="H91" i="3"/>
  <c r="L90" i="3"/>
  <c r="K90" i="3"/>
  <c r="H90" i="3"/>
  <c r="L89" i="3"/>
  <c r="K89" i="3"/>
  <c r="H89" i="3"/>
  <c r="L88" i="3"/>
  <c r="K88" i="3"/>
  <c r="H88" i="3"/>
  <c r="L87" i="3"/>
  <c r="K87" i="3"/>
  <c r="H87" i="3"/>
  <c r="L86" i="3"/>
  <c r="K86" i="3"/>
  <c r="H86" i="3"/>
  <c r="L85" i="3"/>
  <c r="K85" i="3"/>
  <c r="H85" i="3"/>
  <c r="L84" i="3"/>
  <c r="K84" i="3"/>
  <c r="H84" i="3"/>
  <c r="L83" i="3"/>
  <c r="K83" i="3"/>
  <c r="H83" i="3"/>
  <c r="L82" i="3"/>
  <c r="K82" i="3"/>
  <c r="H82" i="3"/>
  <c r="L81" i="3"/>
  <c r="K81" i="3"/>
  <c r="H81" i="3"/>
  <c r="L80" i="3"/>
  <c r="K80" i="3"/>
  <c r="H80" i="3"/>
  <c r="L79" i="3"/>
  <c r="K79" i="3"/>
  <c r="H79" i="3"/>
  <c r="L78" i="3"/>
  <c r="K78" i="3"/>
  <c r="H78" i="3"/>
  <c r="L77" i="3"/>
  <c r="K77" i="3"/>
  <c r="H77" i="3"/>
  <c r="L76" i="3"/>
  <c r="K76" i="3"/>
  <c r="H76" i="3"/>
  <c r="L75" i="3"/>
  <c r="K75" i="3"/>
  <c r="H75" i="3"/>
  <c r="L74" i="3"/>
  <c r="K74" i="3"/>
  <c r="H74" i="3"/>
  <c r="L73" i="3"/>
  <c r="K73" i="3"/>
  <c r="H73" i="3"/>
  <c r="L72" i="3"/>
  <c r="K72" i="3"/>
  <c r="H72" i="3"/>
  <c r="L71" i="3"/>
  <c r="K71" i="3"/>
  <c r="H71" i="3"/>
  <c r="L70" i="3"/>
  <c r="K70" i="3"/>
  <c r="H70" i="3"/>
  <c r="L69" i="3"/>
  <c r="K69" i="3"/>
  <c r="H69" i="3"/>
  <c r="L68" i="3"/>
  <c r="K68" i="3"/>
  <c r="H68" i="3"/>
  <c r="L67" i="3"/>
  <c r="K67" i="3"/>
  <c r="H67" i="3"/>
  <c r="L66" i="3"/>
  <c r="K66" i="3"/>
  <c r="H66" i="3"/>
  <c r="L65" i="3"/>
  <c r="K65" i="3"/>
  <c r="H65" i="3"/>
  <c r="L64" i="3"/>
  <c r="K64" i="3"/>
  <c r="H64" i="3"/>
  <c r="L63" i="3"/>
  <c r="K63" i="3"/>
  <c r="H63" i="3"/>
  <c r="L62" i="3"/>
  <c r="K62" i="3"/>
  <c r="H62" i="3"/>
  <c r="L61" i="3"/>
  <c r="K61" i="3"/>
  <c r="H61" i="3"/>
  <c r="L60" i="3"/>
  <c r="K60" i="3"/>
  <c r="H60" i="3"/>
  <c r="L59" i="3"/>
  <c r="K59" i="3"/>
  <c r="H59" i="3"/>
  <c r="L58" i="3"/>
  <c r="K58" i="3"/>
  <c r="H58" i="3"/>
  <c r="L57" i="3"/>
  <c r="K57" i="3"/>
  <c r="H57" i="3"/>
  <c r="L56" i="3"/>
  <c r="K56" i="3"/>
  <c r="H56" i="3"/>
  <c r="L55" i="3"/>
  <c r="K55" i="3"/>
  <c r="H55" i="3"/>
  <c r="L54" i="3"/>
  <c r="K54" i="3"/>
  <c r="H54" i="3"/>
  <c r="H53" i="3"/>
  <c r="L52" i="3"/>
  <c r="K52" i="3"/>
  <c r="H52" i="3"/>
  <c r="L51" i="3"/>
  <c r="K51" i="3"/>
  <c r="H51" i="3"/>
  <c r="L50" i="3"/>
  <c r="K50" i="3"/>
  <c r="H50" i="3"/>
  <c r="L49" i="3"/>
  <c r="K49" i="3"/>
  <c r="H49" i="3"/>
  <c r="L48" i="3"/>
  <c r="K48" i="3"/>
  <c r="H48" i="3"/>
  <c r="L47" i="3"/>
  <c r="K47" i="3"/>
  <c r="H47" i="3"/>
  <c r="L46" i="3"/>
  <c r="K46" i="3"/>
  <c r="H46" i="3"/>
  <c r="L45" i="3"/>
  <c r="K45" i="3"/>
  <c r="H45" i="3"/>
  <c r="L44" i="3"/>
  <c r="K44" i="3"/>
  <c r="H44" i="3"/>
  <c r="L43" i="3"/>
  <c r="K43" i="3"/>
  <c r="H43" i="3"/>
  <c r="L42" i="3"/>
  <c r="K42" i="3"/>
  <c r="H42" i="3"/>
  <c r="L41" i="3"/>
  <c r="K41" i="3"/>
  <c r="H41" i="3"/>
  <c r="L40" i="3"/>
  <c r="K40" i="3"/>
  <c r="H40" i="3"/>
  <c r="L39" i="3"/>
  <c r="K39" i="3"/>
  <c r="H39" i="3"/>
  <c r="L38" i="3"/>
  <c r="K38" i="3"/>
  <c r="H38" i="3"/>
  <c r="L37" i="3"/>
  <c r="K37" i="3"/>
  <c r="H37" i="3"/>
  <c r="L36" i="3"/>
  <c r="K36" i="3"/>
  <c r="H36" i="3"/>
  <c r="L35" i="3"/>
  <c r="K35" i="3"/>
  <c r="H35" i="3"/>
  <c r="L34" i="3"/>
  <c r="K34" i="3"/>
  <c r="H34" i="3"/>
  <c r="L33" i="3"/>
  <c r="K33" i="3"/>
  <c r="H33" i="3"/>
  <c r="L32" i="3"/>
  <c r="K32" i="3"/>
  <c r="H32" i="3"/>
  <c r="L31" i="3"/>
  <c r="K31" i="3"/>
  <c r="H31" i="3"/>
  <c r="L30" i="3"/>
  <c r="K30" i="3"/>
  <c r="H30" i="3"/>
  <c r="L29" i="3"/>
  <c r="K29" i="3"/>
  <c r="H29" i="3"/>
  <c r="L28" i="3"/>
  <c r="K28" i="3"/>
  <c r="H28" i="3"/>
  <c r="L27" i="3"/>
  <c r="K27" i="3"/>
  <c r="H27" i="3"/>
  <c r="L26" i="3"/>
  <c r="K26" i="3"/>
  <c r="H26" i="3"/>
  <c r="L25" i="3"/>
  <c r="K25" i="3"/>
  <c r="H25" i="3"/>
  <c r="L24" i="3"/>
  <c r="K24" i="3"/>
  <c r="H24" i="3"/>
  <c r="K23" i="3"/>
  <c r="H23" i="3"/>
  <c r="L22" i="3"/>
  <c r="K22" i="3"/>
  <c r="H22" i="3"/>
  <c r="L21" i="3"/>
  <c r="K21" i="3"/>
  <c r="H21" i="3"/>
  <c r="L20" i="3"/>
  <c r="K20" i="3"/>
  <c r="H20" i="3"/>
  <c r="L19" i="3"/>
  <c r="K19" i="3"/>
  <c r="H19" i="3"/>
  <c r="L18" i="3"/>
  <c r="K18" i="3"/>
  <c r="H18" i="3"/>
  <c r="L17" i="3"/>
  <c r="K17" i="3"/>
  <c r="H17" i="3"/>
  <c r="L16" i="3"/>
  <c r="K16" i="3"/>
  <c r="H16" i="3"/>
  <c r="L15" i="3"/>
  <c r="K15" i="3"/>
  <c r="H15" i="3"/>
  <c r="L14" i="3"/>
  <c r="K14" i="3"/>
  <c r="H14" i="3"/>
  <c r="L13" i="3"/>
  <c r="K13" i="3"/>
  <c r="H13" i="3"/>
  <c r="L12" i="3"/>
  <c r="K12" i="3"/>
  <c r="H12" i="3"/>
  <c r="L11" i="3"/>
  <c r="K11" i="3"/>
  <c r="H11" i="3"/>
  <c r="L10" i="3"/>
  <c r="K10" i="3"/>
  <c r="H10" i="3"/>
  <c r="L9" i="3"/>
  <c r="K9" i="3"/>
  <c r="H9" i="3"/>
  <c r="L8" i="3"/>
  <c r="K8" i="3"/>
  <c r="H8" i="3"/>
  <c r="L7" i="3"/>
  <c r="K7" i="3"/>
  <c r="H7" i="3"/>
  <c r="L6" i="3"/>
  <c r="K6" i="3"/>
  <c r="H6" i="3"/>
  <c r="L5" i="3"/>
  <c r="K5" i="3"/>
  <c r="H5" i="3"/>
  <c r="L4" i="3"/>
  <c r="K4" i="3"/>
  <c r="H4" i="3"/>
  <c r="L3" i="3"/>
  <c r="K3" i="3"/>
  <c r="H3" i="3"/>
  <c r="H2" i="3"/>
  <c r="L783" i="6"/>
  <c r="L782" i="6"/>
  <c r="L781" i="6"/>
  <c r="L780" i="6"/>
  <c r="L779" i="6"/>
  <c r="L778" i="6"/>
  <c r="L777" i="6"/>
  <c r="L776" i="6"/>
  <c r="L775" i="6"/>
  <c r="L774" i="6"/>
  <c r="L773" i="6"/>
  <c r="L772" i="6"/>
  <c r="L771" i="6"/>
  <c r="L770" i="6"/>
  <c r="L769" i="6"/>
  <c r="L768" i="6"/>
  <c r="L767" i="6"/>
  <c r="L765" i="6"/>
  <c r="L764" i="6"/>
  <c r="L763" i="6"/>
  <c r="L761" i="6"/>
  <c r="L760" i="6"/>
  <c r="L759" i="6"/>
  <c r="L758" i="6"/>
  <c r="L757" i="6"/>
  <c r="L756" i="6"/>
  <c r="L755" i="6"/>
  <c r="L754" i="6"/>
  <c r="L753" i="6"/>
  <c r="L752" i="6"/>
  <c r="L751" i="6"/>
  <c r="L750" i="6"/>
  <c r="L749" i="6"/>
  <c r="L747" i="6"/>
  <c r="L746" i="6"/>
  <c r="L745" i="6"/>
  <c r="L744" i="6"/>
  <c r="L743" i="6"/>
  <c r="L742" i="6"/>
  <c r="L741" i="6"/>
  <c r="L740" i="6"/>
  <c r="L739" i="6"/>
  <c r="L738" i="6"/>
  <c r="L737" i="6"/>
  <c r="L736" i="6"/>
  <c r="L735" i="6"/>
  <c r="L734" i="6"/>
  <c r="L733" i="6"/>
  <c r="L732" i="6"/>
  <c r="L731" i="6"/>
  <c r="L730" i="6"/>
  <c r="L729" i="6"/>
  <c r="L728" i="6"/>
  <c r="L727" i="6"/>
  <c r="L726" i="6"/>
  <c r="L725" i="6"/>
  <c r="L724" i="6"/>
  <c r="L723" i="6"/>
  <c r="L722" i="6"/>
  <c r="L721" i="6"/>
  <c r="L720" i="6"/>
  <c r="L719" i="6"/>
  <c r="L718" i="6"/>
  <c r="L717" i="6"/>
  <c r="L716" i="6"/>
  <c r="L715" i="6"/>
  <c r="L714" i="6"/>
  <c r="L713" i="6"/>
  <c r="L712" i="6"/>
  <c r="L711" i="6"/>
  <c r="L710" i="6"/>
  <c r="L709" i="6"/>
  <c r="L708" i="6"/>
  <c r="L707" i="6"/>
  <c r="L706" i="6"/>
  <c r="L705" i="6"/>
  <c r="L704" i="6"/>
  <c r="L703" i="6"/>
  <c r="L702" i="6"/>
  <c r="L701" i="6"/>
  <c r="L700" i="6"/>
  <c r="L699" i="6"/>
  <c r="L698" i="6"/>
  <c r="L697" i="6"/>
  <c r="L696" i="6"/>
  <c r="L695" i="6"/>
  <c r="L694" i="6"/>
  <c r="L693" i="6"/>
  <c r="L692" i="6"/>
  <c r="L691" i="6"/>
  <c r="L690" i="6"/>
  <c r="L689" i="6"/>
  <c r="L688" i="6"/>
  <c r="L687" i="6"/>
  <c r="L686" i="6"/>
  <c r="L685" i="6"/>
  <c r="L684" i="6"/>
  <c r="L683" i="6"/>
  <c r="L682" i="6"/>
  <c r="L681" i="6"/>
  <c r="L680" i="6"/>
  <c r="L679" i="6"/>
  <c r="L678" i="6"/>
  <c r="L677" i="6"/>
  <c r="L676" i="6"/>
  <c r="L675" i="6"/>
  <c r="L674" i="6"/>
  <c r="L673" i="6"/>
  <c r="L672" i="6"/>
  <c r="L671" i="6"/>
  <c r="L670" i="6"/>
  <c r="L669" i="6"/>
  <c r="L668" i="6"/>
  <c r="L667" i="6"/>
  <c r="L666" i="6"/>
  <c r="L665" i="6"/>
  <c r="L664" i="6"/>
  <c r="L663" i="6"/>
  <c r="L662" i="6"/>
  <c r="L661" i="6"/>
  <c r="L660" i="6"/>
  <c r="L659" i="6"/>
  <c r="L658" i="6"/>
  <c r="L657" i="6"/>
  <c r="L656" i="6"/>
  <c r="L655" i="6"/>
  <c r="L653" i="6"/>
  <c r="L652" i="6"/>
  <c r="L651" i="6"/>
  <c r="L650" i="6"/>
  <c r="L649" i="6"/>
  <c r="L648" i="6"/>
  <c r="L647" i="6"/>
  <c r="L646" i="6"/>
  <c r="L645" i="6"/>
  <c r="L643" i="6"/>
  <c r="L642" i="6"/>
  <c r="L641" i="6"/>
  <c r="L640" i="6"/>
  <c r="L639" i="6"/>
  <c r="L638" i="6"/>
  <c r="L637" i="6"/>
  <c r="L636" i="6"/>
  <c r="L635" i="6"/>
  <c r="L634" i="6"/>
  <c r="L633" i="6"/>
  <c r="L632" i="6"/>
  <c r="L631" i="6"/>
  <c r="L630" i="6"/>
  <c r="L629" i="6"/>
  <c r="L628" i="6"/>
  <c r="L627" i="6"/>
  <c r="L626" i="6"/>
  <c r="L625" i="6"/>
  <c r="L624" i="6"/>
  <c r="L623" i="6"/>
  <c r="L622" i="6"/>
  <c r="L621" i="6"/>
  <c r="L620" i="6"/>
  <c r="L619" i="6"/>
  <c r="L618" i="6"/>
  <c r="L617" i="6"/>
  <c r="L616" i="6"/>
  <c r="L615" i="6"/>
  <c r="L614" i="6"/>
  <c r="L613" i="6"/>
  <c r="L612" i="6"/>
  <c r="L611" i="6"/>
  <c r="L610" i="6"/>
  <c r="L609" i="6"/>
  <c r="L608" i="6"/>
  <c r="L607" i="6"/>
  <c r="L606" i="6"/>
  <c r="L605" i="6"/>
  <c r="L604" i="6"/>
  <c r="L603" i="6"/>
  <c r="L602" i="6"/>
  <c r="L601" i="6"/>
  <c r="L600" i="6"/>
  <c r="L599" i="6"/>
  <c r="L598" i="6"/>
  <c r="L597" i="6"/>
  <c r="L596" i="6"/>
  <c r="L595" i="6"/>
  <c r="L594" i="6"/>
  <c r="L593" i="6"/>
  <c r="L592" i="6"/>
  <c r="L591" i="6"/>
  <c r="L590" i="6"/>
  <c r="L589" i="6"/>
  <c r="L588" i="6"/>
  <c r="L587" i="6"/>
  <c r="L586" i="6"/>
  <c r="L585" i="6"/>
  <c r="L584" i="6"/>
  <c r="L583" i="6"/>
  <c r="L582" i="6"/>
  <c r="L581" i="6"/>
  <c r="L580" i="6"/>
  <c r="L579" i="6"/>
  <c r="L578" i="6"/>
  <c r="L577" i="6"/>
  <c r="L576" i="6"/>
  <c r="L575" i="6"/>
  <c r="L574" i="6"/>
  <c r="L573" i="6"/>
  <c r="L572" i="6"/>
  <c r="L571" i="6"/>
  <c r="L570" i="6"/>
  <c r="L569" i="6"/>
  <c r="L568" i="6"/>
  <c r="L567" i="6"/>
  <c r="L566" i="6"/>
  <c r="L565" i="6"/>
  <c r="L564" i="6"/>
  <c r="L563" i="6"/>
  <c r="L562" i="6"/>
  <c r="L561" i="6"/>
  <c r="L560" i="6"/>
  <c r="L559" i="6"/>
  <c r="L558" i="6"/>
  <c r="L557" i="6"/>
  <c r="L556" i="6"/>
  <c r="L555" i="6"/>
  <c r="L554" i="6"/>
  <c r="L553" i="6"/>
  <c r="L552" i="6"/>
  <c r="L551" i="6"/>
  <c r="L550" i="6"/>
  <c r="L549" i="6"/>
  <c r="L548" i="6"/>
  <c r="L547" i="6"/>
  <c r="L546" i="6"/>
  <c r="L545" i="6"/>
  <c r="L544" i="6"/>
  <c r="L543" i="6"/>
  <c r="L542" i="6"/>
  <c r="L541" i="6"/>
  <c r="L539" i="6"/>
  <c r="L538" i="6"/>
  <c r="L537" i="6"/>
  <c r="L535" i="6"/>
  <c r="L534" i="6"/>
  <c r="L533" i="6"/>
  <c r="L532" i="6"/>
  <c r="L529" i="6"/>
  <c r="L528" i="6"/>
  <c r="L527" i="6"/>
  <c r="L526" i="6"/>
  <c r="L525" i="6"/>
  <c r="L524" i="6"/>
  <c r="L523" i="6"/>
  <c r="L522" i="6"/>
  <c r="L521" i="6"/>
  <c r="L520" i="6"/>
  <c r="L519" i="6"/>
  <c r="L518" i="6"/>
  <c r="L517" i="6"/>
  <c r="L516" i="6"/>
  <c r="L515" i="6"/>
  <c r="L514" i="6"/>
  <c r="L513" i="6"/>
  <c r="L512" i="6"/>
  <c r="L511" i="6"/>
  <c r="L510" i="6"/>
  <c r="L509" i="6"/>
  <c r="L508" i="6"/>
  <c r="L507" i="6"/>
  <c r="L505" i="6"/>
  <c r="L504" i="6"/>
  <c r="L503" i="6"/>
  <c r="L501" i="6"/>
  <c r="L500" i="6"/>
  <c r="L499" i="6"/>
  <c r="L498" i="6"/>
  <c r="L497" i="6"/>
  <c r="L496" i="6"/>
  <c r="L495" i="6"/>
  <c r="L493" i="6"/>
  <c r="L492" i="6"/>
  <c r="L491" i="6"/>
  <c r="L490" i="6"/>
  <c r="L489" i="6"/>
  <c r="L488" i="6"/>
  <c r="L487" i="6"/>
  <c r="L486" i="6"/>
  <c r="L485" i="6"/>
  <c r="L484" i="6"/>
  <c r="L483" i="6"/>
  <c r="L482" i="6"/>
  <c r="L481" i="6"/>
  <c r="L480" i="6"/>
  <c r="L479" i="6"/>
  <c r="L478" i="6"/>
  <c r="L477" i="6"/>
  <c r="L476" i="6"/>
  <c r="L475" i="6"/>
  <c r="L474" i="6"/>
  <c r="L473" i="6"/>
  <c r="L472" i="6"/>
  <c r="L471" i="6"/>
  <c r="L470" i="6"/>
  <c r="L469" i="6"/>
  <c r="L468" i="6"/>
  <c r="L467" i="6"/>
  <c r="L466" i="6"/>
  <c r="L465" i="6"/>
  <c r="L464" i="6"/>
  <c r="L463" i="6"/>
  <c r="L462" i="6"/>
  <c r="L461" i="6"/>
  <c r="L460" i="6"/>
  <c r="L459" i="6"/>
  <c r="L458" i="6"/>
  <c r="L457" i="6"/>
  <c r="L456" i="6"/>
  <c r="L455" i="6"/>
  <c r="L454" i="6"/>
  <c r="L453" i="6"/>
  <c r="L452" i="6"/>
  <c r="L451" i="6"/>
  <c r="L450" i="6"/>
  <c r="L448" i="6"/>
  <c r="L440" i="6"/>
  <c r="L439" i="6"/>
  <c r="L438" i="6"/>
  <c r="L437" i="6"/>
  <c r="L436" i="6"/>
  <c r="L435" i="6"/>
  <c r="L434" i="6"/>
  <c r="L433" i="6"/>
  <c r="L432" i="6"/>
  <c r="L431" i="6"/>
  <c r="L430" i="6"/>
  <c r="L429" i="6"/>
  <c r="L428" i="6"/>
  <c r="L427" i="6"/>
  <c r="L426" i="6"/>
  <c r="L425" i="6"/>
  <c r="L424" i="6"/>
  <c r="L423" i="6"/>
  <c r="L422" i="6"/>
  <c r="L421" i="6"/>
  <c r="L420" i="6"/>
  <c r="L419" i="6"/>
  <c r="L418" i="6"/>
  <c r="L417" i="6"/>
  <c r="L416" i="6"/>
  <c r="L415" i="6"/>
  <c r="L414" i="6"/>
  <c r="L413" i="6"/>
  <c r="L412" i="6"/>
  <c r="L411" i="6"/>
  <c r="L410" i="6"/>
  <c r="L409" i="6"/>
  <c r="L408" i="6"/>
  <c r="L407" i="6"/>
  <c r="L406" i="6"/>
  <c r="L405" i="6"/>
  <c r="L404" i="6"/>
  <c r="L402" i="6"/>
  <c r="L401" i="6"/>
  <c r="L400" i="6"/>
  <c r="L399" i="6"/>
  <c r="L398" i="6"/>
  <c r="L397" i="6"/>
  <c r="L396" i="6"/>
  <c r="L395" i="6"/>
  <c r="L394" i="6"/>
  <c r="L393" i="6"/>
  <c r="L392" i="6"/>
  <c r="L391" i="6"/>
  <c r="L390" i="6"/>
  <c r="L389" i="6"/>
  <c r="L388" i="6"/>
  <c r="L387" i="6"/>
  <c r="L386" i="6"/>
  <c r="L385" i="6"/>
  <c r="L384" i="6"/>
  <c r="L383" i="6"/>
  <c r="L382" i="6"/>
  <c r="L381" i="6"/>
  <c r="L380" i="6"/>
  <c r="L379" i="6"/>
  <c r="L378" i="6"/>
  <c r="L377" i="6"/>
  <c r="L376" i="6"/>
  <c r="L375" i="6"/>
  <c r="L374" i="6"/>
  <c r="L373" i="6"/>
  <c r="L372" i="6"/>
  <c r="L371" i="6"/>
  <c r="L370" i="6"/>
  <c r="L369" i="6"/>
  <c r="L368" i="6"/>
  <c r="L367" i="6"/>
  <c r="L366" i="6"/>
  <c r="L365" i="6"/>
  <c r="L364" i="6"/>
  <c r="L363" i="6"/>
  <c r="L362" i="6"/>
  <c r="L361" i="6"/>
  <c r="L360" i="6"/>
  <c r="L359" i="6"/>
  <c r="L358" i="6"/>
  <c r="L357" i="6"/>
  <c r="L356" i="6"/>
  <c r="L355" i="6"/>
  <c r="L354" i="6"/>
  <c r="L353" i="6"/>
  <c r="L352" i="6"/>
  <c r="L351" i="6"/>
  <c r="L350" i="6"/>
  <c r="L349" i="6"/>
  <c r="L348" i="6"/>
  <c r="L347" i="6"/>
  <c r="L346" i="6"/>
  <c r="L344" i="6"/>
  <c r="L343" i="6"/>
  <c r="L342" i="6"/>
  <c r="L340" i="6"/>
  <c r="L339" i="6"/>
  <c r="L338" i="6"/>
  <c r="L336" i="6"/>
  <c r="L335" i="6"/>
  <c r="L334" i="6"/>
  <c r="L333" i="6"/>
  <c r="L332" i="6"/>
  <c r="L330" i="6"/>
  <c r="L329" i="6"/>
  <c r="L328" i="6"/>
  <c r="L327" i="6"/>
  <c r="L326" i="6"/>
  <c r="L325" i="6"/>
  <c r="L324" i="6"/>
  <c r="L323" i="6"/>
  <c r="L322"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6" i="6"/>
  <c r="L285" i="6"/>
  <c r="L284" i="6"/>
  <c r="L283" i="6"/>
  <c r="L282" i="6"/>
  <c r="L281" i="6"/>
  <c r="L280" i="6"/>
  <c r="L279" i="6"/>
  <c r="L278" i="6"/>
  <c r="L277" i="6"/>
  <c r="L276" i="6"/>
  <c r="L274" i="6"/>
  <c r="L273" i="6"/>
  <c r="L272" i="6"/>
  <c r="L271" i="6"/>
  <c r="L270" i="6"/>
  <c r="L269" i="6"/>
  <c r="L268" i="6"/>
  <c r="L267" i="6"/>
  <c r="L266" i="6"/>
  <c r="L265" i="6"/>
  <c r="L264" i="6"/>
  <c r="L263" i="6"/>
  <c r="L262" i="6"/>
  <c r="L261" i="6"/>
  <c r="L260" i="6"/>
  <c r="L259" i="6"/>
  <c r="L258" i="6"/>
  <c r="L257" i="6"/>
  <c r="L255" i="6"/>
  <c r="L254" i="6"/>
  <c r="L253" i="6"/>
  <c r="L252" i="6"/>
  <c r="L251" i="6"/>
  <c r="L250" i="6"/>
  <c r="L249" i="6"/>
  <c r="L248" i="6"/>
  <c r="L247" i="6"/>
  <c r="L246" i="6"/>
  <c r="L245" i="6"/>
  <c r="L244" i="6"/>
  <c r="L243" i="6"/>
  <c r="L242" i="6"/>
  <c r="L241" i="6"/>
  <c r="L240" i="6"/>
  <c r="L239" i="6"/>
  <c r="L237" i="6"/>
  <c r="L236" i="6"/>
  <c r="L235" i="6"/>
  <c r="L234" i="6"/>
  <c r="L233" i="6"/>
  <c r="L232" i="6"/>
  <c r="L231" i="6"/>
  <c r="L230" i="6"/>
  <c r="L229" i="6"/>
  <c r="L228" i="6"/>
  <c r="L227" i="6"/>
  <c r="L226" i="6"/>
  <c r="L225" i="6"/>
  <c r="L224" i="6"/>
  <c r="L223" i="6"/>
  <c r="L222" i="6"/>
  <c r="L220" i="6"/>
  <c r="L219" i="6"/>
  <c r="L218" i="6"/>
  <c r="L217" i="6"/>
  <c r="L216" i="6"/>
  <c r="L215" i="6"/>
  <c r="L214" i="6"/>
  <c r="L213" i="6"/>
  <c r="L212" i="6"/>
  <c r="L211" i="6"/>
  <c r="L210" i="6"/>
  <c r="L209" i="6"/>
  <c r="L208" i="6"/>
  <c r="L207" i="6"/>
  <c r="L206" i="6"/>
  <c r="L205" i="6"/>
  <c r="L204" i="6"/>
  <c r="L203" i="6"/>
  <c r="L202" i="6"/>
  <c r="L201" i="6"/>
  <c r="L199" i="6"/>
  <c r="L198" i="6"/>
  <c r="L197" i="6"/>
  <c r="L196" i="6"/>
  <c r="L195" i="6"/>
  <c r="L194" i="6"/>
  <c r="L193" i="6"/>
  <c r="L192" i="6"/>
  <c r="L191" i="6"/>
  <c r="L190" i="6"/>
  <c r="L189" i="6"/>
  <c r="L188" i="6"/>
  <c r="L187" i="6"/>
  <c r="L186" i="6"/>
  <c r="L185" i="6"/>
  <c r="L184" i="6"/>
  <c r="L183" i="6"/>
  <c r="L182" i="6"/>
  <c r="L181" i="6"/>
  <c r="L180" i="6"/>
  <c r="L179" i="6"/>
  <c r="L178" i="6"/>
  <c r="L176" i="6"/>
  <c r="L175" i="6"/>
  <c r="L174" i="6"/>
  <c r="L173" i="6"/>
  <c r="L172" i="6"/>
  <c r="L171" i="6"/>
  <c r="L170" i="6"/>
  <c r="L169" i="6"/>
  <c r="L168" i="6"/>
  <c r="L167" i="6"/>
  <c r="L166" i="6"/>
  <c r="L165" i="6"/>
  <c r="L164" i="6"/>
  <c r="L163" i="6"/>
  <c r="L162" i="6"/>
  <c r="L161" i="6"/>
  <c r="L160" i="6"/>
  <c r="L159" i="6"/>
  <c r="L158" i="6"/>
  <c r="L157" i="6"/>
  <c r="L156" i="6"/>
  <c r="L154" i="6"/>
  <c r="L153" i="6"/>
  <c r="L152" i="6"/>
  <c r="L151" i="6"/>
  <c r="L150" i="6"/>
  <c r="L149" i="6"/>
  <c r="L148" i="6"/>
  <c r="L147" i="6"/>
  <c r="L146" i="6"/>
  <c r="L145" i="6"/>
  <c r="L144" i="6"/>
  <c r="L143" i="6"/>
  <c r="L142" i="6"/>
  <c r="L141" i="6"/>
  <c r="L140" i="6"/>
  <c r="L139" i="6"/>
  <c r="L138" i="6"/>
  <c r="L137" i="6"/>
  <c r="L136" i="6"/>
  <c r="L135"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1" i="6"/>
  <c r="L10" i="6"/>
  <c r="L9" i="6"/>
  <c r="L8" i="6"/>
  <c r="L7" i="6"/>
  <c r="L6" i="6"/>
  <c r="L5" i="6"/>
  <c r="L4" i="6"/>
  <c r="L3" i="6"/>
  <c r="L5" i="43"/>
  <c r="K5" i="43"/>
  <c r="L4" i="43"/>
  <c r="K4" i="43"/>
  <c r="H4" i="43"/>
  <c r="L3" i="43"/>
  <c r="K3" i="43"/>
  <c r="H3" i="43"/>
  <c r="H2" i="43"/>
  <c r="L7" i="27"/>
  <c r="K7" i="27"/>
  <c r="L6" i="27"/>
  <c r="K6" i="27"/>
  <c r="H6" i="27"/>
  <c r="L5" i="27"/>
  <c r="K5" i="27"/>
  <c r="H5" i="27"/>
  <c r="L4" i="27"/>
  <c r="K4" i="27"/>
  <c r="H4" i="27"/>
  <c r="L3" i="27"/>
  <c r="K3" i="27"/>
  <c r="H3" i="27"/>
  <c r="H2" i="27"/>
  <c r="L5" i="42"/>
  <c r="K5" i="42"/>
  <c r="L4" i="42"/>
  <c r="K4" i="42"/>
  <c r="H4" i="42"/>
  <c r="L3" i="42"/>
  <c r="K3" i="42"/>
  <c r="H3" i="42"/>
  <c r="H2" i="42"/>
  <c r="L15" i="37"/>
  <c r="K15" i="37"/>
  <c r="L14" i="37"/>
  <c r="K14" i="37"/>
  <c r="L13" i="37"/>
  <c r="K13" i="37"/>
  <c r="L12" i="37"/>
  <c r="K12" i="37"/>
  <c r="L10" i="37"/>
  <c r="K10" i="37"/>
  <c r="H10" i="37"/>
  <c r="L9" i="37"/>
  <c r="K9" i="37"/>
  <c r="H9" i="37"/>
  <c r="L8" i="37"/>
  <c r="K8" i="37"/>
  <c r="H8" i="37"/>
  <c r="H7" i="37"/>
  <c r="L6" i="37"/>
  <c r="K6" i="37"/>
  <c r="H6" i="37"/>
  <c r="L5" i="37"/>
  <c r="K5" i="37"/>
  <c r="H5" i="37"/>
  <c r="L4" i="37"/>
  <c r="K4" i="37"/>
  <c r="H4" i="37"/>
  <c r="L3" i="37"/>
  <c r="K3" i="37"/>
  <c r="H3" i="37"/>
  <c r="H2" i="37"/>
  <c r="L12" i="40"/>
  <c r="K12" i="40"/>
  <c r="L11" i="40"/>
  <c r="K11" i="40"/>
  <c r="H11" i="40"/>
  <c r="L10" i="40"/>
  <c r="K10" i="40"/>
  <c r="H10" i="40"/>
  <c r="L9" i="40"/>
  <c r="K9" i="40"/>
  <c r="H9" i="40"/>
  <c r="L8" i="40"/>
  <c r="K8" i="40"/>
  <c r="H8" i="40"/>
  <c r="L7" i="40"/>
  <c r="K7" i="40"/>
  <c r="H7" i="40"/>
  <c r="L6" i="40"/>
  <c r="K6" i="40"/>
  <c r="H6" i="40"/>
  <c r="L5" i="40"/>
  <c r="K5" i="40"/>
  <c r="H5" i="40"/>
  <c r="L4" i="40"/>
  <c r="K4" i="40"/>
  <c r="H4" i="40"/>
  <c r="L3" i="40"/>
  <c r="K3" i="40"/>
  <c r="H3" i="40"/>
  <c r="H2" i="40"/>
  <c r="L5" i="51"/>
  <c r="K5" i="51"/>
  <c r="L4" i="51"/>
  <c r="K4" i="51"/>
  <c r="L3" i="51"/>
  <c r="K3" i="51"/>
  <c r="L4" i="34"/>
  <c r="L3" i="34"/>
  <c r="H3" i="34"/>
  <c r="H2" i="34"/>
  <c r="L5" i="14"/>
  <c r="H4" i="14"/>
  <c r="L4" i="14"/>
  <c r="H3" i="14"/>
  <c r="H2" i="14"/>
  <c r="L8" i="2"/>
  <c r="K8" i="2"/>
  <c r="H7" i="2"/>
  <c r="L7" i="2"/>
  <c r="K7" i="2"/>
  <c r="H6" i="2"/>
  <c r="L6" i="2"/>
  <c r="K6" i="2"/>
  <c r="H5" i="2"/>
  <c r="L5" i="2"/>
  <c r="K5" i="2"/>
  <c r="H4" i="2"/>
  <c r="L4" i="2"/>
  <c r="K4" i="2"/>
  <c r="H3" i="2"/>
  <c r="H2" i="2"/>
  <c r="K4" i="49"/>
  <c r="K3" i="49"/>
  <c r="H3" i="49"/>
  <c r="H2" i="49"/>
  <c r="L5" i="5"/>
  <c r="H4" i="5"/>
  <c r="L4" i="5"/>
  <c r="H3" i="5"/>
  <c r="H2" i="5"/>
  <c r="L9" i="41"/>
  <c r="K9" i="41"/>
  <c r="L8" i="41"/>
  <c r="K8" i="41"/>
  <c r="H8" i="41"/>
  <c r="L7" i="41"/>
  <c r="K7" i="41"/>
  <c r="H7" i="41"/>
  <c r="L6" i="41"/>
  <c r="K6" i="41"/>
  <c r="H6" i="41"/>
  <c r="L5" i="41"/>
  <c r="K5" i="41"/>
  <c r="H5" i="41"/>
  <c r="L4" i="41"/>
  <c r="K4" i="41"/>
  <c r="H4" i="41"/>
  <c r="L3" i="41"/>
  <c r="K3" i="41"/>
  <c r="H3" i="41"/>
  <c r="H2" i="41"/>
  <c r="H3" i="46" l="1"/>
  <c r="H2" i="46"/>
  <c r="K8" i="51"/>
  <c r="K9" i="51"/>
  <c r="H5" i="51" l="1"/>
  <c r="H6" i="51"/>
  <c r="H4" i="51"/>
  <c r="H2" i="51"/>
  <c r="H3" i="51"/>
</calcChain>
</file>

<file path=xl/sharedStrings.xml><?xml version="1.0" encoding="utf-8"?>
<sst xmlns="http://schemas.openxmlformats.org/spreadsheetml/2006/main" count="32499" uniqueCount="8344">
  <si>
    <t>BC</t>
  </si>
  <si>
    <t>Actif</t>
  </si>
  <si>
    <t>Passif</t>
  </si>
  <si>
    <t>Dépense</t>
  </si>
  <si>
    <t>Recette</t>
  </si>
  <si>
    <t>MC</t>
  </si>
  <si>
    <t>Autres charges non techniques</t>
  </si>
  <si>
    <t>Autres charges techniques</t>
  </si>
  <si>
    <t>Autres dettes</t>
  </si>
  <si>
    <t>Autres produits non techniques</t>
  </si>
  <si>
    <t>Autres produits techniques</t>
  </si>
  <si>
    <t>Charges des placements</t>
  </si>
  <si>
    <t>Charges exceptionnelles</t>
  </si>
  <si>
    <t>Créances</t>
  </si>
  <si>
    <t>Part des cessionnaires dans les provisions techniques</t>
  </si>
  <si>
    <t>Participation des salariés</t>
  </si>
  <si>
    <t>Passifs subordonnés</t>
  </si>
  <si>
    <t>Placements</t>
  </si>
  <si>
    <t>Produits des placements</t>
  </si>
  <si>
    <t>Produits exceptionnels</t>
  </si>
  <si>
    <t>Provisions techniques brutes</t>
  </si>
  <si>
    <t>Résultat exceptionnel</t>
  </si>
  <si>
    <t>Résultat technique</t>
  </si>
  <si>
    <t>AS</t>
  </si>
  <si>
    <t>LB</t>
  </si>
  <si>
    <t>Actifs incorporels</t>
  </si>
  <si>
    <t>Frais d'établissement</t>
  </si>
  <si>
    <t>Autres immobilisations incorporelles</t>
  </si>
  <si>
    <t>Terrains non construits</t>
  </si>
  <si>
    <t>Immeubles d'exploitation</t>
  </si>
  <si>
    <t>Autres placements</t>
  </si>
  <si>
    <t>Dépôts auprès des établissements de crédit</t>
  </si>
  <si>
    <t>Dépôts et cautionnements</t>
  </si>
  <si>
    <t>Placements immobiliers</t>
  </si>
  <si>
    <t>Prêts</t>
  </si>
  <si>
    <t>Autres obligations non cotées</t>
  </si>
  <si>
    <t>Bons du Trésor</t>
  </si>
  <si>
    <t>Obligations et titres assimilés émis par des organismes de titrisation</t>
  </si>
  <si>
    <t>Obligations non cotées émises par des organismes de titrisation</t>
  </si>
  <si>
    <t>Part de sociétés non cotées à objet foncier</t>
  </si>
  <si>
    <t>Parts et actions de sociétés immobilières non cotées hors immeubles d'exploitation</t>
  </si>
  <si>
    <t>Terrains affectés à une construction en cours</t>
  </si>
  <si>
    <t>Immeubles en cours</t>
  </si>
  <si>
    <t>Parts et actions de sociétés immobilières non cotées (immeubles en cours)</t>
  </si>
  <si>
    <t>Immeubles d'exploitation en cours</t>
  </si>
  <si>
    <t>Actions et autres titres à revenu variable</t>
  </si>
  <si>
    <t>Actions et titres cotés</t>
  </si>
  <si>
    <t>Autres</t>
  </si>
  <si>
    <t>Prêts obtenus ou garantis par un état membre de l'OCDE</t>
  </si>
  <si>
    <t>Prêts hypothécaires</t>
  </si>
  <si>
    <t>Autres prêts</t>
  </si>
  <si>
    <t>Autres dépôts de garantie auprès d'établissements de crédit</t>
  </si>
  <si>
    <t>Autres dépôts auprès d'établissements de crédit</t>
  </si>
  <si>
    <t>Créances représentatives de titres prêtés</t>
  </si>
  <si>
    <t>Dépôts de garantie, liées à des instruments financiers à terme, effectués en espèces</t>
  </si>
  <si>
    <t>Titres déposés en garantie avec transfert de propriété au titre d'opérations sur instruments financiers à terme</t>
  </si>
  <si>
    <t>Actions et titres non cotés</t>
  </si>
  <si>
    <t>Autres prêts garantis</t>
  </si>
  <si>
    <t>Autres prêts non garantis</t>
  </si>
  <si>
    <t>Autres Obligations, parts de fonds communs de créance et titres participatifs négociés sur un marché reconnu</t>
  </si>
  <si>
    <t>Vie</t>
  </si>
  <si>
    <t>Non Vie</t>
  </si>
  <si>
    <t>BX</t>
  </si>
  <si>
    <t>BT</t>
  </si>
  <si>
    <t>Type de booléen</t>
  </si>
  <si>
    <t>Date de première commercialisation</t>
  </si>
  <si>
    <t>TB</t>
  </si>
  <si>
    <t>Provisions d’assurance vie</t>
  </si>
  <si>
    <t>Provisions pour sinistres</t>
  </si>
  <si>
    <t>Provisions pour égalisation</t>
  </si>
  <si>
    <t>Autres provisions techniques</t>
  </si>
  <si>
    <t>Personnel</t>
  </si>
  <si>
    <t>Provisions (passifs non techniques)</t>
  </si>
  <si>
    <t>Débiteurs divers</t>
  </si>
  <si>
    <t>Actifs corporels d’exploitation</t>
  </si>
  <si>
    <t>Avoirs en banque, CCP et caisse</t>
  </si>
  <si>
    <t>Intérêts et loyers acquis non échus</t>
  </si>
  <si>
    <t>Autres comptes de régularisation</t>
  </si>
  <si>
    <t>Différences de conversion</t>
  </si>
  <si>
    <t>Comptes statutaires</t>
  </si>
  <si>
    <t>Période de référence</t>
  </si>
  <si>
    <t>VM</t>
  </si>
  <si>
    <t>VG</t>
  </si>
  <si>
    <t>AM</t>
  </si>
  <si>
    <t>Méthode de valorisation</t>
  </si>
  <si>
    <t>Primes liées au capital social</t>
  </si>
  <si>
    <t>Autres réserves</t>
  </si>
  <si>
    <t>Report à nouveau</t>
  </si>
  <si>
    <t>Résultat de l’exercice</t>
  </si>
  <si>
    <t>Fonds de dotation avec droit de reprise</t>
  </si>
  <si>
    <t>Engagements techniques sur opérations données en substitution</t>
  </si>
  <si>
    <t>Dettes pour dépôts en espèces reçus des réassureurs</t>
  </si>
  <si>
    <t>Dettes</t>
  </si>
  <si>
    <t>Emprunts Obligataires</t>
  </si>
  <si>
    <t>Dettes envers des établissements de crédit</t>
  </si>
  <si>
    <t>Titres de créance négociables émis</t>
  </si>
  <si>
    <t>Autres emprunts, dépôts et cautionnements reçus</t>
  </si>
  <si>
    <t>Créditeurs divers</t>
  </si>
  <si>
    <t>Différence de conversion</t>
  </si>
  <si>
    <t>Frais d’acquisition reportés</t>
  </si>
  <si>
    <t>Participation aux résultats</t>
  </si>
  <si>
    <t>Frais d’acquisition et d’administration</t>
  </si>
  <si>
    <t>Ajustement ACAV (moins values)</t>
  </si>
  <si>
    <t>Revenus des placements</t>
  </si>
  <si>
    <t>Autres produits des placements</t>
  </si>
  <si>
    <t>Produits provenant de la réalisation des placements</t>
  </si>
  <si>
    <t>Primes/cotisation acquises</t>
  </si>
  <si>
    <t>Prestations et frais payés</t>
  </si>
  <si>
    <t>Frais d’acquisition</t>
  </si>
  <si>
    <t>Frais d’administration</t>
  </si>
  <si>
    <t>Frais de gestion interne et externe des placements et intérêts</t>
  </si>
  <si>
    <t>Pertes provenant de la réalisation des placements</t>
  </si>
  <si>
    <t>Autres charges des placements</t>
  </si>
  <si>
    <t>Charge des autres provisions techniques [Vie]</t>
  </si>
  <si>
    <t>Charge des autres provisions techniques [Non Vie]</t>
  </si>
  <si>
    <t>Charge des provisions pour égalisation [Non Vie]</t>
  </si>
  <si>
    <t>Charges à caractère social</t>
  </si>
  <si>
    <t>Autres charges non techniques autres qu'à caractère social</t>
  </si>
  <si>
    <t>Impôts sur le résultat</t>
  </si>
  <si>
    <t>Concepts de base</t>
  </si>
  <si>
    <t>RE</t>
  </si>
  <si>
    <t>DE</t>
  </si>
  <si>
    <t>RD</t>
  </si>
  <si>
    <t>TA</t>
  </si>
  <si>
    <t>PR</t>
  </si>
  <si>
    <t>Contrats de capitalisation à prime unique (ou versements libres) [1]</t>
  </si>
  <si>
    <t>Contrats de capitalisation à primes périodiques [2]</t>
  </si>
  <si>
    <t>Contrats individuels d'assurance temporaire décès (y compris groupes ouverts) [3]</t>
  </si>
  <si>
    <t>Autres contrats individuels d'assurance vie à prime unique (ou versements libres) (y compris groupes ouverts) [4]</t>
  </si>
  <si>
    <t>Autres contrats individuels d'assurance vie à primes périodiques (y compris groupes ouverts) [5]</t>
  </si>
  <si>
    <t>Contrats collectifs d'assurance en cas de décès [6]</t>
  </si>
  <si>
    <t>Contrats collectifs d'assurance en cas de vie [7]</t>
  </si>
  <si>
    <t>Contrats d'assurance vie ou de capitalisation en unités de compte à prime unique (ou versements libres) [8]</t>
  </si>
  <si>
    <t>Contrats d'assurance vie ou de capitalisation en unités de compte à primes périodiques [9]</t>
  </si>
  <si>
    <t>Contrats collectifs relevant de l'article L. 441-1 mais ne relevant pas des articles L. 143-1 et L. 144-2 [10]</t>
  </si>
  <si>
    <t>Contrats de retraite professionnelle supplémentaire régis par l'article L. 143-1 [12]</t>
  </si>
  <si>
    <t>Automobile (responsabilité civile) [22]</t>
  </si>
  <si>
    <t>Automobile (dommages) [23]</t>
  </si>
  <si>
    <t>Dommages aux biens des particuliers [24]</t>
  </si>
  <si>
    <t>Dommages aux biens professionnels [25]</t>
  </si>
  <si>
    <t>Dommages aux biens agricoles [26]</t>
  </si>
  <si>
    <t>Catastrophes naturelles [27]</t>
  </si>
  <si>
    <t>Responsabilité civile générale [28]</t>
  </si>
  <si>
    <t>Protection juridique [29]</t>
  </si>
  <si>
    <t>Assistance [30]</t>
  </si>
  <si>
    <t>Pertes pécuniaires diverses [31]</t>
  </si>
  <si>
    <t>Transports [34]</t>
  </si>
  <si>
    <t>Assurance construction (dommages) [35]</t>
  </si>
  <si>
    <t>Assurance construction (responsabilité civile) [36]</t>
  </si>
  <si>
    <t>Crédit [37]</t>
  </si>
  <si>
    <t>Caution [38]</t>
  </si>
  <si>
    <t>RC</t>
  </si>
  <si>
    <t>Chirurgie générale [1]</t>
  </si>
  <si>
    <t>Neurochirurgie [2]</t>
  </si>
  <si>
    <t>Chirurgie urologique [3]</t>
  </si>
  <si>
    <t>Chirurgie orthopédique et traumatologie [4]</t>
  </si>
  <si>
    <t>Chirurgie infantile [5]</t>
  </si>
  <si>
    <t>Chirurgie de la face et du cou [6]</t>
  </si>
  <si>
    <t>Chirurgie maxillo-faciale et stomatologie, ou chirurgie maxillo-faciale [7]</t>
  </si>
  <si>
    <t>Chirurgie plastique reconstructrice [8]</t>
  </si>
  <si>
    <t>Chirurgie thoracique et cardio-vasculaire [9]</t>
  </si>
  <si>
    <t>Chirurgie vasculaire [10]</t>
  </si>
  <si>
    <t>Chirurgie viscérale et digestive [11]</t>
  </si>
  <si>
    <t>Gynécologie-obstétrique, ou gynécologie médicale et gynécologie-obstétrique [12]</t>
  </si>
  <si>
    <t>Anesthésie-réanimation [13]</t>
  </si>
  <si>
    <t>Réanimation médicale [14]</t>
  </si>
  <si>
    <t>Stomatologie [15]</t>
  </si>
  <si>
    <t>Oto-rhino-laryngologie [16]</t>
  </si>
  <si>
    <t>Ophtalmologie [17]</t>
  </si>
  <si>
    <t>Cardiologie [18]</t>
  </si>
  <si>
    <t>Radiologie [19]</t>
  </si>
  <si>
    <t>Gastro-entérologie [20]</t>
  </si>
  <si>
    <t>Pneumologie [21]</t>
  </si>
  <si>
    <t>Chirurgie</t>
  </si>
  <si>
    <t>Anesthésie-réanimation et réanimation médicale</t>
  </si>
  <si>
    <t>Autres spécialités</t>
  </si>
  <si>
    <t>Risques couverts</t>
  </si>
  <si>
    <t>RR</t>
  </si>
  <si>
    <t>Accidents-Maladie</t>
  </si>
  <si>
    <t>Chômage</t>
  </si>
  <si>
    <t>Vie-Décès</t>
  </si>
  <si>
    <t>Nuptialité-natalité</t>
  </si>
  <si>
    <t>Assurance liées à des fonds d'investissement</t>
  </si>
  <si>
    <t>Capitalisation</t>
  </si>
  <si>
    <t>Gestion des fonds collectifs</t>
  </si>
  <si>
    <t>Retraite</t>
  </si>
  <si>
    <t>TG</t>
  </si>
  <si>
    <t>Garanties en cas de décès</t>
  </si>
  <si>
    <t>Garanties en cas de vie et capitalisation [hors contrats en UC]</t>
  </si>
  <si>
    <t>Garanties en cas de vie et capitalisation [contrats en UC]</t>
  </si>
  <si>
    <t>=</t>
  </si>
  <si>
    <t>-</t>
  </si>
  <si>
    <t>+</t>
  </si>
  <si>
    <t>Frais de gestion des sinistres</t>
  </si>
  <si>
    <t>Dotation aux provisions pour participation aux bénéfices</t>
  </si>
  <si>
    <t>Provision mathématique</t>
  </si>
  <si>
    <t>Provision de gestion</t>
  </si>
  <si>
    <t>Provision pour frais d'acquisition reportés</t>
  </si>
  <si>
    <t>Provision pour aléas financiers</t>
  </si>
  <si>
    <t>Provision pour risques en cours</t>
  </si>
  <si>
    <t>Provision pour risques croissants</t>
  </si>
  <si>
    <t>Provision mathématique des rentes</t>
  </si>
  <si>
    <t>Provision de diversification</t>
  </si>
  <si>
    <t>x28</t>
  </si>
  <si>
    <t>x109</t>
  </si>
  <si>
    <t>Capital social</t>
  </si>
  <si>
    <t>Fonds d'établissement constitué</t>
  </si>
  <si>
    <t>Fonds de développement constitué</t>
  </si>
  <si>
    <t>Fonds social complémentaire</t>
  </si>
  <si>
    <t>Fonds issus de droits d'adhésion constitués</t>
  </si>
  <si>
    <t>Legs et donations avec contrepartie d'actifs immobilisés non assortis d'une obligation ou d'une condition</t>
  </si>
  <si>
    <t>Autres apports sans droit de reprise</t>
  </si>
  <si>
    <t>Emprunt pour fonds d'établissement</t>
  </si>
  <si>
    <t>Emprunt pour fonds de développement</t>
  </si>
  <si>
    <t>Legs et donations avec contrepartie d'actifs immobilisés assortis d'une obligation ou d'une condition</t>
  </si>
  <si>
    <t>Autres apports avec droit de reprise</t>
  </si>
  <si>
    <t>Droits des propriétaires (commodat)</t>
  </si>
  <si>
    <t>Réserves des fonds techniques</t>
  </si>
  <si>
    <t>Réserves indisponibles</t>
  </si>
  <si>
    <t>Réserves statutaires ou contractuelles</t>
  </si>
  <si>
    <t>Résultat de l'exercice</t>
  </si>
  <si>
    <t>Subventions d'équipement et autres subventions d'investissement</t>
  </si>
  <si>
    <t>Autres immobilisations corporelles</t>
  </si>
  <si>
    <t>Immobilisations grevées de droits (commodats)</t>
  </si>
  <si>
    <t>Succursale</t>
  </si>
  <si>
    <t>UC</t>
  </si>
  <si>
    <t>Automobile</t>
  </si>
  <si>
    <t>ER</t>
  </si>
  <si>
    <t>Exercice de rattachement</t>
  </si>
  <si>
    <t>Part des organismes dispensés d'agrément dans les provisions techniques</t>
  </si>
  <si>
    <t>Créances nées d’opérations directes et de prise en substitution</t>
  </si>
  <si>
    <t>Autres créances nées d’opérations directes et de prise en substitution</t>
  </si>
  <si>
    <t>Dettes nées d’opérations directes et de prise en substitution</t>
  </si>
  <si>
    <t>Dettes nées d’opérations de réassurance et de cession en substitution</t>
  </si>
  <si>
    <t>Hierarchy</t>
  </si>
  <si>
    <t>Name</t>
  </si>
  <si>
    <t>Sign</t>
  </si>
  <si>
    <t>Weight</t>
  </si>
  <si>
    <t>Owner</t>
  </si>
  <si>
    <t>Usable</t>
  </si>
  <si>
    <t>Applicable dim</t>
  </si>
  <si>
    <t>Applicable sheets for dropdowns</t>
  </si>
  <si>
    <t>Comment</t>
  </si>
  <si>
    <t>s2c</t>
  </si>
  <si>
    <t>Total/NA</t>
  </si>
  <si>
    <t>x0</t>
  </si>
  <si>
    <t>x5</t>
  </si>
  <si>
    <t>x23</t>
  </si>
  <si>
    <t>CB</t>
  </si>
  <si>
    <t>SE</t>
  </si>
  <si>
    <t>Résultat</t>
  </si>
  <si>
    <t>Provisions réglementées</t>
  </si>
  <si>
    <t>Provisions pour risques et charges</t>
  </si>
  <si>
    <t>Engagements de retraite et avantages similaires</t>
  </si>
  <si>
    <t>Provisions pour impôts et taxes</t>
  </si>
  <si>
    <t>Provisions pour litiges</t>
  </si>
  <si>
    <t>Provisions pour litiges salariés</t>
  </si>
  <si>
    <t>Provisions pour litiges assurés</t>
  </si>
  <si>
    <t>Provisions pour litiges avec des intermédiaires</t>
  </si>
  <si>
    <t>Provisions pour autres litiges</t>
  </si>
  <si>
    <t>Provision sur produits dérivés</t>
  </si>
  <si>
    <t>Autres provisions pour risques</t>
  </si>
  <si>
    <t>Autres provisions pour charges</t>
  </si>
  <si>
    <t>Charges à répartir sur plusieurs exercices</t>
  </si>
  <si>
    <t>Différences sur les prix de remboursement à percevoir</t>
  </si>
  <si>
    <t>Comptes de régularisation liés aux instruments financiers à terme</t>
  </si>
  <si>
    <t>Comptes de régularisation sur autres opérations</t>
  </si>
  <si>
    <t>Autres éléments de comptes de régularisation</t>
  </si>
  <si>
    <t>Produits à répartir sur plusieurs exercices</t>
  </si>
  <si>
    <t>Amortissement des différences sur les prix de remboursement</t>
  </si>
  <si>
    <t>Report de commissions reçues des réassureurs</t>
  </si>
  <si>
    <t>Ristournes</t>
  </si>
  <si>
    <t>Charges d'annulation</t>
  </si>
  <si>
    <t>Participations aux bénéfices</t>
  </si>
  <si>
    <t>Rachats payés</t>
  </si>
  <si>
    <t>Rentes périodiques payées</t>
  </si>
  <si>
    <t>Charge des provisions</t>
  </si>
  <si>
    <t>Solde de souscription</t>
  </si>
  <si>
    <t>Subventions d'exploitation reçues</t>
  </si>
  <si>
    <t>Provision technique spéciale</t>
  </si>
  <si>
    <t>Provision technique spéciale complémentaire</t>
  </si>
  <si>
    <t>x119</t>
  </si>
  <si>
    <t>x91</t>
  </si>
  <si>
    <t>BL</t>
  </si>
  <si>
    <t>Affaires directes</t>
  </si>
  <si>
    <t>Réassurance acceptée</t>
  </si>
  <si>
    <t>Hors UC</t>
  </si>
  <si>
    <t>DS</t>
  </si>
  <si>
    <t>PU</t>
  </si>
  <si>
    <t>IO</t>
  </si>
  <si>
    <t>Hors Entreprise liée ou lien de participation</t>
  </si>
  <si>
    <t>Lien de participation</t>
  </si>
  <si>
    <t>Placements financiers</t>
  </si>
  <si>
    <t>Placement financiers</t>
  </si>
  <si>
    <t>Entreprise liée</t>
  </si>
  <si>
    <t>Sinistres et capitaux payés</t>
  </si>
  <si>
    <t>Recours encaissés</t>
  </si>
  <si>
    <t>Autres produits techniques autres que les subventions</t>
  </si>
  <si>
    <t>Revenus et autres produits de placements</t>
  </si>
  <si>
    <t>TR</t>
  </si>
  <si>
    <t>Part de participation aux résultats</t>
  </si>
  <si>
    <t>Composition de la participation aux résultats</t>
  </si>
  <si>
    <t>PE</t>
  </si>
  <si>
    <t>Capitalisation en Euros ou devises</t>
  </si>
  <si>
    <t>Ass. Indiv./Groupes ouverts en Euros ou devises</t>
  </si>
  <si>
    <t>Contrats collectifs en Euros ou devises</t>
  </si>
  <si>
    <t>Contrats en unités de compte</t>
  </si>
  <si>
    <t>UC [PERP]</t>
  </si>
  <si>
    <t>UC [RPS]</t>
  </si>
  <si>
    <t>Branche 26 [PERP]</t>
  </si>
  <si>
    <t>Garanties donnant lieu à provision de diversification dit " Eurocroissance" [PERP]</t>
  </si>
  <si>
    <t>Branche 26 [RPS]</t>
  </si>
  <si>
    <t>Autres Euros [RPS]</t>
  </si>
  <si>
    <t>Autres Euros [PERP]</t>
  </si>
  <si>
    <t>Euros (PERP non branche 26 et non Eurocroissance) [RPS]</t>
  </si>
  <si>
    <t>UC (PERP non branche 26 et non Eurocroissance) [RPS]</t>
  </si>
  <si>
    <t>Garanties frais de soins [201]</t>
  </si>
  <si>
    <t>Autres garanties [202]</t>
  </si>
  <si>
    <t>Garanties accessoires</t>
  </si>
  <si>
    <t>Garanties principales</t>
  </si>
  <si>
    <t>Garanties frais de soins [211]</t>
  </si>
  <si>
    <t>Autres garanties (dont incap. Inval) [212]</t>
  </si>
  <si>
    <t>LA</t>
  </si>
  <si>
    <t>GA</t>
  </si>
  <si>
    <t>UE</t>
  </si>
  <si>
    <t>Hors UE</t>
  </si>
  <si>
    <t>Libre prestation de service</t>
  </si>
  <si>
    <t>TZ</t>
  </si>
  <si>
    <t>Prévisions de recours à encaisser</t>
  </si>
  <si>
    <t>Dommages aux biens</t>
  </si>
  <si>
    <t>Dommages aux biens professionnels et agricoles [25-26]</t>
  </si>
  <si>
    <t>Non Vie [20-31]</t>
  </si>
  <si>
    <t>Non Vie [34-38]</t>
  </si>
  <si>
    <t>PI</t>
  </si>
  <si>
    <t>Type de contrat</t>
  </si>
  <si>
    <t>SC</t>
  </si>
  <si>
    <t>SD</t>
  </si>
  <si>
    <t>Déclarés dans l'exercice</t>
  </si>
  <si>
    <t>Clos dans l'exercice</t>
  </si>
  <si>
    <t>Metric: Taux de rendement des actifs</t>
  </si>
  <si>
    <t>Metric: Plafond du montant total de participations aux bénéfices garanti</t>
  </si>
  <si>
    <t>Metric: Montant de participations aux bénéfices garanti</t>
  </si>
  <si>
    <t>Metric: Montant de participations aux bénéfices non consommé</t>
  </si>
  <si>
    <t>Versements intervenus</t>
  </si>
  <si>
    <t>Garanties accessoires - Dommages corporels (contrats individuels) [20]</t>
  </si>
  <si>
    <t>Résultat Financier</t>
  </si>
  <si>
    <t>Résultat Technique</t>
  </si>
  <si>
    <t>FT</t>
  </si>
  <si>
    <t>PB</t>
  </si>
  <si>
    <t>Incorporation directe de la participation aux excédents de la période</t>
  </si>
  <si>
    <t>Participation aux bénéfices globale affectée à l'exercice</t>
  </si>
  <si>
    <t>Intérêts techniques</t>
  </si>
  <si>
    <t>Utilisation de la participation aux bénéfices</t>
  </si>
  <si>
    <t>Garanties accessoires - Dommages corporels (contrats collectifs) [21]</t>
  </si>
  <si>
    <t>Participations aux bénéfices et dotation</t>
  </si>
  <si>
    <t>Variation de la Provision mathématique et de la Provision pour frais d'acquisition reportés</t>
  </si>
  <si>
    <t>Variation de la Provision de diversification</t>
  </si>
  <si>
    <t>Variation des provisions d'assurance vie</t>
  </si>
  <si>
    <t>Variation des provisions techniques [Vie]</t>
  </si>
  <si>
    <t>DR</t>
  </si>
  <si>
    <t>DT</t>
  </si>
  <si>
    <t>TI</t>
  </si>
  <si>
    <t>NM</t>
  </si>
  <si>
    <t>Type de provision pour sinistres non encore manifestés</t>
  </si>
  <si>
    <t>PSNEM en application de la méthode du droit commun</t>
  </si>
  <si>
    <t>N</t>
  </si>
  <si>
    <t>N+1</t>
  </si>
  <si>
    <t>N+2</t>
  </si>
  <si>
    <t>N+3</t>
  </si>
  <si>
    <t>N+4</t>
  </si>
  <si>
    <t>N+5</t>
  </si>
  <si>
    <t>N+6</t>
  </si>
  <si>
    <t>N+7</t>
  </si>
  <si>
    <t>N+8</t>
  </si>
  <si>
    <t>N+9</t>
  </si>
  <si>
    <t>N+10</t>
  </si>
  <si>
    <t>N+11</t>
  </si>
  <si>
    <t>N+12</t>
  </si>
  <si>
    <t>N+13</t>
  </si>
  <si>
    <t>N+14 et au-delà</t>
  </si>
  <si>
    <t>Ancienneté du Chantier</t>
  </si>
  <si>
    <t>CN</t>
  </si>
  <si>
    <t>Reporté</t>
  </si>
  <si>
    <t>Non reporté</t>
  </si>
  <si>
    <t>Metric: Mouvements affectant le résultat non technique</t>
  </si>
  <si>
    <t>Metric: Total des mouvements affectant le résultat</t>
  </si>
  <si>
    <t>Opérations relevant de l'article L. 134-1 mais ne relevant pas des articles L. 143-1 et L. 144-2 (Eurocroissance) [13]</t>
  </si>
  <si>
    <t>Contrats relevant de l'article L. 144-2 mais ne relevant pas de l'article L. 143-1 (PERP) [11]</t>
  </si>
  <si>
    <t>Metric: Projet d'affectation du résultat de l'exercice</t>
  </si>
  <si>
    <t>Metric: Projet de distribution du résultat de l'exercice</t>
  </si>
  <si>
    <t>Metric: Projet de report à nouveau du résultat de l'exercice</t>
  </si>
  <si>
    <t>Metric: Projet de mise en fonds de garantie du résultat de l'exercice</t>
  </si>
  <si>
    <t>Metric: Surplus de participation aux bénéfices</t>
  </si>
  <si>
    <t>Metric: Montant minimal de participation aux bénéfices</t>
  </si>
  <si>
    <t>Metric: Rétrocessions de commissions perçues</t>
  </si>
  <si>
    <t>Metric: Reprise de la provision de diversification</t>
  </si>
  <si>
    <t>Metric: Desescompte</t>
  </si>
  <si>
    <t>Metric: Changement de taux d'actualisation</t>
  </si>
  <si>
    <t>Metric: Frais de gestion des sinistres engagés et restant à payer</t>
  </si>
  <si>
    <t>Metric: Coût total des sinistres [Net de recours]</t>
  </si>
  <si>
    <t>Metric: Charge total des sinistres déclarés [Net de recours]</t>
  </si>
  <si>
    <t>Ligne d'activité</t>
  </si>
  <si>
    <t>Non applicable/toutes les zones géographiques</t>
  </si>
  <si>
    <t>Vie [hors Eurocroissance et branche 26 non PERP et non PERP]</t>
  </si>
  <si>
    <t>Pays de l'UE [autres que France]</t>
  </si>
  <si>
    <t>#</t>
  </si>
  <si>
    <t>Owner Code</t>
  </si>
  <si>
    <t>Owner name</t>
  </si>
  <si>
    <t>Prefix</t>
  </si>
  <si>
    <t>Namespace</t>
  </si>
  <si>
    <t>Root location</t>
  </si>
  <si>
    <t>Solvency II - Common</t>
  </si>
  <si>
    <t>http://eiopa.europa.eu/xbrl/s2c</t>
  </si>
  <si>
    <t>http://eiopa.europa.eu/eu/xbrl/s2c</t>
  </si>
  <si>
    <t>s2hd</t>
  </si>
  <si>
    <t>EIOPA HDT</t>
  </si>
  <si>
    <t>http://eiopa.europa.eu/xbrl/s2hd</t>
  </si>
  <si>
    <t>http://eiopa.europa.eu/eu/xbrl/s2hd</t>
  </si>
  <si>
    <t>s2md</t>
  </si>
  <si>
    <t>EIOPA MDT</t>
  </si>
  <si>
    <t>http://eiopa.europa.eu/xbrl/s2md</t>
  </si>
  <si>
    <t>http://eiopa.europa.eu/eu/xbrl/s2md</t>
  </si>
  <si>
    <t>eu</t>
  </si>
  <si>
    <t>Eurofiling</t>
  </si>
  <si>
    <t>http://www.eurofiling.info/xbrl</t>
  </si>
  <si>
    <t>http://www.eurofiling.info/eu/fr/xbrl</t>
  </si>
  <si>
    <t>fr</t>
  </si>
  <si>
    <t>Metric: Bilan</t>
  </si>
  <si>
    <t>Metric: Compte de résultat technique vie</t>
  </si>
  <si>
    <t>Metric: Compte de résultat technique non vie</t>
  </si>
  <si>
    <t>Metric: Compte de résultat non technique</t>
  </si>
  <si>
    <t>Metric: Variation des capitaux propres pour les institutions de prévoyance</t>
  </si>
  <si>
    <t>Metric: Variation des immobilisations</t>
  </si>
  <si>
    <t>Metric: Décomposition du montant de provisions (passifs non techniques)</t>
  </si>
  <si>
    <t>Metric: Détail des comptes de régularisation</t>
  </si>
  <si>
    <t>Metric: Contributions volontaires</t>
  </si>
  <si>
    <t>Metric: Données financières relatives à l'activité d'action sociale</t>
  </si>
  <si>
    <t>Metric: Compte de résultat par catégorie (mixtes - dommages corporels)</t>
  </si>
  <si>
    <t>Metric: Compte de résultat par catégorie (non-vie)</t>
  </si>
  <si>
    <t>Metric: Compte de résultat par catégorie (vie) - succursales</t>
  </si>
  <si>
    <t>Metric: Compte de résultat par catégorie (mixtes - dommages corporels) - succursales</t>
  </si>
  <si>
    <t>Metric: Compte de résultat par catégorie (non-vie) - succursales</t>
  </si>
  <si>
    <t>Metric: Responsabilité civile médicale (total)</t>
  </si>
  <si>
    <t>Metric: Responsabilité médicale - Autres spécialités</t>
  </si>
  <si>
    <t>Metric: Réconciliation avec le compte de résultat et le bilan</t>
  </si>
  <si>
    <t>Metric: Taux minimum garanti, suivi des enveloppes</t>
  </si>
  <si>
    <t>Metric: Provisions pour sinistres non encore manifestés - assurance construction</t>
  </si>
  <si>
    <t>Metric: Opérations réalisées pour le compte d'union d'institutions de prévoyance</t>
  </si>
  <si>
    <t>Metric: Suivi des conventions branche 26 (L. 441)</t>
  </si>
  <si>
    <t>Metric: Valeur comptable</t>
  </si>
  <si>
    <t>Metric: Valeur comptable [brute]</t>
  </si>
  <si>
    <t>Metric: Valeur comptable des amortissements</t>
  </si>
  <si>
    <t>Metric: Dotation aux amortissements</t>
  </si>
  <si>
    <t>Metric: Reprise d'amortissements</t>
  </si>
  <si>
    <t>Metric: Valeur comptable des provisions pour dépréciation</t>
  </si>
  <si>
    <t>Metric: Dotation aux provisions</t>
  </si>
  <si>
    <t>Metric: Reprise de provisions</t>
  </si>
  <si>
    <t>Metric: Autres augmentations de capitaux propres</t>
  </si>
  <si>
    <t>Metric: Autres diminutions de capitaux propres</t>
  </si>
  <si>
    <t>Metric: Augmentation de valeur du placement</t>
  </si>
  <si>
    <t>Metric: Diminution de valeur et transfert du placement</t>
  </si>
  <si>
    <t>Metric: Catégorie du contrat</t>
  </si>
  <si>
    <t>Metric: Ligne d'activité</t>
  </si>
  <si>
    <t>Metric: Date de première commercialisation</t>
  </si>
  <si>
    <t>Metric: Dénomination du portefeuille</t>
  </si>
  <si>
    <t>Metric: Contrat encore commercialisé</t>
  </si>
  <si>
    <t>Metric: Taux technique</t>
  </si>
  <si>
    <t>Metric: Nombre de contrats souscrits</t>
  </si>
  <si>
    <t>Metric: Taux net servi</t>
  </si>
  <si>
    <t>Metric: Montant de revalorisation garanti</t>
  </si>
  <si>
    <t>Metric: Arbitrages entrants</t>
  </si>
  <si>
    <t>Metric: Montant contrats arrivés à terme</t>
  </si>
  <si>
    <t>Metric: Nombre de contrats</t>
  </si>
  <si>
    <t>Metric: Nombre de risques</t>
  </si>
  <si>
    <t>Metric: Nombre de sinistres</t>
  </si>
  <si>
    <t>Metric: Coût moyen des sinistres</t>
  </si>
  <si>
    <t>Metric: Ratio S/P</t>
  </si>
  <si>
    <t>Metric: Taux moyen servi</t>
  </si>
  <si>
    <t>Metric: Bornes de taux minimums garantis</t>
  </si>
  <si>
    <t>Metric: Part de la réassurance de risque dans la Participation aux Bénéfices</t>
  </si>
  <si>
    <t>Metric: Solde réel de la réassurance des risques complémentaires</t>
  </si>
  <si>
    <t>Metric: Montant moyen des provisions techniques hors actifs transférés [N-1, N]</t>
  </si>
  <si>
    <t>Metric: Montant moyen des placements [N-1, N]</t>
  </si>
  <si>
    <t>Metric: Produit net des actifs transférés avec un portefeuille de contrats</t>
  </si>
  <si>
    <t>Metric: Part de résultat financier affectée aux fonds propres</t>
  </si>
  <si>
    <t>Metric: Mouvements affectant le résultat technique</t>
  </si>
  <si>
    <t>Metric: Résultat distribué</t>
  </si>
  <si>
    <t>Metric: Paiements des échéances des titres amortissables</t>
  </si>
  <si>
    <t>Metric: Solde avant imputation</t>
  </si>
  <si>
    <t>Metric: Solde non imputé sur les exercices précédents</t>
  </si>
  <si>
    <t>Metric: Solde de la période Net de report</t>
  </si>
  <si>
    <t>Metric: Solde ajusté</t>
  </si>
  <si>
    <t>Metric: Solde à reporter</t>
  </si>
  <si>
    <t>Metric: Valeur comptable des actifs transférés avec un portefeuille de contrats</t>
  </si>
  <si>
    <t>Metric: Juste valeur des contrats avec taux garantie supérieur au taux servi</t>
  </si>
  <si>
    <t>Metric: Frais relatifs aux engagements donnant lieu à la constitution d’une provision pour diversification</t>
  </si>
  <si>
    <t>Metric: Taux de déduction sur solde de compte de participation aux résultats</t>
  </si>
  <si>
    <t>Metric: Déduction sur solde de compte de participation aux résultats</t>
  </si>
  <si>
    <t>Metric: Autres écarts actuariels</t>
  </si>
  <si>
    <t>Metric: Frais relatifs aux engagements (PERP) ou frais de fonctionnement du comité de surveillance</t>
  </si>
  <si>
    <t>Metric: Recours encaissés ou restant à encaisser</t>
  </si>
  <si>
    <t>Metric: Estimation des recours</t>
  </si>
  <si>
    <t>Metric: Nombre de contrats rachetés</t>
  </si>
  <si>
    <t>Metric: Taux de rendement moyen des actifs [N-1, N-2]</t>
  </si>
  <si>
    <t>Metric: Moyenne des Taux moyens servis [N-1, N-2]</t>
  </si>
  <si>
    <t>Variation des autres provisions techniques</t>
  </si>
  <si>
    <t>Obligations et titres assimilés cotés</t>
  </si>
  <si>
    <t>Obligations et titres assimilés non cotés</t>
  </si>
  <si>
    <t>Garanties donnant lieu à provision de diversification dit " Eurocroissance" [RPS]</t>
  </si>
  <si>
    <t>PERP non branche 26 et non Garanties donnant lieu à provision de diversification dit " Eurocroissance" [RPS]</t>
  </si>
  <si>
    <t>Utilisation des provisions pour participation aux excédents constituées antérieurement</t>
  </si>
  <si>
    <t>Metric: Décomposition du résultat financier</t>
  </si>
  <si>
    <t>Metric: Responsabilité médicale - Chirurgie</t>
  </si>
  <si>
    <t>Metric: Pénalité de rachats applicable</t>
  </si>
  <si>
    <t>Metric: Nombre de contrats en cours</t>
  </si>
  <si>
    <t>Metric: Taux techniques maximums</t>
  </si>
  <si>
    <t>Autres créances</t>
  </si>
  <si>
    <t>Autres actifs</t>
  </si>
  <si>
    <t>Comptes de régularisation liés à des stratégies d'investissement ou de désinvestissement</t>
  </si>
  <si>
    <t>Comptes de régularisation liés à des stratégies de rendement</t>
  </si>
  <si>
    <t>Fonds propres</t>
  </si>
  <si>
    <t>Autres fonds mutualistes</t>
  </si>
  <si>
    <t>Charge des provisions d'assurance vie</t>
  </si>
  <si>
    <t>Variation des autres provisions d'assurance vie</t>
  </si>
  <si>
    <t>Terrains et constructions</t>
  </si>
  <si>
    <t>Opérations collectives de retraite</t>
  </si>
  <si>
    <t>Contenu de la remise</t>
  </si>
  <si>
    <t>Metric: État de suivi de l'activité de substitution</t>
  </si>
  <si>
    <t>Metric: Incorporation de réserves</t>
  </si>
  <si>
    <t>Metric: Participation de l'assureur au solde technique</t>
  </si>
  <si>
    <t>Metric: Projet de mise en réserve du résultat de l'exercice</t>
  </si>
  <si>
    <t>Metric: Participation de l'assureur au résultat technique</t>
  </si>
  <si>
    <t>Metric: Valeur moyenne des contrats avec taux garantie supérieur au taux servi</t>
  </si>
  <si>
    <t>Metric: Évaluation de PSNEM sur base de sinistres</t>
  </si>
  <si>
    <t>État, organismes sociaux et collectivités publiques</t>
  </si>
  <si>
    <t>Évaluations techniques de la réassurance</t>
  </si>
  <si>
    <t>Provision pour risque d'exigibilité</t>
  </si>
  <si>
    <t>État, organismes sociaux, collectivités publiques</t>
  </si>
  <si>
    <t>Écarts de réévaluation</t>
  </si>
  <si>
    <t>Écarts de réévaluation sur des biens sans droit de reprise</t>
  </si>
  <si>
    <t>Écarts de réévaluation sur des biens avec droit de reprise</t>
  </si>
  <si>
    <t>Réserves</t>
  </si>
  <si>
    <t>Charge de provisions pour primes restant à émettre</t>
  </si>
  <si>
    <t>Immeubles bâtis hors immeubles d'exploitation</t>
  </si>
  <si>
    <t>Obligations et autres valeurs émises ou garanties par l'un des États membres de l'OCDE</t>
  </si>
  <si>
    <t>Charges d'acquisition et gestion nettes</t>
  </si>
  <si>
    <t>Épargne hors UC</t>
  </si>
  <si>
    <t>Épargne en UC</t>
  </si>
  <si>
    <t>Vie [Hors épargne en UC]</t>
  </si>
  <si>
    <t>Établissement principal</t>
  </si>
  <si>
    <t>Écoulement de la garantie</t>
  </si>
  <si>
    <t>Domain code/name</t>
  </si>
  <si>
    <t>Domain label</t>
  </si>
  <si>
    <t>Domain type</t>
  </si>
  <si>
    <t>Location</t>
  </si>
  <si>
    <t>Datatype</t>
  </si>
  <si>
    <t>Metrics</t>
  </si>
  <si>
    <t>primary</t>
  </si>
  <si>
    <t>explicit</t>
  </si>
  <si>
    <t>Catégories principales</t>
  </si>
  <si>
    <t>Type de montant</t>
  </si>
  <si>
    <t>Secteur</t>
  </si>
  <si>
    <t>Type d'activité</t>
  </si>
  <si>
    <t>Zones géographiques</t>
  </si>
  <si>
    <t>Intervalles</t>
  </si>
  <si>
    <t>Type de PSNEM</t>
  </si>
  <si>
    <t>Type d'affaires</t>
  </si>
  <si>
    <t>Dimension code/name</t>
  </si>
  <si>
    <t>Dimension label</t>
  </si>
  <si>
    <t>Applicable domain code</t>
  </si>
  <si>
    <t>Catégories ministérielles</t>
  </si>
  <si>
    <t>Type de Booléen</t>
  </si>
  <si>
    <t>Éléments de participation aux résultats</t>
  </si>
  <si>
    <t>RZ</t>
  </si>
  <si>
    <t>Opérations d'Assurance/Réassurance/Substitution</t>
  </si>
  <si>
    <t>Valorisation des placements</t>
  </si>
  <si>
    <t>Label</t>
  </si>
  <si>
    <t>Data type</t>
  </si>
  <si>
    <t>Domain</t>
  </si>
  <si>
    <t>Member</t>
  </si>
  <si>
    <t>Period type</t>
  </si>
  <si>
    <t>Count</t>
  </si>
  <si>
    <t>instant</t>
  </si>
  <si>
    <t>enum:enumerationItemType</t>
  </si>
  <si>
    <t>xbrli:booleanItemType</t>
  </si>
  <si>
    <t>xbrli:dateItemType</t>
  </si>
  <si>
    <t>xbrli:integerItemType</t>
  </si>
  <si>
    <t>xbrli:monetaryItemType</t>
  </si>
  <si>
    <t>xbrli:stringItemType</t>
  </si>
  <si>
    <t>ei19</t>
  </si>
  <si>
    <t>ei20</t>
  </si>
  <si>
    <t>ei23</t>
  </si>
  <si>
    <t>ei36</t>
  </si>
  <si>
    <t>ei55</t>
  </si>
  <si>
    <t>si58</t>
  </si>
  <si>
    <t>mi67</t>
  </si>
  <si>
    <t>mi71</t>
  </si>
  <si>
    <t>mi79</t>
  </si>
  <si>
    <t>mi80</t>
  </si>
  <si>
    <t>mi81</t>
  </si>
  <si>
    <t>mi89</t>
  </si>
  <si>
    <t>mi90</t>
  </si>
  <si>
    <t>mi109</t>
  </si>
  <si>
    <t>Default</t>
  </si>
  <si>
    <t>x3</t>
  </si>
  <si>
    <t>x15</t>
  </si>
  <si>
    <t>x20</t>
  </si>
  <si>
    <t>e1</t>
  </si>
  <si>
    <t>NA</t>
  </si>
  <si>
    <t>yes</t>
  </si>
  <si>
    <t>100: Concepts de base</t>
  </si>
  <si>
    <t>x84</t>
  </si>
  <si>
    <t>100: Valorisation des placements</t>
  </si>
  <si>
    <t>x1</t>
  </si>
  <si>
    <t>Solde charges nettes de produits techniques</t>
  </si>
  <si>
    <t>Solde autres charges nettes de produits techniques</t>
  </si>
  <si>
    <t>Solde financier</t>
  </si>
  <si>
    <t>Ajustement ACAV</t>
  </si>
  <si>
    <t>Profits et pertes provenant de la réalisation des placements</t>
  </si>
  <si>
    <t>Solde de réassurance</t>
  </si>
  <si>
    <t>Solde technique</t>
  </si>
  <si>
    <t>Produits nets des placements</t>
  </si>
  <si>
    <t>100: Assurance/Réassurance/Substitution</t>
  </si>
  <si>
    <t>110: Type d'opérations par catégories comptables</t>
  </si>
  <si>
    <t>120: Type d'opérations par catégories comptables</t>
  </si>
  <si>
    <t>130: Classification des activités Vie</t>
  </si>
  <si>
    <t>140: Classification des activités Vie</t>
  </si>
  <si>
    <t>150: Opérations par nature</t>
  </si>
  <si>
    <t>160: Catégorie du contrat</t>
  </si>
  <si>
    <t>170: Type de Garanties [Contrats en Euros ou devises, cat. 3-7]</t>
  </si>
  <si>
    <t>Dommages corporels (contrats individuels) [20]</t>
  </si>
  <si>
    <t>Dommages corporels (contrats collectifs) [21]</t>
  </si>
  <si>
    <t>100: Ancienneté du Chantier</t>
  </si>
  <si>
    <t>110: Écoulement de la garantie</t>
  </si>
  <si>
    <t>100: Type de provision pour sinistres non encore manifestés</t>
  </si>
  <si>
    <t>120: Utilisation de la participation aux bénéfices</t>
  </si>
  <si>
    <t>Statut des sinistres</t>
  </si>
  <si>
    <t>100: Spécialités exposées aux risques de Responsabilité Civile Médicale</t>
  </si>
  <si>
    <t>100: Type de booléen</t>
  </si>
  <si>
    <t>FA</t>
  </si>
  <si>
    <t>DA</t>
  </si>
  <si>
    <t>e100</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</si>
  <si>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</si>
  <si>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</si>
  <si>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</si>
  <si>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</si>
  <si>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</si>
  <si>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</si>
  <si>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</si>
  <si>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</si>
  <si>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</si>
  <si>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</si>
  <si>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</si>
  <si>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</si>
  <si>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</si>
  <si>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</si>
  <si>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</si>
  <si>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</si>
  <si>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</si>
  <si>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</si>
  <si>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</si>
  <si>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</si>
  <si>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</si>
  <si>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</si>
  <si>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</si>
  <si>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</si>
  <si>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</si>
  <si>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</si>
  <si>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</si>
  <si>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</si>
  <si>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</si>
  <si>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</si>
  <si>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</si>
  <si>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</si>
  <si>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</si>
  <si>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</si>
  <si>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</si>
  <si>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</si>
  <si>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</si>
  <si>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</si>
  <si>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</si>
  <si>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</si>
  <si>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</si>
  <si>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</si>
  <si>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</si>
  <si>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</si>
  <si>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</si>
  <si>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</si>
  <si>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</si>
  <si>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</si>
  <si>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</si>
  <si>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</si>
  <si>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</si>
  <si>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</si>
  <si>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</si>
  <si>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</si>
  <si>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</si>
  <si>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</si>
  <si>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</si>
  <si>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</si>
  <si>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</si>
  <si>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</si>
  <si>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</si>
  <si>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</si>
  <si>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</si>
  <si>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</si>
  <si>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</si>
  <si>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</si>
  <si>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</si>
  <si>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</si>
  <si>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</si>
  <si>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</si>
  <si>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</si>
  <si>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</si>
  <si>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</si>
  <si>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</si>
  <si>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</si>
  <si>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</si>
  <si>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</si>
  <si>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</si>
  <si>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</si>
  <si>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</si>
  <si>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</si>
  <si>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</si>
  <si>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</si>
  <si>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</si>
  <si>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</si>
  <si>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</si>
  <si>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</si>
  <si>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</si>
  <si>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</si>
  <si>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</si>
  <si>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</si>
  <si>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</si>
  <si>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</si>
  <si>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</si>
  <si>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</si>
  <si>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</si>
  <si>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</si>
  <si>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</si>
  <si>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</si>
  <si>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</si>
  <si>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</si>
  <si>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</si>
  <si>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</si>
  <si>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</si>
  <si>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</si>
  <si>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</si>
  <si>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</si>
  <si>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</si>
  <si>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</si>
  <si>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</si>
  <si>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</si>
  <si>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</si>
  <si>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</si>
  <si>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</si>
  <si>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</si>
  <si>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</si>
  <si>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</si>
  <si>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</si>
  <si>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</si>
  <si>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</si>
  <si>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</si>
  <si>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</si>
  <si>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</si>
  <si>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</si>
  <si>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</si>
  <si>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</si>
  <si>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</si>
  <si>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</si>
  <si>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</si>
  <si>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</si>
  <si>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</si>
  <si>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</si>
  <si>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</si>
  <si>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</si>
  <si>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</si>
  <si>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</si>
  <si>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</si>
  <si>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</si>
  <si>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</si>
  <si>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</si>
  <si>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</si>
  <si>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</si>
  <si>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</si>
  <si>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</si>
  <si>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</si>
  <si>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</si>
  <si>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</si>
  <si>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</si>
  <si>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</si>
  <si>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</si>
  <si>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</si>
  <si>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e203</t>
  </si>
  <si>
    <t>e204</t>
  </si>
  <si>
    <t>e205</t>
  </si>
  <si>
    <t>e206</t>
  </si>
  <si>
    <t>e208</t>
  </si>
  <si>
    <t>e209</t>
  </si>
  <si>
    <t>e210</t>
  </si>
  <si>
    <t>e211</t>
  </si>
  <si>
    <t>e212</t>
  </si>
  <si>
    <t>e213</t>
  </si>
  <si>
    <t>e214</t>
  </si>
  <si>
    <t>e215</t>
  </si>
  <si>
    <t>e216</t>
  </si>
  <si>
    <t>e217</t>
  </si>
  <si>
    <t>e218</t>
  </si>
  <si>
    <t>e219</t>
  </si>
  <si>
    <t>e220</t>
  </si>
  <si>
    <t>e221</t>
  </si>
  <si>
    <t>e222</t>
  </si>
  <si>
    <t>e223</t>
  </si>
  <si>
    <t>e224</t>
  </si>
  <si>
    <t>e225</t>
  </si>
  <si>
    <t>e227</t>
  </si>
  <si>
    <t>e228</t>
  </si>
  <si>
    <t>e229</t>
  </si>
  <si>
    <t>e230</t>
  </si>
  <si>
    <t>e231</t>
  </si>
  <si>
    <t>e233</t>
  </si>
  <si>
    <t>e234</t>
  </si>
  <si>
    <t>e235</t>
  </si>
  <si>
    <t>e236</t>
  </si>
  <si>
    <t>e237</t>
  </si>
  <si>
    <t>e238</t>
  </si>
  <si>
    <t>e239</t>
  </si>
  <si>
    <t>e240</t>
  </si>
  <si>
    <t>e241</t>
  </si>
  <si>
    <t>e242</t>
  </si>
  <si>
    <t>e243</t>
  </si>
  <si>
    <t>e244</t>
  </si>
  <si>
    <t>e245</t>
  </si>
  <si>
    <t>e246</t>
  </si>
  <si>
    <t>e247</t>
  </si>
  <si>
    <t>e248</t>
  </si>
  <si>
    <t>e249</t>
  </si>
  <si>
    <t>e250</t>
  </si>
  <si>
    <t>e251</t>
  </si>
  <si>
    <t>e252</t>
  </si>
  <si>
    <t>e253</t>
  </si>
  <si>
    <t>e254</t>
  </si>
  <si>
    <t>e255</t>
  </si>
  <si>
    <t>e256</t>
  </si>
  <si>
    <t>e257</t>
  </si>
  <si>
    <t>e258</t>
  </si>
  <si>
    <t>e259</t>
  </si>
  <si>
    <t>e260</t>
  </si>
  <si>
    <t>e261</t>
  </si>
  <si>
    <t>e262</t>
  </si>
  <si>
    <t>e263</t>
  </si>
  <si>
    <t>e264</t>
  </si>
  <si>
    <t>e265</t>
  </si>
  <si>
    <t>e266</t>
  </si>
  <si>
    <t>e267</t>
  </si>
  <si>
    <t>e268</t>
  </si>
  <si>
    <t>e269</t>
  </si>
  <si>
    <t>e270</t>
  </si>
  <si>
    <t>e271</t>
  </si>
  <si>
    <t>e272</t>
  </si>
  <si>
    <t>e273</t>
  </si>
  <si>
    <t>e274</t>
  </si>
  <si>
    <t>e275</t>
  </si>
  <si>
    <t>e276</t>
  </si>
  <si>
    <t>e277</t>
  </si>
  <si>
    <t>e278</t>
  </si>
  <si>
    <t>e279</t>
  </si>
  <si>
    <t>e280</t>
  </si>
  <si>
    <t>e281</t>
  </si>
  <si>
    <t>e282</t>
  </si>
  <si>
    <t>e283</t>
  </si>
  <si>
    <t>e284</t>
  </si>
  <si>
    <t>e285</t>
  </si>
  <si>
    <t>e286</t>
  </si>
  <si>
    <t>e288</t>
  </si>
  <si>
    <t>e289</t>
  </si>
  <si>
    <t>e290</t>
  </si>
  <si>
    <t>e291</t>
  </si>
  <si>
    <t>e293</t>
  </si>
  <si>
    <t>e294</t>
  </si>
  <si>
    <t>e295</t>
  </si>
  <si>
    <t>e296</t>
  </si>
  <si>
    <t>e297</t>
  </si>
  <si>
    <t>e298</t>
  </si>
  <si>
    <t>e299</t>
  </si>
  <si>
    <t>e300</t>
  </si>
  <si>
    <t>e301</t>
  </si>
  <si>
    <t>e302</t>
  </si>
  <si>
    <t>e304</t>
  </si>
  <si>
    <t>e305</t>
  </si>
  <si>
    <t>e306</t>
  </si>
  <si>
    <t>e307</t>
  </si>
  <si>
    <t>e308</t>
  </si>
  <si>
    <t>e309</t>
  </si>
  <si>
    <t>e601</t>
  </si>
  <si>
    <t>e600</t>
  </si>
  <si>
    <t>e700</t>
  </si>
  <si>
    <t>e701</t>
  </si>
  <si>
    <t>e702</t>
  </si>
  <si>
    <t>e800</t>
  </si>
  <si>
    <t>e801</t>
  </si>
  <si>
    <t>e802</t>
  </si>
  <si>
    <t>e980</t>
  </si>
  <si>
    <t>e981</t>
  </si>
  <si>
    <t>e982</t>
  </si>
  <si>
    <t>e983</t>
  </si>
  <si>
    <t>e984</t>
  </si>
  <si>
    <t>e985</t>
  </si>
  <si>
    <t>e974</t>
  </si>
  <si>
    <t>e975</t>
  </si>
  <si>
    <t>e976</t>
  </si>
  <si>
    <t>e977</t>
  </si>
  <si>
    <t>e978</t>
  </si>
  <si>
    <t>e963</t>
  </si>
  <si>
    <t>e964</t>
  </si>
  <si>
    <t>e965</t>
  </si>
  <si>
    <t>e966</t>
  </si>
  <si>
    <t>e967</t>
  </si>
  <si>
    <t>e968</t>
  </si>
  <si>
    <t>e970</t>
  </si>
  <si>
    <t>e971</t>
  </si>
  <si>
    <t>e972</t>
  </si>
  <si>
    <t>e900</t>
  </si>
  <si>
    <t>e902</t>
  </si>
  <si>
    <t>e903</t>
  </si>
  <si>
    <t>e904</t>
  </si>
  <si>
    <t>e905</t>
  </si>
  <si>
    <t>e906</t>
  </si>
  <si>
    <t>e907</t>
  </si>
  <si>
    <t>e908</t>
  </si>
  <si>
    <t>e909</t>
  </si>
  <si>
    <t>e910</t>
  </si>
  <si>
    <t>e911</t>
  </si>
  <si>
    <t>e912</t>
  </si>
  <si>
    <t>e913</t>
  </si>
  <si>
    <t>e914</t>
  </si>
  <si>
    <t>e915</t>
  </si>
  <si>
    <t>e916</t>
  </si>
  <si>
    <t>e917</t>
  </si>
  <si>
    <t>e918</t>
  </si>
  <si>
    <t>e919</t>
  </si>
  <si>
    <t>e920</t>
  </si>
  <si>
    <t>e921</t>
  </si>
  <si>
    <t>e922</t>
  </si>
  <si>
    <t>e923</t>
  </si>
  <si>
    <t>e924</t>
  </si>
  <si>
    <t>e926</t>
  </si>
  <si>
    <t>e927</t>
  </si>
  <si>
    <t>e928</t>
  </si>
  <si>
    <t>e929</t>
  </si>
  <si>
    <t>e930</t>
  </si>
  <si>
    <t>e931</t>
  </si>
  <si>
    <t>e932</t>
  </si>
  <si>
    <t>e933</t>
  </si>
  <si>
    <t>e934</t>
  </si>
  <si>
    <t>e935</t>
  </si>
  <si>
    <t>e936</t>
  </si>
  <si>
    <t>e938</t>
  </si>
  <si>
    <t>e939</t>
  </si>
  <si>
    <t>e940</t>
  </si>
  <si>
    <t>e941</t>
  </si>
  <si>
    <t>e942</t>
  </si>
  <si>
    <t>e943</t>
  </si>
  <si>
    <t>e944</t>
  </si>
  <si>
    <t>e945</t>
  </si>
  <si>
    <t>e946</t>
  </si>
  <si>
    <t>e947</t>
  </si>
  <si>
    <t>e948</t>
  </si>
  <si>
    <t>e950</t>
  </si>
  <si>
    <t>e951</t>
  </si>
  <si>
    <t>e952</t>
  </si>
  <si>
    <t>e953</t>
  </si>
  <si>
    <t>e954</t>
  </si>
  <si>
    <t>e955</t>
  </si>
  <si>
    <t>e956</t>
  </si>
  <si>
    <t>e957</t>
  </si>
  <si>
    <t>e958</t>
  </si>
  <si>
    <t>e959</t>
  </si>
  <si>
    <t>e960</t>
  </si>
  <si>
    <t>e961</t>
  </si>
  <si>
    <t>e962</t>
  </si>
  <si>
    <t>e973</t>
  </si>
  <si>
    <t>e1000</t>
  </si>
  <si>
    <t>e1001</t>
  </si>
  <si>
    <t>e1002</t>
  </si>
  <si>
    <t>100: Période de référence</t>
  </si>
  <si>
    <t>120: Exercice de rattachement</t>
  </si>
  <si>
    <t>e1201</t>
  </si>
  <si>
    <t>e1202</t>
  </si>
  <si>
    <t>e1203</t>
  </si>
  <si>
    <t>e1204</t>
  </si>
  <si>
    <t>e1205</t>
  </si>
  <si>
    <t>e1206</t>
  </si>
  <si>
    <t>e1207</t>
  </si>
  <si>
    <t>e1208</t>
  </si>
  <si>
    <t>e1209</t>
  </si>
  <si>
    <t>e1210</t>
  </si>
  <si>
    <t>e1211</t>
  </si>
  <si>
    <t>e1212</t>
  </si>
  <si>
    <t>e1300</t>
  </si>
  <si>
    <t>e1301</t>
  </si>
  <si>
    <t>e1302</t>
  </si>
  <si>
    <t>e1303</t>
  </si>
  <si>
    <t>e1304</t>
  </si>
  <si>
    <t>e1305</t>
  </si>
  <si>
    <t>e1306</t>
  </si>
  <si>
    <t>e1307</t>
  </si>
  <si>
    <t>e1308</t>
  </si>
  <si>
    <t>e1309</t>
  </si>
  <si>
    <t>e1310</t>
  </si>
  <si>
    <t>e1311</t>
  </si>
  <si>
    <t>e1312</t>
  </si>
  <si>
    <t>e1313</t>
  </si>
  <si>
    <t>e1314</t>
  </si>
  <si>
    <t>e1315</t>
  </si>
  <si>
    <t>e1316</t>
  </si>
  <si>
    <t>e1317</t>
  </si>
  <si>
    <t>e1318</t>
  </si>
  <si>
    <t>e1319</t>
  </si>
  <si>
    <t>e1320</t>
  </si>
  <si>
    <t>e1321</t>
  </si>
  <si>
    <t>e1322</t>
  </si>
  <si>
    <t>e1323</t>
  </si>
  <si>
    <t>e1324</t>
  </si>
  <si>
    <t>e1325</t>
  </si>
  <si>
    <t>e1326</t>
  </si>
  <si>
    <t>e1327</t>
  </si>
  <si>
    <t>e1328</t>
  </si>
  <si>
    <t>e1329</t>
  </si>
  <si>
    <t>e1400</t>
  </si>
  <si>
    <t>e1500</t>
  </si>
  <si>
    <t>e1501</t>
  </si>
  <si>
    <t>e1600</t>
  </si>
  <si>
    <t>e1601</t>
  </si>
  <si>
    <t>e1602</t>
  </si>
  <si>
    <t>e1603</t>
  </si>
  <si>
    <t>e1604</t>
  </si>
  <si>
    <t>e1605</t>
  </si>
  <si>
    <t>e1606</t>
  </si>
  <si>
    <t>e1607</t>
  </si>
  <si>
    <t>e1608</t>
  </si>
  <si>
    <t>e1609</t>
  </si>
  <si>
    <t>e1610</t>
  </si>
  <si>
    <t>e1611</t>
  </si>
  <si>
    <t>e1612</t>
  </si>
  <si>
    <t>e1613</t>
  </si>
  <si>
    <t>e1614</t>
  </si>
  <si>
    <t>e1615</t>
  </si>
  <si>
    <t>e1700</t>
  </si>
  <si>
    <t>e1701</t>
  </si>
  <si>
    <t>e1702</t>
  </si>
  <si>
    <t>e1703</t>
  </si>
  <si>
    <t>e1704</t>
  </si>
  <si>
    <t>e1705</t>
  </si>
  <si>
    <t>e1706</t>
  </si>
  <si>
    <t>e1707</t>
  </si>
  <si>
    <t>e1708</t>
  </si>
  <si>
    <t>e1709</t>
  </si>
  <si>
    <t>e1710</t>
  </si>
  <si>
    <t>e1711</t>
  </si>
  <si>
    <t>e1712</t>
  </si>
  <si>
    <t>e1713</t>
  </si>
  <si>
    <t>e1714</t>
  </si>
  <si>
    <t>e1715</t>
  </si>
  <si>
    <t>e1716</t>
  </si>
  <si>
    <t>e1717</t>
  </si>
  <si>
    <t>e1718</t>
  </si>
  <si>
    <t>e1719</t>
  </si>
  <si>
    <t>e1720</t>
  </si>
  <si>
    <t>e1721</t>
  </si>
  <si>
    <t>e1722</t>
  </si>
  <si>
    <t>e1723</t>
  </si>
  <si>
    <t>NB</t>
  </si>
  <si>
    <t>typed</t>
  </si>
  <si>
    <t>ID</t>
  </si>
  <si>
    <t>Codes</t>
  </si>
  <si>
    <t>XZ</t>
  </si>
  <si>
    <t>IE</t>
  </si>
  <si>
    <t>GD</t>
  </si>
  <si>
    <t>Type de Garanties [Contrats en Euros ou devises, cat. 3-7]</t>
  </si>
  <si>
    <t>Garanties décennales de responsabilité civile</t>
  </si>
  <si>
    <t>Garanties décennales de dommage ouvrage</t>
  </si>
  <si>
    <t>e986</t>
  </si>
  <si>
    <t>Capital non appelé ou compte de liaison siège</t>
  </si>
  <si>
    <t>Catégories d'Actif</t>
  </si>
  <si>
    <t>Catégories de Passif</t>
  </si>
  <si>
    <t>Catégories de Recette</t>
  </si>
  <si>
    <t>Catégories de Dépense</t>
  </si>
  <si>
    <t>Catégories de Résultat</t>
  </si>
  <si>
    <t>Types d'Actif</t>
  </si>
  <si>
    <t>100: Catégories d'Actif</t>
  </si>
  <si>
    <t>Metric: Nom de l'entité</t>
  </si>
  <si>
    <t>Metric: Code de l'entité</t>
  </si>
  <si>
    <t>Metric: Type de remettant</t>
  </si>
  <si>
    <t>Metric: Date de remise</t>
  </si>
  <si>
    <t>e1901</t>
  </si>
  <si>
    <t>100: Catégorie de personnel</t>
  </si>
  <si>
    <t>Direction</t>
  </si>
  <si>
    <t>Non cadres</t>
  </si>
  <si>
    <t>Cadres</t>
  </si>
  <si>
    <t>Personnel Commercial</t>
  </si>
  <si>
    <t>FC</t>
  </si>
  <si>
    <t>Ventilation des frais et charges</t>
  </si>
  <si>
    <t>101: Type de personnel</t>
  </si>
  <si>
    <t>MO</t>
  </si>
  <si>
    <t>CA</t>
  </si>
  <si>
    <t>MA</t>
  </si>
  <si>
    <t>Catégorie de personnel</t>
  </si>
  <si>
    <t>Type de personnel</t>
  </si>
  <si>
    <t>e1902</t>
  </si>
  <si>
    <t>e1903</t>
  </si>
  <si>
    <t>e1904</t>
  </si>
  <si>
    <t>e1905</t>
  </si>
  <si>
    <t>e1906</t>
  </si>
  <si>
    <t>e1907</t>
  </si>
  <si>
    <t>102: Type de membre des organes</t>
  </si>
  <si>
    <t>Metric: Charges de personnel</t>
  </si>
  <si>
    <t>Metric: Achats et autres charges externes</t>
  </si>
  <si>
    <t>Metric: Amortissements et provisions</t>
  </si>
  <si>
    <t>Metric: Charges de personnel [Salaires]</t>
  </si>
  <si>
    <t>Metric: Charges de personnel [Pensions de retraite]</t>
  </si>
  <si>
    <t>Metric: Charges de personnel [Charges sociales]</t>
  </si>
  <si>
    <t>Metric: Charges de personnel [autres charges]</t>
  </si>
  <si>
    <t>Metric: Nombre de personnel en ETP</t>
  </si>
  <si>
    <t>Metric: Montant versé aux agences de travail temporaire</t>
  </si>
  <si>
    <t>Metric: Nombre de personnel intérimaire en ETP</t>
  </si>
  <si>
    <t>Metric: Masse salariale</t>
  </si>
  <si>
    <t>Metric: Rémunérations allouées</t>
  </si>
  <si>
    <t>Metric: Engagements de retraite</t>
  </si>
  <si>
    <t>Metric: Autres engagements pris</t>
  </si>
  <si>
    <t>Metric: Remboursement de frais</t>
  </si>
  <si>
    <t>xbrli:decimalItemType</t>
  </si>
  <si>
    <t>pi160</t>
  </si>
  <si>
    <t>e988</t>
  </si>
  <si>
    <t>e1401</t>
  </si>
  <si>
    <t>Hors versements intervenus</t>
  </si>
  <si>
    <t>Entreprise liée ou lien de participation</t>
  </si>
  <si>
    <t>e703</t>
  </si>
  <si>
    <t>Ajustement ACAV (plus values)</t>
  </si>
  <si>
    <t>Charge des provisions pour égalisation [Vie]</t>
  </si>
  <si>
    <t>Opérations données en substitution</t>
  </si>
  <si>
    <t>Résultat global</t>
  </si>
  <si>
    <t>Terrains et constructions en cours</t>
  </si>
  <si>
    <t>14 et au-delà</t>
  </si>
  <si>
    <t>Créances nées d’opérations de réassurance et de cessions en substitution</t>
  </si>
  <si>
    <t>Comptes de régularisation</t>
  </si>
  <si>
    <t>FR.22.04</t>
  </si>
  <si>
    <t>FR.20.01 line identification</t>
  </si>
  <si>
    <t>Provisions pour participation aux excédents et ristournes</t>
  </si>
  <si>
    <t>Provisions techniques des opérations en unités de compte</t>
  </si>
  <si>
    <t>Commissions reçues des réassureurs et garants en substitution</t>
  </si>
  <si>
    <t>Entité régie par le code des assurances</t>
  </si>
  <si>
    <t>Entité régie par le code de la sécurité sociale</t>
  </si>
  <si>
    <t>Entité régie par le code de la mutualité</t>
  </si>
  <si>
    <t>Charge des provisions pour opérations en unités de compte</t>
  </si>
  <si>
    <t>Variation des provisions pour opérations en unités de compte</t>
  </si>
  <si>
    <t>Charge des provisions d’assurance vie et techniques</t>
  </si>
  <si>
    <t>Affectation de la participation aux résultats</t>
  </si>
  <si>
    <t>Intérêts techniques inclus dans les provisions d'assurance vie</t>
  </si>
  <si>
    <t>Intérêts techniques inclus dans les prestations versées et provisions pour sinistres à payer</t>
  </si>
  <si>
    <t>Participations aux bénéfices incorporées aux prestations et provisions pour sinistre à payer</t>
  </si>
  <si>
    <t>Participations aux bénéfices incorporées aux provisions d'assurance vie et autres provisions techniques</t>
  </si>
  <si>
    <t>Participations aux bénéfices incorporées à la Provision mathématique</t>
  </si>
  <si>
    <t>Participations aux bénéfices incorporées à la Provision de diversification</t>
  </si>
  <si>
    <t>100: Localisation de l'entité remettante</t>
  </si>
  <si>
    <t>Solde intermédiaire</t>
  </si>
  <si>
    <t>e1003</t>
  </si>
  <si>
    <t>Localisation de l'entité remettante</t>
  </si>
  <si>
    <t>Metric: Dotation de la provision mathématique suite à conversion de la provision de diversification</t>
  </si>
  <si>
    <t>Metric: Dotation de la provision mathématique suite à conversion de la provision collective de diversification différée</t>
  </si>
  <si>
    <t>Metric: Reprise de la provision de diversification pour couverture du solde débiteur du compte de participation aux résultats</t>
  </si>
  <si>
    <t>Metric: Conversion de la provision de diversification en provision mathématique</t>
  </si>
  <si>
    <t>Engagements à réaliser sur ressources affectées</t>
  </si>
  <si>
    <t>Report des ressources non utilisées des exercices antérieurs</t>
  </si>
  <si>
    <t>Metric: Solde de la réassurance de risque</t>
  </si>
  <si>
    <t>Metric: Participation aux résultats techniques nette de réassurance de risque</t>
  </si>
  <si>
    <t>Réassurance cédée</t>
  </si>
  <si>
    <t>Réassurance de risque cédée</t>
  </si>
  <si>
    <t>Autre réassurance cédée</t>
  </si>
  <si>
    <t>e603</t>
  </si>
  <si>
    <t>e604</t>
  </si>
  <si>
    <t>Opérations prises en substitution</t>
  </si>
  <si>
    <t>e605</t>
  </si>
  <si>
    <t>mi47</t>
  </si>
  <si>
    <t>mi48</t>
  </si>
  <si>
    <t>mi49</t>
  </si>
  <si>
    <t>mi50</t>
  </si>
  <si>
    <t>mi68</t>
  </si>
  <si>
    <t>mi69</t>
  </si>
  <si>
    <t>mi70</t>
  </si>
  <si>
    <t>mi86</t>
  </si>
  <si>
    <t>mi87</t>
  </si>
  <si>
    <t>mi88</t>
  </si>
  <si>
    <t>mi91</t>
  </si>
  <si>
    <t>mi92</t>
  </si>
  <si>
    <t>mi93</t>
  </si>
  <si>
    <t>mi94</t>
  </si>
  <si>
    <t>mi95</t>
  </si>
  <si>
    <t>mi96</t>
  </si>
  <si>
    <t>mi110</t>
  </si>
  <si>
    <t>mi111</t>
  </si>
  <si>
    <t>mi115</t>
  </si>
  <si>
    <t>mi117</t>
  </si>
  <si>
    <t>mi119</t>
  </si>
  <si>
    <t>mi120</t>
  </si>
  <si>
    <t>mi121</t>
  </si>
  <si>
    <t>mi122</t>
  </si>
  <si>
    <t>mi123</t>
  </si>
  <si>
    <t>mi124</t>
  </si>
  <si>
    <t>mi125</t>
  </si>
  <si>
    <t>mi129</t>
  </si>
  <si>
    <t>mi130</t>
  </si>
  <si>
    <t>mi171</t>
  </si>
  <si>
    <t>mi172</t>
  </si>
  <si>
    <t>mi131</t>
  </si>
  <si>
    <t>mi132</t>
  </si>
  <si>
    <t>mi133</t>
  </si>
  <si>
    <t>mi134</t>
  </si>
  <si>
    <t>mi135</t>
  </si>
  <si>
    <t>mi136</t>
  </si>
  <si>
    <t>mi137</t>
  </si>
  <si>
    <t>mi147</t>
  </si>
  <si>
    <t>mi148</t>
  </si>
  <si>
    <t>mi149</t>
  </si>
  <si>
    <t>mi150</t>
  </si>
  <si>
    <t>mi151</t>
  </si>
  <si>
    <t>mi153</t>
  </si>
  <si>
    <t>mi164</t>
  </si>
  <si>
    <t>mi166</t>
  </si>
  <si>
    <t>mi167</t>
  </si>
  <si>
    <t>mi168</t>
  </si>
  <si>
    <t>mi169</t>
  </si>
  <si>
    <t>Autre personnel</t>
  </si>
  <si>
    <t>Responsabilité civile médicale</t>
  </si>
  <si>
    <t>Responsabilité civile générale [hors RC médicale]</t>
  </si>
  <si>
    <t>PSNEM dérogatoire à la méthode de droit commun</t>
  </si>
  <si>
    <t>Placements financiers sauf actions et autres titres à revenu variable</t>
  </si>
  <si>
    <t>Titres à revenu variable autres que les OPCVM</t>
  </si>
  <si>
    <t>e989</t>
  </si>
  <si>
    <t>e990</t>
  </si>
  <si>
    <t>Metric: Montant des sinistres payés et sinistres déclarés restant à payer</t>
  </si>
  <si>
    <t>Metric: Estimation des sinistres manifestés non encore déclarés</t>
  </si>
  <si>
    <t>Metric: Estimation de PSNEM [Net de recours]</t>
  </si>
  <si>
    <t>Metric: Estimation de PSNEM [Brut de recours]</t>
  </si>
  <si>
    <t>Metric: Charge totale des sinistres [Net de recours]</t>
  </si>
  <si>
    <t>Réserves réglementées</t>
  </si>
  <si>
    <t>Metric: Total frais généraux par nature</t>
  </si>
  <si>
    <t>Metric: Total frais généraux par destination</t>
  </si>
  <si>
    <t>Metric: Avances et crédits</t>
  </si>
  <si>
    <t>mi177</t>
  </si>
  <si>
    <t>Exercices antérieurs</t>
  </si>
  <si>
    <t>mi1</t>
  </si>
  <si>
    <t>mi3</t>
  </si>
  <si>
    <t>mi4</t>
  </si>
  <si>
    <t>mi8</t>
  </si>
  <si>
    <t>mi9</t>
  </si>
  <si>
    <t>mi10</t>
  </si>
  <si>
    <t>mi11</t>
  </si>
  <si>
    <t>mi12</t>
  </si>
  <si>
    <t>mi13</t>
  </si>
  <si>
    <t>mi14</t>
  </si>
  <si>
    <t>mi15</t>
  </si>
  <si>
    <t>mi16</t>
  </si>
  <si>
    <t>mi17</t>
  </si>
  <si>
    <t>mi18</t>
  </si>
  <si>
    <t>mi21</t>
  </si>
  <si>
    <t>pi22</t>
  </si>
  <si>
    <t>mi24</t>
  </si>
  <si>
    <t>mi25</t>
  </si>
  <si>
    <t>mi26</t>
  </si>
  <si>
    <t>mi27</t>
  </si>
  <si>
    <t>mi29</t>
  </si>
  <si>
    <t>mi30</t>
  </si>
  <si>
    <t>mi31</t>
  </si>
  <si>
    <t>mi32</t>
  </si>
  <si>
    <t>mi33</t>
  </si>
  <si>
    <t>si34</t>
  </si>
  <si>
    <t>mi35</t>
  </si>
  <si>
    <t>ei37</t>
  </si>
  <si>
    <t>ei38</t>
  </si>
  <si>
    <t>ei39</t>
  </si>
  <si>
    <t>ei40</t>
  </si>
  <si>
    <t>ei41</t>
  </si>
  <si>
    <t>ei42</t>
  </si>
  <si>
    <t>ei43</t>
  </si>
  <si>
    <t>ei44</t>
  </si>
  <si>
    <t>bi45</t>
  </si>
  <si>
    <t>ei46</t>
  </si>
  <si>
    <t>di51</t>
  </si>
  <si>
    <t>di52</t>
  </si>
  <si>
    <t>di53</t>
  </si>
  <si>
    <t>ei54</t>
  </si>
  <si>
    <t>ei56</t>
  </si>
  <si>
    <t>mi57</t>
  </si>
  <si>
    <t>si59</t>
  </si>
  <si>
    <t>mi60</t>
  </si>
  <si>
    <t>ei61</t>
  </si>
  <si>
    <t>mi62</t>
  </si>
  <si>
    <t>ei63</t>
  </si>
  <si>
    <t>mi64</t>
  </si>
  <si>
    <t>mi65</t>
  </si>
  <si>
    <t>mi66</t>
  </si>
  <si>
    <t>mi72</t>
  </si>
  <si>
    <t>mi73</t>
  </si>
  <si>
    <t>ei74</t>
  </si>
  <si>
    <t>ei75</t>
  </si>
  <si>
    <t>mi76</t>
  </si>
  <si>
    <t>mi77</t>
  </si>
  <si>
    <t>mi78</t>
  </si>
  <si>
    <t>mi82</t>
  </si>
  <si>
    <t>mi85</t>
  </si>
  <si>
    <t>pi97</t>
  </si>
  <si>
    <t>si98</t>
  </si>
  <si>
    <t>ii99</t>
  </si>
  <si>
    <t>ii100</t>
  </si>
  <si>
    <t>ii106</t>
  </si>
  <si>
    <t>ii107</t>
  </si>
  <si>
    <t>ei108</t>
  </si>
  <si>
    <t>ei112</t>
  </si>
  <si>
    <t>ei113</t>
  </si>
  <si>
    <t>ei114</t>
  </si>
  <si>
    <t>mi116</t>
  </si>
  <si>
    <t>bi118</t>
  </si>
  <si>
    <t>ei126</t>
  </si>
  <si>
    <t>pi127</t>
  </si>
  <si>
    <t>ei128</t>
  </si>
  <si>
    <t>ei138</t>
  </si>
  <si>
    <t>ei139</t>
  </si>
  <si>
    <t>ei140</t>
  </si>
  <si>
    <t>ei141</t>
  </si>
  <si>
    <t>ei142</t>
  </si>
  <si>
    <t>mi143</t>
  </si>
  <si>
    <t>mi144</t>
  </si>
  <si>
    <t>mi145</t>
  </si>
  <si>
    <t>mi146</t>
  </si>
  <si>
    <t>ei152</t>
  </si>
  <si>
    <t>pi154</t>
  </si>
  <si>
    <t>pi155</t>
  </si>
  <si>
    <t>pi156</t>
  </si>
  <si>
    <t>ei157</t>
  </si>
  <si>
    <t>pi158</t>
  </si>
  <si>
    <t>pi159</t>
  </si>
  <si>
    <t>pi161</t>
  </si>
  <si>
    <t>mi162</t>
  </si>
  <si>
    <t>mi163</t>
  </si>
  <si>
    <t>ei165</t>
  </si>
  <si>
    <t>mi170</t>
  </si>
  <si>
    <t>ei173</t>
  </si>
  <si>
    <t>ei174</t>
  </si>
  <si>
    <t>ei175</t>
  </si>
  <si>
    <t>ei176</t>
  </si>
  <si>
    <t>Metric: Versement initial minimum</t>
  </si>
  <si>
    <t>e226</t>
  </si>
  <si>
    <t>e232</t>
  </si>
  <si>
    <t>e287</t>
  </si>
  <si>
    <t>e303</t>
  </si>
  <si>
    <t>e991</t>
  </si>
  <si>
    <t>e992</t>
  </si>
  <si>
    <t>e993</t>
  </si>
  <si>
    <t>e994</t>
  </si>
  <si>
    <t>Metric: État Taux Servis - Suivi des taux de revalorisation des provisions mathématiques</t>
  </si>
  <si>
    <t>Metric: Variation des capitaux propres pour les compagnies d'assurances</t>
  </si>
  <si>
    <t>Metric: Charges de personnel [Commissions versées au personnel commercial]</t>
  </si>
  <si>
    <t>Metric: Projet de distribution de dividendes</t>
  </si>
  <si>
    <t>mi178</t>
  </si>
  <si>
    <t>Non cédée</t>
  </si>
  <si>
    <t>Réassurance cédée et opérations données en substitution</t>
  </si>
  <si>
    <t>Affaires directes et opérations prises en substitution</t>
  </si>
  <si>
    <t>TF</t>
  </si>
  <si>
    <t>DI</t>
  </si>
  <si>
    <t>x2</t>
  </si>
  <si>
    <t>x4</t>
  </si>
  <si>
    <t>Début d'année à date</t>
  </si>
  <si>
    <t>N-1</t>
  </si>
  <si>
    <t>N-2</t>
  </si>
  <si>
    <t>N-3</t>
  </si>
  <si>
    <t>Exercices antérieurs à N-1</t>
  </si>
  <si>
    <t>Metric: Montant de provision mathématique retenu [N-1, N]</t>
  </si>
  <si>
    <t>Metric: Montant des intérêts techniques retenus[N-1, N]</t>
  </si>
  <si>
    <t>mi179</t>
  </si>
  <si>
    <t>mi180</t>
  </si>
  <si>
    <t>e1350</t>
  </si>
  <si>
    <t>e1351</t>
  </si>
  <si>
    <t>Placements nets de transferts ou alloués</t>
  </si>
  <si>
    <t>Placements transférés ou alloués</t>
  </si>
  <si>
    <t>Réserve pour remboursement d'emprunt pour fonds d'établissement</t>
  </si>
  <si>
    <t>Réserve pour fonds de garantie</t>
  </si>
  <si>
    <t>Réserve de capitalisation</t>
  </si>
  <si>
    <t>Réserve pour plus value nette à long terme</t>
  </si>
  <si>
    <t>Réserve du fonds de gestion</t>
  </si>
  <si>
    <t>Réserve du fonds social</t>
  </si>
  <si>
    <t>e606</t>
  </si>
  <si>
    <t>e607</t>
  </si>
  <si>
    <t>Début d'année à Fin T1</t>
  </si>
  <si>
    <t>Début d'année à Fin T2</t>
  </si>
  <si>
    <t>Début d'année à Fin T3</t>
  </si>
  <si>
    <t>Début d'année à Fin T4</t>
  </si>
  <si>
    <t>e550</t>
  </si>
  <si>
    <t>e551</t>
  </si>
  <si>
    <t>e552</t>
  </si>
  <si>
    <t>e553</t>
  </si>
  <si>
    <t>e554</t>
  </si>
  <si>
    <t>e555</t>
  </si>
  <si>
    <t>N-4</t>
  </si>
  <si>
    <t>N-5</t>
  </si>
  <si>
    <t>N-6</t>
  </si>
  <si>
    <t>N-7</t>
  </si>
  <si>
    <t>N-8 et antérieurs</t>
  </si>
  <si>
    <t>140: Exercice de rattachement par rapport à la période de référence</t>
  </si>
  <si>
    <t>130: Exercice d'application par rapport à la période de référence</t>
  </si>
  <si>
    <t>Metric: Mouvements liés aux primes ou prestations [Provision de diversification]</t>
  </si>
  <si>
    <t>Metric: Valeur comptable des capitaux constitutifs des rentes</t>
  </si>
  <si>
    <t>mi181</t>
  </si>
  <si>
    <t>Metric: Mouvements liés aux primes ou prestations [Provision mathématique]</t>
  </si>
  <si>
    <t>mi182</t>
  </si>
  <si>
    <t>Metric: Transfert de provision</t>
  </si>
  <si>
    <t>mi183</t>
  </si>
  <si>
    <t>Metric: Valeur comptable des capitaux constitutifs des rentes [Prestations]</t>
  </si>
  <si>
    <t>Metric: Valeur comptable des capitaux constitutifs des rentes [Provisions]</t>
  </si>
  <si>
    <t>mi184</t>
  </si>
  <si>
    <t>mi185</t>
  </si>
  <si>
    <t>PERP non branche 26 et non garanties donnant lieu à provision de diversification dit " Eurocroissance" [RPS]</t>
  </si>
  <si>
    <t>Flux ou stock</t>
  </si>
  <si>
    <t>100: Flux ou stock</t>
  </si>
  <si>
    <t>Stock</t>
  </si>
  <si>
    <t>Début</t>
  </si>
  <si>
    <t>Fin</t>
  </si>
  <si>
    <t>Flux</t>
  </si>
  <si>
    <t>Metric: Commissions</t>
  </si>
  <si>
    <t>mi186</t>
  </si>
  <si>
    <t>Metric: Commissions aux intermédiaires</t>
  </si>
  <si>
    <t>Metric: Autres commissions</t>
  </si>
  <si>
    <t>mi187</t>
  </si>
  <si>
    <t>mi188</t>
  </si>
  <si>
    <t>Membres des organes d'administration</t>
  </si>
  <si>
    <t>Membres des organes de direction</t>
  </si>
  <si>
    <t>Membres des organes de surveillance</t>
  </si>
  <si>
    <t>e1908</t>
  </si>
  <si>
    <t>Metric: Reprise de la provision collective de diversification différée</t>
  </si>
  <si>
    <t>Participations aux bénéfices incorporées à la provision collective de diversification différée</t>
  </si>
  <si>
    <t>Provision collective de diversification différée</t>
  </si>
  <si>
    <t>Metric: Dotation de la provision de diversification suite à affectation de la provision collective de diversification différée</t>
  </si>
  <si>
    <t>mi189</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</si>
  <si>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</si>
  <si>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</si>
  <si>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</si>
  <si>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mi190</t>
  </si>
  <si>
    <t>FR.21.01, FR.21.02, FR.21.03, FR.21.04, FR.21.05</t>
  </si>
  <si>
    <t>FR.20.01</t>
  </si>
  <si>
    <t>210: Catégorie du contrat</t>
  </si>
  <si>
    <t>Temporaires décès à prime unique ou versements libres [031]</t>
  </si>
  <si>
    <t>Temporaires décès à primes périodiques [032]</t>
  </si>
  <si>
    <t>Rentes à prime unique ou versements libres [041]</t>
  </si>
  <si>
    <t>Autres contrats à prime unique ou versements libres [042]</t>
  </si>
  <si>
    <t>Rentes à primes périodiques [051]</t>
  </si>
  <si>
    <t>Autres contrats à primes périodiques [052]</t>
  </si>
  <si>
    <t>Autres contrats collectifs en cas de décès [062]</t>
  </si>
  <si>
    <t>Contrats collectifs de rentes [071]</t>
  </si>
  <si>
    <t>Autres contrats collectifs en cas de vie [072]</t>
  </si>
  <si>
    <t>Plans consistant en l’acquisition d’une rente viagère différée, en primes uniques et à versements libres [111]</t>
  </si>
  <si>
    <t>Plans prévoyant une provision technique de diversification [1111]</t>
  </si>
  <si>
    <t>Plans ne prévoyant pas de provision technique de diversification et pour lesquels la prime est entièrement affectée à l’acquisition de la provision mathématique [1112]</t>
  </si>
  <si>
    <t>Plans ne prévoyant pas de provision technique de diversification et pour lesquels la prime est partiellement affectée à l’acquisition de la provision mathématique [1113]</t>
  </si>
  <si>
    <t>Plans consistant en l’acquisition d’une rente viagère différée en primes périodiques [112]</t>
  </si>
  <si>
    <t>Plans prévoyant une provision technique de diversification [1121]</t>
  </si>
  <si>
    <t>Plans ne prévoyant pas de provision technique de diversification et pour lesquels la prime est entièrement affectée à l’acquisition de la provision mathématique [1122]</t>
  </si>
  <si>
    <t>Plans ne prévoyant pas de provision technique de diversification et pour lesquels la prime est partiellement affectée à l’acquisition de la provision mathématique [1123]</t>
  </si>
  <si>
    <t>Plans consistant en la constitution d’une épargne convertie en rente, en primes uniques et à versements libres [113]</t>
  </si>
  <si>
    <t>Plans prévoyant une provision technique de diversification et pour lesquels la prime est affectée à l’acquisition de la provision mathématique selon une proportion choisie par l’adhérent [1131]</t>
  </si>
  <si>
    <t>Plans prévoyant une provision technique de diversification et pour lesquels la prime est affectée à l’acquisition de la provision mathématique selon une proportion fixée par le plan [1132]</t>
  </si>
  <si>
    <t>Plans ne prévoyant pas de provision technique de diversification et pour lesquels la prime est entièrement affectée à l’acquisition de la provision mathématique [1133]</t>
  </si>
  <si>
    <t>Plans ne prévoyant pas de provision technique de diversification et pour lesquels la prime est partiellement affectée à l’acquisition de la provision mathématique [1134]</t>
  </si>
  <si>
    <t>Plans consistant en la constitution d’une épargne convertie en rente, en primes périodiques [114]</t>
  </si>
  <si>
    <t>Plans prévoyant une provision technique de diversification et pour lesquels la prime est affectée à l’acquisition de la provision mathématique selon une proportion choisie par l’adhérent [1141]</t>
  </si>
  <si>
    <t>Plans prévoyant une provision technique de diversification et pour lesquels la prime est affectée à l’acquisition de la provision mathématique selon une proportion fixée par le plan [1142]</t>
  </si>
  <si>
    <t>Plans ne prévoyant pas de provision technique de diversification et pour lesquels la prime est entièrement affectée à l’acquisition de la provision mathématique [1143]</t>
  </si>
  <si>
    <t>Plans ne prévoyant pas de provision technique de diversification et pour lesquels la prime est partiellement affectée à l’acquisition de la provision mathématique [1144]</t>
  </si>
  <si>
    <t>e995</t>
  </si>
  <si>
    <t>e996</t>
  </si>
  <si>
    <t>e997</t>
  </si>
  <si>
    <t>e998</t>
  </si>
  <si>
    <t>e999</t>
  </si>
  <si>
    <t>e1101</t>
  </si>
  <si>
    <t>e1102</t>
  </si>
  <si>
    <t>e1103</t>
  </si>
  <si>
    <t>e1104</t>
  </si>
  <si>
    <t>e1004</t>
  </si>
  <si>
    <t>e1005</t>
  </si>
  <si>
    <t>e1006</t>
  </si>
  <si>
    <t>e1007</t>
  </si>
  <si>
    <t>e1008</t>
  </si>
  <si>
    <t>e1009</t>
  </si>
  <si>
    <t>e1010</t>
  </si>
  <si>
    <t>e1011</t>
  </si>
  <si>
    <t>e1012</t>
  </si>
  <si>
    <t>e1013</t>
  </si>
  <si>
    <t>e1014</t>
  </si>
  <si>
    <t>e1015</t>
  </si>
  <si>
    <t>e1016</t>
  </si>
  <si>
    <t>e1017</t>
  </si>
  <si>
    <t>e1018</t>
  </si>
  <si>
    <t>e1019</t>
  </si>
  <si>
    <t>e1020</t>
  </si>
  <si>
    <t>e1021</t>
  </si>
  <si>
    <t>e1022</t>
  </si>
  <si>
    <t>Opérations non données en substitution</t>
  </si>
  <si>
    <t>CC</t>
  </si>
  <si>
    <t>Substituté et non substitué</t>
  </si>
  <si>
    <t>Cédé et non cédé</t>
  </si>
  <si>
    <t>110: Substituté et non substitué</t>
  </si>
  <si>
    <t>Non donné en substitution et non cédé</t>
  </si>
  <si>
    <t>Substitution et cession</t>
  </si>
  <si>
    <t>x53</t>
  </si>
  <si>
    <t>x11</t>
  </si>
  <si>
    <t>220: Ligne d'activité</t>
  </si>
  <si>
    <t>Assurance avec participation aux bénéfices</t>
  </si>
  <si>
    <t>Unités de comptes ou indexés - Contrats avec options et garanties</t>
  </si>
  <si>
    <t>Unités de comptes ou indexés - Contrats sans options et garanties</t>
  </si>
  <si>
    <t>Autres activités d'assurance vie - Contrats sans options et garanties</t>
  </si>
  <si>
    <t>Autres activités d'assurance vie - Contrats avec options et garanties</t>
  </si>
  <si>
    <t>Rentes issues de l'assurance non-vie autre que santé</t>
  </si>
  <si>
    <t>e1023</t>
  </si>
  <si>
    <t>e1024</t>
  </si>
  <si>
    <t>e1025</t>
  </si>
  <si>
    <t>Référence temporelle</t>
  </si>
  <si>
    <t>Exercice d'application par rapport à la période de référence</t>
  </si>
  <si>
    <t>Exercice de rattachement par rapport à la période de référence</t>
  </si>
  <si>
    <t>110: Composition de la participation aux résultats</t>
  </si>
  <si>
    <t>100: Affectation de la participation aux résultats</t>
  </si>
  <si>
    <t>Type de membre des organes</t>
  </si>
  <si>
    <t>Metric: Date d'arrêté</t>
  </si>
  <si>
    <t>Autres Vie [Eurocroissance et branche 26, non PERP et non RPS]</t>
  </si>
  <si>
    <t>Retraite [hors Eurocroissance et branche 26, non PERP et non RPS]</t>
  </si>
  <si>
    <t>Part des garants dans les engagements techniques en substitution</t>
  </si>
  <si>
    <t>Statut des sinistres à la fin de la période</t>
  </si>
  <si>
    <t>Metric: Affectation du résultat de l'exercice précédent en réserves et report [Exercice N-1]</t>
  </si>
  <si>
    <t>Metric: Arbitrages sortants</t>
  </si>
  <si>
    <t>Metric: Variation des capitaux propres pour les mutuelles</t>
  </si>
  <si>
    <t>Metric: Salaires versés au titre de mises à disposition</t>
  </si>
  <si>
    <t>Metric: Mouvements des provisions non techniques affectant le résultat technique</t>
  </si>
  <si>
    <t>Metric: Total des mouvements des provisions non techniques affectant le résultat</t>
  </si>
  <si>
    <t>Metric: Mouvements des provisions non techniques affectant le résultat non technique</t>
  </si>
  <si>
    <t>mi191</t>
  </si>
  <si>
    <t>mi192</t>
  </si>
  <si>
    <t>mi193</t>
  </si>
  <si>
    <t>ii194</t>
  </si>
  <si>
    <t>Metric: Nombre de contrats souscrits (yc transferts)</t>
  </si>
  <si>
    <t>Metric: Solde à imputer</t>
  </si>
  <si>
    <t>mi195</t>
  </si>
  <si>
    <t>Metric: Solde à reporter non ajusté</t>
  </si>
  <si>
    <t>Metric: Évaluation de PSNEM sur base de primes</t>
  </si>
  <si>
    <t>mi196</t>
  </si>
  <si>
    <t>e500</t>
  </si>
  <si>
    <t>e501</t>
  </si>
  <si>
    <t>e502</t>
  </si>
  <si>
    <t>100: Cédé et non cédé</t>
  </si>
  <si>
    <t>120: Substitution et cession</t>
  </si>
  <si>
    <t>e1026</t>
  </si>
  <si>
    <t>e1027</t>
  </si>
  <si>
    <t>Metric: Autres charges de gestion courante</t>
  </si>
  <si>
    <t>Metric: Effectif moyen</t>
  </si>
  <si>
    <t>Metric: Résultat de l'exercice</t>
  </si>
  <si>
    <t>ii101</t>
  </si>
  <si>
    <t>ii102</t>
  </si>
  <si>
    <t>met</t>
  </si>
  <si>
    <t>mi197</t>
  </si>
  <si>
    <t>Metric: Contributions volontaires en nature [Bénévolat]</t>
  </si>
  <si>
    <t>Metric: Contributions volontaires en nature [Prestations en nature]</t>
  </si>
  <si>
    <t>Metric: Contributions volontaires en nature [Dons en nature]</t>
  </si>
  <si>
    <t>Metric: Emplois des contributions volontaires en nature [Secours en nature]</t>
  </si>
  <si>
    <t>Metric: Emplois des contributions volontaires en nature [Mise à disposition gratuite de biens et services]</t>
  </si>
  <si>
    <t>Metric: Emplois des contributions volontaires en nature [Personnel bénévole]</t>
  </si>
  <si>
    <t>Metric: Emplois des contributions volontaires en nature</t>
  </si>
  <si>
    <t>Metric: Contributions volontaires en nature</t>
  </si>
  <si>
    <t>mi198</t>
  </si>
  <si>
    <t>mi199</t>
  </si>
  <si>
    <t>mi200</t>
  </si>
  <si>
    <t>mi201</t>
  </si>
  <si>
    <t>mi202</t>
  </si>
  <si>
    <t>mi203</t>
  </si>
  <si>
    <t>mi204</t>
  </si>
  <si>
    <t>Sinistres dont la charge nette de recours est supérieure ou égale 200 K€</t>
  </si>
  <si>
    <t>Sinistres dont la charge nette de recours est inférieure strictement à 200 K€</t>
  </si>
  <si>
    <t>Titres de créance négociables et bons du trésor</t>
  </si>
  <si>
    <t>Autres titres de créance négociables</t>
  </si>
  <si>
    <t>Autres obligations, titres de créance négociables et autres titres à revenu fixe</t>
  </si>
  <si>
    <t>Obligations, titres de créance négociables et autres titres à revenu fixe</t>
  </si>
  <si>
    <t>PO</t>
  </si>
  <si>
    <t>Type de placement</t>
  </si>
  <si>
    <t>100: Type de placement</t>
  </si>
  <si>
    <t>x40</t>
  </si>
  <si>
    <t>Fonds cantonné</t>
  </si>
  <si>
    <t>Actif général</t>
  </si>
  <si>
    <t>Code du fonds</t>
  </si>
  <si>
    <t>Metric: Canton - PERP</t>
  </si>
  <si>
    <t>Metric: Canton - Branche 26</t>
  </si>
  <si>
    <t>Metric: Canton - RPS</t>
  </si>
  <si>
    <t>Metric: Canton - Eurocroissance</t>
  </si>
  <si>
    <t>Metric: Dénomination du produit</t>
  </si>
  <si>
    <t>Metric: Choix de la méthode de taux</t>
  </si>
  <si>
    <t>Metric: Duration par canton</t>
  </si>
  <si>
    <t>si213</t>
  </si>
  <si>
    <t>ri214</t>
  </si>
  <si>
    <t>ri2</t>
  </si>
  <si>
    <t>ri84</t>
  </si>
  <si>
    <t>ri103</t>
  </si>
  <si>
    <t>ri104</t>
  </si>
  <si>
    <t>ri105</t>
  </si>
  <si>
    <t>num:percentItemType</t>
  </si>
  <si>
    <t>Placements non transférés ou alloués</t>
  </si>
  <si>
    <t>Comptes de régularisation et différences de conversion</t>
  </si>
  <si>
    <t>e314</t>
  </si>
  <si>
    <t>e315</t>
  </si>
  <si>
    <t>Actifs incorporels, placements et actifs corporels d'exploitation</t>
  </si>
  <si>
    <t>Dettes nées d’opérations directes et d’opérations de réassurance</t>
  </si>
  <si>
    <t>e316</t>
  </si>
  <si>
    <t>110: Catégories d'Actif</t>
  </si>
  <si>
    <t>120: Catégories de Passif</t>
  </si>
  <si>
    <t>130: Catégories de Passif</t>
  </si>
  <si>
    <t>140: Types d'Actif</t>
  </si>
  <si>
    <t>150: Catégories de capitaux propres</t>
  </si>
  <si>
    <t>160: Catégories de Recette</t>
  </si>
  <si>
    <t>170: Catégories de Dépense</t>
  </si>
  <si>
    <t>180: Catégories de Résultat</t>
  </si>
  <si>
    <t>Autres dettes financières</t>
  </si>
  <si>
    <t>Autres dettes non financières</t>
  </si>
  <si>
    <t>e317</t>
  </si>
  <si>
    <t>e318</t>
  </si>
  <si>
    <t>Provision mathématique rentes en cours de constitution</t>
  </si>
  <si>
    <t>Provision mathématique décès</t>
  </si>
  <si>
    <t>Provision mathématique rentes en service</t>
  </si>
  <si>
    <t>Autres provisions mathématiques</t>
  </si>
  <si>
    <t>Autres provisions techniques vie relatives aux contrats PERP</t>
  </si>
  <si>
    <t>Engagements envers les institutions de prévoyance ou relatifs aux fonds de placement gérés par l’entreprise</t>
  </si>
  <si>
    <t>Dotations à la provision pour risque d’exigibilité restant à constater</t>
  </si>
  <si>
    <t>e319</t>
  </si>
  <si>
    <t>e320</t>
  </si>
  <si>
    <t>e321</t>
  </si>
  <si>
    <t>e322</t>
  </si>
  <si>
    <t>e323</t>
  </si>
  <si>
    <t>e324</t>
  </si>
  <si>
    <t>e325</t>
  </si>
  <si>
    <t>Provisions techniques brutes et des opérations en unités de compte</t>
  </si>
  <si>
    <t>e326</t>
  </si>
  <si>
    <t>Compte de liaison entre actif général et cantons</t>
  </si>
  <si>
    <t>e327</t>
  </si>
  <si>
    <t>Metric: Montants totaux alloués</t>
  </si>
  <si>
    <t>Metric: Nombre de dossiers bénéficiaires</t>
  </si>
  <si>
    <t>Metric: Nombre total de dossiers reçus</t>
  </si>
  <si>
    <t>Metric: Montant minimum alloué</t>
  </si>
  <si>
    <t>Metric: Montant maximum alloué</t>
  </si>
  <si>
    <t>mi215</t>
  </si>
  <si>
    <t>ii216</t>
  </si>
  <si>
    <t>ii217</t>
  </si>
  <si>
    <t>mi218</t>
  </si>
  <si>
    <t>mi219</t>
  </si>
  <si>
    <t>Prise en charge ponctuelle de la cotisation/prime</t>
  </si>
  <si>
    <t>Aide pour le paiement d'un devis dentaire</t>
  </si>
  <si>
    <t>Aide à l'aménagement du domicile suite à un handicap</t>
  </si>
  <si>
    <t>e2000</t>
  </si>
  <si>
    <t>e2001</t>
  </si>
  <si>
    <t>e2002</t>
  </si>
  <si>
    <t>e2003</t>
  </si>
  <si>
    <t>e2004</t>
  </si>
  <si>
    <t>e2005</t>
  </si>
  <si>
    <t>AA</t>
  </si>
  <si>
    <t>Activité d'action sociale</t>
  </si>
  <si>
    <t>PA</t>
  </si>
  <si>
    <t>Nature de l'aide du plan d'action sociale</t>
  </si>
  <si>
    <t>100: Nature de l'aide du plan d'action sociale</t>
  </si>
  <si>
    <t>mi220</t>
  </si>
  <si>
    <t>mi221</t>
  </si>
  <si>
    <t>mi222</t>
  </si>
  <si>
    <t>mi223</t>
  </si>
  <si>
    <t>mi224</t>
  </si>
  <si>
    <t>mi225</t>
  </si>
  <si>
    <t>mi226</t>
  </si>
  <si>
    <t>mi227</t>
  </si>
  <si>
    <t>mi228</t>
  </si>
  <si>
    <t>mi229</t>
  </si>
  <si>
    <t>mi230</t>
  </si>
  <si>
    <t>mi231</t>
  </si>
  <si>
    <t>mi232</t>
  </si>
  <si>
    <t>e328</t>
  </si>
  <si>
    <t>Frais et autres charges des placements</t>
  </si>
  <si>
    <t>Revenus et charges de placements</t>
  </si>
  <si>
    <t>Metric: Estimation du montant des primes [Net des frais d'acquisition]</t>
  </si>
  <si>
    <t>230: Classification des activités Vie</t>
  </si>
  <si>
    <t>FR.12.01</t>
  </si>
  <si>
    <t>e1028</t>
  </si>
  <si>
    <t>190: Type de revenus des placements</t>
  </si>
  <si>
    <t>Dividendes</t>
  </si>
  <si>
    <t>Coupons</t>
  </si>
  <si>
    <t>Loyers</t>
  </si>
  <si>
    <t>Amortissement des décotes</t>
  </si>
  <si>
    <t>Amortissement des comptes de régularisation liés aux IFT</t>
  </si>
  <si>
    <t>Profits de change</t>
  </si>
  <si>
    <t>200: Type de charges des placements</t>
  </si>
  <si>
    <t>Intérêts sur emprunts</t>
  </si>
  <si>
    <t>Charges de gestion des placements hors commissions</t>
  </si>
  <si>
    <t>Commissions</t>
  </si>
  <si>
    <t>Amortissement des surcotes</t>
  </si>
  <si>
    <t>Amortissement des immeubles</t>
  </si>
  <si>
    <t>Pertes de change</t>
  </si>
  <si>
    <t>Autres frais et charges des placements</t>
  </si>
  <si>
    <t>Autres revenus et produits des placements</t>
  </si>
  <si>
    <t>Actions et assimilés</t>
  </si>
  <si>
    <t>Obligations</t>
  </si>
  <si>
    <t>Produits dérivés</t>
  </si>
  <si>
    <t>Immobilier</t>
  </si>
  <si>
    <t>e329</t>
  </si>
  <si>
    <t>e330</t>
  </si>
  <si>
    <t>e331</t>
  </si>
  <si>
    <t>e332</t>
  </si>
  <si>
    <t>e333</t>
  </si>
  <si>
    <t>e334</t>
  </si>
  <si>
    <t>e335</t>
  </si>
  <si>
    <t>e336</t>
  </si>
  <si>
    <t>e337</t>
  </si>
  <si>
    <t>e338</t>
  </si>
  <si>
    <t>e340</t>
  </si>
  <si>
    <t>e341</t>
  </si>
  <si>
    <t>e342</t>
  </si>
  <si>
    <t>e343</t>
  </si>
  <si>
    <t>e344</t>
  </si>
  <si>
    <t>e345</t>
  </si>
  <si>
    <t>e346</t>
  </si>
  <si>
    <t>e347</t>
  </si>
  <si>
    <t>e348</t>
  </si>
  <si>
    <t>e349</t>
  </si>
  <si>
    <t>e350</t>
  </si>
  <si>
    <t>Autres actifs financiers</t>
  </si>
  <si>
    <t>Type de revenus des placements</t>
  </si>
  <si>
    <t>Type de charges des placements</t>
  </si>
  <si>
    <t>RP</t>
  </si>
  <si>
    <t>CP</t>
  </si>
  <si>
    <t>AJ</t>
  </si>
  <si>
    <t>XB</t>
  </si>
  <si>
    <t>FR.26.01 line identification</t>
  </si>
  <si>
    <t>Metric: Provision mathématique théorique</t>
  </si>
  <si>
    <t>Metric: Fraction des bénéfices affectée à la provision technique spéciale</t>
  </si>
  <si>
    <t>Metric: Montant des arrérages</t>
  </si>
  <si>
    <t>Metric: Valeur de service</t>
  </si>
  <si>
    <t>Metric: Valeur d'acquisition uniforme</t>
  </si>
  <si>
    <t>Metric: Valeur d'acquisition à 30 ans</t>
  </si>
  <si>
    <t>Metric: Valeur d'acquisition à 40 ans</t>
  </si>
  <si>
    <t>Metric: Valeur d'acquisition à 50 ans</t>
  </si>
  <si>
    <t>Metric: Valeur d'acquisition à 60 ans</t>
  </si>
  <si>
    <t>mi233</t>
  </si>
  <si>
    <t>mi234</t>
  </si>
  <si>
    <t>mi235</t>
  </si>
  <si>
    <t>mi236</t>
  </si>
  <si>
    <t>mi237</t>
  </si>
  <si>
    <t>mi238</t>
  </si>
  <si>
    <t>mi239</t>
  </si>
  <si>
    <t>mi240</t>
  </si>
  <si>
    <t>mi241</t>
  </si>
  <si>
    <t>FR.27.01 line identification</t>
  </si>
  <si>
    <t>XS</t>
  </si>
  <si>
    <t>Metric: Ligne d'activité en substitution</t>
  </si>
  <si>
    <t>ei242</t>
  </si>
  <si>
    <t>240: Ligne d'activité en substitution</t>
  </si>
  <si>
    <t>FR.27.01</t>
  </si>
  <si>
    <t>Engagements d'assurance non-vie</t>
  </si>
  <si>
    <t>Assurance frais de santé</t>
  </si>
  <si>
    <t>Assurance perte de revenus</t>
  </si>
  <si>
    <t>Assurance accidents du travail et maladies professionnelles</t>
  </si>
  <si>
    <t>Crédit et caution</t>
  </si>
  <si>
    <t>Assurance protection juridique</t>
  </si>
  <si>
    <t>Assistance</t>
  </si>
  <si>
    <t>Pertes pécuniaires diverses</t>
  </si>
  <si>
    <t>Engagements de réassurance non-vie proportionnels</t>
  </si>
  <si>
    <t>Engagements de réassurance non-vie non proportionnels</t>
  </si>
  <si>
    <t>Réassurance santé non proportionnelle</t>
  </si>
  <si>
    <t>Réassurance responsabilité civile non proportionnelle</t>
  </si>
  <si>
    <t>Engagements d'assurance vie</t>
  </si>
  <si>
    <r>
      <t>Assurance santé</t>
    </r>
    <r>
      <rPr>
        <sz val="11"/>
        <color rgb="FF000000"/>
        <rFont val="Verdana"/>
        <family val="2"/>
      </rPr>
      <t/>
    </r>
  </si>
  <si>
    <t>Assurance liée à des indices et à des unités de comptes</t>
  </si>
  <si>
    <t>Engagements de réassurance vie</t>
  </si>
  <si>
    <t>e1029</t>
  </si>
  <si>
    <t>e1030</t>
  </si>
  <si>
    <t>e1031</t>
  </si>
  <si>
    <t>e1032</t>
  </si>
  <si>
    <t>e1033</t>
  </si>
  <si>
    <t>e1034</t>
  </si>
  <si>
    <t>e1035</t>
  </si>
  <si>
    <t>e1036</t>
  </si>
  <si>
    <t>e1037</t>
  </si>
  <si>
    <t>e1038</t>
  </si>
  <si>
    <t>e1039</t>
  </si>
  <si>
    <t>e1040</t>
  </si>
  <si>
    <t>e1041</t>
  </si>
  <si>
    <t>e1042</t>
  </si>
  <si>
    <t>e1043</t>
  </si>
  <si>
    <t>e1044</t>
  </si>
  <si>
    <t>e1045</t>
  </si>
  <si>
    <t>e1046</t>
  </si>
  <si>
    <t>e1047</t>
  </si>
  <si>
    <t>e1048</t>
  </si>
  <si>
    <t>e1049</t>
  </si>
  <si>
    <t>e1050</t>
  </si>
  <si>
    <t>e1051</t>
  </si>
  <si>
    <t>e1052</t>
  </si>
  <si>
    <t>Metric: Type de Prime</t>
  </si>
  <si>
    <t>si243</t>
  </si>
  <si>
    <t>Metric: Nombre de personnes couvertes à la fin de l'année</t>
  </si>
  <si>
    <t>Metric: Nombre de nouvelles personnes couvertes au cours de l'année</t>
  </si>
  <si>
    <t>ii244</t>
  </si>
  <si>
    <t>ii245</t>
  </si>
  <si>
    <t>Metric: Montant des capitaux assurés</t>
  </si>
  <si>
    <t>Metric: Montant des annuités assurées</t>
  </si>
  <si>
    <t>mi246</t>
  </si>
  <si>
    <t>mi247</t>
  </si>
  <si>
    <t>Solvabilité II</t>
  </si>
  <si>
    <t>x80</t>
  </si>
  <si>
    <t>Metric: Best estimate</t>
  </si>
  <si>
    <t>mi248</t>
  </si>
  <si>
    <t>IS</t>
  </si>
  <si>
    <t>not used</t>
  </si>
  <si>
    <t>Creation date</t>
  </si>
  <si>
    <t>Validity date</t>
  </si>
  <si>
    <t>Last modified date</t>
  </si>
  <si>
    <t>Restriction on content</t>
  </si>
  <si>
    <t>Comments</t>
  </si>
  <si>
    <t>Metric: Décomposition des frais généraux par nature et par destination; décomposition des charges de personnel; engagements vis-à-vis des membres des organes de direction</t>
  </si>
  <si>
    <t>Metric: Participation aux bénéfices/excédents - Fonds général</t>
  </si>
  <si>
    <t>Metric: Participation aux bénéfices/excédents - PERP</t>
  </si>
  <si>
    <t>Metric: Responsabilité médicale - Anesthésie/Réanimation</t>
  </si>
  <si>
    <t>Metric: Responsabilité médicale - Gynécologie/Obstétrique</t>
  </si>
  <si>
    <t>Charge des provisions pour cotisations/primes non acquises</t>
  </si>
  <si>
    <t>Charge des prestations/sinistres</t>
  </si>
  <si>
    <t>Provisions pour cotisations/primes non acquises</t>
  </si>
  <si>
    <t>Avances sur polices/sur bulletins d'adhésion à un règlement ou sur contrat</t>
  </si>
  <si>
    <t>Capital/fonds</t>
  </si>
  <si>
    <t>Metric: Participation aux bénéfices/excédents - Euro croissance</t>
  </si>
  <si>
    <t>Provisions pour sinistres [hors prévisions de recours à encaisser]</t>
  </si>
  <si>
    <t>Dommages corporels (contrats individuels et collectifs) [20-21]</t>
  </si>
  <si>
    <t>Metric: Augmentation Capital/fonds mutualistes</t>
  </si>
  <si>
    <t>Metric: Boni/(Mali) par rapport à l'exercice précédent</t>
  </si>
  <si>
    <t>Variation des provisions pour prestations/sinistres à payer</t>
  </si>
  <si>
    <t>Actions propres/certificats mutualistes ou paritaires rachetés</t>
  </si>
  <si>
    <t>Primes/cotisations restant à émettre</t>
  </si>
  <si>
    <t>Autres éléments de fonds mutualistes et réserves/capitaux propres</t>
  </si>
  <si>
    <t>Rappel de cotisations/capital appelé non versé</t>
  </si>
  <si>
    <t>Fonds mutualistes et réserves/capitaux propres</t>
  </si>
  <si>
    <t>Fonds d’établissement et de développement/capital</t>
  </si>
  <si>
    <t>Primes/cotisations</t>
  </si>
  <si>
    <t>Primes/cotisations émises</t>
  </si>
  <si>
    <t>N/A</t>
  </si>
  <si>
    <t>100: Type de remettant</t>
  </si>
  <si>
    <t>250: Type d'agrément</t>
  </si>
  <si>
    <t>Assurance Vie</t>
  </si>
  <si>
    <t>Assurance Non Vie</t>
  </si>
  <si>
    <t>Assurance Mixte</t>
  </si>
  <si>
    <t>Metric: Type d'agrément</t>
  </si>
  <si>
    <t>Modalité d'implantation depuis la succursale</t>
  </si>
  <si>
    <t>Modalités d'implantation depuis le siège</t>
  </si>
  <si>
    <t>LP</t>
  </si>
  <si>
    <t>260: Modalité d'implantation depuis la succursale</t>
  </si>
  <si>
    <t>180: Modalités d'implantation depuis le siège</t>
  </si>
  <si>
    <t>Vie hors opérations relevant de l'article L. 134-1 mais ne relevant pas des articles L. 143-1 et L. 144-2 (Eurocroissance) [13]</t>
  </si>
  <si>
    <t>Aide pour le paiement d'un devis d'optique</t>
  </si>
  <si>
    <t>Aide à l'achat d'équipements médicalisés</t>
  </si>
  <si>
    <t>FR.13.01, FR.13.02, FR.13.03, FR.13.04, FR.13.05, FR.13.06</t>
  </si>
  <si>
    <t>FR.05.01, FC.02.01, FG.02.01</t>
  </si>
  <si>
    <t>FC.02.01, FG.02.01</t>
  </si>
  <si>
    <t>FR.02.01, FC.02.01, FG.02.01, FR.03.01, FR.03.02, FR.03.03, FC.03.01, FC.03.03,FR.07.01</t>
  </si>
  <si>
    <t>Réassurance</t>
  </si>
  <si>
    <t>Type d'actif financier</t>
  </si>
  <si>
    <t>210: Type d'actif financier</t>
  </si>
  <si>
    <t>Metric: Part des produits ayant servis à financer le plan d’action sociale</t>
  </si>
  <si>
    <t>Metric: Part des produits ayant servis à financer le plan d'action sociale [Prélevés sur opérations non-vie]</t>
  </si>
  <si>
    <t>Metric: Part des produits ayant servis à financer le plan d’action sociale [Prélevés sur opérations vie]</t>
  </si>
  <si>
    <t>Metric: Part des produits des placements ayant servis à financier le plan d’action sociale</t>
  </si>
  <si>
    <t>Metric: Part des autres produits prélevés ayant servis à financer le plan d’action sociale</t>
  </si>
  <si>
    <t>Metric: Produits exceptionnels du plan d’action sociale</t>
  </si>
  <si>
    <t>Metric: Total produits du plan d’action sociale</t>
  </si>
  <si>
    <t>Metric: Allocations versées dans le cadre du plan d’action sociale</t>
  </si>
  <si>
    <t>Metric: Allocations versées dans le cadre du plan d’action sociale [En individuel]</t>
  </si>
  <si>
    <t>Metric: Allocations versées dans le cadre du plan d’action sociale [En collectif]</t>
  </si>
  <si>
    <t>Metric: Autres allocations versées dans le cadre du plan d’action sociale</t>
  </si>
  <si>
    <t>Metric: Frais de gestion affectés au plan d’action sociale</t>
  </si>
  <si>
    <t>Metric: Charges exceptionnelles du plan d’action sociale</t>
  </si>
  <si>
    <t>ei249</t>
  </si>
  <si>
    <t>FR.01.02</t>
  </si>
  <si>
    <t>FR.13.04, FR.13.05, FR.13.06</t>
  </si>
  <si>
    <t>Metric: Compte de résultat par catégorie (vie)</t>
  </si>
  <si>
    <t>Metric: Informations de base</t>
  </si>
  <si>
    <t>Metric: Bilan par canton légal</t>
  </si>
  <si>
    <t>Metric: Bilan pour le fonds général</t>
  </si>
  <si>
    <t>Metric: Compte de résultat technique vie par canton légal</t>
  </si>
  <si>
    <t>Metric: Compte de résultat non technique par canton légal</t>
  </si>
  <si>
    <t>ei251</t>
  </si>
  <si>
    <t>ei252</t>
  </si>
  <si>
    <t>ei253</t>
  </si>
  <si>
    <t>ei254</t>
  </si>
  <si>
    <t>Usage du placement/Fonds</t>
  </si>
  <si>
    <t>Type de fonds</t>
  </si>
  <si>
    <t>mi256</t>
  </si>
  <si>
    <t>Metric: Montant total de participations aux bénéfices</t>
  </si>
  <si>
    <t>Metric: Moyenne annuelle des provisions mathématiques</t>
  </si>
  <si>
    <t>mi257</t>
  </si>
  <si>
    <t>Metric: Impôts et taxes</t>
  </si>
  <si>
    <t>Metric: Nombre de membres des organes bénéficiaires</t>
  </si>
  <si>
    <t>Obligations hors mouvements sur réserve de capitalisation</t>
  </si>
  <si>
    <t>Charge des provisions pour prestations/sinistres à payer</t>
  </si>
  <si>
    <t>Metric: Valeur comptable des dotations nettes de reprises aux provisions financières</t>
  </si>
  <si>
    <t>mi258</t>
  </si>
  <si>
    <t>110: Sinistres par seuil de charges</t>
  </si>
  <si>
    <t>Sinistres par seuil de charges</t>
  </si>
  <si>
    <t>100: Statut des sinistres à la fin de la période</t>
  </si>
  <si>
    <t>Mouvements sur réserve de capitalisation</t>
  </si>
  <si>
    <t>Autre assurance vie</t>
  </si>
  <si>
    <t>Rentes issues de l'assurance non-vie autre liées à des engagements d'assurance santé</t>
  </si>
  <si>
    <t>Réassurance santé</t>
  </si>
  <si>
    <t>Réassurance vie</t>
  </si>
  <si>
    <t>bi208</t>
  </si>
  <si>
    <t>bi209</t>
  </si>
  <si>
    <t>bi210</t>
  </si>
  <si>
    <t>bi211</t>
  </si>
  <si>
    <t>x24</t>
  </si>
  <si>
    <t>100: Méthode de valorisation</t>
  </si>
  <si>
    <t>s2c:1</t>
  </si>
  <si>
    <t>FR.13.01,FR.13.04,FR.22.01</t>
  </si>
  <si>
    <t>FR.24.01</t>
  </si>
  <si>
    <t>FR.02.01,FC.02.01,FG.02.01,FR.05.01,FR.12.01</t>
  </si>
  <si>
    <t>190: Ligne d'activité</t>
  </si>
  <si>
    <t>Certificats mutualistes admis en fonds d'établissement</t>
  </si>
  <si>
    <t>e351</t>
  </si>
  <si>
    <t>Fonds de dotation sans droit de reprise</t>
  </si>
  <si>
    <t>e352</t>
  </si>
  <si>
    <t>Titres de créance négociables d'un an au plus</t>
  </si>
  <si>
    <t>Bons à moyen terme négociables</t>
  </si>
  <si>
    <t>Créances pour espèces déposées chez les cédantes</t>
  </si>
  <si>
    <t>Actions et parts d'OPCVM détenant exclusivement des titres à revenu fixe</t>
  </si>
  <si>
    <t>Actions et parts d'autres OPCVM</t>
  </si>
  <si>
    <t>Créance de la composante dépôt d'un contrat de réassurance</t>
  </si>
  <si>
    <t>e353</t>
  </si>
  <si>
    <t>Metric: Valeur de rachat</t>
  </si>
  <si>
    <t>mi212</t>
  </si>
  <si>
    <t>NF</t>
  </si>
  <si>
    <t>200: Type de garanties décennales</t>
  </si>
  <si>
    <t>Type de garanties décennales</t>
  </si>
  <si>
    <t>e0</t>
  </si>
  <si>
    <t>Metric: Détail des prestations versées en frais de soins et en incapacité-indemnités journalières</t>
  </si>
  <si>
    <t>ei259</t>
  </si>
  <si>
    <t>ei260</t>
  </si>
  <si>
    <t>ei261</t>
  </si>
  <si>
    <t>ei262</t>
  </si>
  <si>
    <t>FX</t>
  </si>
  <si>
    <t>Traitement des flux</t>
  </si>
  <si>
    <t>GR</t>
  </si>
  <si>
    <t>Gestion régime</t>
  </si>
  <si>
    <t>TP</t>
  </si>
  <si>
    <t>Type de prestations</t>
  </si>
  <si>
    <t>RX</t>
  </si>
  <si>
    <t>Catégorie de recettes pour compte de tiers</t>
  </si>
  <si>
    <t>DX</t>
  </si>
  <si>
    <t>Catégorie de dépenses pour compte de tiers</t>
  </si>
  <si>
    <t>CG</t>
  </si>
  <si>
    <t>EP</t>
  </si>
  <si>
    <t>SO</t>
  </si>
  <si>
    <t>Classification des garanties</t>
  </si>
  <si>
    <t>Contrats emprunteurs</t>
  </si>
  <si>
    <t>Classification des risques sociaux</t>
  </si>
  <si>
    <t>FS</t>
  </si>
  <si>
    <t>OC</t>
  </si>
  <si>
    <t>PS</t>
  </si>
  <si>
    <t>Traitement des feuilles de soins</t>
  </si>
  <si>
    <t>Régime obligatoire ou complémentaire</t>
  </si>
  <si>
    <t>Type de prestations en frais de soins</t>
  </si>
  <si>
    <t>Metric: Nombre de lignes d'actes traitées</t>
  </si>
  <si>
    <t>Metric: Nombre de décomptes ou factures traités</t>
  </si>
  <si>
    <t>Metric: Nombre de personnes couvertes par au moins une garantie au cours de l'année</t>
  </si>
  <si>
    <t>Metric: Nombre de bénéficiaires servis au moins une fois dans l'année pour au moins une garantie</t>
  </si>
  <si>
    <t>Metric: Nombre d'entreprises souscriptrices pour au moins une garantie au cours de l'année</t>
  </si>
  <si>
    <t>Metric: Proportion des prestations qui peuvent être renseignées</t>
  </si>
  <si>
    <t>Metric: Nombre de bénéficiaires servis au moins une fois dans l'année au titre de la CMU-C</t>
  </si>
  <si>
    <t>si263</t>
  </si>
  <si>
    <t>ii264</t>
  </si>
  <si>
    <t>ii265</t>
  </si>
  <si>
    <t>ii266</t>
  </si>
  <si>
    <t>ii267</t>
  </si>
  <si>
    <t>ii268</t>
  </si>
  <si>
    <t>ii269</t>
  </si>
  <si>
    <t>pi270</t>
  </si>
  <si>
    <t>ii271</t>
  </si>
  <si>
    <t>ii272</t>
  </si>
  <si>
    <t>Participation légale au titre de la CMU</t>
  </si>
  <si>
    <t>Participation légale au titre de l'ACS</t>
  </si>
  <si>
    <t>Produits de la gestion d'un régime obligatoire d'assurance maladie</t>
  </si>
  <si>
    <t>Produits de la gestion d'un régime obligatoire d'assurance maladie - Au titre des prestations servies</t>
  </si>
  <si>
    <t>Produits de la gestion d'un régime obligatoire d'assurance maladie - Au titre du recouvrement des cotisations des professions libérales</t>
  </si>
  <si>
    <t>Autres produits techniques autres que subventions et produits de la gestion d'un régime obligatoire d'assurance maladie</t>
  </si>
  <si>
    <t>Prestations versées nettes de recours</t>
  </si>
  <si>
    <t>Sinistres et capitaux payés hors CMU-C mais y compris ACS</t>
  </si>
  <si>
    <t>Prestations légales payées au titre de la CMU-C</t>
  </si>
  <si>
    <t>Charges de gestion d'un régime obligatoire d'assurance maladie</t>
  </si>
  <si>
    <t>Charges de gestion d'un régime obligatoire d'assurance maladie - Au titre des prestations servies</t>
  </si>
  <si>
    <t>Charges de gestion d'un régime obligatoire d'assurance maladie - Au titre du recouvrement des cotisations des professions libérales</t>
  </si>
  <si>
    <t>Autres charges techniques, hors charges de gestion d'un régime obligatoire d'assurance maladie</t>
  </si>
  <si>
    <t>220: Catégorie de recettes pour compte de tiers</t>
  </si>
  <si>
    <t>Taxe sur les contrats santé</t>
  </si>
  <si>
    <t>Taxe spéciale sur les conventions d'assurance collectée au profit du fonds CMU</t>
  </si>
  <si>
    <t>Taxe sur les conventions d'assurance</t>
  </si>
  <si>
    <t>Autres produits collectés pour compte de tiers</t>
  </si>
  <si>
    <t>230: Catégorie de dépenses pour compte de tiers</t>
  </si>
  <si>
    <t>Montant global des prestations versées au titre de l'assurance maladie obligatoire - en nature et en espèce</t>
  </si>
  <si>
    <t>Prestations versées au titre de l'assurance maladie obligatoire - en nature (biens et soins médicaux…)</t>
  </si>
  <si>
    <t>Prestations versées au titre de l'assurance maladie obligatoire - en espèce (indemnités journalières…)</t>
  </si>
  <si>
    <t>Autres dépenses pour compte de tiers</t>
  </si>
  <si>
    <t>e354</t>
  </si>
  <si>
    <t>e355</t>
  </si>
  <si>
    <t>e356</t>
  </si>
  <si>
    <t>e357</t>
  </si>
  <si>
    <t>e358</t>
  </si>
  <si>
    <t>e359</t>
  </si>
  <si>
    <t>e360</t>
  </si>
  <si>
    <t>e361</t>
  </si>
  <si>
    <t>e362</t>
  </si>
  <si>
    <t>e363</t>
  </si>
  <si>
    <t>e364</t>
  </si>
  <si>
    <t>e365</t>
  </si>
  <si>
    <t>e366</t>
  </si>
  <si>
    <t>e367</t>
  </si>
  <si>
    <t>e368</t>
  </si>
  <si>
    <t>e369</t>
  </si>
  <si>
    <t>e370</t>
  </si>
  <si>
    <t>e371</t>
  </si>
  <si>
    <t>e372</t>
  </si>
  <si>
    <t>e373</t>
  </si>
  <si>
    <t>e374</t>
  </si>
  <si>
    <t>270: Classification des garanties</t>
  </si>
  <si>
    <t>Garanties dans le champ des risques sociaux</t>
  </si>
  <si>
    <t>e1053</t>
  </si>
  <si>
    <t>Garanties frais de soins individuelles et collectives [201-211]</t>
  </si>
  <si>
    <t>e1054</t>
  </si>
  <si>
    <t>Garanties individuelles frais de soins - contrats responsables</t>
  </si>
  <si>
    <t>e1055</t>
  </si>
  <si>
    <t>Garanties individuelles frais de soins - hors contrats responsables</t>
  </si>
  <si>
    <t>e1056</t>
  </si>
  <si>
    <t>Garanties collectives frais de soins - contrats responsables</t>
  </si>
  <si>
    <t>e1057</t>
  </si>
  <si>
    <t>Garanties collectives frais de soins - hors contrats responsables</t>
  </si>
  <si>
    <t>e1058</t>
  </si>
  <si>
    <t>Garanties autres dommages corporels individuelles et collectives [202-212]</t>
  </si>
  <si>
    <t>e1059</t>
  </si>
  <si>
    <t>Garanties individuelles incapacité de travail indemnités journalières</t>
  </si>
  <si>
    <t>e1060</t>
  </si>
  <si>
    <t>Garanties individuelles incapacité de travail indemnités journalières - pour maladie</t>
  </si>
  <si>
    <t>e1061</t>
  </si>
  <si>
    <t>Garanties individuelles incapacité de travail indemnités journalières - pour maternité</t>
  </si>
  <si>
    <t>e1062</t>
  </si>
  <si>
    <t>Garanties individuelles incapacité de travail indemnités journalières - pour accident du travail ou maladie professionnelle</t>
  </si>
  <si>
    <t>e1063</t>
  </si>
  <si>
    <t>e1064</t>
  </si>
  <si>
    <t>Garanties individuelles invalidité - avec versement d'une rente</t>
  </si>
  <si>
    <t>e1065</t>
  </si>
  <si>
    <t>Garanties individuelles invalidité - avec versement d'un capital</t>
  </si>
  <si>
    <t>e1066</t>
  </si>
  <si>
    <t>Garanties individuelles dépendance à titre principal</t>
  </si>
  <si>
    <t>e1067</t>
  </si>
  <si>
    <t>Garanties individuelles dépendance à titre principal - garanties annuelles sans maintien de couverture</t>
  </si>
  <si>
    <t>e1068</t>
  </si>
  <si>
    <t>Garanties individuelles dépendance à titre principal - garanties annuelles avec maintien de couverture</t>
  </si>
  <si>
    <t>e1069</t>
  </si>
  <si>
    <t>Garanties individuelles dépendance à titre principal - garanties viagères</t>
  </si>
  <si>
    <t>e1070</t>
  </si>
  <si>
    <t>Garanties individuelles dépendance à titre accessoire</t>
  </si>
  <si>
    <t>e1071</t>
  </si>
  <si>
    <t>Garanties individuelles dépendance à titre accessoire - garanties annuelles sans maintien de couverture</t>
  </si>
  <si>
    <t>e1072</t>
  </si>
  <si>
    <t>Garanties individuelles dépendance à titre accessoire - garanties annuelles avec maintien de couverture</t>
  </si>
  <si>
    <t>e1073</t>
  </si>
  <si>
    <t>Garanties individuelles dépendance à titre accessoire - garanties viagères</t>
  </si>
  <si>
    <t>e1074</t>
  </si>
  <si>
    <t>Autres garanties individuelles d'autres dommages corporels</t>
  </si>
  <si>
    <t>e1075</t>
  </si>
  <si>
    <t>Garanties collectives incapacité de travail indemnités journalières</t>
  </si>
  <si>
    <t>e1076</t>
  </si>
  <si>
    <t>Garanties collectives incapacité de travail indemnités journalières - pour maladie</t>
  </si>
  <si>
    <t>e1077</t>
  </si>
  <si>
    <t>Garanties collectives incapacité de travail indemnités journalières - pour maternité</t>
  </si>
  <si>
    <t>e1078</t>
  </si>
  <si>
    <t>Garanties collectives incapacité de travail indemnités journalières - pour accident du travail ou maladie professionnelle</t>
  </si>
  <si>
    <t>e1079</t>
  </si>
  <si>
    <t>Garanties collectives invalidité</t>
  </si>
  <si>
    <t>e1080</t>
  </si>
  <si>
    <t>Garanties collectives invalidité - avec versement d'une rente</t>
  </si>
  <si>
    <t>e1081</t>
  </si>
  <si>
    <t>Garanties collectives invalidité - avec versement d'un capital</t>
  </si>
  <si>
    <t>e1082</t>
  </si>
  <si>
    <t>Garanties collectives dépendance à titre principal</t>
  </si>
  <si>
    <t>e1083</t>
  </si>
  <si>
    <t>Garanties collectives dépendance à titre principal - garanties annuelles sans maintien de couverture</t>
  </si>
  <si>
    <t>e1084</t>
  </si>
  <si>
    <t>Garanties collectives dépendance à titre principal - garanties annuelles avec maintien de couverture</t>
  </si>
  <si>
    <t>e1085</t>
  </si>
  <si>
    <t>Garanties collectives dépendance à titre principal - garanties viagères</t>
  </si>
  <si>
    <t>e1086</t>
  </si>
  <si>
    <t>Garanties collectives dépendance à titre accessoire</t>
  </si>
  <si>
    <t>e1087</t>
  </si>
  <si>
    <t>Garanties collectives dépendance à titre accessoire - garanties annuelles sans maintien de couverture</t>
  </si>
  <si>
    <t>e1088</t>
  </si>
  <si>
    <t>Garanties collectives dépendance à titre accessoire - garanties annuelles avec maintien de couverture</t>
  </si>
  <si>
    <t>e1089</t>
  </si>
  <si>
    <t>Garanties collectives dépendance à titre accessoire - garanties viagères</t>
  </si>
  <si>
    <t>e1090</t>
  </si>
  <si>
    <t>Autres garanties collectives d'autres dommages corporels</t>
  </si>
  <si>
    <t>e1091</t>
  </si>
  <si>
    <t>Garanties décès et invalidité avec perte totale et irréversible d'autonomie (PTIA) - individuelles et collectives</t>
  </si>
  <si>
    <t>e1092</t>
  </si>
  <si>
    <t>Garanties individuelles décès et invalidité avec perte totale et irréversible d'autonomie (PTIA)</t>
  </si>
  <si>
    <t>e1093</t>
  </si>
  <si>
    <t>Garanties individuelles temporaires décès et invalidité avec perte totale et irréversible d'autonomie (PTIA)</t>
  </si>
  <si>
    <t>e1094</t>
  </si>
  <si>
    <t>Garanties individuelles temporaires décès et invalidité PTIA - avec versement d'un capital</t>
  </si>
  <si>
    <t>e1095</t>
  </si>
  <si>
    <t>Garanties individuelles temporaires décès et invalidité PTIA - avec versement d'une rente d'invalidité</t>
  </si>
  <si>
    <t>e1096</t>
  </si>
  <si>
    <t>Garanties individuelles temporaires décès et invalidité PTIA - avec versement d'une rente de conjoint survivant</t>
  </si>
  <si>
    <t>e1097</t>
  </si>
  <si>
    <t>Garanties individuelles temporaires décès et invalidité PTIA - avec versement d'une rente d'éducation ou d'orphelin</t>
  </si>
  <si>
    <t>e1098</t>
  </si>
  <si>
    <t>Garanties individuelles vie entière décès et invalidité avec perte totale et irréversible d'autonomie (PTIA)</t>
  </si>
  <si>
    <t>e1099</t>
  </si>
  <si>
    <t>Garanties individuelles vie entière décès et invalidité PTIA - avec versement d'un capital</t>
  </si>
  <si>
    <t>Garanties individuelles vie entière décès et invalidité PTIA - avec versement d'une rente d'invalidité</t>
  </si>
  <si>
    <t>Garanties individuelles vie entière décès et invalidité PTIA - avec versement d'une rente de conjoint survivant</t>
  </si>
  <si>
    <t>Garanties individuelles vie entière décès et invalidité PTIA - avec versement d'une rente d'éducation ou d'orphelin</t>
  </si>
  <si>
    <t>Autres garanties individuelles décès</t>
  </si>
  <si>
    <t>Garanties collectives décès et invalidité avec perte totale et irréversible d'autonomie (PTIA)</t>
  </si>
  <si>
    <t>Garanties collectives temporaires décès et invalidité avec perte totale et irréversible d'autonomie (PTIA)</t>
  </si>
  <si>
    <t>Garanties collectives temporaires décès et invalidité PTIA - avec versement d'un capital</t>
  </si>
  <si>
    <t>Garanties collectives temporaires décès et invalidité PTIA - avec versement d'une rente d'invalidité</t>
  </si>
  <si>
    <t>Garanties collectives temporaires décès et invalidité PTIA - avec versement d'une rente de conjoint survivant</t>
  </si>
  <si>
    <t>Garanties collectives temporaires décès et invalidité PTIA - avec versement d'une rente d'éducation ou d'orphelin</t>
  </si>
  <si>
    <t>Garanties collectives vie entière décès et invalidité avec perte totale et irréversible d'autonomie (PTIA)</t>
  </si>
  <si>
    <t>Garanties collectives vie entière décès et invalidité PTIA - avec versement d'un capital</t>
  </si>
  <si>
    <t>Garanties collectives vie entière décès et invalidité PTIA - avec versement d'une rente d'invalidité</t>
  </si>
  <si>
    <t>Garanties collectives vie entière décès et invalidité PTIA - avec versement d'une rente de conjoint survivant</t>
  </si>
  <si>
    <t>Garanties collectives vie entière décès et invalidité PTIA - avec versement d'une rente d'éducation ou d'orphelin</t>
  </si>
  <si>
    <t>Autres garanties collectives décès</t>
  </si>
  <si>
    <t>Garanties de retraite supplémentaire, indemnités de fin de carrière et préretraite - individuelles et collectives</t>
  </si>
  <si>
    <t>Garanties individuelles de retraite supplémentaire, indemnités de fin de carrière et préretraite</t>
  </si>
  <si>
    <t>Garanties individuelles de retraite supplémentaire - Plan épargne retraite populaire (PERP)</t>
  </si>
  <si>
    <t>Garanties individuelles de retraite supplémentaire - Contrats detinés aux fonctionnaires et élus locaux (PREFON, COREM, CRH, FONPEL, CAREL…)</t>
  </si>
  <si>
    <t>Garanties individuelles de retraite supplémentaire - Retraite mutualiste du combattant (RMC)</t>
  </si>
  <si>
    <t>Garanties individuelles de retraite supplémentaire - Contrats Madelin et exploitants agricoles</t>
  </si>
  <si>
    <t>Garanties individuelles de retraite supplémentaire - Article 39 du code général des impôts (hors indemnités de fin de carrière et préretraites)</t>
  </si>
  <si>
    <t>Garanties individuelles de retraite supplémentaire - Article 82 du code général des impôts</t>
  </si>
  <si>
    <t>Garanties individuelles de retraite supplémentaire - Article 83 du code général des impôts et PÈRE</t>
  </si>
  <si>
    <t>Garanties individuelles de retraite supplémentaire - Autres contrats de retraite supplémentaire</t>
  </si>
  <si>
    <t>Garanties individuelles - indemnités de fin de carrière</t>
  </si>
  <si>
    <t>Garanties individuelles - préretraites</t>
  </si>
  <si>
    <t>Garanties collectives de retraite supplémentaire, indemnités de fin de carrière et préretraite</t>
  </si>
  <si>
    <t>Garanties collectives de retraite supplémentaire - Plan épargne retraite populaire (PERP)</t>
  </si>
  <si>
    <t>Garanties collectives de retraite supplémentaire - Contrats detinés aux fonctionnaires et élus locaux (PREFON, COREM, CRH, FONPEL, CAREL…)</t>
  </si>
  <si>
    <t>Garanties collectives de retraite supplémentaire - Retraite mutualiste du combattant (RMC)</t>
  </si>
  <si>
    <t>Garanties collectives de retraite supplémentaire - Contrats Madelin et exploitants agricoles</t>
  </si>
  <si>
    <t>Garanties collectives de retraite supplémentaire - Article 39 du code général des impôts (hors indemnités de fin de carrière et préretraites)</t>
  </si>
  <si>
    <t>Garanties collectives de retraite supplémentaire - Article 82 du code général des impôts</t>
  </si>
  <si>
    <t>Garanties collectives de retraite supplémentaire - Article 83 du code général des impôts et PÈRE</t>
  </si>
  <si>
    <t>Garanties collectives de retraite supplémentaire - Autres contrats de retraite supplémentaire</t>
  </si>
  <si>
    <t>Garanties collectives - indemnités de fin de carrière</t>
  </si>
  <si>
    <t>Garanties collectives - préretraites</t>
  </si>
  <si>
    <t>Garanties perte d'emploi - individuelles et collectives</t>
  </si>
  <si>
    <t>Garanties individuelles de perte d'emploi</t>
  </si>
  <si>
    <t>Garanties individuelles de perte d'emploi - garanties des contrats TNS Madelin</t>
  </si>
  <si>
    <t>Garanties individuelles de perte d'emploi - autres garanties</t>
  </si>
  <si>
    <t>Garanties collectives de perte d'emploi</t>
  </si>
  <si>
    <t>Garanties collectives de perte d'emploi - garanties des contrats TNS Madelin</t>
  </si>
  <si>
    <t>Garanties collectives de perte d'emploi - autres garanties</t>
  </si>
  <si>
    <t>Garanties famille - individuelles et collectives</t>
  </si>
  <si>
    <t>Garanties individuelles famille</t>
  </si>
  <si>
    <t>Garanties collectives famille</t>
  </si>
  <si>
    <t>Garanties hors du champ des risques sociaux</t>
  </si>
  <si>
    <t>280: Contrats emprunteurs</t>
  </si>
  <si>
    <t>Hors contrats emprunteurs</t>
  </si>
  <si>
    <t>290: Classification des risques sociaux</t>
  </si>
  <si>
    <t>Garanties individuelles dans le champ des risques sociaux</t>
  </si>
  <si>
    <t>Garanties collectives dans le champ des risques sociaux</t>
  </si>
  <si>
    <t>e1200</t>
  </si>
  <si>
    <t>e1213</t>
  </si>
  <si>
    <t>e1214</t>
  </si>
  <si>
    <t>e1215</t>
  </si>
  <si>
    <t>e1216</t>
  </si>
  <si>
    <t>e1217</t>
  </si>
  <si>
    <t>e1218</t>
  </si>
  <si>
    <t>e1219</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</si>
  <si>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</si>
  <si>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</si>
  <si>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</si>
  <si>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</si>
  <si>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</si>
  <si>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</si>
  <si>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</si>
  <si>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</si>
  <si>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</si>
  <si>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</si>
  <si>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</si>
  <si>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</si>
  <si>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</si>
  <si>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</si>
  <si>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</si>
  <si>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</si>
  <si>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</si>
  <si>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</si>
  <si>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</si>
  <si>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</si>
  <si>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</si>
  <si>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e1241</t>
  </si>
  <si>
    <t>e1242</t>
  </si>
  <si>
    <t>e1243</t>
  </si>
  <si>
    <t>e1244</t>
  </si>
  <si>
    <t>e1245</t>
  </si>
  <si>
    <t>e1246</t>
  </si>
  <si>
    <t>e1247</t>
  </si>
  <si>
    <t>e1248</t>
  </si>
  <si>
    <t>e1249</t>
  </si>
  <si>
    <t>e1250</t>
  </si>
  <si>
    <t>e1251</t>
  </si>
  <si>
    <t>e1252</t>
  </si>
  <si>
    <t>e1253</t>
  </si>
  <si>
    <t>e1254</t>
  </si>
  <si>
    <t>100: traitement des flux</t>
  </si>
  <si>
    <t>Flux informatique</t>
  </si>
  <si>
    <t>e2100</t>
  </si>
  <si>
    <t>Flux papier</t>
  </si>
  <si>
    <t>e2101</t>
  </si>
  <si>
    <t>100: Régime obligatoire ou complémentaire</t>
  </si>
  <si>
    <t>Régime obligatoire d'assurance maladie (délégation de gestion)</t>
  </si>
  <si>
    <t>e2200</t>
  </si>
  <si>
    <t>Régime complémentaire</t>
  </si>
  <si>
    <t>e2201</t>
  </si>
  <si>
    <t>100: Type de prestations en frais de soins</t>
  </si>
  <si>
    <t>e2300</t>
  </si>
  <si>
    <t>Prestations payées en soins</t>
  </si>
  <si>
    <t>e2301</t>
  </si>
  <si>
    <t>Hôpitaux (publics, privés ou unités de soins de longue durée)</t>
  </si>
  <si>
    <t>e2302</t>
  </si>
  <si>
    <t>Forfait journalier, ticket modérateur, honoraires en cliniques privées…</t>
  </si>
  <si>
    <t>e2303</t>
  </si>
  <si>
    <t>e2304</t>
  </si>
  <si>
    <t>e2305</t>
  </si>
  <si>
    <t>Honoraires - cliniques privées</t>
  </si>
  <si>
    <t>e2306</t>
  </si>
  <si>
    <t>Forfait soins - USLD</t>
  </si>
  <si>
    <t>e2307</t>
  </si>
  <si>
    <t>e2308</t>
  </si>
  <si>
    <t>e2309</t>
  </si>
  <si>
    <t>e2310</t>
  </si>
  <si>
    <t>Frais d'hébergement, suppléments chambres particulières... - USLD</t>
  </si>
  <si>
    <t>e2311</t>
  </si>
  <si>
    <t>Soins ambulatoires</t>
  </si>
  <si>
    <t>e2312</t>
  </si>
  <si>
    <t>Médecins et sages-femmes exerçant en cabinet libéral (honoraires, frais de déplacements)</t>
  </si>
  <si>
    <t>e2313</t>
  </si>
  <si>
    <t>Auxiliaires en cabinets libéraux (honoraires, frais de déplacements)</t>
  </si>
  <si>
    <t>e2314</t>
  </si>
  <si>
    <t>Dentistes en cabinets libéraux</t>
  </si>
  <si>
    <t>e2315</t>
  </si>
  <si>
    <t>Honoraires dentistes (consultations, soins dentaires, traitements d'orthodontie effectués par des dentistes)</t>
  </si>
  <si>
    <t>e2316</t>
  </si>
  <si>
    <t>Prothèses dentaires</t>
  </si>
  <si>
    <t>e2317</t>
  </si>
  <si>
    <t>Centres de santé (dispensaires…)</t>
  </si>
  <si>
    <t>e2318</t>
  </si>
  <si>
    <t>Laboratoires d'analyse médicale</t>
  </si>
  <si>
    <t>e2319</t>
  </si>
  <si>
    <t>Etablissements thermaux</t>
  </si>
  <si>
    <t>e2320</t>
  </si>
  <si>
    <t>Forfait de surveillance médicale, pratiques médicales et complémentaires, forfait thermal, complément tarifaire</t>
  </si>
  <si>
    <t>e2321</t>
  </si>
  <si>
    <t>Frais de transport, frais d'hébergement</t>
  </si>
  <si>
    <t>e2322</t>
  </si>
  <si>
    <t>Transports des malades (ambulances, taxis, véhicules sanitaires légers…)</t>
  </si>
  <si>
    <t>e2323</t>
  </si>
  <si>
    <t>e2324</t>
  </si>
  <si>
    <t>Optique</t>
  </si>
  <si>
    <t>e2325</t>
  </si>
  <si>
    <t>Dépenses d'optique prises en charge par l'assurance maladie obligatoire</t>
  </si>
  <si>
    <t>e2326</t>
  </si>
  <si>
    <t>Dépenses d'optique non prises en charge par l'assurance maladie obligatoire</t>
  </si>
  <si>
    <t>e2327</t>
  </si>
  <si>
    <t>Biens médicaux (hors optique) pris en charge par l'assurance maladie obligatoire</t>
  </si>
  <si>
    <t>e2328</t>
  </si>
  <si>
    <t>Médicaments pris en charge par l'assurance maladie obligatoire</t>
  </si>
  <si>
    <t>e2329</t>
  </si>
  <si>
    <t>Autres biens médicaux (hors optique) pris en charge par l'assurance maladie obligatoire</t>
  </si>
  <si>
    <t>e2330</t>
  </si>
  <si>
    <t>Prothèses (sauf dentaires), orthèses, véhicules pour handicapé physique pris en charge par l'AMO</t>
  </si>
  <si>
    <t>e2331</t>
  </si>
  <si>
    <t>Petits matériels et pansements pris en charge par l'AMO</t>
  </si>
  <si>
    <t>e2332</t>
  </si>
  <si>
    <t>Biens médicaux (hors optique) non pris en charge par l'assurance maladie obligatoire</t>
  </si>
  <si>
    <t>e2333</t>
  </si>
  <si>
    <t>Pharmacie non prise en charge par l'assurance maladie obligatoire</t>
  </si>
  <si>
    <t>e2334</t>
  </si>
  <si>
    <t>Médicaments</t>
  </si>
  <si>
    <t>e2335</t>
  </si>
  <si>
    <t>Autres produits pharmaceutiques (patchs tabagiques…)</t>
  </si>
  <si>
    <t>e2336</t>
  </si>
  <si>
    <t>Autres biens médicaux (hors optique) non pris en charge par l'assurance maladie obligatoire</t>
  </si>
  <si>
    <t>e2337</t>
  </si>
  <si>
    <t>Prothèses (sauf dentaires), orthèses, véhicules pour handicapé physique non pris en charge par l'AMO</t>
  </si>
  <si>
    <t>e2338</t>
  </si>
  <si>
    <t>Petits matériels et pansements non pris en charge par l'AMO</t>
  </si>
  <si>
    <t>e2339</t>
  </si>
  <si>
    <t>Autres prestations connexes à la santé</t>
  </si>
  <si>
    <t>e2340</t>
  </si>
  <si>
    <t>médecin alternative non prise en charge AMO (aécupuncture, ostéopapthie, psychanalyse...)</t>
  </si>
  <si>
    <t>e2341</t>
  </si>
  <si>
    <t>actions de prévention</t>
  </si>
  <si>
    <t>e2342</t>
  </si>
  <si>
    <t>garanties accessoires incapacité et indemnités journalières</t>
  </si>
  <si>
    <t>e2343</t>
  </si>
  <si>
    <t>garanties accessoires invalidité</t>
  </si>
  <si>
    <t>e2344</t>
  </si>
  <si>
    <t>garanties accessoires dépendance</t>
  </si>
  <si>
    <t>e2345</t>
  </si>
  <si>
    <t>garanties accessoires famille</t>
  </si>
  <si>
    <t>e2346</t>
  </si>
  <si>
    <t>garanties accessoires décès</t>
  </si>
  <si>
    <t>e2347</t>
  </si>
  <si>
    <t>aides diverses</t>
  </si>
  <si>
    <t>e2348</t>
  </si>
  <si>
    <t>110: Type de prestations en frais de soins</t>
  </si>
  <si>
    <t>Hôpitaux du secteur public (hors USLD)</t>
  </si>
  <si>
    <t>Hôpitaux du secteur privé (hors USLD)</t>
  </si>
  <si>
    <t>Soins en USLD</t>
  </si>
  <si>
    <t>Prestations autres qu'hôpitaux (publics, privés ou unités de soins de longue durée)</t>
  </si>
  <si>
    <t>e2349</t>
  </si>
  <si>
    <t>e2350</t>
  </si>
  <si>
    <t>e2351</t>
  </si>
  <si>
    <t>e2352</t>
  </si>
  <si>
    <t>13: Type de fonds</t>
  </si>
  <si>
    <t>1: Contenu de la remise</t>
  </si>
  <si>
    <t>FR.25.01, FR26.01</t>
  </si>
  <si>
    <t>FR.02.01, FR.07.01</t>
  </si>
  <si>
    <t>Actions propres</t>
  </si>
  <si>
    <t>certificats mutualistes ou paritaires rachetés</t>
  </si>
  <si>
    <t>Certificats mutualistes ou paritaires rachetés</t>
  </si>
  <si>
    <t>e375</t>
  </si>
  <si>
    <t>e376</t>
  </si>
  <si>
    <t>Metric: Résultat de l'action sociale</t>
  </si>
  <si>
    <t>Metric: Nombre d'assurés pour au moins une garantie au cours de l'année</t>
  </si>
  <si>
    <t>Garanties individuelles invalidité</t>
  </si>
  <si>
    <t>Prestations payées en soins et biens médicaux</t>
  </si>
  <si>
    <t>Forfait journalier, ticket modérateur… - cliniques privées (hors USLD)</t>
  </si>
  <si>
    <t>Supplément chambres particulières, lit accompagnant… - cliniques privées (hors USLD)</t>
  </si>
  <si>
    <t>Frais d'hébergement en soins de longue durée, suppléments chambres particulières, lits accompagnant…</t>
  </si>
  <si>
    <t>Supplément chambres particulières, lit accompagnant… - hôpitaux du secteur public (hors USLD)</t>
  </si>
  <si>
    <t>Prestations payées en biens médicaux</t>
  </si>
  <si>
    <t>Metric: Libellé de garanties ou prestations</t>
  </si>
  <si>
    <t>Metric: Nombre de personnes couvertes ayant bénéficié de l'ACS au cours de l'année</t>
  </si>
  <si>
    <t>Metric: Nombre de bénéficiaires de prestations en nature servis au moins une fois dans l'année</t>
  </si>
  <si>
    <t>pi273</t>
  </si>
  <si>
    <t>Metric: Proportion des primes/cotisations pour lesquelles les effectifs (nombre d'assurés, de personnes couvertes, de bénéficiaires, d'entreprises) peuvent être renseignés</t>
  </si>
  <si>
    <t>mi274</t>
  </si>
  <si>
    <t>ii275</t>
  </si>
  <si>
    <t>Forfait journalier, ticket modérateur… - hôpitaux du secteur public (hors USLD)</t>
  </si>
  <si>
    <t>ei276</t>
  </si>
  <si>
    <t>N+14</t>
  </si>
  <si>
    <t>N+15</t>
  </si>
  <si>
    <t>N+16</t>
  </si>
  <si>
    <t>N+17</t>
  </si>
  <si>
    <t>N+18</t>
  </si>
  <si>
    <t>N+19</t>
  </si>
  <si>
    <t>N+20</t>
  </si>
  <si>
    <t>N+21</t>
  </si>
  <si>
    <t>N+22</t>
  </si>
  <si>
    <t>N+23</t>
  </si>
  <si>
    <t>N+24</t>
  </si>
  <si>
    <t>N+25</t>
  </si>
  <si>
    <t>N+26</t>
  </si>
  <si>
    <t>N+27</t>
  </si>
  <si>
    <t>N+28</t>
  </si>
  <si>
    <t>N+29</t>
  </si>
  <si>
    <t>N+30</t>
  </si>
  <si>
    <t>N+31 à N+40</t>
  </si>
  <si>
    <t>N+41 à N+50</t>
  </si>
  <si>
    <t>N+51 et suivants</t>
  </si>
  <si>
    <t>150: Exercice de rattachement</t>
  </si>
  <si>
    <t>Metric: Réserve de capitalisation en fin de projection actualisée</t>
  </si>
  <si>
    <t>mi277</t>
  </si>
  <si>
    <t>mi278</t>
  </si>
  <si>
    <t>mi279</t>
  </si>
  <si>
    <t>FR.04.01, FR.04.02, FR.04.03, FR.11.01</t>
  </si>
  <si>
    <t>Metric: Reprise de la réserve de capitalisation</t>
  </si>
  <si>
    <t>Metric: Dotation à la réserve de capitalisation</t>
  </si>
  <si>
    <t>Résultat non technique</t>
  </si>
  <si>
    <t>e377</t>
  </si>
  <si>
    <t>FR.02.01, FR.13.01, FR.13.02, FR.13.03, FR.13.04, FR.13.05, FR.13.06, FR.06.01, FR.07.01, FR.20.01, FR.21.01, FR.21.02, FR.21.03, FR.21.04, FR.21.05, FR.22.01, FR.22.02, FR.22.03, FR.22.04, FR.26.01</t>
  </si>
  <si>
    <t>Tous exercices</t>
  </si>
  <si>
    <t>Capital et réserves</t>
  </si>
  <si>
    <t>e378</t>
  </si>
  <si>
    <t>Metric: Personnes assurées, couvertes et bénéficiaires par type de garanties</t>
  </si>
  <si>
    <t>Metric: Primes et prestations par type de garanties</t>
  </si>
  <si>
    <t>Metric: Compléments frais de gestion des garanties " frais de soins ", gestion déléguée d'un régime obligatoire santé, CMU, ACS et taxe sur les conventions d'assurance des contrats santé</t>
  </si>
  <si>
    <t>Current owner</t>
  </si>
  <si>
    <t>Metric location</t>
  </si>
  <si>
    <t>Dimension location</t>
  </si>
  <si>
    <t>Domain location</t>
  </si>
  <si>
    <t>no</t>
  </si>
  <si>
    <t>http://eiopa.europa.eu/eu/xbrl/s2c/dict/dim</t>
  </si>
  <si>
    <t>http://eiopa.europa.eu/eu/xbrl/s2c/dict/dom</t>
  </si>
  <si>
    <t>http://eiopa.europa.eu/eu/xbrl/s2md/dict/met</t>
  </si>
  <si>
    <t>http://acpr.banque-france.fr/xbrl/ran</t>
  </si>
  <si>
    <t>http://acpr.banque-france.fr/xbrl/ran/dict/met</t>
  </si>
  <si>
    <t>http://acpr.banque-france.fr/xbrl/ran/dict/dim</t>
  </si>
  <si>
    <t>http://acpr.banque-france.fr/xbrl/ran/dict/dom</t>
  </si>
  <si>
    <t>Contrats collectifs en cas de décès visés à l’article 2 de la loi n° 89-1009 du 31 décembre 1989 [061]</t>
  </si>
  <si>
    <t>Plans régis par l’article L 441-1 [115]</t>
  </si>
  <si>
    <t>Metric: Évolution prospective de la réserve de capitalisation</t>
  </si>
  <si>
    <t>e1255</t>
  </si>
  <si>
    <t>e1256</t>
  </si>
  <si>
    <t>e1257</t>
  </si>
  <si>
    <t>e1258</t>
  </si>
  <si>
    <t>e1259</t>
  </si>
  <si>
    <t>e1260</t>
  </si>
  <si>
    <t>e1261</t>
  </si>
  <si>
    <t>e1262</t>
  </si>
  <si>
    <t>e1263</t>
  </si>
  <si>
    <t>e1264</t>
  </si>
  <si>
    <t>e1265</t>
  </si>
  <si>
    <t>e1266</t>
  </si>
  <si>
    <t>e1267</t>
  </si>
  <si>
    <t>e1268</t>
  </si>
  <si>
    <t>e1269</t>
  </si>
  <si>
    <t>e1270</t>
  </si>
  <si>
    <t>Contrats d'assurance vie ou de capitalisation en unités de compte à prime unique (ou versements libres) [008]</t>
  </si>
  <si>
    <t>Contrats de capitalisation en unités de compte à prime unique ou versements libres [081]</t>
  </si>
  <si>
    <t>Temporaires décès en unités de compte à prime unique ou versements libres [082]</t>
  </si>
  <si>
    <t>Rentes individuelles en unités de compte à prime unique ou versements libres [083]</t>
  </si>
  <si>
    <t>Autres contrats individuels en unités de compte à prime unique ou versements libres [084]</t>
  </si>
  <si>
    <t>Autres contrats collectifs d’assurance en cas de décès en unités de compte à prime unique ou versements libres [085]</t>
  </si>
  <si>
    <t>Contrats collectifs de rentes en unités de compte à prime unique ou versements libres [086]</t>
  </si>
  <si>
    <t>Autres contrats collectifs d’assurance en cas de vie en unités de compte à prime unique ou versements libres [087]</t>
  </si>
  <si>
    <t>Contrats d'assurance vie ou de capitalisation en unités de compte à primes périodiques [009]</t>
  </si>
  <si>
    <t>Contrats de capitalisation en unités de compte à primes périodiques [091]</t>
  </si>
  <si>
    <t>Temporaires décès en unités de compte à primes périodiques [092]</t>
  </si>
  <si>
    <t>Rentes individuelles en unités de compte à primes périodiques [093]</t>
  </si>
  <si>
    <t>Autres contrats individuels en unités de compte à primes périodiques [094]</t>
  </si>
  <si>
    <t>Autres contrats collectifs d’assurance en cas de décès en unités de compte à primes périodiques [095]</t>
  </si>
  <si>
    <t>Contrats collectifs de rentes en unités de compte à primes périodiques [096]</t>
  </si>
  <si>
    <t>Autres contrats collectifs d’assurance en cas de vie en unités de compte à primes périodiques [097]</t>
  </si>
  <si>
    <t>Identifiant de l'union d'institution de prévoyance</t>
  </si>
  <si>
    <t>Identifiant de l’organisme substitué</t>
  </si>
  <si>
    <t>ei83</t>
  </si>
  <si>
    <t>2016-09-06</t>
  </si>
  <si>
    <t>Autres placements [Comptes 234]</t>
  </si>
  <si>
    <t>e379</t>
  </si>
  <si>
    <t>Metric: Métrique pourcentage de réserve</t>
  </si>
  <si>
    <t>pi280</t>
  </si>
  <si>
    <t>bi281</t>
  </si>
  <si>
    <t>di282</t>
  </si>
  <si>
    <t>ri283</t>
  </si>
  <si>
    <t>ii284</t>
  </si>
  <si>
    <t>mi285</t>
  </si>
  <si>
    <t>si286</t>
  </si>
  <si>
    <t>Metric: Métrique booléen de réserve</t>
  </si>
  <si>
    <t>Metric: Métrique date de réserve</t>
  </si>
  <si>
    <t>Metric: Métrique décimal de réserve</t>
  </si>
  <si>
    <t>Metric: Métrique entier de réserve</t>
  </si>
  <si>
    <t>Metric: Métrique monétaire de réserve</t>
  </si>
  <si>
    <t>Metric: Métrique chaine de caractères de réserve</t>
  </si>
  <si>
    <t>ZZ</t>
  </si>
  <si>
    <t>Datapoints de réserve : Table</t>
  </si>
  <si>
    <t>ZT</t>
  </si>
  <si>
    <t>ZX</t>
  </si>
  <si>
    <t>ZY</t>
  </si>
  <si>
    <t>Datapoints de réserve : Axe X</t>
  </si>
  <si>
    <t>Datapoints de réserve : Axe Y</t>
  </si>
  <si>
    <t>Datapoints de réserve : Axe Z</t>
  </si>
  <si>
    <t>Datapoints de réserve : saisie manuelle</t>
  </si>
  <si>
    <t>Metric: Commentaire (faits de réserve)</t>
  </si>
  <si>
    <t>si287</t>
  </si>
  <si>
    <t>mi288</t>
  </si>
  <si>
    <t>Metric: Valeur comptable [réalisation]</t>
  </si>
  <si>
    <t>Autres réserves réglementées</t>
  </si>
  <si>
    <t>e380</t>
  </si>
  <si>
    <t>Réserve spéciale de solvabilité</t>
  </si>
  <si>
    <t>e381</t>
  </si>
  <si>
    <t>Metric: Solde créditeur</t>
  </si>
  <si>
    <t>mi289</t>
  </si>
  <si>
    <t>bi290</t>
  </si>
  <si>
    <t>bi291</t>
  </si>
  <si>
    <t>bi292</t>
  </si>
  <si>
    <t>bi293</t>
  </si>
  <si>
    <t>bi294</t>
  </si>
  <si>
    <t>bi295</t>
  </si>
  <si>
    <t>Metric: Garantie retraite Art. 82</t>
  </si>
  <si>
    <t>Metric: Garantie retraite Art. 83</t>
  </si>
  <si>
    <t>Metric: Garantie retraite Art. 39</t>
  </si>
  <si>
    <t>Metric: Garantie Décès</t>
  </si>
  <si>
    <t>Metric: Contrat Madelin ou agricoles</t>
  </si>
  <si>
    <t>Metric: Contrat en phase de rente</t>
  </si>
  <si>
    <t>Metric: Autres variations du nombre de contrats</t>
  </si>
  <si>
    <t>Metric: Nature du nombre de contrats</t>
  </si>
  <si>
    <t>Metric: Taux de chargement de gestion</t>
  </si>
  <si>
    <t>Metric: Encours moyen par assuré</t>
  </si>
  <si>
    <t>ei297</t>
  </si>
  <si>
    <t>pi298</t>
  </si>
  <si>
    <t>mi299</t>
  </si>
  <si>
    <t>ri296</t>
  </si>
  <si>
    <t>1- Assurés de contrats individuels, de contrats de groupe ouvert ou de contrats collectifs à adhésion facultative</t>
  </si>
  <si>
    <t>2- Assurés de contrats collectifs à adhésion obligatoire</t>
  </si>
  <si>
    <t>NC</t>
  </si>
  <si>
    <t>e3001</t>
  </si>
  <si>
    <t>Nature Contrats</t>
  </si>
  <si>
    <t>pi302</t>
  </si>
  <si>
    <t>pi303</t>
  </si>
  <si>
    <t>Metric: Rapport PTS et PMVL sur actifs en représentation de la PTS/PMT</t>
  </si>
  <si>
    <t>Metric: Rapport cotisations nettes de chargements de gestion / Nouveaux droits à provision mathématique</t>
  </si>
  <si>
    <t>Metric: Provision technique spéciale de retournement</t>
  </si>
  <si>
    <t>mi300</t>
  </si>
  <si>
    <t>100: Nature du nombre de contrats</t>
  </si>
  <si>
    <t>Metric: Plus ou moins values latentes sur actifs en représentation de la provision technique spéciale</t>
  </si>
  <si>
    <t>mi301</t>
  </si>
  <si>
    <t>Tout établissement</t>
  </si>
  <si>
    <t>e1271</t>
  </si>
  <si>
    <t>e1272</t>
  </si>
  <si>
    <t>Metric: Autres variations de provisions Mathématiques</t>
  </si>
  <si>
    <t>mi304</t>
  </si>
  <si>
    <t>Hierarchy node label</t>
  </si>
  <si>
    <t>211: Catégorie du contrat [120]</t>
  </si>
  <si>
    <t>Contrats de retraite professionnelle supplémentaire régis par l'article L. 143-1 [RPS] [12]</t>
  </si>
  <si>
    <t>Branche 26 [121]</t>
  </si>
  <si>
    <t>Garanties donnant lieu à provision de diversification dit " Eurocroissance" [122]</t>
  </si>
  <si>
    <t>Autres Euros [123]</t>
  </si>
  <si>
    <t>Euros (PERP non branche 26 et non Eurocroissance) [124]</t>
  </si>
  <si>
    <t>UC (PERP non branche 26 et non Eurocroissance) [125]</t>
  </si>
  <si>
    <t>UC [126]</t>
  </si>
  <si>
    <t>ei305</t>
  </si>
  <si>
    <t>Metric: Catégorie du contrat [120]</t>
  </si>
  <si>
    <t>pi306</t>
  </si>
  <si>
    <t>Metric: Taux non-discrétionnaire net de chargement de gestion</t>
  </si>
  <si>
    <t>Autres Vie [Branche 26, non PERP et non RPS]</t>
  </si>
  <si>
    <t>e1273</t>
  </si>
  <si>
    <t>Vie [Hors branche 26 non PERP et non RPS]</t>
  </si>
  <si>
    <t>141: Classification des activités Vie [121]</t>
  </si>
  <si>
    <t>e1616</t>
  </si>
  <si>
    <t>e1617</t>
  </si>
  <si>
    <t>Provisions pour participation aux bénéfices en instance d'affectation en prestations ou aux provisions mathématiques</t>
  </si>
  <si>
    <t>Provisions pour participation aux bénéfices après déduction de l'affectation en prestations ou aux provisions mathématiques</t>
  </si>
  <si>
    <t>121: Montant global des PPB (130)</t>
  </si>
  <si>
    <t>PC</t>
  </si>
  <si>
    <t>Détail montant global de la participation aux bénéfices</t>
  </si>
  <si>
    <t>e2353</t>
  </si>
  <si>
    <t>e2354</t>
  </si>
  <si>
    <t>e2355</t>
  </si>
  <si>
    <t>e2356</t>
  </si>
  <si>
    <t>e2357</t>
  </si>
  <si>
    <t>e2358</t>
  </si>
  <si>
    <t>e2359</t>
  </si>
  <si>
    <t>e2360</t>
  </si>
  <si>
    <t>e2361</t>
  </si>
  <si>
    <t>e2362</t>
  </si>
  <si>
    <t>e2363</t>
  </si>
  <si>
    <t>e2364</t>
  </si>
  <si>
    <t>e2365</t>
  </si>
  <si>
    <t>e2366</t>
  </si>
  <si>
    <t>e2367</t>
  </si>
  <si>
    <t>e2368</t>
  </si>
  <si>
    <t>Contrats de retraite professionnelle supplémentaire régis par l'article L. 143-1 ne relevant pas des 12, 14 ou 15 [16]</t>
  </si>
  <si>
    <t>e1274</t>
  </si>
  <si>
    <t>131: Classification des activités Vie [140]</t>
  </si>
  <si>
    <t>142: Classification des activités Vie [140]</t>
  </si>
  <si>
    <t>Metric: Nombre de crédits</t>
  </si>
  <si>
    <t>ii307</t>
  </si>
  <si>
    <t>e1275</t>
  </si>
  <si>
    <t>e1276</t>
  </si>
  <si>
    <t>FR.14.02</t>
  </si>
  <si>
    <t>Contrats emprunteurs - garanties individuelles (Total)</t>
  </si>
  <si>
    <t>Contrats emprunteurs - garanties collectives (Total)</t>
  </si>
  <si>
    <t>N+31 et suivants</t>
  </si>
  <si>
    <t>e2800</t>
  </si>
  <si>
    <t>e2801</t>
  </si>
  <si>
    <t>e2802</t>
  </si>
  <si>
    <t>e2803</t>
  </si>
  <si>
    <t>e2804</t>
  </si>
  <si>
    <t>e2805</t>
  </si>
  <si>
    <t>e2806</t>
  </si>
  <si>
    <t>e2807</t>
  </si>
  <si>
    <t>e2808</t>
  </si>
  <si>
    <t>e2809</t>
  </si>
  <si>
    <t>e2810</t>
  </si>
  <si>
    <t>e2811</t>
  </si>
  <si>
    <t>e2812</t>
  </si>
  <si>
    <t>e2813</t>
  </si>
  <si>
    <t>e2814</t>
  </si>
  <si>
    <t>e2815</t>
  </si>
  <si>
    <t>e2816</t>
  </si>
  <si>
    <t>e2817</t>
  </si>
  <si>
    <t>e2818</t>
  </si>
  <si>
    <t>e2819</t>
  </si>
  <si>
    <t>e2820</t>
  </si>
  <si>
    <t>NG</t>
  </si>
  <si>
    <t>Niveaux de garantie</t>
  </si>
  <si>
    <t>Intervalles de pourcentages</t>
  </si>
  <si>
    <t>1- Référence au 1 de l'article L. 134-1 du CDA</t>
  </si>
  <si>
    <t>2- Référence au 2 de l'article L. 134-1 du CDA</t>
  </si>
  <si>
    <t>PD</t>
  </si>
  <si>
    <t>e2369</t>
  </si>
  <si>
    <t>e2370</t>
  </si>
  <si>
    <t>e2371</t>
  </si>
  <si>
    <t>e2372</t>
  </si>
  <si>
    <t>e2373</t>
  </si>
  <si>
    <t>e2374</t>
  </si>
  <si>
    <t>e2375</t>
  </si>
  <si>
    <t>e2376</t>
  </si>
  <si>
    <t>e2377</t>
  </si>
  <si>
    <t>e2378</t>
  </si>
  <si>
    <t>e2379</t>
  </si>
  <si>
    <t>e2380</t>
  </si>
  <si>
    <t>e2381</t>
  </si>
  <si>
    <t>e2382</t>
  </si>
  <si>
    <t>e2383</t>
  </si>
  <si>
    <t>e2384</t>
  </si>
  <si>
    <t>Honoraires médecins spécialistes exerçant en cabinet libéral</t>
  </si>
  <si>
    <t>Honoraires sages-femmes exerçant en cabinet libéral</t>
  </si>
  <si>
    <t>Frais de déplacement médecins et sages-femmes exerçant en cabinet libéral</t>
  </si>
  <si>
    <t>Honoraires infirmiers exerçant en cabinet libéral</t>
  </si>
  <si>
    <t>Honoraires masseurs-kinésithérapeutes exerçant en cabinet libéral</t>
  </si>
  <si>
    <t>Honoraires autres auxiliaires médicaux (orthophonistes, orthoptistes, pédicures-podologues) exerçant en cabinet libéral</t>
  </si>
  <si>
    <t>Frais de déplacement auxiliaires en cabinets libéraux</t>
  </si>
  <si>
    <t>Prothèses, implants, etc. dentaires pris en charge par l'assurance maladie obligatoire</t>
  </si>
  <si>
    <t>Panier 100% santé dentaire</t>
  </si>
  <si>
    <t>Panier 100% santé dentaire, prothèses fixes</t>
  </si>
  <si>
    <t>Panier 100% santé dentaire, prothèses amovibles</t>
  </si>
  <si>
    <t>Panier tarifs maîtrisés dentaire</t>
  </si>
  <si>
    <t>Panier tarifs maîtrisés dentaire, prothèses fixes</t>
  </si>
  <si>
    <t>Panier tarifs maîtrisés dentaire, prothèses amovibles</t>
  </si>
  <si>
    <t>Panier tarifs libres dentaire</t>
  </si>
  <si>
    <t>Panier tarifs libres dentaire, prothèses fixes</t>
  </si>
  <si>
    <t>Panier tarifs libres dentaire, prothèses amovibles</t>
  </si>
  <si>
    <t>Prothèses, implants, etc. dentaires non-pris en charge par l'assurance maladie obligatoire</t>
  </si>
  <si>
    <t>Panier 100% santé optique</t>
  </si>
  <si>
    <t>Panier 100% santé optique, verres simples</t>
  </si>
  <si>
    <t>Panier libre optique</t>
  </si>
  <si>
    <t>Panier libre optique, verres simples</t>
  </si>
  <si>
    <t>Audioprothèses (y compris entretien, réparation, prestations de suivi, etc.)</t>
  </si>
  <si>
    <t>Panier libre audiologie</t>
  </si>
  <si>
    <t>Biens médicaux (hors optique et audioprothèses) pris en charge par l'assurance maladie obligatoire</t>
  </si>
  <si>
    <t>Autres biens médicaux (hors optique et audioprothèses) pris en charge par l'assurance maladie obligatoire</t>
  </si>
  <si>
    <t>Prothèses (sauf dentaires et audiologiques), orthèses, véhicules pour handicapé physique pris en charge par l'AMO</t>
  </si>
  <si>
    <t>Biens médicaux (hors optique et audioprothèses) non pris en charge par l'assurance maladie obligatoire</t>
  </si>
  <si>
    <t>Autres biens médicaux (hors optique et audioprothèses) non pris en charge par l'assurance maladie obligatoire</t>
  </si>
  <si>
    <t>Prothèses (sauf dentaires et audiologiques), orthèses, véhicules pour handicapé physique non pris en charge par l'AMO</t>
  </si>
  <si>
    <t>Honoraires médecins généralistes exerçant en cabinet libéral</t>
  </si>
  <si>
    <t>101: Type de prestations en frais de soins [140]</t>
  </si>
  <si>
    <t>271: Classification des garanties (contrats emprunteurs) [140]</t>
  </si>
  <si>
    <t>100: Niveaux de garantie [140]</t>
  </si>
  <si>
    <t>&gt; 100%</t>
  </si>
  <si>
    <t>e2821</t>
  </si>
  <si>
    <t>&gt;= 0% et &lt; 5%</t>
  </si>
  <si>
    <t>&gt;= 5% et &lt; 10%</t>
  </si>
  <si>
    <t>&gt;= 10% et &lt; 15%</t>
  </si>
  <si>
    <t>&gt;= 15% et &lt; 20%</t>
  </si>
  <si>
    <t>&gt;= 20% et &lt; 25%</t>
  </si>
  <si>
    <t>&gt;= 25% et &lt; 30%</t>
  </si>
  <si>
    <t>&gt;= 30% et &lt; 35%</t>
  </si>
  <si>
    <t>&gt;= 35% et &lt; 40%</t>
  </si>
  <si>
    <t>&gt;= 40% et &lt; 45%</t>
  </si>
  <si>
    <t>&gt;= 45% et &lt; 50%</t>
  </si>
  <si>
    <t>&gt;= 50% et &lt; 55%</t>
  </si>
  <si>
    <t>&gt;= 55% et &lt; 60%</t>
  </si>
  <si>
    <t>&gt;= 60% et &lt; 65%</t>
  </si>
  <si>
    <t>&gt;= 65% et &lt; 70%</t>
  </si>
  <si>
    <t>&gt;= 70% et &lt; 75%</t>
  </si>
  <si>
    <t>&gt;= 75% et &lt; 80%</t>
  </si>
  <si>
    <t>&gt;= 80% et &lt; 85%</t>
  </si>
  <si>
    <t>&gt;= 85% et &lt; 90%</t>
  </si>
  <si>
    <t>&gt;= 90% et &lt; 95%</t>
  </si>
  <si>
    <t>&gt;= 95% et &lt; 100%</t>
  </si>
  <si>
    <t>Panier 100% santé audiologie</t>
  </si>
  <si>
    <t>MP</t>
  </si>
  <si>
    <t>Modalités constitution provision de diversification</t>
  </si>
  <si>
    <t>Modalités constitution provision</t>
  </si>
  <si>
    <t>e2900</t>
  </si>
  <si>
    <t>e2901</t>
  </si>
  <si>
    <t>100: Référence au 1 ou 2 de l'article L. 134-1 du CDA [140]</t>
  </si>
  <si>
    <t>e1330</t>
  </si>
  <si>
    <t>e1331</t>
  </si>
  <si>
    <t>e1332</t>
  </si>
  <si>
    <t>e1333</t>
  </si>
  <si>
    <t>e1334</t>
  </si>
  <si>
    <t>e1335</t>
  </si>
  <si>
    <t>e1336</t>
  </si>
  <si>
    <t>e1337</t>
  </si>
  <si>
    <t>e1338</t>
  </si>
  <si>
    <t>e1339</t>
  </si>
  <si>
    <t>e1340</t>
  </si>
  <si>
    <t>e1341</t>
  </si>
  <si>
    <t>e1342</t>
  </si>
  <si>
    <t>e1343</t>
  </si>
  <si>
    <t>e1344</t>
  </si>
  <si>
    <t>e1345</t>
  </si>
  <si>
    <t>e1346</t>
  </si>
  <si>
    <t>e1347</t>
  </si>
  <si>
    <t>120: Années d'échéance Provision diversification [140]</t>
  </si>
  <si>
    <t>Année d'échéance</t>
  </si>
  <si>
    <t>AE</t>
  </si>
  <si>
    <t>100%</t>
  </si>
  <si>
    <t>Honoraires médecins et sages-femmes exerçant en cabinet libéral</t>
  </si>
  <si>
    <t>e2385</t>
  </si>
  <si>
    <t>e2386</t>
  </si>
  <si>
    <t>Honoraires auxiliaires en cabinets libéraux</t>
  </si>
  <si>
    <t>e1277</t>
  </si>
  <si>
    <t>Contrats collectifs relevant de l'article L. 441-1 mais ne relevant pas des catégories 11, 12 ou 14 [10]</t>
  </si>
  <si>
    <t>e1278</t>
  </si>
  <si>
    <t>e1279</t>
  </si>
  <si>
    <t>e1280</t>
  </si>
  <si>
    <t>121: Type d'opérations par catégories comptables [150]</t>
  </si>
  <si>
    <t>Engagement PER (Contrats collectifs relevant de l'article L. 441-1 mais ne relevant pas des catégories 11, 12 ou 14) [10]</t>
  </si>
  <si>
    <t>Hors engagement PER (Contrats collectifs relevant de l'article L. 441-1 mais ne relevant pas des catégories 11, 12 ou 14) [10]</t>
  </si>
  <si>
    <t>e1281</t>
  </si>
  <si>
    <t>e1282</t>
  </si>
  <si>
    <t>e1283</t>
  </si>
  <si>
    <t>e1284</t>
  </si>
  <si>
    <t>e1285</t>
  </si>
  <si>
    <t>Contrats relevant de l'article L. 134-1 mais pas des catégories 11 ou 12 [13]</t>
  </si>
  <si>
    <t>Engagement PER (Contrats relevant de l'article L. 134-1 mais pas des catégories 11 ou 12) [13]</t>
  </si>
  <si>
    <t>Hors engagement PER (Contrats relevant de l'article L. 134-1 mais pas des catégories 11 ou 12) [13]</t>
  </si>
  <si>
    <t>Contrats relevant d’une comptabilité auxiliaire d’affectation mentionnée au premier alinéa de l’article L. 142-4 mais pas de la catégorie 11 [14]</t>
  </si>
  <si>
    <t>Euros (Contrats relevant d’une comptabilité auxiliaire d’affectation mentionnée au premier alinéa de l’article L. 142-4 mais pas de la catégorie 11) [14]</t>
  </si>
  <si>
    <t>UC (Contrats relevant d’une comptabilité auxiliaire d’affectation mentionnée au premier alinéa de l’article L. 142-4 mais pas de la catégorie 11) [14]</t>
  </si>
  <si>
    <t>e1286</t>
  </si>
  <si>
    <t>e1287</t>
  </si>
  <si>
    <t>e382</t>
  </si>
  <si>
    <t>e383</t>
  </si>
  <si>
    <t>Titres de créance négociables à court terme</t>
  </si>
  <si>
    <t>Titres de créance négociables à moyen terme</t>
  </si>
  <si>
    <t>141: Types d'Actif [150]</t>
  </si>
  <si>
    <t>Garanties individuelles - PER</t>
  </si>
  <si>
    <t>e1288</t>
  </si>
  <si>
    <t>Garanties collectives - PER sans CAA</t>
  </si>
  <si>
    <t>Garanties collectives - PER avec CAA</t>
  </si>
  <si>
    <t>e1289</t>
  </si>
  <si>
    <t>e1290</t>
  </si>
  <si>
    <t>272: Classification des garanties [150]</t>
  </si>
  <si>
    <t>bi308</t>
  </si>
  <si>
    <t>Metric: Canton - PER</t>
  </si>
  <si>
    <t>e384</t>
  </si>
  <si>
    <t>Provisions pour garantie à terme</t>
  </si>
  <si>
    <t>131: Catégories de Passif [150]</t>
  </si>
  <si>
    <t>e385</t>
  </si>
  <si>
    <t>e386</t>
  </si>
  <si>
    <t>e387</t>
  </si>
  <si>
    <t>e388</t>
  </si>
  <si>
    <t>Participation légale au titre de la CSS</t>
  </si>
  <si>
    <t>Participation légale au titre de la CSS sans participation financière du bénéficiaire</t>
  </si>
  <si>
    <t>Participation légale au titre de la CSS avec participation financière du bénéficiaire</t>
  </si>
  <si>
    <t>Prestations légales payées au titre de la CSS</t>
  </si>
  <si>
    <t>e389</t>
  </si>
  <si>
    <t>e390</t>
  </si>
  <si>
    <t>Prestations légales payées au titre de la CSS sans participation financière du bénéficiaire</t>
  </si>
  <si>
    <t>Prestations légales payées au titre de la CSS avec participation financière du bénéficiaire</t>
  </si>
  <si>
    <t>e391</t>
  </si>
  <si>
    <t>ii309</t>
  </si>
  <si>
    <t>Metric: Nombre de bénéficiaires servis au moins une fois dans l'année au titre de la CSS</t>
  </si>
  <si>
    <t>Metric: Garantie PER</t>
  </si>
  <si>
    <t>Metric: Nombre de bénéficiaires servis au moins une fois dans l'année au titre de la CSS sans participation financière du bénéficiaire</t>
  </si>
  <si>
    <t>ii310</t>
  </si>
  <si>
    <t>ii311</t>
  </si>
  <si>
    <t>Metric: Nombre de bénéficiaires servis au moins une fois dans l'année au titre de la CSS avec participation financière du bénéficiaire</t>
  </si>
  <si>
    <t>mi313</t>
  </si>
  <si>
    <t>Metric: Etalement de Povisions pour Risques d'Exigibilité</t>
  </si>
  <si>
    <t>143: Classification des activités Vie [150]</t>
  </si>
  <si>
    <t>e1291</t>
  </si>
  <si>
    <t>Vie hors catégorie 14 [Hors épargne en UC]</t>
  </si>
  <si>
    <t>212: Catégorie du contrat [150]</t>
  </si>
  <si>
    <t>FR.14.01, FR.14.02</t>
  </si>
  <si>
    <t>FR.22.01, FR.22.02, FR.22.03</t>
  </si>
  <si>
    <t>132: Classification des activités Vie [150]</t>
  </si>
  <si>
    <t>161: Catégories de Recette [150]</t>
  </si>
  <si>
    <t>171: Catégories de Dépense [150]</t>
  </si>
  <si>
    <t>221: Catégorie de recettes pour compte de tiers [150]</t>
  </si>
  <si>
    <t>Metric: Catégorie du contrat [150]</t>
  </si>
  <si>
    <t>ei314</t>
  </si>
  <si>
    <t>FR.22.01, FR.22.02, FR.22.03, FR.22.05</t>
  </si>
  <si>
    <t>Metric: Participation aux bénéfices/excédents - Catégorie 14</t>
  </si>
  <si>
    <t>ei315</t>
  </si>
  <si>
    <t>bi312</t>
  </si>
  <si>
    <t>Contrats relevant de l'article L. 144-2 [11]</t>
  </si>
  <si>
    <t>Contrats relevant d’une comptabilité auxiliaire d’affectation mentionnée au premier alinéa de l’article L. 143-4 mais pas de la catégorie 11 ou 14 [12]</t>
  </si>
  <si>
    <t>mi686</t>
  </si>
  <si>
    <t>mi2051</t>
  </si>
  <si>
    <t>mi728</t>
  </si>
  <si>
    <t>RT</t>
  </si>
  <si>
    <t>EA</t>
  </si>
  <si>
    <t>DV</t>
  </si>
  <si>
    <t>AO</t>
  </si>
  <si>
    <t>Article 112</t>
  </si>
  <si>
    <t>1: Article 112</t>
  </si>
  <si>
    <t>2 - Regular reporting</t>
  </si>
  <si>
    <t>1 - Article 112(7) reporting</t>
  </si>
  <si>
    <t>Non</t>
  </si>
  <si>
    <t>Oui</t>
  </si>
  <si>
    <t/>
  </si>
  <si>
    <t>x13</t>
  </si>
  <si>
    <t>x14</t>
  </si>
  <si>
    <t>x29</t>
  </si>
  <si>
    <t>x32</t>
  </si>
  <si>
    <t>x44</t>
  </si>
  <si>
    <t>x48</t>
  </si>
  <si>
    <t>x65</t>
  </si>
  <si>
    <t>x68</t>
  </si>
  <si>
    <t>x97</t>
  </si>
  <si>
    <t>x121</t>
  </si>
  <si>
    <t>x151</t>
  </si>
  <si>
    <t>x152</t>
  </si>
  <si>
    <t>FR.29.01</t>
  </si>
  <si>
    <t>101: Calcul du SCR</t>
  </si>
  <si>
    <t>Types de risque</t>
  </si>
  <si>
    <t>Calcul du SCR</t>
  </si>
  <si>
    <t>100: Types de risque</t>
  </si>
  <si>
    <t>101: Diversification</t>
  </si>
  <si>
    <t>CM</t>
  </si>
  <si>
    <t>CS</t>
  </si>
  <si>
    <t>101: Entities under consolidation</t>
  </si>
  <si>
    <t>100: Consolidation scope</t>
  </si>
  <si>
    <t>Méthode de consolidation</t>
  </si>
  <si>
    <t>Méthode de Consolidation comptable [méthode 1 et une partie de la combinaison des méthodes 1 et 2]</t>
  </si>
  <si>
    <t>Méthode de déduction et d'aggrégation [methode 2 et une partie de la combinaison des méthodes 1 and 2]</t>
  </si>
  <si>
    <t>Metric: Monetary|II/Formule Standard|BC/Capital de solvabilité requis [SCR]|IT/Après atténuation du risque autre que finite réassurance</t>
  </si>
  <si>
    <t>Metric: Monetary|II/Formule Standard|BC/Capital de solvabilité requis [SCR]|UG/Avant effet de diversification</t>
  </si>
  <si>
    <t>Risque de défaut de la contrepartie</t>
  </si>
  <si>
    <t>Risque de souscription en santé</t>
  </si>
  <si>
    <t>Risque lié aux immobilisations incorporelles</t>
  </si>
  <si>
    <t>Risque de souscription en vie</t>
  </si>
  <si>
    <t>Risque de souscription en non-vie</t>
  </si>
  <si>
    <t>Risques autres que opérationnels</t>
  </si>
  <si>
    <t>Risques autres que risques opérationnels et immobilisations incorporelles</t>
  </si>
  <si>
    <t>Avant effet de diversification</t>
  </si>
  <si>
    <t>Effet de diversification</t>
  </si>
  <si>
    <t>Secteur de l'assurance/réassurance</t>
  </si>
  <si>
    <t>Incluant la capacité d’absorption des pertes des provisions techniques</t>
  </si>
  <si>
    <t>Excluant la capacité d’absorption des pertes des provisions techniques</t>
  </si>
  <si>
    <t>Capacité d’absorption des pertes des provisions techniques</t>
  </si>
  <si>
    <t>Capacité d’absorption de pertes des impôts différés</t>
  </si>
  <si>
    <t>Capital requis pour les activités exercées conformément à l’article 4 de la directive 2003/41/CE</t>
  </si>
  <si>
    <t>SCR à l'exclusion des exigences de capital supplémentaire</t>
  </si>
  <si>
    <t>Exigence de capital supplémentaire</t>
  </si>
  <si>
    <t>Incluant la capacité d’absorption des pertes des provisions techniques et des impôts différés</t>
  </si>
  <si>
    <t>Entités du périmètre de consolidation</t>
  </si>
  <si>
    <t>Risque de diversification</t>
  </si>
  <si>
    <t>Metric: Monetary|II/Formule Standard|BC/Capital de solvabilité requis [SCR]|UG/Effet de diversification|IT/Après atténuation du risque autre que finite réassurance</t>
  </si>
  <si>
    <t>Périmètre de consolidation</t>
  </si>
  <si>
    <t>Risque de marché</t>
  </si>
  <si>
    <t>Risque opérationnel</t>
  </si>
  <si>
    <t>N-8</t>
  </si>
  <si>
    <t>N-15 et antérieurs</t>
  </si>
  <si>
    <t>N-9</t>
  </si>
  <si>
    <t>N-10</t>
  </si>
  <si>
    <t>N-11</t>
  </si>
  <si>
    <t>N-12</t>
  </si>
  <si>
    <t>N-13</t>
  </si>
  <si>
    <t>N-14</t>
  </si>
  <si>
    <t>151: Exercice de rattachement</t>
  </si>
  <si>
    <t>Taxe de solidarité additionnelle sur les contrats de complémentaire santé</t>
  </si>
  <si>
    <t>mi316</t>
  </si>
  <si>
    <t>mi317</t>
  </si>
  <si>
    <t>Metric: Primes versées et arbitrages entrants</t>
  </si>
  <si>
    <t>Metric: Transferts entrants</t>
  </si>
  <si>
    <t>XA</t>
  </si>
  <si>
    <t>FR.30.01 line identification</t>
  </si>
  <si>
    <t>IB</t>
  </si>
  <si>
    <t>Identifiant du bien immobilier</t>
  </si>
  <si>
    <t>UI</t>
  </si>
  <si>
    <t>URI</t>
  </si>
  <si>
    <t>Nature du bien</t>
  </si>
  <si>
    <t>NI</t>
  </si>
  <si>
    <t>e2500</t>
  </si>
  <si>
    <t>e2501</t>
  </si>
  <si>
    <t>Immobilier résidentiel</t>
  </si>
  <si>
    <t>Immobilier commercial (hôtels, restaurant, centre commercial, ...)</t>
  </si>
  <si>
    <t>Immobilier de bureau</t>
  </si>
  <si>
    <t>Immobilier industriel (usine, centre logistique, …)</t>
  </si>
  <si>
    <t>Terrain</t>
  </si>
  <si>
    <t>Immobilier pour usage propre</t>
  </si>
  <si>
    <t>Autre</t>
  </si>
  <si>
    <t>e2502</t>
  </si>
  <si>
    <t>e2503</t>
  </si>
  <si>
    <t>e2504</t>
  </si>
  <si>
    <t>e2505</t>
  </si>
  <si>
    <t>e2506</t>
  </si>
  <si>
    <t>100: Nature du bien immobilier</t>
  </si>
  <si>
    <t>1-Immobilier résidentiel</t>
  </si>
  <si>
    <t>2-Immobilier commercial (hôtels, restaurant, centre commercial, ...)</t>
  </si>
  <si>
    <t>3-Immobilier de bureau</t>
  </si>
  <si>
    <t>4-Immobilier industriel (usine, centre logistique, …)</t>
  </si>
  <si>
    <t>5-Terrain</t>
  </si>
  <si>
    <t>6-Immobilier pour usage propre</t>
  </si>
  <si>
    <t>7-Autre</t>
  </si>
  <si>
    <t>FR.30.01</t>
  </si>
  <si>
    <t>Metric: Nature du bien immobilier</t>
  </si>
  <si>
    <t>ei318</t>
  </si>
  <si>
    <t>di319</t>
  </si>
  <si>
    <t>Metric: Valeur d'achat</t>
  </si>
  <si>
    <t>mi320</t>
  </si>
  <si>
    <t>Metric: Part du bien détenu</t>
  </si>
  <si>
    <t>pi321</t>
  </si>
  <si>
    <t>mi322</t>
  </si>
  <si>
    <t>Metric: Valorisation Solvency II</t>
  </si>
  <si>
    <t>mi323</t>
  </si>
  <si>
    <t>ri324</t>
  </si>
  <si>
    <t>Metric: Valorisation nette comptable</t>
  </si>
  <si>
    <t>Metric: Date d'acquisition</t>
  </si>
  <si>
    <t>Metric: Surface utile du bien</t>
  </si>
  <si>
    <t>si325</t>
  </si>
  <si>
    <t>Metric: Code géographique INSEE</t>
  </si>
  <si>
    <t>AFGHANISTAN</t>
  </si>
  <si>
    <t>AF</t>
  </si>
  <si>
    <t>ÅLAND ISLANDS</t>
  </si>
  <si>
    <t>AX</t>
  </si>
  <si>
    <t>ALBANIA</t>
  </si>
  <si>
    <t>AL</t>
  </si>
  <si>
    <t>ALGERIA</t>
  </si>
  <si>
    <t>DZ</t>
  </si>
  <si>
    <t>AMERICAN SAMOA</t>
  </si>
  <si>
    <t>ANDORRA</t>
  </si>
  <si>
    <t>AD</t>
  </si>
  <si>
    <t>ANGOLA</t>
  </si>
  <si>
    <t>ANGUILLA</t>
  </si>
  <si>
    <t>AI</t>
  </si>
  <si>
    <t>ANTARCTICA</t>
  </si>
  <si>
    <t>AQ</t>
  </si>
  <si>
    <t>ANTIGUA AND BARBUDA</t>
  </si>
  <si>
    <t>AG</t>
  </si>
  <si>
    <t>ARGENTINA</t>
  </si>
  <si>
    <t>AR</t>
  </si>
  <si>
    <t>ARMENIA</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</si>
  <si>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</si>
  <si>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</si>
  <si>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</si>
  <si>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</si>
  <si>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</si>
  <si>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</si>
  <si>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</si>
  <si>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</si>
  <si>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</si>
  <si>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</si>
  <si>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</si>
  <si>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</si>
  <si>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</si>
  <si>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</si>
  <si>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</si>
  <si>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</si>
  <si>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</si>
  <si>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</si>
  <si>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</si>
  <si>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</si>
  <si>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</si>
  <si>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</si>
  <si>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</si>
  <si>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</si>
  <si>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</si>
  <si>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</si>
  <si>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</si>
  <si>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BOLIVIA, PLURINATIONAL STATE OF</t>
  </si>
  <si>
    <t>BO</t>
  </si>
  <si>
    <t>BONAIRE, SINT EUSTATIUS AND SABA</t>
  </si>
  <si>
    <t>BQ</t>
  </si>
  <si>
    <t>BOSNIA AND HERZEGOVINA</t>
  </si>
  <si>
    <t>BA</t>
  </si>
  <si>
    <t>BOTSWANA</t>
  </si>
  <si>
    <t>BW</t>
  </si>
  <si>
    <t>BOUVET ISLAND</t>
  </si>
  <si>
    <t>BV</t>
  </si>
  <si>
    <t>BRAZIL</t>
  </si>
  <si>
    <t>BR</t>
  </si>
  <si>
    <t>BRITISH INDIAN OCEAN TERRITORY</t>
  </si>
  <si>
    <t>BRUNEI DARUSSALAM</t>
  </si>
  <si>
    <t>BN</t>
  </si>
  <si>
    <t>BULGARIA</t>
  </si>
  <si>
    <t>BG</t>
  </si>
  <si>
    <t>BURKINA FASO</t>
  </si>
  <si>
    <t>BF</t>
  </si>
  <si>
    <t>BURUNDI</t>
  </si>
  <si>
    <t>BI</t>
  </si>
  <si>
    <t>CAMBODIA</t>
  </si>
  <si>
    <t>KH</t>
  </si>
  <si>
    <t>CAMEROON</t>
  </si>
  <si>
    <t>CANADA</t>
  </si>
  <si>
    <t>CAPE VERDE</t>
  </si>
  <si>
    <t>CV</t>
  </si>
  <si>
    <t>CAYMAN ISLANDS</t>
  </si>
  <si>
    <t>KY</t>
  </si>
  <si>
    <t>CENTRAL AFRICAN REPUBLIC</t>
  </si>
  <si>
    <t>CF</t>
  </si>
  <si>
    <t>CHAD</t>
  </si>
  <si>
    <t>TD</t>
  </si>
  <si>
    <t>CHILE</t>
  </si>
  <si>
    <t>CL</t>
  </si>
  <si>
    <t>CHINA</t>
  </si>
  <si>
    <t>CHRISTMAS ISLAND</t>
  </si>
  <si>
    <t>CX</t>
  </si>
  <si>
    <t>COCOS (KEELING) ISLANDS</t>
  </si>
  <si>
    <t>COLOMBIA</t>
  </si>
  <si>
    <t>CO</t>
  </si>
  <si>
    <t>COMOROS</t>
  </si>
  <si>
    <t>KM</t>
  </si>
  <si>
    <t>CONGO</t>
  </si>
  <si>
    <t>CONGO, THE DEMOCRATIC REPUBLIC OF THE</t>
  </si>
  <si>
    <t>CD</t>
  </si>
  <si>
    <t>COOK ISLANDS</t>
  </si>
  <si>
    <t>CK</t>
  </si>
  <si>
    <t>COSTA RICA</t>
  </si>
  <si>
    <t>CR</t>
  </si>
  <si>
    <t>CÔTE D'IVOIRE</t>
  </si>
  <si>
    <t>CI</t>
  </si>
  <si>
    <t>CROATIA</t>
  </si>
  <si>
    <t>HR</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</si>
  <si>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</si>
  <si>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</si>
  <si>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</si>
  <si>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</si>
  <si>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</si>
  <si>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</si>
  <si>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</si>
  <si>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</si>
  <si>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</si>
  <si>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</si>
  <si>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</si>
  <si>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</si>
  <si>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</si>
  <si>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</si>
  <si>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</si>
  <si>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</si>
  <si>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</si>
  <si>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</si>
  <si>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</si>
  <si>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</si>
  <si>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</si>
  <si>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SV</t>
  </si>
  <si>
    <t>EQUATORIAL GUINEA</t>
  </si>
  <si>
    <t>GQ</t>
  </si>
  <si>
    <t>ERITREA</t>
  </si>
  <si>
    <t>ESTONIA</t>
  </si>
  <si>
    <t>EE</t>
  </si>
  <si>
    <t>ETHIOPIA</t>
  </si>
  <si>
    <t>ET</t>
  </si>
  <si>
    <t>FALKLAND ISLANDS (MALVINAS)</t>
  </si>
  <si>
    <t>FK</t>
  </si>
  <si>
    <t>FAROE ISLANDS</t>
  </si>
  <si>
    <t>FO</t>
  </si>
  <si>
    <t>FIJI</t>
  </si>
  <si>
    <t>FJ</t>
  </si>
  <si>
    <t>FINLAND</t>
  </si>
  <si>
    <t>FI</t>
  </si>
  <si>
    <t>FR</t>
  </si>
  <si>
    <t>FRENCH GUIANA</t>
  </si>
  <si>
    <t>GF</t>
  </si>
  <si>
    <t>FRENCH POLYNESIA</t>
  </si>
  <si>
    <t>PF</t>
  </si>
  <si>
    <t>FRENCH SOUTHERN TERRITORIES</t>
  </si>
  <si>
    <t>GABON</t>
  </si>
  <si>
    <t>GAMBIA</t>
  </si>
  <si>
    <t>GM</t>
  </si>
  <si>
    <t>GEORGIA</t>
  </si>
  <si>
    <t>GE</t>
  </si>
  <si>
    <t>GERMANY</t>
  </si>
  <si>
    <t>GHANA</t>
  </si>
  <si>
    <t>GH</t>
  </si>
  <si>
    <t>UNITED KINGDOM (GIBRALTAR)</t>
  </si>
  <si>
    <t>GI</t>
  </si>
  <si>
    <t>GREECE</t>
  </si>
  <si>
    <t>GREENLAND</t>
  </si>
  <si>
    <t>GL</t>
  </si>
  <si>
    <t>GRENADA</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</si>
  <si>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</si>
  <si>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</si>
  <si>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</si>
  <si>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</si>
  <si>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</si>
  <si>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</si>
  <si>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</si>
  <si>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</si>
  <si>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</si>
  <si>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</si>
  <si>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</si>
  <si>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</si>
  <si>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</si>
  <si>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</si>
  <si>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</si>
  <si>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</si>
  <si>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</si>
  <si>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</si>
  <si>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</si>
  <si>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</si>
  <si>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</si>
  <si>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</si>
  <si>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</si>
  <si>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</si>
  <si>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</si>
  <si>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</si>
  <si>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</si>
  <si>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INDIA</t>
  </si>
  <si>
    <t>IN</t>
  </si>
  <si>
    <t>INDONESIA</t>
  </si>
  <si>
    <t>IRAN, ISLAMIC REPUBLIC OF</t>
  </si>
  <si>
    <t>IR</t>
  </si>
  <si>
    <t>IRAQ</t>
  </si>
  <si>
    <t>IQ</t>
  </si>
  <si>
    <t>IRELAND</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</si>
  <si>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</si>
  <si>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</si>
  <si>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</si>
  <si>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</si>
  <si>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</si>
  <si>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</si>
  <si>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</si>
  <si>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</si>
  <si>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</si>
  <si>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</si>
  <si>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</si>
  <si>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</si>
  <si>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</si>
  <si>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</si>
  <si>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</si>
  <si>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</si>
  <si>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</si>
  <si>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</si>
  <si>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</si>
  <si>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</si>
  <si>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</si>
  <si>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</si>
  <si>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</si>
  <si>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</si>
  <si>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</si>
  <si>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</si>
  <si>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</si>
  <si>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</si>
  <si>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</si>
  <si>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LATVIA</t>
  </si>
  <si>
    <t>LV</t>
  </si>
  <si>
    <t>LEBANON</t>
  </si>
  <si>
    <t>LESOTHO</t>
  </si>
  <si>
    <t>LS</t>
  </si>
  <si>
    <t>LIBERIA</t>
  </si>
  <si>
    <t>LR</t>
  </si>
  <si>
    <t>LIBYA</t>
  </si>
  <si>
    <t>LY</t>
  </si>
  <si>
    <t>LIECHTENSTEIN</t>
  </si>
  <si>
    <t>LI</t>
  </si>
  <si>
    <t>LITHUANIA</t>
  </si>
  <si>
    <t>LT</t>
  </si>
  <si>
    <t>LUXEMBOURG</t>
  </si>
  <si>
    <t>LU</t>
  </si>
  <si>
    <t>MACAO</t>
  </si>
  <si>
    <t>NORTH MACEDONIA</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</si>
  <si>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</si>
  <si>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</si>
  <si>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</si>
  <si>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</si>
  <si>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</si>
  <si>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</si>
  <si>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</si>
  <si>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</si>
  <si>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</si>
  <si>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</si>
  <si>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</si>
  <si>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</si>
  <si>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</si>
  <si>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</si>
  <si>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</si>
  <si>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</si>
  <si>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</si>
  <si>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</si>
  <si>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</si>
  <si>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</si>
  <si>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</si>
  <si>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</si>
  <si>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</si>
  <si>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</si>
  <si>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</si>
  <si>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</si>
  <si>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</si>
  <si>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</si>
  <si>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</si>
  <si>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</si>
  <si>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MONGOLIA</t>
  </si>
  <si>
    <t>MN</t>
  </si>
  <si>
    <t>MONTENEGRO</t>
  </si>
  <si>
    <t>ME</t>
  </si>
  <si>
    <t>MONTSERRAT</t>
  </si>
  <si>
    <t>MS</t>
  </si>
  <si>
    <t>MOROCCO</t>
  </si>
  <si>
    <t>MOZAMBIQUE</t>
  </si>
  <si>
    <t>MZ</t>
  </si>
  <si>
    <t>MYANMAR</t>
  </si>
  <si>
    <t>MM</t>
  </si>
  <si>
    <t>NAMIBIA</t>
  </si>
  <si>
    <t>NAURU</t>
  </si>
  <si>
    <t>NR</t>
  </si>
  <si>
    <t>NEPAL</t>
  </si>
  <si>
    <t>NP</t>
  </si>
  <si>
    <t>NETHERLANDS</t>
  </si>
  <si>
    <t>NL</t>
  </si>
  <si>
    <t>NEW CALEDONIA</t>
  </si>
  <si>
    <t>NEW ZEALAND</t>
  </si>
  <si>
    <t>NZ</t>
  </si>
  <si>
    <t>NICARAGUA</t>
  </si>
  <si>
    <t>NIGER</t>
  </si>
  <si>
    <t>NE</t>
  </si>
  <si>
    <t>NIGERIA</t>
  </si>
  <si>
    <t>NIUE</t>
  </si>
  <si>
    <t>NU</t>
  </si>
  <si>
    <t>NORFOLK ISLAND</t>
  </si>
  <si>
    <t>NORTHERN MARIANA ISLANDS</t>
  </si>
  <si>
    <t>NORWAY</t>
  </si>
  <si>
    <t>NO</t>
  </si>
  <si>
    <t>OMAN</t>
  </si>
  <si>
    <t>OM</t>
  </si>
  <si>
    <t>PAKISTAN</t>
  </si>
  <si>
    <t>PK</t>
  </si>
  <si>
    <t>PALAU</t>
  </si>
  <si>
    <t>PW</t>
  </si>
  <si>
    <t>PALESTINE, STATE OF</t>
  </si>
  <si>
    <t>PANAMA</t>
  </si>
  <si>
    <t>PAPUA NEW GUINEA</t>
  </si>
  <si>
    <t>PG</t>
  </si>
  <si>
    <t>PARAGUAY</t>
  </si>
  <si>
    <t>PY</t>
  </si>
  <si>
    <t>PERU</t>
  </si>
  <si>
    <t>PHILIPPINES</t>
  </si>
  <si>
    <t>PH</t>
  </si>
  <si>
    <t>PITCAIRN</t>
  </si>
  <si>
    <t>PN</t>
  </si>
  <si>
    <t>POLAND</t>
  </si>
  <si>
    <t>PL</t>
  </si>
  <si>
    <t>PORTUGAL</t>
  </si>
  <si>
    <t>PT</t>
  </si>
  <si>
    <t>PUERTO RICO</t>
  </si>
  <si>
    <t>QATAR</t>
  </si>
  <si>
    <t>QA</t>
  </si>
  <si>
    <t>RÉUNION</t>
  </si>
  <si>
    <t>ROMANIA</t>
  </si>
  <si>
    <t>RO</t>
  </si>
  <si>
    <t>RUSSIAN FEDERATION</t>
  </si>
  <si>
    <t>RU</t>
  </si>
  <si>
    <t>RWANDA</t>
  </si>
  <si>
    <t>RW</t>
  </si>
  <si>
    <t>SAINT BARTHÉLEMY</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</si>
  <si>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</si>
  <si>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</si>
  <si>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</si>
  <si>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</si>
  <si>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</si>
  <si>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</si>
  <si>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</si>
  <si>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</si>
  <si>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</si>
  <si>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</si>
  <si>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</si>
  <si>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</si>
  <si>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</si>
  <si>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</si>
  <si>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</si>
  <si>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</si>
  <si>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</si>
  <si>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</si>
  <si>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</si>
  <si>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</si>
  <si>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</si>
  <si>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</si>
  <si>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</si>
  <si>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</si>
  <si>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</si>
  <si>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SIERRA LEONE</t>
  </si>
  <si>
    <t>SL</t>
  </si>
  <si>
    <t>SINGAPORE</t>
  </si>
  <si>
    <t>SG</t>
  </si>
  <si>
    <t>SINT MAARTEN (DUTCH PART)</t>
  </si>
  <si>
    <t>SX</t>
  </si>
  <si>
    <t>SLOVAKIA</t>
  </si>
  <si>
    <t>SK</t>
  </si>
  <si>
    <t>SLOVENIA</t>
  </si>
  <si>
    <t>SI</t>
  </si>
  <si>
    <t>SOLOMON ISLANDS</t>
  </si>
  <si>
    <t>SB</t>
  </si>
  <si>
    <t>SOMALIA</t>
  </si>
  <si>
    <t>SOUTH AFRICA</t>
  </si>
  <si>
    <t>ZA</t>
  </si>
  <si>
    <t>SOUTH GEORGIA AND THE SOUTH SANDWICH ISLANDS</t>
  </si>
  <si>
    <t>GS</t>
  </si>
  <si>
    <t>SPAIN</t>
  </si>
  <si>
    <t>ES</t>
  </si>
  <si>
    <t>SRI LANKA</t>
  </si>
  <si>
    <t>LK</t>
  </si>
  <si>
    <t>SUDAN</t>
  </si>
  <si>
    <t>SURINAME</t>
  </si>
  <si>
    <t>SR</t>
  </si>
  <si>
    <t>SVALBARD AND JAN MAYEN</t>
  </si>
  <si>
    <t>SJ</t>
  </si>
  <si>
    <t>ESWATINI</t>
  </si>
  <si>
    <t>SZ</t>
  </si>
  <si>
    <t>SWEDEN</t>
  </si>
  <si>
    <t>SWITZERLAND</t>
  </si>
  <si>
    <t>CH</t>
  </si>
  <si>
    <t>SYRIAN ARAB REPUBLIC</t>
  </si>
  <si>
    <t>SY</t>
  </si>
  <si>
    <t>TAIWAN, PROVINCE OF CHINA</t>
  </si>
  <si>
    <t>TW</t>
  </si>
  <si>
    <t>TAJIKISTAN</t>
  </si>
  <si>
    <t>TJ</t>
  </si>
  <si>
    <t>TANZANIA, UNITED REPUBLIC OF</t>
  </si>
  <si>
    <t>THAILAND</t>
  </si>
  <si>
    <t>TH</t>
  </si>
  <si>
    <t>TIMOR-LESTE</t>
  </si>
  <si>
    <t>TL</t>
  </si>
  <si>
    <t>TOGO</t>
  </si>
  <si>
    <t>TOKELAU</t>
  </si>
  <si>
    <t>TK</t>
  </si>
  <si>
    <t>TONGA</t>
  </si>
  <si>
    <t>TO</t>
  </si>
  <si>
    <t>TRINIDAD AND TOBAGO</t>
  </si>
  <si>
    <t>TT</t>
  </si>
  <si>
    <t>TUNISIA</t>
  </si>
  <si>
    <t>TN</t>
  </si>
  <si>
    <t>TURKEY</t>
  </si>
  <si>
    <t>TURKMENISTAN</t>
  </si>
  <si>
    <t>TM</t>
  </si>
  <si>
    <t>TURKS AND CAICOS ISLANDS</t>
  </si>
  <si>
    <t>TC</t>
  </si>
  <si>
    <t>TUVALU</t>
  </si>
  <si>
    <t>TV</t>
  </si>
  <si>
    <t>UGANDA</t>
  </si>
  <si>
    <t>UG</t>
  </si>
  <si>
    <t>UKRAINE</t>
  </si>
  <si>
    <t>UA</t>
  </si>
  <si>
    <t>UNITED ARAB EMIRATES</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</si>
  <si>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</si>
  <si>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</si>
  <si>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</si>
  <si>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</si>
  <si>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</si>
  <si>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</si>
  <si>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</si>
  <si>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</si>
  <si>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</si>
  <si>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</si>
  <si>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</si>
  <si>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</si>
  <si>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</si>
  <si>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</si>
  <si>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</si>
  <si>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</si>
  <si>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</si>
  <si>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VIRGIN ISLANDS, U.S.</t>
  </si>
  <si>
    <t>VI</t>
  </si>
  <si>
    <t>WALLIS AND FUTUNA</t>
  </si>
  <si>
    <t>WF</t>
  </si>
  <si>
    <t>WESTERN SAHARA</t>
  </si>
  <si>
    <t>EH</t>
  </si>
  <si>
    <t>YEMEN</t>
  </si>
  <si>
    <t>YE</t>
  </si>
  <si>
    <t>ZAMBIA</t>
  </si>
  <si>
    <t>ZM</t>
  </si>
  <si>
    <t>ZIMBABWE</t>
  </si>
  <si>
    <t>ZW</t>
  </si>
  <si>
    <t>Metric: Code ISO Pays</t>
  </si>
  <si>
    <t>ei326</t>
  </si>
  <si>
    <t>Metric: Date de construction du bien</t>
  </si>
  <si>
    <t>di327</t>
  </si>
  <si>
    <t>Metric: Date de la dernière évaluation quinquennale</t>
  </si>
  <si>
    <t>di328</t>
  </si>
  <si>
    <t>Metric: Code NACE du locataire</t>
  </si>
  <si>
    <t>ei329</t>
  </si>
  <si>
    <t>A</t>
  </si>
  <si>
    <t>A01</t>
  </si>
  <si>
    <t>A011</t>
  </si>
  <si>
    <t>A0111</t>
  </si>
  <si>
    <t>A0112</t>
  </si>
  <si>
    <t>A0113</t>
  </si>
  <si>
    <t>A0114</t>
  </si>
  <si>
    <t>A0115</t>
  </si>
  <si>
    <t>A0116</t>
  </si>
  <si>
    <t>A0119</t>
  </si>
  <si>
    <t>A012</t>
  </si>
  <si>
    <t>A0121</t>
  </si>
  <si>
    <t>A0122</t>
  </si>
  <si>
    <t>A0123</t>
  </si>
  <si>
    <t>A0124</t>
  </si>
  <si>
    <t>A0125</t>
  </si>
  <si>
    <t>A0126</t>
  </si>
  <si>
    <t>A0127</t>
  </si>
  <si>
    <t>A0128</t>
  </si>
  <si>
    <t>A0129</t>
  </si>
  <si>
    <t>A013</t>
  </si>
  <si>
    <t>A0130</t>
  </si>
  <si>
    <t>A014</t>
  </si>
  <si>
    <t>A0141</t>
  </si>
  <si>
    <t>A0142</t>
  </si>
  <si>
    <t>A0143</t>
  </si>
  <si>
    <t>A0144</t>
  </si>
  <si>
    <t>A0145</t>
  </si>
  <si>
    <t>A0146</t>
  </si>
  <si>
    <t>A0147</t>
  </si>
  <si>
    <t>A0149</t>
  </si>
  <si>
    <t>A015</t>
  </si>
  <si>
    <t>A0150</t>
  </si>
  <si>
    <t>A016</t>
  </si>
  <si>
    <t>A0161</t>
  </si>
  <si>
    <t>A0162</t>
  </si>
  <si>
    <t>A0163</t>
  </si>
  <si>
    <t>A0164</t>
  </si>
  <si>
    <t>A017</t>
  </si>
  <si>
    <t>A0170</t>
  </si>
  <si>
    <t>A02</t>
  </si>
  <si>
    <t>A021</t>
  </si>
  <si>
    <t>A0210</t>
  </si>
  <si>
    <t>A022</t>
  </si>
  <si>
    <t>A0220</t>
  </si>
  <si>
    <t>A023</t>
  </si>
  <si>
    <t>A0230</t>
  </si>
  <si>
    <t>A024</t>
  </si>
  <si>
    <t>A0240</t>
  </si>
  <si>
    <t>A03</t>
  </si>
  <si>
    <t>A031</t>
  </si>
  <si>
    <t>A0311</t>
  </si>
  <si>
    <t>A0312</t>
  </si>
  <si>
    <t>A3.2 - Aquaculture</t>
  </si>
  <si>
    <t>A032</t>
  </si>
  <si>
    <t>A0321</t>
  </si>
  <si>
    <t>A0322</t>
  </si>
  <si>
    <t>B</t>
  </si>
  <si>
    <t>B05</t>
  </si>
  <si>
    <t>B051</t>
  </si>
  <si>
    <t>B0510</t>
  </si>
  <si>
    <t>B052</t>
  </si>
  <si>
    <t>B0520</t>
  </si>
  <si>
    <t>B06</t>
  </si>
  <si>
    <t>B061</t>
  </si>
  <si>
    <t>B0610</t>
  </si>
  <si>
    <t>B062</t>
  </si>
  <si>
    <t>B0620</t>
  </si>
  <si>
    <t>B07</t>
  </si>
  <si>
    <t>B071</t>
  </si>
  <si>
    <t>B0710</t>
  </si>
  <si>
    <t>B072</t>
  </si>
  <si>
    <t>B0721</t>
  </si>
  <si>
    <t>B0729</t>
  </si>
  <si>
    <t>B08</t>
  </si>
  <si>
    <t>B081</t>
  </si>
  <si>
    <t>B0811</t>
  </si>
  <si>
    <t>B0812</t>
  </si>
  <si>
    <t>B089</t>
  </si>
  <si>
    <t>B0891</t>
  </si>
  <si>
    <t>B0892</t>
  </si>
  <si>
    <t>B0893</t>
  </si>
  <si>
    <t>B0899</t>
  </si>
  <si>
    <t>B09</t>
  </si>
  <si>
    <t>B091</t>
  </si>
  <si>
    <t>B0910</t>
  </si>
  <si>
    <t>B099</t>
  </si>
  <si>
    <t>B0990</t>
  </si>
  <si>
    <t>C</t>
  </si>
  <si>
    <t>C10</t>
  </si>
  <si>
    <t>C101</t>
  </si>
  <si>
    <t>C1011</t>
  </si>
  <si>
    <t>C1012</t>
  </si>
  <si>
    <t>C1013</t>
  </si>
  <si>
    <t>C102</t>
  </si>
  <si>
    <t>C1020</t>
  </si>
  <si>
    <t>C103</t>
  </si>
  <si>
    <t>C1031</t>
  </si>
  <si>
    <t>C1032</t>
  </si>
  <si>
    <t>C1039</t>
  </si>
  <si>
    <t>C104</t>
  </si>
  <si>
    <t>C1041</t>
  </si>
  <si>
    <t>C1042</t>
  </si>
  <si>
    <t>C105</t>
  </si>
  <si>
    <t>C1051</t>
  </si>
  <si>
    <t>C1052</t>
  </si>
  <si>
    <t>C106</t>
  </si>
  <si>
    <t>C1061</t>
  </si>
  <si>
    <t>C1062</t>
  </si>
  <si>
    <t>C107</t>
  </si>
  <si>
    <t>C1071</t>
  </si>
  <si>
    <t>C1072</t>
  </si>
  <si>
    <t>C1073</t>
  </si>
  <si>
    <t>C108</t>
  </si>
  <si>
    <t>C1081</t>
  </si>
  <si>
    <t>C1082</t>
  </si>
  <si>
    <t>C1083</t>
  </si>
  <si>
    <t>C1084</t>
  </si>
  <si>
    <t>C1085</t>
  </si>
  <si>
    <t>C1086</t>
  </si>
  <si>
    <t>C1089</t>
  </si>
  <si>
    <t>C109</t>
  </si>
  <si>
    <t>C1091</t>
  </si>
  <si>
    <t>C1092</t>
  </si>
  <si>
    <t>C11</t>
  </si>
  <si>
    <t>C110</t>
  </si>
  <si>
    <t>C1101</t>
  </si>
  <si>
    <t>C1102</t>
  </si>
  <si>
    <t>C1103</t>
  </si>
  <si>
    <t>C1104</t>
  </si>
  <si>
    <t>C1105</t>
  </si>
  <si>
    <t>C1106</t>
  </si>
  <si>
    <t>C1107</t>
  </si>
  <si>
    <t>C12</t>
  </si>
  <si>
    <t>C120</t>
  </si>
  <si>
    <t>C1200</t>
  </si>
  <si>
    <t>C13</t>
  </si>
  <si>
    <t>C131</t>
  </si>
  <si>
    <t>C1310</t>
  </si>
  <si>
    <t>C132</t>
  </si>
  <si>
    <t>C1320</t>
  </si>
  <si>
    <t>C133</t>
  </si>
  <si>
    <t>C1330</t>
  </si>
  <si>
    <t>C139</t>
  </si>
  <si>
    <t>C1391</t>
  </si>
  <si>
    <t>C1392</t>
  </si>
  <si>
    <t>C1393</t>
  </si>
  <si>
    <t>C1394</t>
  </si>
  <si>
    <t>C1395</t>
  </si>
  <si>
    <t>C1396</t>
  </si>
  <si>
    <t>C1399</t>
  </si>
  <si>
    <t>C14</t>
  </si>
  <si>
    <t>C141</t>
  </si>
  <si>
    <t>C1411</t>
  </si>
  <si>
    <t>C1412</t>
  </si>
  <si>
    <t>C1413</t>
  </si>
  <si>
    <t>C1414</t>
  </si>
  <si>
    <t>C1419</t>
  </si>
  <si>
    <t>C142</t>
  </si>
  <si>
    <t>C1420</t>
  </si>
  <si>
    <t>C143</t>
  </si>
  <si>
    <t>C1431</t>
  </si>
  <si>
    <t>C1439</t>
  </si>
  <si>
    <t>C15</t>
  </si>
  <si>
    <t>C151</t>
  </si>
  <si>
    <t>C1511</t>
  </si>
  <si>
    <t>C1512</t>
  </si>
  <si>
    <t>C152</t>
  </si>
  <si>
    <t>C1520</t>
  </si>
  <si>
    <t>C16</t>
  </si>
  <si>
    <t>C161</t>
  </si>
  <si>
    <t>C1610</t>
  </si>
  <si>
    <t>C162</t>
  </si>
  <si>
    <t>C1621</t>
  </si>
  <si>
    <t>C1622</t>
  </si>
  <si>
    <t>C1623</t>
  </si>
  <si>
    <t>C1624</t>
  </si>
  <si>
    <t>C1629</t>
  </si>
  <si>
    <t>C17</t>
  </si>
  <si>
    <t>C171</t>
  </si>
  <si>
    <t>C1711</t>
  </si>
  <si>
    <t>C1712</t>
  </si>
  <si>
    <t>C172</t>
  </si>
  <si>
    <t>C1721</t>
  </si>
  <si>
    <t>C1722</t>
  </si>
  <si>
    <t>C1723</t>
  </si>
  <si>
    <t>C1724</t>
  </si>
  <si>
    <t>C1729</t>
  </si>
  <si>
    <t>C18</t>
  </si>
  <si>
    <t>C181</t>
  </si>
  <si>
    <t>C1811</t>
  </si>
  <si>
    <t>C1812</t>
  </si>
  <si>
    <t>C1813</t>
  </si>
  <si>
    <t>C1814</t>
  </si>
  <si>
    <t>C182</t>
  </si>
  <si>
    <t>C1820</t>
  </si>
  <si>
    <t>C19</t>
  </si>
  <si>
    <t>C191</t>
  </si>
  <si>
    <t>C1910</t>
  </si>
  <si>
    <t>C192</t>
  </si>
  <si>
    <t>C1920</t>
  </si>
  <si>
    <t>C20</t>
  </si>
  <si>
    <t>C201</t>
  </si>
  <si>
    <t>C2011</t>
  </si>
  <si>
    <t>C2012</t>
  </si>
  <si>
    <t>C2013</t>
  </si>
  <si>
    <t>C2014</t>
  </si>
  <si>
    <t>C2015</t>
  </si>
  <si>
    <t>C2016</t>
  </si>
  <si>
    <t>C2017</t>
  </si>
  <si>
    <t>C202</t>
  </si>
  <si>
    <t>C2020</t>
  </si>
  <si>
    <t>C203</t>
  </si>
  <si>
    <t>C2030</t>
  </si>
  <si>
    <t>C204</t>
  </si>
  <si>
    <t>C2041</t>
  </si>
  <si>
    <t>C2042</t>
  </si>
  <si>
    <t>C205</t>
  </si>
  <si>
    <t>C2051</t>
  </si>
  <si>
    <t>C2052</t>
  </si>
  <si>
    <t>C2053</t>
  </si>
  <si>
    <t>C2059</t>
  </si>
  <si>
    <t>C206</t>
  </si>
  <si>
    <t>C2060</t>
  </si>
  <si>
    <t>C21</t>
  </si>
  <si>
    <t>C211</t>
  </si>
  <si>
    <t>C2110</t>
  </si>
  <si>
    <t>C212</t>
  </si>
  <si>
    <t>C2120</t>
  </si>
  <si>
    <t>C22</t>
  </si>
  <si>
    <t>C221</t>
  </si>
  <si>
    <t>C2211</t>
  </si>
  <si>
    <t>C2219</t>
  </si>
  <si>
    <t>C222</t>
  </si>
  <si>
    <t>C2221</t>
  </si>
  <si>
    <t>C2222</t>
  </si>
  <si>
    <t>C2223</t>
  </si>
  <si>
    <t>C2229</t>
  </si>
  <si>
    <t>C23</t>
  </si>
  <si>
    <t>C231</t>
  </si>
  <si>
    <t>C2311</t>
  </si>
  <si>
    <t>C2312</t>
  </si>
  <si>
    <t>C2313</t>
  </si>
  <si>
    <t>C2314</t>
  </si>
  <si>
    <t>C2319</t>
  </si>
  <si>
    <t>C232</t>
  </si>
  <si>
    <t>C2320</t>
  </si>
  <si>
    <t>C233</t>
  </si>
  <si>
    <t>C2331</t>
  </si>
  <si>
    <t>C2332</t>
  </si>
  <si>
    <t>C234</t>
  </si>
  <si>
    <t>C2341</t>
  </si>
  <si>
    <t>C2342</t>
  </si>
  <si>
    <t>C2343</t>
  </si>
  <si>
    <t>C2344</t>
  </si>
  <si>
    <t>C2349</t>
  </si>
  <si>
    <t>C235</t>
  </si>
  <si>
    <t>C2351</t>
  </si>
  <si>
    <t>C2352</t>
  </si>
  <si>
    <t>C236</t>
  </si>
  <si>
    <t>C2361</t>
  </si>
  <si>
    <t>C2362</t>
  </si>
  <si>
    <t>C2363</t>
  </si>
  <si>
    <t>C2364</t>
  </si>
  <si>
    <t>C2365</t>
  </si>
  <si>
    <t>C2369</t>
  </si>
  <si>
    <t>C237</t>
  </si>
  <si>
    <t>C2370</t>
  </si>
  <si>
    <t>C239</t>
  </si>
  <si>
    <t>C2391</t>
  </si>
  <si>
    <t>C2399</t>
  </si>
  <si>
    <t>C24</t>
  </si>
  <si>
    <t>C241</t>
  </si>
  <si>
    <t>C2410</t>
  </si>
  <si>
    <t>C242</t>
  </si>
  <si>
    <t>C2420</t>
  </si>
  <si>
    <t>C243</t>
  </si>
  <si>
    <t>C2431</t>
  </si>
  <si>
    <t>C2432</t>
  </si>
  <si>
    <t>C2433</t>
  </si>
  <si>
    <t>C2434</t>
  </si>
  <si>
    <t>C244</t>
  </si>
  <si>
    <t>C2441</t>
  </si>
  <si>
    <t>C2442</t>
  </si>
  <si>
    <t>C2443</t>
  </si>
  <si>
    <t>C2444</t>
  </si>
  <si>
    <t>C2445</t>
  </si>
  <si>
    <t>C2446</t>
  </si>
  <si>
    <t>C245</t>
  </si>
  <si>
    <t>C2451</t>
  </si>
  <si>
    <t>C2452</t>
  </si>
  <si>
    <t>C2453</t>
  </si>
  <si>
    <t>C2454</t>
  </si>
  <si>
    <t>C25</t>
  </si>
  <si>
    <t>C251</t>
  </si>
  <si>
    <t>C2511</t>
  </si>
  <si>
    <t>C2512</t>
  </si>
  <si>
    <t>C252</t>
  </si>
  <si>
    <t>C2521</t>
  </si>
  <si>
    <t>C2529</t>
  </si>
  <si>
    <t>C253</t>
  </si>
  <si>
    <t>C2530</t>
  </si>
  <si>
    <t>C254</t>
  </si>
  <si>
    <t>C2540</t>
  </si>
  <si>
    <t>C255</t>
  </si>
  <si>
    <t>C2550</t>
  </si>
  <si>
    <t>C256</t>
  </si>
  <si>
    <t>C2561</t>
  </si>
  <si>
    <t>C2562</t>
  </si>
  <si>
    <t>C257</t>
  </si>
  <si>
    <t>C2571</t>
  </si>
  <si>
    <t>C2572</t>
  </si>
  <si>
    <t>C2573</t>
  </si>
  <si>
    <t>C259</t>
  </si>
  <si>
    <t>C2591</t>
  </si>
  <si>
    <t>C2592</t>
  </si>
  <si>
    <t>C2593</t>
  </si>
  <si>
    <t>C2594</t>
  </si>
  <si>
    <t>C2599</t>
  </si>
  <si>
    <t>C26</t>
  </si>
  <si>
    <t>C261</t>
  </si>
  <si>
    <t>C2611</t>
  </si>
  <si>
    <t>C2612</t>
  </si>
  <si>
    <t>C262</t>
  </si>
  <si>
    <t>C2620</t>
  </si>
  <si>
    <t>C263</t>
  </si>
  <si>
    <t>C2630</t>
  </si>
  <si>
    <t>C264</t>
  </si>
  <si>
    <t>C2640</t>
  </si>
  <si>
    <t>C265</t>
  </si>
  <si>
    <t>C2651</t>
  </si>
  <si>
    <t>C2652</t>
  </si>
  <si>
    <t>C266</t>
  </si>
  <si>
    <t>C2660</t>
  </si>
  <si>
    <t>C267</t>
  </si>
  <si>
    <t>C2670</t>
  </si>
  <si>
    <t>C268</t>
  </si>
  <si>
    <t>C2680</t>
  </si>
  <si>
    <t>C27</t>
  </si>
  <si>
    <t>C271</t>
  </si>
  <si>
    <t>C2711</t>
  </si>
  <si>
    <t>C2712</t>
  </si>
  <si>
    <t>C272</t>
  </si>
  <si>
    <t>C2720</t>
  </si>
  <si>
    <t>C273</t>
  </si>
  <si>
    <t>C2731</t>
  </si>
  <si>
    <t>C2732</t>
  </si>
  <si>
    <t>C2733</t>
  </si>
  <si>
    <t>C274</t>
  </si>
  <si>
    <t>C2740</t>
  </si>
  <si>
    <t>C275</t>
  </si>
  <si>
    <t>C2751</t>
  </si>
  <si>
    <t>C2752</t>
  </si>
  <si>
    <t>C279</t>
  </si>
  <si>
    <t>C2790</t>
  </si>
  <si>
    <t>C28</t>
  </si>
  <si>
    <t>C281</t>
  </si>
  <si>
    <t>C2811</t>
  </si>
  <si>
    <t>C2812</t>
  </si>
  <si>
    <t>C2813</t>
  </si>
  <si>
    <t>C2814</t>
  </si>
  <si>
    <t>C2815</t>
  </si>
  <si>
    <t>C282</t>
  </si>
  <si>
    <t>C2821</t>
  </si>
  <si>
    <t>C2822</t>
  </si>
  <si>
    <t>C2823</t>
  </si>
  <si>
    <t>C2824</t>
  </si>
  <si>
    <t>C2825</t>
  </si>
  <si>
    <t>C2829</t>
  </si>
  <si>
    <t>C283</t>
  </si>
  <si>
    <t>C2830</t>
  </si>
  <si>
    <t>C284</t>
  </si>
  <si>
    <t>C2841</t>
  </si>
  <si>
    <t>C2849</t>
  </si>
  <si>
    <t>C289</t>
  </si>
  <si>
    <t>C2891</t>
  </si>
  <si>
    <t>C2892</t>
  </si>
  <si>
    <t>C2893</t>
  </si>
  <si>
    <t>C2894</t>
  </si>
  <si>
    <t>C2895</t>
  </si>
  <si>
    <t>C2896</t>
  </si>
  <si>
    <t>C2899</t>
  </si>
  <si>
    <t>C29</t>
  </si>
  <si>
    <t>C291</t>
  </si>
  <si>
    <t>C2910</t>
  </si>
  <si>
    <t>C292</t>
  </si>
  <si>
    <t>C2920</t>
  </si>
  <si>
    <t>C293</t>
  </si>
  <si>
    <t>C2931</t>
  </si>
  <si>
    <t>C2932</t>
  </si>
  <si>
    <t>C30</t>
  </si>
  <si>
    <t>C301</t>
  </si>
  <si>
    <t>C3011</t>
  </si>
  <si>
    <t>C3012</t>
  </si>
  <si>
    <t>C302</t>
  </si>
  <si>
    <t>C3020</t>
  </si>
  <si>
    <t>C303</t>
  </si>
  <si>
    <t>C3030</t>
  </si>
  <si>
    <t>C304</t>
  </si>
  <si>
    <t>C3040</t>
  </si>
  <si>
    <t>C309</t>
  </si>
  <si>
    <t>C3091</t>
  </si>
  <si>
    <t>C3092</t>
  </si>
  <si>
    <t>C3099</t>
  </si>
  <si>
    <t>C31</t>
  </si>
  <si>
    <t>C310</t>
  </si>
  <si>
    <t>C3101</t>
  </si>
  <si>
    <t>C3102</t>
  </si>
  <si>
    <t>C3103</t>
  </si>
  <si>
    <t>C3109</t>
  </si>
  <si>
    <t>C32</t>
  </si>
  <si>
    <t>C321</t>
  </si>
  <si>
    <t>C3211</t>
  </si>
  <si>
    <t>C3212</t>
  </si>
  <si>
    <t>C3213</t>
  </si>
  <si>
    <t>C322</t>
  </si>
  <si>
    <t>C3220</t>
  </si>
  <si>
    <t>C323</t>
  </si>
  <si>
    <t>C3230</t>
  </si>
  <si>
    <t>C324</t>
  </si>
  <si>
    <t>C3240</t>
  </si>
  <si>
    <t>C325</t>
  </si>
  <si>
    <t>C3250</t>
  </si>
  <si>
    <t>C329</t>
  </si>
  <si>
    <t>C3291</t>
  </si>
  <si>
    <t>C3299</t>
  </si>
  <si>
    <t>C33</t>
  </si>
  <si>
    <t>C331</t>
  </si>
  <si>
    <t>C3311</t>
  </si>
  <si>
    <t>C3312</t>
  </si>
  <si>
    <t>C3313</t>
  </si>
  <si>
    <t>C3314</t>
  </si>
  <si>
    <t>C3315</t>
  </si>
  <si>
    <t>C3316</t>
  </si>
  <si>
    <t>C3317</t>
  </si>
  <si>
    <t>C3319</t>
  </si>
  <si>
    <t>C332</t>
  </si>
  <si>
    <t>C3320</t>
  </si>
  <si>
    <t>D</t>
  </si>
  <si>
    <t>D35</t>
  </si>
  <si>
    <t>D351</t>
  </si>
  <si>
    <t>D3511</t>
  </si>
  <si>
    <t>D3512</t>
  </si>
  <si>
    <t>D3513</t>
  </si>
  <si>
    <t>D3514</t>
  </si>
  <si>
    <t>D352</t>
  </si>
  <si>
    <t>D3521</t>
  </si>
  <si>
    <t>D3522</t>
  </si>
  <si>
    <t>D3523</t>
  </si>
  <si>
    <t>D353</t>
  </si>
  <si>
    <t>D3530</t>
  </si>
  <si>
    <t>E</t>
  </si>
  <si>
    <t>E36</t>
  </si>
  <si>
    <t>E360</t>
  </si>
  <si>
    <t>E3600</t>
  </si>
  <si>
    <t>E37</t>
  </si>
  <si>
    <t>E370</t>
  </si>
  <si>
    <t>E3700</t>
  </si>
  <si>
    <t>E38</t>
  </si>
  <si>
    <t>E381</t>
  </si>
  <si>
    <t>E3811</t>
  </si>
  <si>
    <t>E3812</t>
  </si>
  <si>
    <t>E382</t>
  </si>
  <si>
    <t>E3821</t>
  </si>
  <si>
    <t>E3822</t>
  </si>
  <si>
    <t>E383</t>
  </si>
  <si>
    <t>E3831</t>
  </si>
  <si>
    <t>E3832</t>
  </si>
  <si>
    <t>E39</t>
  </si>
  <si>
    <t>E390</t>
  </si>
  <si>
    <t>E3900</t>
  </si>
  <si>
    <t>F</t>
  </si>
  <si>
    <t>F41</t>
  </si>
  <si>
    <t>F411</t>
  </si>
  <si>
    <t>F4110</t>
  </si>
  <si>
    <t>F412</t>
  </si>
  <si>
    <t>F4120</t>
  </si>
  <si>
    <t>F42</t>
  </si>
  <si>
    <t>F421</t>
  </si>
  <si>
    <t>F4211</t>
  </si>
  <si>
    <t>F4212</t>
  </si>
  <si>
    <t>F4213</t>
  </si>
  <si>
    <t>F422</t>
  </si>
  <si>
    <t>F4221</t>
  </si>
  <si>
    <t>F4222</t>
  </si>
  <si>
    <t>F429</t>
  </si>
  <si>
    <t>F4291</t>
  </si>
  <si>
    <t>F4299</t>
  </si>
  <si>
    <t>F43</t>
  </si>
  <si>
    <t>F431</t>
  </si>
  <si>
    <t>F4311</t>
  </si>
  <si>
    <t>F4312</t>
  </si>
  <si>
    <t>F4313</t>
  </si>
  <si>
    <t>F432</t>
  </si>
  <si>
    <t>F4321</t>
  </si>
  <si>
    <t>F4322</t>
  </si>
  <si>
    <t>F4329</t>
  </si>
  <si>
    <t>F433</t>
  </si>
  <si>
    <t>F4331</t>
  </si>
  <si>
    <t>F4332</t>
  </si>
  <si>
    <t>F4333</t>
  </si>
  <si>
    <t>F4334</t>
  </si>
  <si>
    <t>F4339</t>
  </si>
  <si>
    <t>F439</t>
  </si>
  <si>
    <t>F4391</t>
  </si>
  <si>
    <t>F4399</t>
  </si>
  <si>
    <t>G</t>
  </si>
  <si>
    <t>G45</t>
  </si>
  <si>
    <t>G451</t>
  </si>
  <si>
    <t>G4511</t>
  </si>
  <si>
    <t>G4519</t>
  </si>
  <si>
    <t>G452</t>
  </si>
  <si>
    <t>G4520</t>
  </si>
  <si>
    <t>G453</t>
  </si>
  <si>
    <t>G4531</t>
  </si>
  <si>
    <t>G4532</t>
  </si>
  <si>
    <t>G454</t>
  </si>
  <si>
    <t>G4540</t>
  </si>
  <si>
    <t>G46</t>
  </si>
  <si>
    <t>G461</t>
  </si>
  <si>
    <t>G4611</t>
  </si>
  <si>
    <t>G4612</t>
  </si>
  <si>
    <t>G4613</t>
  </si>
  <si>
    <t>G4614</t>
  </si>
  <si>
    <t>G4615</t>
  </si>
  <si>
    <t>G4616</t>
  </si>
  <si>
    <t>G4617</t>
  </si>
  <si>
    <t>G4618</t>
  </si>
  <si>
    <t>G4619</t>
  </si>
  <si>
    <t>G462</t>
  </si>
  <si>
    <t>G4621</t>
  </si>
  <si>
    <t>G4622</t>
  </si>
  <si>
    <t>G4623</t>
  </si>
  <si>
    <t>G4624</t>
  </si>
  <si>
    <t>G463</t>
  </si>
  <si>
    <t>G4631</t>
  </si>
  <si>
    <t>G4632</t>
  </si>
  <si>
    <t>G4633</t>
  </si>
  <si>
    <t>G4634</t>
  </si>
  <si>
    <t>G4635</t>
  </si>
  <si>
    <t>G4636</t>
  </si>
  <si>
    <t>G4637</t>
  </si>
  <si>
    <t>G4638</t>
  </si>
  <si>
    <t>G4639</t>
  </si>
  <si>
    <t>G464</t>
  </si>
  <si>
    <t>G4641</t>
  </si>
  <si>
    <t>G4642</t>
  </si>
  <si>
    <t>G4643</t>
  </si>
  <si>
    <t>G4644</t>
  </si>
  <si>
    <t>G4645</t>
  </si>
  <si>
    <t>G4646</t>
  </si>
  <si>
    <t>G4647</t>
  </si>
  <si>
    <t>G4648</t>
  </si>
  <si>
    <t>G4649</t>
  </si>
  <si>
    <t>G465</t>
  </si>
  <si>
    <t>G4651</t>
  </si>
  <si>
    <t>G4652</t>
  </si>
  <si>
    <t>G466</t>
  </si>
  <si>
    <t>G4661</t>
  </si>
  <si>
    <t>G4662</t>
  </si>
  <si>
    <t>G4663</t>
  </si>
  <si>
    <t>G4664</t>
  </si>
  <si>
    <t>G4665</t>
  </si>
  <si>
    <t>G4666</t>
  </si>
  <si>
    <t>G4669</t>
  </si>
  <si>
    <t>G467</t>
  </si>
  <si>
    <t>G4671</t>
  </si>
  <si>
    <t>G4672</t>
  </si>
  <si>
    <t>G4673</t>
  </si>
  <si>
    <t>G4674</t>
  </si>
  <si>
    <t>G4675</t>
  </si>
  <si>
    <t>G4676</t>
  </si>
  <si>
    <t>G4677</t>
  </si>
  <si>
    <t>G469</t>
  </si>
  <si>
    <t>G4690</t>
  </si>
  <si>
    <t>G47</t>
  </si>
  <si>
    <t>G471</t>
  </si>
  <si>
    <t>G4711</t>
  </si>
  <si>
    <t>G4719</t>
  </si>
  <si>
    <t>G472</t>
  </si>
  <si>
    <t>G4721</t>
  </si>
  <si>
    <t>G4722</t>
  </si>
  <si>
    <t>G4723</t>
  </si>
  <si>
    <t>G4724</t>
  </si>
  <si>
    <t>G4725</t>
  </si>
  <si>
    <t>G4726</t>
  </si>
  <si>
    <t>G4729</t>
  </si>
  <si>
    <t>G473</t>
  </si>
  <si>
    <t>G4730</t>
  </si>
  <si>
    <t>G474</t>
  </si>
  <si>
    <t>G4741</t>
  </si>
  <si>
    <t>G4742</t>
  </si>
  <si>
    <t>G4743</t>
  </si>
  <si>
    <t>G475</t>
  </si>
  <si>
    <t>G4751</t>
  </si>
  <si>
    <t>G4752</t>
  </si>
  <si>
    <t>G4753</t>
  </si>
  <si>
    <t>G4754</t>
  </si>
  <si>
    <t>G4759</t>
  </si>
  <si>
    <t>G476</t>
  </si>
  <si>
    <t>G4761</t>
  </si>
  <si>
    <t>G4762</t>
  </si>
  <si>
    <t>G4763</t>
  </si>
  <si>
    <t>G4764</t>
  </si>
  <si>
    <t>G4765</t>
  </si>
  <si>
    <t>G477</t>
  </si>
  <si>
    <t>G4771</t>
  </si>
  <si>
    <t>G4772</t>
  </si>
  <si>
    <t>G4773</t>
  </si>
  <si>
    <t>G4774</t>
  </si>
  <si>
    <t>G4775</t>
  </si>
  <si>
    <t>G4776</t>
  </si>
  <si>
    <t>G4777</t>
  </si>
  <si>
    <t>G4778</t>
  </si>
  <si>
    <t>G4779</t>
  </si>
  <si>
    <t>G478</t>
  </si>
  <si>
    <t>G4781</t>
  </si>
  <si>
    <t>G4782</t>
  </si>
  <si>
    <t>G4789</t>
  </si>
  <si>
    <t>G479</t>
  </si>
  <si>
    <t>G4791</t>
  </si>
  <si>
    <t>G4799</t>
  </si>
  <si>
    <t>H</t>
  </si>
  <si>
    <t>H49</t>
  </si>
  <si>
    <t>H491</t>
  </si>
  <si>
    <t>H4910</t>
  </si>
  <si>
    <t>H492</t>
  </si>
  <si>
    <t>H4920</t>
  </si>
  <si>
    <t>H493</t>
  </si>
  <si>
    <t>H4931</t>
  </si>
  <si>
    <t>H4932</t>
  </si>
  <si>
    <t>H4939</t>
  </si>
  <si>
    <t>H494</t>
  </si>
  <si>
    <t>H4941</t>
  </si>
  <si>
    <t>H4942</t>
  </si>
  <si>
    <t>H495</t>
  </si>
  <si>
    <t>H4950</t>
  </si>
  <si>
    <t>H50</t>
  </si>
  <si>
    <t>H501</t>
  </si>
  <si>
    <t>H5010</t>
  </si>
  <si>
    <t>H502</t>
  </si>
  <si>
    <t>H5020</t>
  </si>
  <si>
    <t>H503</t>
  </si>
  <si>
    <t>H5030</t>
  </si>
  <si>
    <t>H504</t>
  </si>
  <si>
    <t>H5040</t>
  </si>
  <si>
    <t>H51</t>
  </si>
  <si>
    <t>H511</t>
  </si>
  <si>
    <t>H5110</t>
  </si>
  <si>
    <t>H512</t>
  </si>
  <si>
    <t>H5121</t>
  </si>
  <si>
    <t>H5122</t>
  </si>
  <si>
    <t>H52</t>
  </si>
  <si>
    <t>H521</t>
  </si>
  <si>
    <t>H5210</t>
  </si>
  <si>
    <t>H522</t>
  </si>
  <si>
    <t>H5221</t>
  </si>
  <si>
    <t>H5222</t>
  </si>
  <si>
    <t>H5223</t>
  </si>
  <si>
    <t>H5224</t>
  </si>
  <si>
    <t>H5229</t>
  </si>
  <si>
    <t>H53</t>
  </si>
  <si>
    <t>H531</t>
  </si>
  <si>
    <t>H5310</t>
  </si>
  <si>
    <t>H532</t>
  </si>
  <si>
    <t>H5320</t>
  </si>
  <si>
    <t>I</t>
  </si>
  <si>
    <t>I55</t>
  </si>
  <si>
    <t>I551</t>
  </si>
  <si>
    <t>I5510</t>
  </si>
  <si>
    <t>I552</t>
  </si>
  <si>
    <t>I5520</t>
  </si>
  <si>
    <t>I553</t>
  </si>
  <si>
    <t>I5530</t>
  </si>
  <si>
    <t>I559</t>
  </si>
  <si>
    <t>I5590</t>
  </si>
  <si>
    <t>I56</t>
  </si>
  <si>
    <t>I561</t>
  </si>
  <si>
    <t>I5610</t>
  </si>
  <si>
    <t>I562</t>
  </si>
  <si>
    <t>I5621</t>
  </si>
  <si>
    <t>I5629</t>
  </si>
  <si>
    <t>I563</t>
  </si>
  <si>
    <t>I5630</t>
  </si>
  <si>
    <t>J</t>
  </si>
  <si>
    <t>J58</t>
  </si>
  <si>
    <t>J581</t>
  </si>
  <si>
    <t>J5811</t>
  </si>
  <si>
    <t>J5812</t>
  </si>
  <si>
    <t>J5813</t>
  </si>
  <si>
    <t>J5814</t>
  </si>
  <si>
    <t>J5819</t>
  </si>
  <si>
    <t>J582</t>
  </si>
  <si>
    <t>J5821</t>
  </si>
  <si>
    <t>J5829</t>
  </si>
  <si>
    <t>J59</t>
  </si>
  <si>
    <t>J591</t>
  </si>
  <si>
    <t>J5911</t>
  </si>
  <si>
    <t>J5912</t>
  </si>
  <si>
    <t>J5913</t>
  </si>
  <si>
    <t>J5914</t>
  </si>
  <si>
    <t>J592</t>
  </si>
  <si>
    <t>J5920</t>
  </si>
  <si>
    <t>J60</t>
  </si>
  <si>
    <t>J601</t>
  </si>
  <si>
    <t>J6010</t>
  </si>
  <si>
    <t>J602</t>
  </si>
  <si>
    <t>J6020</t>
  </si>
  <si>
    <t>J61</t>
  </si>
  <si>
    <t>J611</t>
  </si>
  <si>
    <t>J6110</t>
  </si>
  <si>
    <t>J612</t>
  </si>
  <si>
    <t>J6120</t>
  </si>
  <si>
    <t>J613</t>
  </si>
  <si>
    <t>J6130</t>
  </si>
  <si>
    <t>J619</t>
  </si>
  <si>
    <t>J6190</t>
  </si>
  <si>
    <t>J62</t>
  </si>
  <si>
    <t>J620</t>
  </si>
  <si>
    <t>J6201</t>
  </si>
  <si>
    <t>J6202</t>
  </si>
  <si>
    <t>J6203</t>
  </si>
  <si>
    <t>J6209</t>
  </si>
  <si>
    <t>J63</t>
  </si>
  <si>
    <t>J631</t>
  </si>
  <si>
    <t>J6311</t>
  </si>
  <si>
    <t>J6312</t>
  </si>
  <si>
    <t>J639</t>
  </si>
  <si>
    <t>J6391</t>
  </si>
  <si>
    <t>J6399</t>
  </si>
  <si>
    <t>K</t>
  </si>
  <si>
    <t>K64</t>
  </si>
  <si>
    <t>K641</t>
  </si>
  <si>
    <t>K6411</t>
  </si>
  <si>
    <t>K6419</t>
  </si>
  <si>
    <t>K642</t>
  </si>
  <si>
    <t>K6420</t>
  </si>
  <si>
    <t>K643</t>
  </si>
  <si>
    <t>K6430</t>
  </si>
  <si>
    <t>K649</t>
  </si>
  <si>
    <t>K6491</t>
  </si>
  <si>
    <t>K6492</t>
  </si>
  <si>
    <t>K6499</t>
  </si>
  <si>
    <t>K65</t>
  </si>
  <si>
    <t>K651</t>
  </si>
  <si>
    <t>K6511</t>
  </si>
  <si>
    <t>K6512</t>
  </si>
  <si>
    <t>K652</t>
  </si>
  <si>
    <t>K6520</t>
  </si>
  <si>
    <t>K653</t>
  </si>
  <si>
    <t>K6530</t>
  </si>
  <si>
    <t>K66</t>
  </si>
  <si>
    <t>K661</t>
  </si>
  <si>
    <t>K6611</t>
  </si>
  <si>
    <t>K6612</t>
  </si>
  <si>
    <t>K6619</t>
  </si>
  <si>
    <t>K662</t>
  </si>
  <si>
    <t>K6621</t>
  </si>
  <si>
    <t>K6622</t>
  </si>
  <si>
    <t>K6629</t>
  </si>
  <si>
    <t>K663</t>
  </si>
  <si>
    <t>K6630</t>
  </si>
  <si>
    <t>L</t>
  </si>
  <si>
    <t>L68</t>
  </si>
  <si>
    <t>L681</t>
  </si>
  <si>
    <t>L6810</t>
  </si>
  <si>
    <t>L682</t>
  </si>
  <si>
    <t>L6820</t>
  </si>
  <si>
    <t>L683</t>
  </si>
  <si>
    <t>L6831</t>
  </si>
  <si>
    <t>L6832</t>
  </si>
  <si>
    <t>M</t>
  </si>
  <si>
    <t>M69</t>
  </si>
  <si>
    <t>M691</t>
  </si>
  <si>
    <t>M6910</t>
  </si>
  <si>
    <t>M692</t>
  </si>
  <si>
    <t>M6920</t>
  </si>
  <si>
    <t>M70</t>
  </si>
  <si>
    <t>M701</t>
  </si>
  <si>
    <t>M7010</t>
  </si>
  <si>
    <t>M702</t>
  </si>
  <si>
    <t>M7021</t>
  </si>
  <si>
    <t>M7022</t>
  </si>
  <si>
    <t>M71</t>
  </si>
  <si>
    <t>M711</t>
  </si>
  <si>
    <t>M7111</t>
  </si>
  <si>
    <t>M7112</t>
  </si>
  <si>
    <t>M712</t>
  </si>
  <si>
    <t>M7120</t>
  </si>
  <si>
    <t>M72</t>
  </si>
  <si>
    <t>M721</t>
  </si>
  <si>
    <t>M7211</t>
  </si>
  <si>
    <t>M7219</t>
  </si>
  <si>
    <t>M722</t>
  </si>
  <si>
    <t>M7220</t>
  </si>
  <si>
    <t>M73</t>
  </si>
  <si>
    <t>M731</t>
  </si>
  <si>
    <t>M7311</t>
  </si>
  <si>
    <t>M7312</t>
  </si>
  <si>
    <t>M732</t>
  </si>
  <si>
    <t>M7320</t>
  </si>
  <si>
    <t>M74</t>
  </si>
  <si>
    <t>M741</t>
  </si>
  <si>
    <t>M7410</t>
  </si>
  <si>
    <t>M742</t>
  </si>
  <si>
    <t>M7420</t>
  </si>
  <si>
    <t>M743</t>
  </si>
  <si>
    <t>M7430</t>
  </si>
  <si>
    <t>M749</t>
  </si>
  <si>
    <t>M7490</t>
  </si>
  <si>
    <t>M75</t>
  </si>
  <si>
    <t>M750</t>
  </si>
  <si>
    <t>M7500</t>
  </si>
  <si>
    <t>N77</t>
  </si>
  <si>
    <t>N771</t>
  </si>
  <si>
    <t>N7711</t>
  </si>
  <si>
    <t>N7712</t>
  </si>
  <si>
    <t>N772</t>
  </si>
  <si>
    <t>N7721</t>
  </si>
  <si>
    <t>N7722</t>
  </si>
  <si>
    <t>N7729</t>
  </si>
  <si>
    <t>N773</t>
  </si>
  <si>
    <t>N7731</t>
  </si>
  <si>
    <t>N7732</t>
  </si>
  <si>
    <t>N7733</t>
  </si>
  <si>
    <t>N7734</t>
  </si>
  <si>
    <t>N7735</t>
  </si>
  <si>
    <t>N7739</t>
  </si>
  <si>
    <t>N774</t>
  </si>
  <si>
    <t>N7740</t>
  </si>
  <si>
    <t>N78</t>
  </si>
  <si>
    <t>N781</t>
  </si>
  <si>
    <t>N7810</t>
  </si>
  <si>
    <t>N782</t>
  </si>
  <si>
    <t>N7820</t>
  </si>
  <si>
    <t>N783</t>
  </si>
  <si>
    <t>N7830</t>
  </si>
  <si>
    <t>N79</t>
  </si>
  <si>
    <t>N791</t>
  </si>
  <si>
    <t>N7911</t>
  </si>
  <si>
    <t>N7912</t>
  </si>
  <si>
    <t>N799</t>
  </si>
  <si>
    <t>N7990</t>
  </si>
  <si>
    <t>N80</t>
  </si>
  <si>
    <t>N801</t>
  </si>
  <si>
    <t>N8010</t>
  </si>
  <si>
    <t>N802</t>
  </si>
  <si>
    <t>N8020</t>
  </si>
  <si>
    <t>N803</t>
  </si>
  <si>
    <t>N8030</t>
  </si>
  <si>
    <t>N81</t>
  </si>
  <si>
    <t>N811</t>
  </si>
  <si>
    <t>N8110</t>
  </si>
  <si>
    <t>N812</t>
  </si>
  <si>
    <t>N8121</t>
  </si>
  <si>
    <t>N8122</t>
  </si>
  <si>
    <t>N8129</t>
  </si>
  <si>
    <t>N813</t>
  </si>
  <si>
    <t>N8130</t>
  </si>
  <si>
    <t>N82</t>
  </si>
  <si>
    <t>N821</t>
  </si>
  <si>
    <t>N8211</t>
  </si>
  <si>
    <t>N8219</t>
  </si>
  <si>
    <t>N822</t>
  </si>
  <si>
    <t>N8220</t>
  </si>
  <si>
    <t>N823</t>
  </si>
  <si>
    <t>N8230</t>
  </si>
  <si>
    <t>N829</t>
  </si>
  <si>
    <t>N8291</t>
  </si>
  <si>
    <t>N8292</t>
  </si>
  <si>
    <t>N8299</t>
  </si>
  <si>
    <t>O</t>
  </si>
  <si>
    <t>O84</t>
  </si>
  <si>
    <t>O841</t>
  </si>
  <si>
    <t>O8411</t>
  </si>
  <si>
    <t>O8412</t>
  </si>
  <si>
    <t>O8413</t>
  </si>
  <si>
    <t>O842</t>
  </si>
  <si>
    <t>O8421</t>
  </si>
  <si>
    <t>O8422</t>
  </si>
  <si>
    <t>O8423</t>
  </si>
  <si>
    <t>O8424</t>
  </si>
  <si>
    <t>O8425</t>
  </si>
  <si>
    <t>O843</t>
  </si>
  <si>
    <t>O8430</t>
  </si>
  <si>
    <t>P</t>
  </si>
  <si>
    <t>P85</t>
  </si>
  <si>
    <t>P851</t>
  </si>
  <si>
    <t>P8510</t>
  </si>
  <si>
    <t>P852</t>
  </si>
  <si>
    <t>P8520</t>
  </si>
  <si>
    <t>P853</t>
  </si>
  <si>
    <t>P8531</t>
  </si>
  <si>
    <t>P8532</t>
  </si>
  <si>
    <t>P854</t>
  </si>
  <si>
    <t>P8541</t>
  </si>
  <si>
    <t>P8542</t>
  </si>
  <si>
    <t>P855</t>
  </si>
  <si>
    <t>P8551</t>
  </si>
  <si>
    <t>P8552</t>
  </si>
  <si>
    <t>P8553</t>
  </si>
  <si>
    <t>P8559</t>
  </si>
  <si>
    <t>P856</t>
  </si>
  <si>
    <t>P8560</t>
  </si>
  <si>
    <t>Q</t>
  </si>
  <si>
    <t>Q86</t>
  </si>
  <si>
    <t>Q861</t>
  </si>
  <si>
    <t>Q8610</t>
  </si>
  <si>
    <t>Q862</t>
  </si>
  <si>
    <t>Q8621</t>
  </si>
  <si>
    <t>Q8622</t>
  </si>
  <si>
    <t>Q8623</t>
  </si>
  <si>
    <t>Q869</t>
  </si>
  <si>
    <t>Q8690</t>
  </si>
  <si>
    <t>Q87</t>
  </si>
  <si>
    <t>Q871</t>
  </si>
  <si>
    <t>Q8710</t>
  </si>
  <si>
    <t>Q872</t>
  </si>
  <si>
    <t>Q8720</t>
  </si>
  <si>
    <t>Q873</t>
  </si>
  <si>
    <t>Q8730</t>
  </si>
  <si>
    <t>Q879</t>
  </si>
  <si>
    <t>Q8790</t>
  </si>
  <si>
    <t>Q88</t>
  </si>
  <si>
    <t>Q881</t>
  </si>
  <si>
    <t>Q8810</t>
  </si>
  <si>
    <t>Q889</t>
  </si>
  <si>
    <t>Q8891</t>
  </si>
  <si>
    <t>Q8899</t>
  </si>
  <si>
    <t>R</t>
  </si>
  <si>
    <t>R90</t>
  </si>
  <si>
    <t>R900</t>
  </si>
  <si>
    <t>R9001</t>
  </si>
  <si>
    <t>R9002</t>
  </si>
  <si>
    <t>R9003</t>
  </si>
  <si>
    <t>R9004</t>
  </si>
  <si>
    <t>R91</t>
  </si>
  <si>
    <t>R910</t>
  </si>
  <si>
    <t>R9101</t>
  </si>
  <si>
    <t>R9102</t>
  </si>
  <si>
    <t>R9103</t>
  </si>
  <si>
    <t>R9104</t>
  </si>
  <si>
    <t>R92</t>
  </si>
  <si>
    <t>R920</t>
  </si>
  <si>
    <t>R9200</t>
  </si>
  <si>
    <t>R93</t>
  </si>
  <si>
    <t>R931</t>
  </si>
  <si>
    <t>R9311</t>
  </si>
  <si>
    <t>R9312</t>
  </si>
  <si>
    <t>R9313</t>
  </si>
  <si>
    <t>R9319</t>
  </si>
  <si>
    <t>R932</t>
  </si>
  <si>
    <t>R9321</t>
  </si>
  <si>
    <t>R9329</t>
  </si>
  <si>
    <t>S</t>
  </si>
  <si>
    <t>S94</t>
  </si>
  <si>
    <t>S941</t>
  </si>
  <si>
    <t>S9411</t>
  </si>
  <si>
    <t>S9412</t>
  </si>
  <si>
    <t>S942</t>
  </si>
  <si>
    <t>S9420</t>
  </si>
  <si>
    <t>S949</t>
  </si>
  <si>
    <t>S9491</t>
  </si>
  <si>
    <t>S9492</t>
  </si>
  <si>
    <t>S9499</t>
  </si>
  <si>
    <t>S95</t>
  </si>
  <si>
    <t>S951</t>
  </si>
  <si>
    <t>S9511</t>
  </si>
  <si>
    <t>S9512</t>
  </si>
  <si>
    <t>S952</t>
  </si>
  <si>
    <t>S9521</t>
  </si>
  <si>
    <t>S9522</t>
  </si>
  <si>
    <t>S9523</t>
  </si>
  <si>
    <t>S9524</t>
  </si>
  <si>
    <t>S9525</t>
  </si>
  <si>
    <t>S9529</t>
  </si>
  <si>
    <t>S96</t>
  </si>
  <si>
    <t>S960</t>
  </si>
  <si>
    <t>S9601</t>
  </si>
  <si>
    <t>S9602</t>
  </si>
  <si>
    <t>S9603</t>
  </si>
  <si>
    <t>S9604</t>
  </si>
  <si>
    <t>S9609</t>
  </si>
  <si>
    <t>T</t>
  </si>
  <si>
    <t>T97</t>
  </si>
  <si>
    <t>T970</t>
  </si>
  <si>
    <t>T9700</t>
  </si>
  <si>
    <t>T98</t>
  </si>
  <si>
    <t>T981</t>
  </si>
  <si>
    <t>T9810</t>
  </si>
  <si>
    <t>T982</t>
  </si>
  <si>
    <t>T9820</t>
  </si>
  <si>
    <t>U</t>
  </si>
  <si>
    <t>U99</t>
  </si>
  <si>
    <t>U990</t>
  </si>
  <si>
    <t>U9900</t>
  </si>
  <si>
    <t>Code NACE</t>
  </si>
  <si>
    <t>A - AGRICULTURE SYLVICULTURE ET PÊCHE</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</si>
  <si>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</si>
  <si>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</si>
  <si>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</si>
  <si>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</si>
  <si>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</si>
  <si>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</si>
  <si>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</si>
  <si>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</si>
  <si>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</si>
  <si>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</si>
  <si>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</si>
  <si>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</si>
  <si>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</si>
  <si>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</si>
  <si>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</si>
  <si>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</si>
  <si>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</si>
  <si>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</si>
  <si>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</si>
  <si>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</si>
  <si>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</si>
  <si>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</si>
  <si>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</si>
  <si>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</si>
  <si>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</si>
  <si>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</si>
  <si>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</si>
  <si>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</si>
  <si>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</si>
  <si>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</si>
  <si>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</si>
  <si>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</si>
  <si>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</si>
  <si>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</si>
  <si>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</si>
  <si>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</si>
  <si>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</si>
  <si>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</si>
  <si>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</si>
  <si>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</si>
  <si>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</si>
  <si>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</si>
  <si>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</si>
  <si>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</si>
  <si>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</si>
  <si>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</si>
  <si>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</si>
  <si>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</si>
  <si>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</si>
  <si>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</si>
  <si>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</si>
  <si>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</si>
  <si>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A3.2.1 - Aquaculture en mer</t>
  </si>
  <si>
    <t>A3.2.2 - Aquaculture en eau douce</t>
  </si>
  <si>
    <t>B - INDUSTRIES EXTRACTIVES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</si>
  <si>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</si>
  <si>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</si>
  <si>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</si>
  <si>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</si>
  <si>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</si>
  <si>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</si>
  <si>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</si>
  <si>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</si>
  <si>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</si>
  <si>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</si>
  <si>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</si>
  <si>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</si>
  <si>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</si>
  <si>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</si>
  <si>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</si>
  <si>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</si>
  <si>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</si>
  <si>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</si>
  <si>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</si>
  <si>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</si>
  <si>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</si>
  <si>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</si>
  <si>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</si>
  <si>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</si>
  <si>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</si>
  <si>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</si>
  <si>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</si>
  <si>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</si>
  <si>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</si>
  <si>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</si>
  <si>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C - INDUSTRIE MANUFACTURIÈRE</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</si>
  <si>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</si>
  <si>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</si>
  <si>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</si>
  <si>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</si>
  <si>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</si>
  <si>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</si>
  <si>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</si>
  <si>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</si>
  <si>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</si>
  <si>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</si>
  <si>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</si>
  <si>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</si>
  <si>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</si>
  <si>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</si>
  <si>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</si>
  <si>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</si>
  <si>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</si>
  <si>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</si>
  <si>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</si>
  <si>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</si>
  <si>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</si>
  <si>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</si>
  <si>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</si>
  <si>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</si>
  <si>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</si>
  <si>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</si>
  <si>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</si>
  <si>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</si>
  <si>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</si>
  <si>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</si>
  <si>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</si>
  <si>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</si>
  <si>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</si>
  <si>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</si>
  <si>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</si>
  <si>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</si>
  <si>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</si>
  <si>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</si>
  <si>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</si>
  <si>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</si>
  <si>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</si>
  <si>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</si>
  <si>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</si>
  <si>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</si>
  <si>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C12 - Industrie du tabac</t>
  </si>
  <si>
    <t>C12.0 - Industrie du tabac</t>
  </si>
  <si>
    <t>C12.0.0 - Industrie du tabac</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</si>
  <si>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</si>
  <si>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</si>
  <si>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</si>
  <si>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</si>
  <si>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</si>
  <si>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</si>
  <si>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</si>
  <si>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</si>
  <si>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</si>
  <si>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</si>
  <si>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</si>
  <si>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</si>
  <si>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</si>
  <si>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</si>
  <si>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</si>
  <si>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</si>
  <si>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</si>
  <si>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</si>
  <si>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</si>
  <si>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</si>
  <si>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</si>
  <si>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</si>
  <si>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</si>
  <si>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</si>
  <si>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</si>
  <si>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</si>
  <si>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</si>
  <si>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</si>
  <si>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</si>
  <si>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</si>
  <si>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</si>
  <si>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</si>
  <si>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</si>
  <si>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</si>
  <si>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</si>
  <si>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</si>
  <si>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</si>
  <si>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</si>
  <si>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</si>
  <si>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</si>
  <si>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</si>
  <si>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</si>
  <si>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</si>
  <si>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</si>
  <si>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</si>
  <si>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</si>
  <si>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</si>
  <si>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</si>
  <si>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</si>
  <si>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</si>
  <si>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</si>
  <si>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</si>
  <si>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</si>
  <si>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</si>
  <si>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</si>
  <si>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</si>
  <si>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</si>
  <si>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</si>
  <si>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</si>
  <si>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</si>
  <si>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</si>
  <si>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</si>
  <si>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</si>
  <si>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</si>
  <si>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</si>
  <si>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</si>
  <si>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</si>
  <si>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</si>
  <si>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</si>
  <si>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</si>
  <si>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</si>
  <si>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</si>
  <si>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</si>
  <si>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</si>
  <si>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</si>
  <si>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</si>
  <si>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</si>
  <si>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</si>
  <si>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</si>
  <si>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</si>
  <si>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</si>
  <si>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</si>
  <si>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</si>
  <si>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</si>
  <si>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</si>
  <si>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</si>
  <si>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</si>
  <si>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</si>
  <si>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</si>
  <si>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</si>
  <si>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</si>
  <si>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</si>
  <si>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</si>
  <si>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</si>
  <si>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</si>
  <si>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C22.2.2 - Fabrication d'emballages en matières plastiques</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</si>
  <si>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</si>
  <si>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</si>
  <si>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</si>
  <si>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</si>
  <si>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</si>
  <si>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</si>
  <si>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</si>
  <si>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</si>
  <si>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</si>
  <si>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</si>
  <si>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</si>
  <si>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</si>
  <si>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</si>
  <si>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</si>
  <si>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</si>
  <si>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</si>
  <si>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</si>
  <si>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</si>
  <si>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</si>
  <si>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</si>
  <si>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</si>
  <si>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</si>
  <si>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</si>
  <si>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</si>
  <si>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</si>
  <si>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</si>
  <si>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</si>
  <si>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</si>
  <si>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</si>
  <si>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</si>
  <si>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</si>
  <si>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</si>
  <si>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</si>
  <si>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</si>
  <si>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</si>
  <si>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</si>
  <si>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</si>
  <si>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</si>
  <si>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</si>
  <si>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</si>
  <si>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</si>
  <si>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</si>
  <si>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</si>
  <si>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</si>
  <si>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</si>
  <si>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</si>
  <si>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</si>
  <si>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</si>
  <si>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</si>
  <si>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</si>
  <si>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</si>
  <si>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</si>
  <si>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</si>
  <si>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</si>
  <si>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</si>
  <si>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</si>
  <si>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</si>
  <si>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</si>
  <si>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</si>
  <si>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</si>
  <si>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</si>
  <si>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</si>
  <si>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</si>
  <si>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</si>
  <si>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</si>
  <si>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</si>
  <si>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</si>
  <si>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</si>
  <si>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</si>
  <si>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</si>
  <si>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</si>
  <si>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</si>
  <si>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</si>
  <si>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</si>
  <si>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</si>
  <si>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</si>
  <si>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</si>
  <si>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</si>
  <si>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</si>
  <si>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</si>
  <si>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</si>
  <si>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</si>
  <si>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</si>
  <si>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</si>
  <si>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</si>
  <si>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</si>
  <si>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</si>
  <si>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</si>
  <si>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</si>
  <si>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C26.5.1 - Fabrication d'instruments d'appareils mesure d'essai navigation</t>
  </si>
  <si>
    <t>C26.5.2 - Horlogerie</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</si>
  <si>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</si>
  <si>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</si>
  <si>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</si>
  <si>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</si>
  <si>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</si>
  <si>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</si>
  <si>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</si>
  <si>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</si>
  <si>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</si>
  <si>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</si>
  <si>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</si>
  <si>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</si>
  <si>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</si>
  <si>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</si>
  <si>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</si>
  <si>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</si>
  <si>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</si>
  <si>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</si>
  <si>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</si>
  <si>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</si>
  <si>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</si>
  <si>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</si>
  <si>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</si>
  <si>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</si>
  <si>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</si>
  <si>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</si>
  <si>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</si>
  <si>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</si>
  <si>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</si>
  <si>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</si>
  <si>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</si>
  <si>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</si>
  <si>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</si>
  <si>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</si>
  <si>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</si>
  <si>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</si>
  <si>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</si>
  <si>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</si>
  <si>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</si>
  <si>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</si>
  <si>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</si>
  <si>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</si>
  <si>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</si>
  <si>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</si>
  <si>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</si>
  <si>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</si>
  <si>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</si>
  <si>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</si>
  <si>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</si>
  <si>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</si>
  <si>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</si>
  <si>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</si>
  <si>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</si>
  <si>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</si>
  <si>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</si>
  <si>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</si>
  <si>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</si>
  <si>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</si>
  <si>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</si>
  <si>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</si>
  <si>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</si>
  <si>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</si>
  <si>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</si>
  <si>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</si>
  <si>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</si>
  <si>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</si>
  <si>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</si>
  <si>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</si>
  <si>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</si>
  <si>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</si>
  <si>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</si>
  <si>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</si>
  <si>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</si>
  <si>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</si>
  <si>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</si>
  <si>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</si>
  <si>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</si>
  <si>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</si>
  <si>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</si>
  <si>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</si>
  <si>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</si>
  <si>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</si>
  <si>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</si>
  <si>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</si>
  <si>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</si>
  <si>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</si>
  <si>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</si>
  <si>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</si>
  <si>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</si>
  <si>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</si>
  <si>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</si>
  <si>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</si>
  <si>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</si>
  <si>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</si>
  <si>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</si>
  <si>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</si>
  <si>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</si>
  <si>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</si>
  <si>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</si>
  <si>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</si>
  <si>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</si>
  <si>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</si>
  <si>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D - PROD DISTRIBUTION D'ÉLECTRICITÉ GAZ VAPEUR D'AIR CONDITIONNÉ</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</si>
  <si>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</si>
  <si>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</si>
  <si>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</si>
  <si>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</si>
  <si>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</si>
  <si>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</si>
  <si>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</si>
  <si>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</si>
  <si>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</si>
  <si>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</si>
  <si>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</si>
  <si>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</si>
  <si>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</si>
  <si>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</si>
  <si>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</si>
  <si>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</si>
  <si>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</si>
  <si>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</si>
  <si>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</si>
  <si>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</si>
  <si>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</si>
  <si>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</si>
  <si>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</si>
  <si>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</si>
  <si>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</si>
  <si>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</si>
  <si>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</si>
  <si>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</si>
  <si>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</si>
  <si>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</si>
  <si>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</si>
  <si>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</si>
  <si>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</si>
  <si>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</si>
  <si>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</si>
  <si>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</si>
  <si>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</si>
  <si>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</si>
  <si>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</si>
  <si>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</si>
  <si>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</si>
  <si>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</si>
  <si>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</si>
  <si>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</si>
  <si>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</si>
  <si>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</si>
  <si>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</si>
  <si>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</si>
  <si>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</si>
  <si>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</si>
  <si>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</si>
  <si>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</si>
  <si>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</si>
  <si>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</si>
  <si>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</si>
  <si>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</si>
  <si>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</si>
  <si>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</si>
  <si>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</si>
  <si>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</si>
  <si>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</si>
  <si>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</si>
  <si>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</si>
  <si>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</si>
  <si>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</si>
  <si>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</si>
  <si>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</si>
  <si>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</si>
  <si>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</si>
  <si>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</si>
  <si>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</si>
  <si>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</si>
  <si>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</si>
  <si>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</si>
  <si>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</si>
  <si>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</si>
  <si>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</si>
  <si>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</si>
  <si>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</si>
  <si>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</si>
  <si>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</si>
  <si>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G46.1.3 - Intermédiaires du commerce en bois et matériaux de construction</t>
  </si>
  <si>
    <t>G46.1.7 - Intermédiaires du commerce en denrées boissons et tabac</t>
  </si>
  <si>
    <t>G46.1.8 - Autres intermédiaires spécialisés du commerce</t>
  </si>
  <si>
    <t>G46.1.9 - Intermédiaires du commerce en produits divers</t>
  </si>
  <si>
    <t>G46.2 - Commerce de gros de produits agricoles bruts</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</si>
  <si>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</si>
  <si>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</si>
  <si>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</si>
  <si>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</si>
  <si>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</si>
  <si>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</si>
  <si>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</si>
  <si>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</si>
  <si>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</si>
  <si>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</si>
  <si>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</si>
  <si>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</si>
  <si>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</si>
  <si>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</si>
  <si>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</si>
  <si>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</si>
  <si>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</si>
  <si>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</si>
  <si>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</si>
  <si>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</si>
  <si>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</si>
  <si>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</si>
  <si>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</si>
  <si>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G46.6 - Commerce de gros d'autres équipements industriels</t>
  </si>
  <si>
    <t>G46.6.1 - Commerce de gros de matériel agricole</t>
  </si>
  <si>
    <t>G46.6.2 - Commerce de gros de machines-outils</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</si>
  <si>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</si>
  <si>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</si>
  <si>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</si>
  <si>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</si>
  <si>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</si>
  <si>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</si>
  <si>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</si>
  <si>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</si>
  <si>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</si>
  <si>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</si>
  <si>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</si>
  <si>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</si>
  <si>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</si>
  <si>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</si>
  <si>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</si>
  <si>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</si>
  <si>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</si>
  <si>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</si>
  <si>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</si>
  <si>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</si>
  <si>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</si>
  <si>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</si>
  <si>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</si>
  <si>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</si>
  <si>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</si>
  <si>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</si>
  <si>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G47.4.2 - Commerce détail matériels télécommunication en magasin spécialisé</t>
  </si>
  <si>
    <t>G47.4.3 - Commerce de détail de matériels audio/vidéo en magasin spécialisé</t>
  </si>
  <si>
    <t>G47.5.1 - Commerce de détail de textiles en magasin spécialisé</t>
  </si>
  <si>
    <t>G47.5.4 - Commerce détail d'appareils électroménagers en magasin spécialisé</t>
  </si>
  <si>
    <t>G47.6 - Commerce détail biens culturels loisirs en magasin spécialisé</t>
  </si>
  <si>
    <t>G47.6.1 - Commerce de détail de livres en magasin spécialisé</t>
  </si>
  <si>
    <t>G47.6.2 - Commerce de détail de journaux et papeterie en magasin spécialisé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</si>
  <si>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</si>
  <si>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</si>
  <si>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</si>
  <si>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</si>
  <si>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G47.7.3 - Commerce détail produits pharmaceutiques en magasin spécialisé</t>
  </si>
  <si>
    <t>G47.7.5 - Commerce détail parfumerie produits beauté en magasin spécialisé</t>
  </si>
  <si>
    <t>G47.7.6 - Com détail fleur plante graine engrais animaux aliment en mag spé</t>
  </si>
  <si>
    <t>G47.7.8 - Commerces de détail spécialisés divers</t>
  </si>
  <si>
    <t>G47.7.9 - Commerce de détail de biens d'occasion en magasin</t>
  </si>
  <si>
    <t>G47.8 - Commerce de détail sur éventaires et marchés</t>
  </si>
  <si>
    <t>G47.8.1 - Commerce de détail alimentaire sur éventaires et marchés</t>
  </si>
  <si>
    <t>G47.8.9 - Autres commerces de détail sur éventaires et marchés</t>
  </si>
  <si>
    <t>G47.9 - Commerce de détail hors magasin éventaires ou marchés</t>
  </si>
  <si>
    <t>G47.9.1 - Vente à distance</t>
  </si>
  <si>
    <t>G47.9.9 - Autres commerces de détail hors magasin éventaires ou marchés</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</si>
  <si>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</si>
  <si>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</si>
  <si>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</si>
  <si>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</si>
  <si>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</si>
  <si>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</si>
  <si>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</si>
  <si>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</si>
  <si>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</si>
  <si>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</si>
  <si>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</si>
  <si>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</si>
  <si>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</si>
  <si>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</si>
  <si>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</si>
  <si>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</si>
  <si>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</si>
  <si>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</si>
  <si>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</si>
  <si>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</si>
  <si>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</si>
  <si>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</si>
  <si>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</si>
  <si>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</si>
  <si>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</si>
  <si>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</si>
  <si>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</si>
  <si>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</si>
  <si>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</si>
  <si>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</si>
  <si>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</si>
  <si>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</si>
  <si>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</si>
  <si>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</si>
  <si>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</si>
  <si>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</si>
  <si>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</si>
  <si>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</si>
  <si>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</si>
  <si>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</si>
  <si>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</si>
  <si>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</si>
  <si>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</si>
  <si>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</si>
  <si>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I - HÉBERGEMENT ET RESTAURATION</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</si>
  <si>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</si>
  <si>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</si>
  <si>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</si>
  <si>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</si>
  <si>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</si>
  <si>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</si>
  <si>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</si>
  <si>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</si>
  <si>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</si>
  <si>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</si>
  <si>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</si>
  <si>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</si>
  <si>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</si>
  <si>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</si>
  <si>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</si>
  <si>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</si>
  <si>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</si>
  <si>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</si>
  <si>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</si>
  <si>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</si>
  <si>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</si>
  <si>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</si>
  <si>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</si>
  <si>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</si>
  <si>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</si>
  <si>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</si>
  <si>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</si>
  <si>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</si>
  <si>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</si>
  <si>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</si>
  <si>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</si>
  <si>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</si>
  <si>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</si>
  <si>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</si>
  <si>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</si>
  <si>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</si>
  <si>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</si>
  <si>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</si>
  <si>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</si>
  <si>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</si>
  <si>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</si>
  <si>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</si>
  <si>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</si>
  <si>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</si>
  <si>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</si>
  <si>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</si>
  <si>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</si>
  <si>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</si>
  <si>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</si>
  <si>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</si>
  <si>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</si>
  <si>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</si>
  <si>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</si>
  <si>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</si>
  <si>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</si>
  <si>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</si>
  <si>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</si>
  <si>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</si>
  <si>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</si>
  <si>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</si>
  <si>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</si>
  <si>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</si>
  <si>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</si>
  <si>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</si>
  <si>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</si>
  <si>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</si>
  <si>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</si>
  <si>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</si>
  <si>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</si>
  <si>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</si>
  <si>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</si>
  <si>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</si>
  <si>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</si>
  <si>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</si>
  <si>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</si>
  <si>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</si>
  <si>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</si>
  <si>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</si>
  <si>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</si>
  <si>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</si>
  <si>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</si>
  <si>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</si>
  <si>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</si>
  <si>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</si>
  <si>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</si>
  <si>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</si>
  <si>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</si>
  <si>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</si>
  <si>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</si>
  <si>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</si>
  <si>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</si>
  <si>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</si>
  <si>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</si>
  <si>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</si>
  <si>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</si>
  <si>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</si>
  <si>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</si>
  <si>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</si>
  <si>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</si>
  <si>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</si>
  <si>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</si>
  <si>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</si>
  <si>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</si>
  <si>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</si>
  <si>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</si>
  <si>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</si>
  <si>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</si>
  <si>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</si>
  <si>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</si>
  <si>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</si>
  <si>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</si>
  <si>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</si>
  <si>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</si>
  <si>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</si>
  <si>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</si>
  <si>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</si>
  <si>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</si>
  <si>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</si>
  <si>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</si>
  <si>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</si>
  <si>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</si>
  <si>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</si>
  <si>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</si>
  <si>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</si>
  <si>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</si>
  <si>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</si>
  <si>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</si>
  <si>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</si>
  <si>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</si>
  <si>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</si>
  <si>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</si>
  <si>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</si>
  <si>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</si>
  <si>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</si>
  <si>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</si>
  <si>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</si>
  <si>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</si>
  <si>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</si>
  <si>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</si>
  <si>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</si>
  <si>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</si>
  <si>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</si>
  <si>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</si>
  <si>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</si>
  <si>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</si>
  <si>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N - ACTIVITÉS DE SERVICES ADMINISTRATIFS ET DE SOUTIEN</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</si>
  <si>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</si>
  <si>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</si>
  <si>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</si>
  <si>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</si>
  <si>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</si>
  <si>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</si>
  <si>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</si>
  <si>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</si>
  <si>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</si>
  <si>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</si>
  <si>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</si>
  <si>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</si>
  <si>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</si>
  <si>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</si>
  <si>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</si>
  <si>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</si>
  <si>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</si>
  <si>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</si>
  <si>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</si>
  <si>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</si>
  <si>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</si>
  <si>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</si>
  <si>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</si>
  <si>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</si>
  <si>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</si>
  <si>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</si>
  <si>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</si>
  <si>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</si>
  <si>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</si>
  <si>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</si>
  <si>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</si>
  <si>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</si>
  <si>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</si>
  <si>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</si>
  <si>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</si>
  <si>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</si>
  <si>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</si>
  <si>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</si>
  <si>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</si>
  <si>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</si>
  <si>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</si>
  <si>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</si>
  <si>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</si>
  <si>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</si>
  <si>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</si>
  <si>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</si>
  <si>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</si>
  <si>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</si>
  <si>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</si>
  <si>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</si>
  <si>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</si>
  <si>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</si>
  <si>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</si>
  <si>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</si>
  <si>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</si>
  <si>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N82.9.2 - Conditionnement à façon</t>
  </si>
  <si>
    <t>N82.9.9 - Autres activités de soutien aux entreprises nca</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</si>
  <si>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</si>
  <si>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</si>
  <si>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</si>
  <si>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</si>
  <si>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</si>
  <si>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</si>
  <si>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</si>
  <si>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</si>
  <si>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</si>
  <si>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</si>
  <si>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</si>
  <si>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</si>
  <si>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</si>
  <si>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</si>
  <si>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P - ENSEIGNEMENT</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</si>
  <si>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</si>
  <si>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</si>
  <si>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</si>
  <si>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</si>
  <si>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</si>
  <si>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</si>
  <si>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</si>
  <si>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</si>
  <si>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</si>
  <si>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</si>
  <si>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</si>
  <si>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</si>
  <si>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</si>
  <si>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</si>
  <si>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</si>
  <si>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</si>
  <si>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</si>
  <si>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</si>
  <si>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</si>
  <si>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</si>
  <si>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</si>
  <si>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</si>
  <si>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</si>
  <si>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</si>
  <si>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</si>
  <si>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</si>
  <si>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</si>
  <si>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</si>
  <si>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</si>
  <si>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</si>
  <si>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</si>
  <si>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Q87.3 - Activités soins résidentiels pour personnes âgées pour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</si>
  <si>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</si>
  <si>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</si>
  <si>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</si>
  <si>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</si>
  <si>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</si>
  <si>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</si>
  <si>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</si>
  <si>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</si>
  <si>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R - ARTS SPECTACLES ET ACTIVITÉS RÉCRÉATIVES</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</si>
  <si>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</si>
  <si>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</si>
  <si>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</si>
  <si>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</si>
  <si>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</si>
  <si>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</si>
  <si>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</si>
  <si>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</si>
  <si>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</si>
  <si>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</si>
  <si>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</si>
  <si>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</si>
  <si>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</si>
  <si>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</si>
  <si>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</si>
  <si>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</si>
  <si>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</si>
  <si>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</si>
  <si>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</si>
  <si>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</si>
  <si>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</si>
  <si>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</si>
  <si>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</si>
  <si>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</si>
  <si>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</si>
  <si>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</si>
  <si>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</si>
  <si>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</si>
  <si>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</si>
  <si>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</si>
  <si>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</si>
  <si>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</si>
  <si>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</si>
  <si>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</si>
  <si>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</si>
  <si>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</si>
  <si>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</si>
  <si>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</si>
  <si>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</si>
  <si>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</si>
  <si>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</si>
  <si>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</si>
  <si>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</si>
  <si>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</si>
  <si>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</si>
  <si>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</si>
  <si>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</si>
  <si>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</si>
  <si>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</si>
  <si>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</si>
  <si>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</si>
  <si>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</si>
  <si>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</si>
  <si>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T - ACTIVITÉS MÉNAGES (EMPLOYEURS; PROD BIENS SERV PR USAGE PROPRE)</t>
  </si>
  <si>
    <t>U - ACTIVITÉS EXTRA-TERRITORIALES</t>
  </si>
  <si>
    <t>U99 - Activités extra-territoriales</t>
  </si>
  <si>
    <t>U99.0 - Activités extra-territoriales</t>
  </si>
  <si>
    <t>U99.0.0 - Activités extra-territoriales</t>
  </si>
  <si>
    <t>C16.2.9 - Fabrication d'objets divers en bois ou en liège vannerie sparterie</t>
  </si>
  <si>
    <t>C17.2.1 - Fabrication papier carton ondulés d'emballages en papier ou en carton</t>
  </si>
  <si>
    <t>C20.1 - Fabrication produits chimiques azotés d'engrais caoutchouc synthétique</t>
  </si>
  <si>
    <t>C22.2.1 - Fabrication plaques feuilles tubes profilés en matières plastiques</t>
  </si>
  <si>
    <t>C22.2.3 - Fabrication d'éléments en matières plastiques pour la construction</t>
  </si>
  <si>
    <t>C23.4.1 - Fabrication d'articles céramiques à usage domestique ou ornemental</t>
  </si>
  <si>
    <t>C24.2 - Fabrication tubes tuyaux profilés creux accessoires corresp en acier</t>
  </si>
  <si>
    <t>C24.2.0 - Fabrication tubes tuyaux profilés creux accessoires corresp en acier</t>
  </si>
  <si>
    <t>C26.5 - Fabrication d'instruments et d'appareils de mesure; horlogerie</t>
  </si>
  <si>
    <t>C26.6 - Fabrication équipement irradiation médicale électroméd électrothérapeut</t>
  </si>
  <si>
    <t>C26.6.0 - Fabrication équipement irradiation médicale électroméd électrothérapeut</t>
  </si>
  <si>
    <t>C27.1 - Fabrication moteurs génératrices transformateurs électriques</t>
  </si>
  <si>
    <t>C28.2.3 - Fabrication machine équipement bureau sauf ordinateurs équipement périph</t>
  </si>
  <si>
    <t>G46.1.1 - Interméd du Commerce en matières premières agricoles animaux vivants</t>
  </si>
  <si>
    <t>G46.1.2 - Interméd du Commerce en combustib métaux minéraux produits chimiques</t>
  </si>
  <si>
    <t>G46.1.4 - Interméd du Commerce en machines équipements industriels navire avion</t>
  </si>
  <si>
    <t>G46.1.5 - Intermédiaires du Commerce en meubles articles ménage quincaillerie</t>
  </si>
  <si>
    <t>G46.1.6 - Interméd du Commerce habillement fourrure chaussure article en cuir</t>
  </si>
  <si>
    <t>G46.2.1 - Commerce gros céréales tabac non manufacturé aliments pour le bétail</t>
  </si>
  <si>
    <t>G46.5 - Commerce gros équipements techno information la communication TIC</t>
  </si>
  <si>
    <t>G46.5.1 - Commerce gros ordinateurs équipements informatiques périph logiciels</t>
  </si>
  <si>
    <t>G46.5.2 - Commerce gros d'équipements compo électroniques télécommunication</t>
  </si>
  <si>
    <t>G46.6.3 - Commerce gros machines pour extract la construction le génie civil</t>
  </si>
  <si>
    <t>G47.1.1 - Commerce détail en magasin non spécialisé à prédominance alimentaire</t>
  </si>
  <si>
    <t>G47.1.9 - Commerce détail en magasin non spé sans prédominance alimentaire</t>
  </si>
  <si>
    <t>G47.4 - Commerce détail équipem technologie communication TIC en magasin spé</t>
  </si>
  <si>
    <t>G47.4.1 - Commerce détail ordinateurs unités périph logiciels en magasin spé</t>
  </si>
  <si>
    <t>G47.5 - Commerce détail d'autres équipements du foyer en magasin spécialisé</t>
  </si>
  <si>
    <t>G47.5.2 - Commerce détail quincaillerie peintures verres en magasin spécialisé</t>
  </si>
  <si>
    <t>G47.5.3 - Commerce détail tapis moquettes revêtements murs sols en magasin spé</t>
  </si>
  <si>
    <t>G47.5.9 - Commerce détail meuble appareil éclairage ménage nca en mag spé</t>
  </si>
  <si>
    <t>G47.6.3 - Commerce détail d'enregistrements musicaux vidéo en magasin spé</t>
  </si>
  <si>
    <t>G47.7.2 - Commerce détail chaussures d'articles en cuir en magasin spécialisé</t>
  </si>
  <si>
    <t>G47.7.4 - Commerce détail d'articles médicaux orthopédiques en magasin spé</t>
  </si>
  <si>
    <t>G47.7.7 - Commerce détail d'articles d'horlogerie bijouterie en magasin spé</t>
  </si>
  <si>
    <t>G47.8.2 - Commerce détail textiles habillement chaussures sur éventaires marché</t>
  </si>
  <si>
    <t>M71 - Activités architect ingénierie activités contrôle analyses techniques</t>
  </si>
  <si>
    <t>N82.9.1 - Activités agence recouvr facture sociétés info finan sur la clientèle</t>
  </si>
  <si>
    <t>Q87.2 - Activités soins résidentiels pr handicapé malades mentaux toxicomanes</t>
  </si>
  <si>
    <t>Q87.2.0 - Activités soins résidentiels pr handicapé malades mentaux toxicomanes</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</si>
  <si>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</si>
  <si>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</si>
  <si>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</si>
  <si>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</si>
  <si>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</si>
  <si>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</si>
  <si>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</si>
  <si>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</si>
  <si>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100: NACE</t>
  </si>
  <si>
    <t>Metric: Valorisation des biens immobiliers</t>
  </si>
  <si>
    <t>ei330</t>
  </si>
  <si>
    <t>101: Liste des Pays ISO</t>
  </si>
  <si>
    <t>Q87.3.0 - Activités soins résidentiels personnes âgées handicapés</t>
  </si>
  <si>
    <t>FRANCE</t>
  </si>
  <si>
    <t>France (FR.13/FR.14)</t>
  </si>
  <si>
    <t>Dommages aux biens consécutifs aux atteintes aux systèmes d'information et de communication [32]</t>
  </si>
  <si>
    <t>Pertes pécuniaires consécutives aux atteintes aux systèmes d'information et de communication [33]</t>
  </si>
  <si>
    <t>Non Vie [20-33]</t>
  </si>
  <si>
    <t>e1292</t>
  </si>
  <si>
    <t>e1293</t>
  </si>
  <si>
    <t>e1294</t>
  </si>
  <si>
    <t>122: Type d'opérations par catégories comptables [170]</t>
  </si>
  <si>
    <t>144: Classification des activités Vie [170]</t>
  </si>
  <si>
    <t>133: Classification des activités Vie [170]</t>
  </si>
  <si>
    <t>orpsnat</t>
  </si>
  <si>
    <t>http://acpr.banque-france.fr/xbrl/orpsnat</t>
  </si>
  <si>
    <t>http://acpr.banque-france.fr/xbrl/orpsnat/dict/met</t>
  </si>
  <si>
    <t>http://acpr.banque-france.fr/xbrl/orpsnat/dict/dim</t>
  </si>
  <si>
    <t>http://acpr.banque-france.fr/xbrl/orpsnat/dict/dom</t>
  </si>
  <si>
    <t>Titres participatifs admis en constitution de la marge de solvabilité</t>
  </si>
  <si>
    <t>Autres emprunts et titres subordonnés admis en constitution de la marge de solvabilité</t>
  </si>
  <si>
    <t>Emprunts et titres subordonnés non admis en constitution de la marge de solvabilité</t>
  </si>
  <si>
    <t>Metric: Emission des passifs subordonnés</t>
  </si>
  <si>
    <t>Metric: Remboursement des passifs subordonnés</t>
  </si>
  <si>
    <t>mi500</t>
  </si>
  <si>
    <t>mi501</t>
  </si>
  <si>
    <t>Metric: Autres mouvements de diminution des passifs subordonnés</t>
  </si>
  <si>
    <t>mi502</t>
  </si>
  <si>
    <t>mi503</t>
  </si>
  <si>
    <t>Metric: Code ISO Devise</t>
  </si>
  <si>
    <t>Metric: Contrepartie</t>
  </si>
  <si>
    <t>ei504</t>
  </si>
  <si>
    <t>si505</t>
  </si>
  <si>
    <t>Metric: Titre côté</t>
  </si>
  <si>
    <t>Metric: Date d'émission</t>
  </si>
  <si>
    <t>di507</t>
  </si>
  <si>
    <t>Metric: Date de maturité</t>
  </si>
  <si>
    <t>Metric: Montant remboursé au cours de l'exercice</t>
  </si>
  <si>
    <t>Metric: Taux d'intérêt nominal</t>
  </si>
  <si>
    <t>Metric: Période de préavis pour modification ou remboursement total</t>
  </si>
  <si>
    <t>di508</t>
  </si>
  <si>
    <t>di509</t>
  </si>
  <si>
    <t>di510</t>
  </si>
  <si>
    <t>si514</t>
  </si>
  <si>
    <t>si515</t>
  </si>
  <si>
    <t>XC</t>
  </si>
  <si>
    <t>bi506</t>
  </si>
  <si>
    <t>Metric: Pourcentage des titres subordonnés détaillés</t>
  </si>
  <si>
    <t>pi512</t>
  </si>
  <si>
    <t>pi513</t>
  </si>
  <si>
    <t>mi511</t>
  </si>
  <si>
    <t>Metric: Sous-total des titres subordonnés détaillés</t>
  </si>
  <si>
    <t>mi516</t>
  </si>
  <si>
    <t>pi517</t>
  </si>
  <si>
    <t>XD</t>
  </si>
  <si>
    <t>XE</t>
  </si>
  <si>
    <t>DD</t>
  </si>
  <si>
    <t>Prévision de la distribution des dividendes</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</si>
  <si>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</si>
  <si>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</si>
  <si>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</si>
  <si>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</si>
  <si>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</si>
  <si>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</si>
  <si>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</si>
  <si>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</si>
  <si>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</si>
  <si>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</si>
  <si>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</si>
  <si>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</si>
  <si>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</si>
  <si>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</si>
  <si>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</si>
  <si>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</si>
  <si>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</si>
  <si>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</si>
  <si>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</si>
  <si>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</si>
  <si>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</si>
  <si>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</si>
  <si>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</si>
  <si>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</si>
  <si>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</si>
  <si>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BYR</t>
  </si>
  <si>
    <t>BZD</t>
  </si>
  <si>
    <t>BYN</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</si>
  <si>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</si>
  <si>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</si>
  <si>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</si>
  <si>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</si>
  <si>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</si>
  <si>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</si>
  <si>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</si>
  <si>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</si>
  <si>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</si>
  <si>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</si>
  <si>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</si>
  <si>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</si>
  <si>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</si>
  <si>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</si>
  <si>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</si>
  <si>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</si>
  <si>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</si>
  <si>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</si>
  <si>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</si>
  <si>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</si>
  <si>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</si>
  <si>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</si>
  <si>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</si>
  <si>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</si>
  <si>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</si>
  <si>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</si>
  <si>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</si>
  <si>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</si>
  <si>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</si>
  <si>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</si>
  <si>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</si>
  <si>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</si>
  <si>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</si>
  <si>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</si>
  <si>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</si>
  <si>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</si>
  <si>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</si>
  <si>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</si>
  <si>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</si>
  <si>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</si>
  <si>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</si>
  <si>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</si>
  <si>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</si>
  <si>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</si>
  <si>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</si>
  <si>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</si>
  <si>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</si>
  <si>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</si>
  <si>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</si>
  <si>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</si>
  <si>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</si>
  <si>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</si>
  <si>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</si>
  <si>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</si>
  <si>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</si>
  <si>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</si>
  <si>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</si>
  <si>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</si>
  <si>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</si>
  <si>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</si>
  <si>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</si>
  <si>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</si>
  <si>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</si>
  <si>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</si>
  <si>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</si>
  <si>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</si>
  <si>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</si>
  <si>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</si>
  <si>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</si>
  <si>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</si>
  <si>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</si>
  <si>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</si>
  <si>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MUR</t>
  </si>
  <si>
    <t>MVR</t>
  </si>
  <si>
    <t>MWK</t>
  </si>
  <si>
    <t>MRU</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</si>
  <si>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</si>
  <si>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</si>
  <si>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</si>
  <si>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</si>
  <si>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</si>
  <si>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</si>
  <si>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</si>
  <si>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</si>
  <si>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</si>
  <si>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</si>
  <si>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</si>
  <si>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</si>
  <si>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</si>
  <si>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</si>
  <si>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</si>
  <si>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</si>
  <si>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</si>
  <si>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</si>
  <si>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</si>
  <si>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</si>
  <si>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</si>
  <si>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</si>
  <si>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</si>
  <si>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</si>
  <si>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</si>
  <si>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</si>
  <si>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</si>
  <si>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</si>
  <si>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</si>
  <si>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</si>
  <si>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</si>
  <si>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</si>
  <si>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</si>
  <si>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STD</t>
  </si>
  <si>
    <t>SYP</t>
  </si>
  <si>
    <t>SLE</t>
  </si>
  <si>
    <t>SZL</t>
  </si>
  <si>
    <t>THB</t>
  </si>
  <si>
    <t>TJS</t>
  </si>
  <si>
    <t>SSP</t>
  </si>
  <si>
    <t>TMT</t>
  </si>
  <si>
    <t>TND</t>
  </si>
  <si>
    <t>STN</t>
  </si>
  <si>
    <t>TOP</t>
  </si>
  <si>
    <t>SVC</t>
  </si>
  <si>
    <t>TRY</t>
  </si>
  <si>
    <t>TTD</t>
  </si>
  <si>
    <t>TWD</t>
  </si>
  <si>
    <t>TZS</t>
  </si>
  <si>
    <t>UAH</t>
  </si>
  <si>
    <t>UGX</t>
  </si>
  <si>
    <t>USD</t>
  </si>
  <si>
    <t>USN</t>
  </si>
  <si>
    <t>USS</t>
  </si>
  <si>
    <t>UYU</t>
  </si>
  <si>
    <t>UZS</t>
  </si>
  <si>
    <t>VEF</t>
  </si>
  <si>
    <t>VND</t>
  </si>
  <si>
    <t>VUV</t>
  </si>
  <si>
    <t>WST</t>
  </si>
  <si>
    <t>XAF</t>
  </si>
  <si>
    <t>XAG</t>
  </si>
  <si>
    <t>UYI</t>
  </si>
  <si>
    <t>XAU</t>
  </si>
  <si>
    <t>XBA</t>
  </si>
  <si>
    <t>UYW</t>
  </si>
  <si>
    <t>XBB</t>
  </si>
  <si>
    <t>XBC</t>
  </si>
  <si>
    <t>XBD</t>
  </si>
  <si>
    <t>VES</t>
  </si>
  <si>
    <t>XCD</t>
  </si>
  <si>
    <t>XDR</t>
  </si>
  <si>
    <t>XFU</t>
  </si>
  <si>
    <t>XOF</t>
  </si>
  <si>
    <t>XPD</t>
  </si>
  <si>
    <t>XPF</t>
  </si>
  <si>
    <t>XPT</t>
  </si>
  <si>
    <t>XTS</t>
  </si>
  <si>
    <t>XXX</t>
  </si>
  <si>
    <t>YER</t>
  </si>
  <si>
    <t>ZAR</t>
  </si>
  <si>
    <t>ZMK</t>
  </si>
  <si>
    <t>ZWL</t>
  </si>
  <si>
    <t>Local</t>
  </si>
  <si>
    <t>Foreign</t>
  </si>
  <si>
    <t>XSU</t>
  </si>
  <si>
    <t>XUA</t>
  </si>
  <si>
    <t>ZMW</t>
  </si>
  <si>
    <t>Temporary identifier for currency 1</t>
  </si>
  <si>
    <t>Temporary identifier for currency 2</t>
  </si>
  <si>
    <t>x6</t>
  </si>
  <si>
    <t>Temporary identifier for currency 3</t>
  </si>
  <si>
    <t>x7</t>
  </si>
  <si>
    <t>Aggregated currencies due to application of threshold</t>
  </si>
  <si>
    <t>x8</t>
  </si>
  <si>
    <t>Metric: Dénomination du titre</t>
  </si>
  <si>
    <t>Metric: Montant nominal initial</t>
  </si>
  <si>
    <t>Engagement PER (Autres contrats individuels d'assurance vie à prime unique ou versements libres y compris groupes ouverts) [4]</t>
  </si>
  <si>
    <t>Hors engagement PER (Autres contrats individuels d'assurance vie à prime unique ou versements libres y compris groupes ouverts) [4]</t>
  </si>
  <si>
    <t>Engagement PER (Autres contrats individuels d'assurance vie à primes périodiques y compris groupes ouverts) [5]</t>
  </si>
  <si>
    <t>Hors engagement PER (Autres contrats individuels d'assurance vie à primes périodiques y compris groupes ouverts) [5]</t>
  </si>
  <si>
    <t>Hors engagement PER (Contrats collectifs d'assurance en cas de vie) [7]</t>
  </si>
  <si>
    <t>Engagement PER (Contrats collectifs d'assurance en cas de vie) [7]</t>
  </si>
  <si>
    <t>Hors engagement PER (Contrats d'assurance vie ou de capitalisation en unités de compte à prime unique ou versements libres) [8]</t>
  </si>
  <si>
    <t>Engagement PER (Contrats d'assurance vie ou de capitalisation en unités de compte à prime unique ou versements libres) [8]</t>
  </si>
  <si>
    <t>Hors engagement PER (Contrats d'assurance vie ou de capitalisation en unités de compte à primes périodiques) [9]</t>
  </si>
  <si>
    <t>Engagement PER (Contrats d'assurance vie ou de capitalisation en unités de compte à primes périodiques) [9]</t>
  </si>
  <si>
    <t>Garanties collectives - PER</t>
  </si>
  <si>
    <t>Comptabilité générale hors contrats à capital variable</t>
  </si>
  <si>
    <t>Contrats à capital variable de la comptabilité générale</t>
  </si>
  <si>
    <t>Branche 26</t>
  </si>
  <si>
    <t>Diversifiés</t>
  </si>
  <si>
    <t>Comptabilité auxiliaire d'affection ne relevant pas d'opérations légalement cantonnées, et hors contrats à capital variable</t>
  </si>
  <si>
    <t>Contrats à capital variable faisant l'objet d'une comptabilité auxiliaire d'affectation ne relevant pas d'opérations légalement cantonnées</t>
  </si>
  <si>
    <t>Metric: Comptabilité d'affectation</t>
  </si>
  <si>
    <t>ei518</t>
  </si>
  <si>
    <t>RC.13.07, RC.13.08</t>
  </si>
  <si>
    <t>RC.20.01</t>
  </si>
  <si>
    <t>Metric: Garantie incapacité</t>
  </si>
  <si>
    <t>Metric: Garantie invalidité</t>
  </si>
  <si>
    <t>Metric: Autre type de Garanties</t>
  </si>
  <si>
    <t>Metric: Possibilité de rachat collectif</t>
  </si>
  <si>
    <t>bi519</t>
  </si>
  <si>
    <t>bi520</t>
  </si>
  <si>
    <t>bi521</t>
  </si>
  <si>
    <t>bi522</t>
  </si>
  <si>
    <t>Metric: Capitaux ou rentes garantis</t>
  </si>
  <si>
    <t>mi523</t>
  </si>
  <si>
    <t>Metric: Durée moyenne résiduelle jusqu'au passage en retraite</t>
  </si>
  <si>
    <t>ri524</t>
  </si>
  <si>
    <t>Metric: Chargements de gestion</t>
  </si>
  <si>
    <t>Metric: Montant de revalorisation non discrétionnaire</t>
  </si>
  <si>
    <t>mi525</t>
  </si>
  <si>
    <t>mi526</t>
  </si>
  <si>
    <t>Metric: Montant de revalorisation de la rente pour les contrats en service</t>
  </si>
  <si>
    <t>mi527</t>
  </si>
  <si>
    <t>Metric: Montant des encours des adhérents passant de la phase de constitution à la phase de restitution</t>
  </si>
  <si>
    <t>Metric: Montant des encours des adhérents décédés au cours de l'année</t>
  </si>
  <si>
    <t>mi528</t>
  </si>
  <si>
    <t>mi529</t>
  </si>
  <si>
    <t>Metric: Capitaux ou rentes cédés</t>
  </si>
  <si>
    <t>mi530</t>
  </si>
  <si>
    <t>Metric: Provisions mathématiques cédées</t>
  </si>
  <si>
    <t>mi531</t>
  </si>
  <si>
    <t>XF</t>
  </si>
  <si>
    <t>RC.20.01 line identification</t>
  </si>
  <si>
    <t>Metric: Nombre de groupes homogènes de contrats</t>
  </si>
  <si>
    <t>ii532</t>
  </si>
  <si>
    <t>Groupe homogène de contrats 4</t>
  </si>
  <si>
    <t>Groupe homogène de contrats 5</t>
  </si>
  <si>
    <t>Groupe homogène de contrats 6</t>
  </si>
  <si>
    <t>Groupe homogène de contrats 7</t>
  </si>
  <si>
    <t>Groupe homogène de contrats 8</t>
  </si>
  <si>
    <t>Groupe homogène de contrats 9</t>
  </si>
  <si>
    <t>Groupe homogène de contrats 10</t>
  </si>
  <si>
    <t>Groupe homogène de contrats 11</t>
  </si>
  <si>
    <t>Groupe homogène de contrats 12</t>
  </si>
  <si>
    <t>Groupe homogène de contrats 13</t>
  </si>
  <si>
    <t>Groupe homogène de contrats 14</t>
  </si>
  <si>
    <t>Groupe homogène de contrats 15</t>
  </si>
  <si>
    <t>Groupe homogène de contrats 16</t>
  </si>
  <si>
    <t>Groupe homogène de contrats 17</t>
  </si>
  <si>
    <t>Groupe homogène de contrats 18</t>
  </si>
  <si>
    <t>Groupe homogène de contrats 19</t>
  </si>
  <si>
    <t>Groupe homogène de contrats 20</t>
  </si>
  <si>
    <t>Groupe homogène de contrats 21</t>
  </si>
  <si>
    <t>Groupe homogène de contrats 22</t>
  </si>
  <si>
    <t>Groupe homogène de contrats 23</t>
  </si>
  <si>
    <t>Groupe homogène de contrats 24</t>
  </si>
  <si>
    <t>Groupe homogène de contrats 25</t>
  </si>
  <si>
    <t>Groupe homogène de contrats 26</t>
  </si>
  <si>
    <t>Groupe homogène de contrats 27</t>
  </si>
  <si>
    <t>Groupe homogène de contrats 28</t>
  </si>
  <si>
    <t>Groupe homogène de contrats 29</t>
  </si>
  <si>
    <t>Groupe homogène de contrats 30</t>
  </si>
  <si>
    <t>Groupe homogène de contrats 31</t>
  </si>
  <si>
    <t>Groupe homogène de contrats 32</t>
  </si>
  <si>
    <t>Groupe homogène de contrats 33</t>
  </si>
  <si>
    <t>Groupe homogène de contrats 34</t>
  </si>
  <si>
    <t>Groupe homogène de contrats 35</t>
  </si>
  <si>
    <t>Groupe homogène de contrats 36</t>
  </si>
  <si>
    <t>Groupe homogène de contrats 37</t>
  </si>
  <si>
    <t>Groupe homogène de contrats 38</t>
  </si>
  <si>
    <t>Groupe homogène de contrats 39</t>
  </si>
  <si>
    <t>Groupe homogène de contrats 40</t>
  </si>
  <si>
    <t>Groupe homogène de contrats 41</t>
  </si>
  <si>
    <t>Groupe homogène de contrats 42</t>
  </si>
  <si>
    <t>Groupe homogène de contrats 43</t>
  </si>
  <si>
    <t>Groupe homogène de contrats 44</t>
  </si>
  <si>
    <t>Groupe homogène de contrats 45</t>
  </si>
  <si>
    <t>Groupe homogène de contrats 46</t>
  </si>
  <si>
    <t>Autres groupes homogènes de contrats</t>
  </si>
  <si>
    <t>RC.27.01</t>
  </si>
  <si>
    <t>Groupe homogène de contrats 47</t>
  </si>
  <si>
    <t>Groupe homogène de contrats 48</t>
  </si>
  <si>
    <t>Groupe homogène de contrats 49</t>
  </si>
  <si>
    <t>Groupe homogène de contrats 50</t>
  </si>
  <si>
    <t>N+31 et supérieurs</t>
  </si>
  <si>
    <t>110: Groupes homogènes de contrats (provision globale de gestion)[orpsnat 100]</t>
  </si>
  <si>
    <t>500: Prévision distribution des dividendes [orpsnat 100]</t>
  </si>
  <si>
    <t>201: Comptabilité d'affectation [orpsnat 100]</t>
  </si>
  <si>
    <t>200: Type d'opérations par catégories comptables [orpsnat 100]</t>
  </si>
  <si>
    <t>Metric: Ressources (calcul de la PG)</t>
  </si>
  <si>
    <t>Metric: Dépenses (calcul de la PG)</t>
  </si>
  <si>
    <t>Metric: Ressources moins dépenses (calcul de la PG)</t>
  </si>
  <si>
    <t>Metric: Ressources moins dépenses actualisées (calcul de la PG)</t>
  </si>
  <si>
    <t>Metric: Rendement hors plus-values du portefeuille obligataire</t>
  </si>
  <si>
    <t>Metric: Taux représentant 75 % du taux moyen semestriel des emprunts d'Etat</t>
  </si>
  <si>
    <t>Metric: Taux représentant 60 % du taux moyen semestriel des emprunts d'Etat</t>
  </si>
  <si>
    <t>pi533</t>
  </si>
  <si>
    <t>pi534</t>
  </si>
  <si>
    <t>pi559</t>
  </si>
  <si>
    <t>mi536</t>
  </si>
  <si>
    <t>mi537</t>
  </si>
  <si>
    <t>mi538</t>
  </si>
  <si>
    <t>mi539</t>
  </si>
  <si>
    <t>mi540</t>
  </si>
  <si>
    <t>mi543</t>
  </si>
  <si>
    <t>mi544</t>
  </si>
  <si>
    <t>mi545</t>
  </si>
  <si>
    <t>mi546</t>
  </si>
  <si>
    <t>mi547</t>
  </si>
  <si>
    <t>mi548</t>
  </si>
  <si>
    <t>mi549</t>
  </si>
  <si>
    <t>mi550</t>
  </si>
  <si>
    <t>mi551</t>
  </si>
  <si>
    <t>mi552</t>
  </si>
  <si>
    <t>Première méthode de calcul de la PAF</t>
  </si>
  <si>
    <t>Deuxième méthode de calcul de la PAF</t>
  </si>
  <si>
    <t>Troisième méthode de calcul de la PAF</t>
  </si>
  <si>
    <t>120: Méthode de calcul de la PAF [orpsnat 100]</t>
  </si>
  <si>
    <t>mi562</t>
  </si>
  <si>
    <t>Metric: Projection des paiements futurs (calcul de la PAF)</t>
  </si>
  <si>
    <t>N+31</t>
  </si>
  <si>
    <t>N+41</t>
  </si>
  <si>
    <t>N+32</t>
  </si>
  <si>
    <t>N+33</t>
  </si>
  <si>
    <t>N+34</t>
  </si>
  <si>
    <t>N+35</t>
  </si>
  <si>
    <t>N+36</t>
  </si>
  <si>
    <t>N+37</t>
  </si>
  <si>
    <t>N+38</t>
  </si>
  <si>
    <t>N+39</t>
  </si>
  <si>
    <t>N+40</t>
  </si>
  <si>
    <t>N+42</t>
  </si>
  <si>
    <t>N+43</t>
  </si>
  <si>
    <t>N+44</t>
  </si>
  <si>
    <t>N+45</t>
  </si>
  <si>
    <t>N+46</t>
  </si>
  <si>
    <t>N+47</t>
  </si>
  <si>
    <t>N+48</t>
  </si>
  <si>
    <t>N+49</t>
  </si>
  <si>
    <t>N+50</t>
  </si>
  <si>
    <t>RF.28.01, RG.28.01</t>
  </si>
  <si>
    <t>200: Calcul de la Provision de gestion [orpsnat 100]</t>
  </si>
  <si>
    <t>201: Projection des paiements futurs (calcul de la PAF) [orpsnat 100]</t>
  </si>
  <si>
    <t>mi573</t>
  </si>
  <si>
    <t>mi574</t>
  </si>
  <si>
    <t>mi575</t>
  </si>
  <si>
    <t>mi576</t>
  </si>
  <si>
    <t>mi577</t>
  </si>
  <si>
    <t>mi579</t>
  </si>
  <si>
    <t>Metric: Valorisation ORPS</t>
  </si>
  <si>
    <t>Metric: Variation des capitaux propres pour les FRPS</t>
  </si>
  <si>
    <t>Metric: Variation des capitaux propres pour les MRPS et URPS</t>
  </si>
  <si>
    <t>Metric: Variation des capitaux propres pour les IRPS</t>
  </si>
  <si>
    <t>ei585</t>
  </si>
  <si>
    <t>ei586</t>
  </si>
  <si>
    <t>ei587</t>
  </si>
  <si>
    <t>Metric: Comparaison de la PB minimale avec le montant de PB effectif de l'exercice</t>
  </si>
  <si>
    <t>Metric: Provision globale de gestion</t>
  </si>
  <si>
    <t>ei584</t>
  </si>
  <si>
    <t>Metric: Montant calculé</t>
  </si>
  <si>
    <t>f2000</t>
  </si>
  <si>
    <t>f2001</t>
  </si>
  <si>
    <t>f2002</t>
  </si>
  <si>
    <t>f2003</t>
  </si>
  <si>
    <t>f2004</t>
  </si>
  <si>
    <t>f2005</t>
  </si>
  <si>
    <t>f2006</t>
  </si>
  <si>
    <t>f2007</t>
  </si>
  <si>
    <t>f2008</t>
  </si>
  <si>
    <t>f2009</t>
  </si>
  <si>
    <t>f2010</t>
  </si>
  <si>
    <t>f2011</t>
  </si>
  <si>
    <t>f2012</t>
  </si>
  <si>
    <t>f2013</t>
  </si>
  <si>
    <t>f2014</t>
  </si>
  <si>
    <t>f2015</t>
  </si>
  <si>
    <t>f2016</t>
  </si>
  <si>
    <t>f2017</t>
  </si>
  <si>
    <t>f2018</t>
  </si>
  <si>
    <t>f2019</t>
  </si>
  <si>
    <t>f2020</t>
  </si>
  <si>
    <t>f2021</t>
  </si>
  <si>
    <t>f2022</t>
  </si>
  <si>
    <t>f2023</t>
  </si>
  <si>
    <t>f2024</t>
  </si>
  <si>
    <t>f2025</t>
  </si>
  <si>
    <t>f2026</t>
  </si>
  <si>
    <t>f2027</t>
  </si>
  <si>
    <t>f2028</t>
  </si>
  <si>
    <t>f2029</t>
  </si>
  <si>
    <t>f2030</t>
  </si>
  <si>
    <t>f2031</t>
  </si>
  <si>
    <t>f2032</t>
  </si>
  <si>
    <t>f2033</t>
  </si>
  <si>
    <t>f2034</t>
  </si>
  <si>
    <t>f2035</t>
  </si>
  <si>
    <t>f2036</t>
  </si>
  <si>
    <t>f2037</t>
  </si>
  <si>
    <t>f2038</t>
  </si>
  <si>
    <t>f2039</t>
  </si>
  <si>
    <t>f2040</t>
  </si>
  <si>
    <t>f2041</t>
  </si>
  <si>
    <t>f2042</t>
  </si>
  <si>
    <t>f2043</t>
  </si>
  <si>
    <t>f2044</t>
  </si>
  <si>
    <t>f2045</t>
  </si>
  <si>
    <t>f2046</t>
  </si>
  <si>
    <t>f2047</t>
  </si>
  <si>
    <t>f2048</t>
  </si>
  <si>
    <t>f2049</t>
  </si>
  <si>
    <t>f2050</t>
  </si>
  <si>
    <t>f2051</t>
  </si>
  <si>
    <t>f2052</t>
  </si>
  <si>
    <t>f2053</t>
  </si>
  <si>
    <t>f2054</t>
  </si>
  <si>
    <t>Devise</t>
  </si>
  <si>
    <t>RC.04.XX.04 line identification</t>
  </si>
  <si>
    <t>RC.04.XX.05 line identification</t>
  </si>
  <si>
    <t>RC.04.XX.06 line identification</t>
  </si>
  <si>
    <t>Metric: Taux d'intérêt en cas d'application d'une clause de step up</t>
  </si>
  <si>
    <t>Test de déclenchement de la PAF</t>
  </si>
  <si>
    <t>f2055</t>
  </si>
  <si>
    <t>RCC.28.01, RCG.28.01</t>
  </si>
  <si>
    <t>Metric: Taux de rendement réel des actifs</t>
  </si>
  <si>
    <t>Metric: Intérêts techniques</t>
  </si>
  <si>
    <t>Metric: Minimum contractuellement garanti de PB</t>
  </si>
  <si>
    <t>Metric: Montant moyen des provisions mathématiques constituées</t>
  </si>
  <si>
    <t>Metric: Taux représentant 80% du taux de rendement réel des actifs</t>
  </si>
  <si>
    <t>Metric: Quotient des intérêts techniques et minimum contractuellement garanti de PB par le montant moyen des PM</t>
  </si>
  <si>
    <t>Metric: Test de déclenchement positif</t>
  </si>
  <si>
    <t>Metric: Méthode de calcul de la PAF choisie</t>
  </si>
  <si>
    <t>Metric: Taux technique moyen pondéré par les provisions mathématiques</t>
  </si>
  <si>
    <t>Metric: Taux moyen des emprunts de l'Etat français calculé sur une base semestrielle</t>
  </si>
  <si>
    <t>Metric: Taux unique d'actualisation</t>
  </si>
  <si>
    <t>Metric: Dotation à la provision pour aléa financier</t>
  </si>
  <si>
    <t>Metric: Obligations et titres assimilés non arrivés à terme</t>
  </si>
  <si>
    <t>Metric: Obligations et titres assimilés arrivés à terme</t>
  </si>
  <si>
    <t>Metric: Coupons du portefeuille d'obligations et titres assimilés</t>
  </si>
  <si>
    <t>Metric: Coupons des obligations et titres assimilés arrivées à terme</t>
  </si>
  <si>
    <t>Metric: Taux de rendement du total actif</t>
  </si>
  <si>
    <t>Metric: Flux actualisé</t>
  </si>
  <si>
    <t>Groupe homogène de contrats 1 (valeur de la provision de gestion la plus importante)</t>
  </si>
  <si>
    <t>Groupe homogène de contrats 2 (deuxième valeur de la provision de gestion la plus importante)</t>
  </si>
  <si>
    <t>Groupe homogène de contrats 3 (troisième valeur de la provision de gestion la plus importante)</t>
  </si>
  <si>
    <t>Groupe homogène de contrats (valeur de la provision de gestion la moins importante)</t>
  </si>
  <si>
    <t>Détermination de la provision pour aléas financiers</t>
  </si>
  <si>
    <t>Détermination de la provision globale de gestion</t>
  </si>
  <si>
    <t>f2056</t>
  </si>
  <si>
    <t>Provision globale de gestion, données communes</t>
  </si>
  <si>
    <t>pi558</t>
  </si>
  <si>
    <t>mi561</t>
  </si>
  <si>
    <t>pi564</t>
  </si>
  <si>
    <t>pi568</t>
  </si>
  <si>
    <t>mi572</t>
  </si>
  <si>
    <t>ei583</t>
  </si>
  <si>
    <t>Metric: Taux de rendement (calcul de la PG)</t>
  </si>
  <si>
    <t>Metric: Chargements sur primes périodiques</t>
  </si>
  <si>
    <t>Metric: Commissions de réassurance perçues</t>
  </si>
  <si>
    <t>Metric: Produits financiers disponibles</t>
  </si>
  <si>
    <t>Metric: Montant moyen des produits financiers</t>
  </si>
  <si>
    <t>Metric: Montant moyen des provisions mathématiques</t>
  </si>
  <si>
    <t>Metric: Taux estimé des rachats et des réductions</t>
  </si>
  <si>
    <t>Metric: Participation aux bénéfices</t>
  </si>
  <si>
    <t>Metric: Participation aux résultats minimale</t>
  </si>
  <si>
    <t>Metric: Participation aux résultats contractuelle</t>
  </si>
  <si>
    <t>Metric: Frais de gestion des sinistres</t>
  </si>
  <si>
    <t>Metric: Frais internes et externes de gestion des placements</t>
  </si>
  <si>
    <t>Metric: Moyenne des sorties anticipées de contrats</t>
  </si>
  <si>
    <t>Metric: Charges moyennes unitaires</t>
  </si>
  <si>
    <t>Metric: Montant des obligations et titres assimilés</t>
  </si>
  <si>
    <t>Metric: Rendement hors plus-values des obligations et titres assimilés</t>
  </si>
  <si>
    <t>Metric: Rendement des autres actifs</t>
  </si>
  <si>
    <t>Metric: Montant des autres actifs</t>
  </si>
  <si>
    <t>mi554</t>
  </si>
  <si>
    <t>pi555</t>
  </si>
  <si>
    <t>mi556</t>
  </si>
  <si>
    <t>pi557</t>
  </si>
  <si>
    <t>pi570</t>
  </si>
  <si>
    <t>mi571</t>
  </si>
  <si>
    <t>mi580</t>
  </si>
  <si>
    <t>Metric: Total actif</t>
  </si>
  <si>
    <t>Metric: Montant de la provision de gestion</t>
  </si>
  <si>
    <t>mi535</t>
  </si>
  <si>
    <t>pi541</t>
  </si>
  <si>
    <t>mi542</t>
  </si>
  <si>
    <t>pi553</t>
  </si>
  <si>
    <t>mi560</t>
  </si>
  <si>
    <t>pi563</t>
  </si>
  <si>
    <t>bi565</t>
  </si>
  <si>
    <t>ei566</t>
  </si>
  <si>
    <t>pi567</t>
  </si>
  <si>
    <t>mi569</t>
  </si>
  <si>
    <t>pi578</t>
  </si>
  <si>
    <t>ei581</t>
  </si>
  <si>
    <t>ei582</t>
  </si>
  <si>
    <t>Metric: Date de remboursement obligatoire</t>
  </si>
  <si>
    <t>Metric: Date de remboursement optionnelle</t>
  </si>
  <si>
    <t>Metric: Provision pour aléa financier par canton légal</t>
  </si>
  <si>
    <t>Metric: Provision pour aléa financier pour le fonds général</t>
  </si>
  <si>
    <t>Metric: Catégorie du contrat [orpsnat100]</t>
  </si>
  <si>
    <t>ei588</t>
  </si>
  <si>
    <t>202: Catégorie du contrat [orpsnat 100]</t>
  </si>
  <si>
    <t>s1</t>
  </si>
  <si>
    <t>Metric: Nom de la comptabilité auxiliaire d'affectation</t>
  </si>
  <si>
    <t>Metric: Nature du sous-fonds cantonné</t>
  </si>
  <si>
    <t>Metric: Événement déclencheur spécifique</t>
  </si>
  <si>
    <t>Metric: Date de prise d’effet de la garantie</t>
  </si>
  <si>
    <t>Metric: Rendement annuel fixe</t>
  </si>
  <si>
    <t>Metric: Rendement annuel variable</t>
  </si>
  <si>
    <t>Metric: Perte en cas de défaut</t>
  </si>
  <si>
    <t>Metric: Point d’attachement</t>
  </si>
  <si>
    <t>Metric: Point de détachement</t>
  </si>
  <si>
    <t>Metric: Taille du contrat</t>
  </si>
  <si>
    <t>Metric: Date initiale</t>
  </si>
  <si>
    <t>Metric: Duration</t>
  </si>
  <si>
    <t>Metric: Bilan simplifié par monnaie</t>
  </si>
  <si>
    <t>Metric: Catégories de contrats</t>
  </si>
  <si>
    <t>Metric: Primes, sinistres et dépenses par type de risque</t>
  </si>
  <si>
    <t>Metric: Raccordement des états PF.06.02.04 (état des placements) et RC.02.01 (bilan)</t>
  </si>
  <si>
    <t>Metric: Produits structurés</t>
  </si>
  <si>
    <t>Metric: Positions ouvertes sur produits dérivés</t>
  </si>
  <si>
    <t>Metric: Contrats de prêt de titres et de mise en pension de titres</t>
  </si>
  <si>
    <t>Metric: Actifs détenus en tant que sûretés</t>
  </si>
  <si>
    <t>Metric: Informations sur le provisionnement des rentes en service - vie</t>
  </si>
  <si>
    <t>Metric: Part des réassureurs (y compris réassurance finite et véhicules de titrisation)</t>
  </si>
  <si>
    <t>Metric: Entreprises liées</t>
  </si>
  <si>
    <t>Metric: Représentation des engagements réglementés - récapitulatif</t>
  </si>
  <si>
    <t>Metric: Représentation des engagements réglementés - fonds général</t>
  </si>
  <si>
    <t>Metric: Exigence minimale de marge - Fraction calculée selon les règles vie</t>
  </si>
  <si>
    <t>Metric: Exigence minimale de marge - Fraction calculée selon les règles non vie</t>
  </si>
  <si>
    <t>Metric: Exigence minimale de marge - Eléments constitutifs</t>
  </si>
  <si>
    <t>Metric: Test de résistance - Scénario central</t>
  </si>
  <si>
    <t>Metric: Pays d’agrément</t>
  </si>
  <si>
    <t>Metric: Langue de déclaration</t>
  </si>
  <si>
    <t>Metric: Date de déclaration</t>
  </si>
  <si>
    <t>Metric: Date de clôture de l'exercice comptable</t>
  </si>
  <si>
    <t>Metric: Date de référence</t>
  </si>
  <si>
    <t>Metric: Déclaration régulière/ad hoc</t>
  </si>
  <si>
    <t>Metric: Monnaie de déclaration</t>
  </si>
  <si>
    <t>Metric: Référentiel comptable</t>
  </si>
  <si>
    <t>Metric: Comptabilité auxiliaire d'affectation</t>
  </si>
  <si>
    <t>Metric: Activité branche 26</t>
  </si>
  <si>
    <t>Metric: Date de transmission du plan à l'ACPR</t>
  </si>
  <si>
    <t>Metric: Première déclaration ou nouvelle déclaration</t>
  </si>
  <si>
    <t>Numéro de la comptabilité auxiliaire d'affectation avec sous-fonds cantonné</t>
  </si>
  <si>
    <t>NS</t>
  </si>
  <si>
    <t>ei589</t>
  </si>
  <si>
    <t>ei590</t>
  </si>
  <si>
    <t>ei591</t>
  </si>
  <si>
    <t>ei592</t>
  </si>
  <si>
    <t>ei593</t>
  </si>
  <si>
    <t>ei594</t>
  </si>
  <si>
    <t>ei595</t>
  </si>
  <si>
    <t>ei596</t>
  </si>
  <si>
    <t>ei597</t>
  </si>
  <si>
    <t>ei599</t>
  </si>
  <si>
    <t>ei600</t>
  </si>
  <si>
    <t>ei601</t>
  </si>
  <si>
    <t>ei602</t>
  </si>
  <si>
    <t>ei603</t>
  </si>
  <si>
    <t>ei604</t>
  </si>
  <si>
    <t>ei605</t>
  </si>
  <si>
    <t>ei606</t>
  </si>
  <si>
    <t>ei607</t>
  </si>
  <si>
    <t>ei608</t>
  </si>
  <si>
    <t>ei609</t>
  </si>
  <si>
    <t>ei610</t>
  </si>
  <si>
    <t>ei611</t>
  </si>
  <si>
    <t>ei612</t>
  </si>
  <si>
    <t>ei613</t>
  </si>
  <si>
    <t>ei614</t>
  </si>
  <si>
    <t>ei615</t>
  </si>
  <si>
    <t>ei616</t>
  </si>
  <si>
    <t>ei617</t>
  </si>
  <si>
    <t>ei618</t>
  </si>
  <si>
    <t>ei619</t>
  </si>
  <si>
    <t>ei620</t>
  </si>
  <si>
    <t>ei621</t>
  </si>
  <si>
    <t>ei622</t>
  </si>
  <si>
    <t>Metric: Type de code d’identification de l’entité</t>
  </si>
  <si>
    <t>Metric: Nature juridique de l'entité</t>
  </si>
  <si>
    <t>Code spécifique</t>
  </si>
  <si>
    <t>MRPS</t>
  </si>
  <si>
    <t>111: Nature juridique de l'entité</t>
  </si>
  <si>
    <t>FRPS-SAM</t>
  </si>
  <si>
    <t xml:space="preserve">1-FRPS-SA   </t>
  </si>
  <si>
    <t>2-FRPS-SAM</t>
  </si>
  <si>
    <t>3-MRPS</t>
  </si>
  <si>
    <t xml:space="preserve">4-URPS </t>
  </si>
  <si>
    <t xml:space="preserve">5-IRPS </t>
  </si>
  <si>
    <t xml:space="preserve">1-LEI </t>
  </si>
  <si>
    <t>2-Code spécifique</t>
  </si>
  <si>
    <t>Eurocroissance</t>
  </si>
  <si>
    <t>PERP</t>
  </si>
  <si>
    <t>Autre comptabilité d’affectation correspondant à des contrats à capital variable</t>
  </si>
  <si>
    <t>Autre comptabilité auxiliaire d’affectation</t>
  </si>
  <si>
    <t>Fonds général</t>
  </si>
  <si>
    <t>110: Type de comptabilité auxiliaire d'affectation/fonds général</t>
  </si>
  <si>
    <t>1-Branche 26</t>
  </si>
  <si>
    <t>2-Eurocroissance</t>
  </si>
  <si>
    <t>3-PERP</t>
  </si>
  <si>
    <t>4-Autre comptabilité d’affectation correspondant à des contrats à capital variable</t>
  </si>
  <si>
    <t>5-Autre comptabilité auxiliaire d’affectation</t>
  </si>
  <si>
    <t>6-Fonds général</t>
  </si>
  <si>
    <t>111: Comptabilité auxiliaire d'affectation avec sous-fonds cantonné</t>
  </si>
  <si>
    <t>ei623</t>
  </si>
  <si>
    <t>ei624</t>
  </si>
  <si>
    <t>112: Nature du sous-fonds cantonné</t>
  </si>
  <si>
    <t>ei627</t>
  </si>
  <si>
    <t>ei629</t>
  </si>
  <si>
    <t>Fonds intégrant d’autres fonds : Oui</t>
  </si>
  <si>
    <t>Fonds intégrant d’autres fonds : Non</t>
  </si>
  <si>
    <t>ei1683</t>
  </si>
  <si>
    <t>di1044</t>
  </si>
  <si>
    <t>di2502</t>
  </si>
  <si>
    <t>di1043</t>
  </si>
  <si>
    <t>Déclaration régulière</t>
  </si>
  <si>
    <t>Déclaration ad hoc</t>
  </si>
  <si>
    <t>110: Déclaration régulière/ad hoc</t>
  </si>
  <si>
    <t>x35</t>
  </si>
  <si>
    <t>x36</t>
  </si>
  <si>
    <t>1-Déclaration régulière</t>
  </si>
  <si>
    <t>2-Déclaration ad hoc</t>
  </si>
  <si>
    <t>ei1930</t>
  </si>
  <si>
    <t>ei1931</t>
  </si>
  <si>
    <t>ei1687</t>
  </si>
  <si>
    <t>11: Accounting standards</t>
  </si>
  <si>
    <t>IFRS</t>
  </si>
  <si>
    <t>1 - IFRS</t>
  </si>
  <si>
    <t>Local GAAP</t>
  </si>
  <si>
    <t>2 - Local GAAP</t>
  </si>
  <si>
    <t>x45</t>
  </si>
  <si>
    <t>x50</t>
  </si>
  <si>
    <t>x17</t>
  </si>
  <si>
    <t>Déclaration de l’activité par comptabilité auxiliaire d’affectation</t>
  </si>
  <si>
    <t>Pas de déclaration de l’activité par comptabilité auxiliaire d’affectation</t>
  </si>
  <si>
    <t>23: Comptabilité auxiliaire d’affectation</t>
  </si>
  <si>
    <t>1-Déclaration de l’activité par comptabilité auxiliaire d’affectation</t>
  </si>
  <si>
    <t>2-Pas de déclaration de l’activité par comptabilité auxiliaire d’affectation</t>
  </si>
  <si>
    <t>Activité de branche 26 : Oui</t>
  </si>
  <si>
    <t>Activité de branche 26 : Non</t>
  </si>
  <si>
    <t>113: Activité de branche 26</t>
  </si>
  <si>
    <t>1-Activité de branche 26 : Oui</t>
  </si>
  <si>
    <t>2-Activité de branche 26 : Non</t>
  </si>
  <si>
    <t>ii626</t>
  </si>
  <si>
    <t>si628</t>
  </si>
  <si>
    <t>Plan de rétablissement</t>
  </si>
  <si>
    <t>Plan de convergence</t>
  </si>
  <si>
    <t>Pas de plan à établir</t>
  </si>
  <si>
    <t>114: Plan de rétablissement / plan de financement de court terme / plan de convergence</t>
  </si>
  <si>
    <t xml:space="preserve">1-Plan de financement de court terme </t>
  </si>
  <si>
    <t>2-Plan de rétablissement</t>
  </si>
  <si>
    <t>3-Plan de convergence</t>
  </si>
  <si>
    <t>4-Pas de plan à établir</t>
  </si>
  <si>
    <t>di625</t>
  </si>
  <si>
    <t>111: Première déclaration ou nouvelle déclaration</t>
  </si>
  <si>
    <t>Première déclaration</t>
  </si>
  <si>
    <t>Nouvelle déclaration</t>
  </si>
  <si>
    <t>1-Première déclaration</t>
  </si>
  <si>
    <t>2-Nouvelle déclaration</t>
  </si>
  <si>
    <t>Metric: Durée résiduelle du plan</t>
  </si>
  <si>
    <t>Metric: Nom de la contrepartie</t>
  </si>
  <si>
    <t>si1339</t>
  </si>
  <si>
    <t>si1364</t>
  </si>
  <si>
    <t>di1028</t>
  </si>
  <si>
    <t>x21</t>
  </si>
  <si>
    <t>11: Contrepartie appartenant au même groupe</t>
  </si>
  <si>
    <t>Appartient au même groupe : Oui</t>
  </si>
  <si>
    <t>Appartient au même groupe : Non</t>
  </si>
  <si>
    <t>1-Appartient au même groupe : Oui</t>
  </si>
  <si>
    <t>2-Appartient au même groupe : Non</t>
  </si>
  <si>
    <t>2: Original currency of underlying</t>
  </si>
  <si>
    <t>4: Currency of underlying</t>
  </si>
  <si>
    <t>S.06.03 (230), PP.06.03</t>
  </si>
  <si>
    <t>3 - Aggregated currencies</t>
  </si>
  <si>
    <t>1 - Reporting currency</t>
  </si>
  <si>
    <t>2 - Foreign currency</t>
  </si>
  <si>
    <t>CD, OC, RC</t>
  </si>
  <si>
    <t>S.01.02 (201), S.02.02 (201), S.22.04 (201), S.22.06 (201), S.26.07 (201), S.36.02 (201), SR.26.07 (201), SPV.01.02 (201), S.26.01.04.04 (240), PEP.01.02, PP.01.02, PEP.01.02</t>
  </si>
  <si>
    <t>6: Currency of underlying (Pension funds)</t>
  </si>
  <si>
    <t>PF.06.03.24</t>
  </si>
  <si>
    <t>3 - Aggregated currencies due to application of threshold</t>
  </si>
  <si>
    <t>Afar</t>
  </si>
  <si>
    <t>aa</t>
  </si>
  <si>
    <t>1: Language of reporting</t>
  </si>
  <si>
    <t>Abkhazian</t>
  </si>
  <si>
    <t>ab</t>
  </si>
  <si>
    <t>Avestan</t>
  </si>
  <si>
    <t>ae</t>
  </si>
  <si>
    <t>Afrikaans</t>
  </si>
  <si>
    <t>af</t>
  </si>
  <si>
    <t>Akan</t>
  </si>
  <si>
    <t>ak</t>
  </si>
  <si>
    <t>Amharic</t>
  </si>
  <si>
    <t>am</t>
  </si>
  <si>
    <t>Aragonese</t>
  </si>
  <si>
    <t>an</t>
  </si>
  <si>
    <t>Arabic</t>
  </si>
  <si>
    <t>ar</t>
  </si>
  <si>
    <t>Assamese</t>
  </si>
  <si>
    <t>as</t>
  </si>
  <si>
    <t>Avaric</t>
  </si>
  <si>
    <t>av</t>
  </si>
  <si>
    <t>Aymara</t>
  </si>
  <si>
    <t>ay</t>
  </si>
  <si>
    <t>Azerbaijani</t>
  </si>
  <si>
    <t>az</t>
  </si>
  <si>
    <t>Bashkir</t>
  </si>
  <si>
    <t>ba</t>
  </si>
  <si>
    <t>Belarusian</t>
  </si>
  <si>
    <t>be</t>
  </si>
  <si>
    <t>Bulgarian</t>
  </si>
  <si>
    <t>bg</t>
  </si>
  <si>
    <t>Bihari languages</t>
  </si>
  <si>
    <t>bh</t>
  </si>
  <si>
    <t>Bislama</t>
  </si>
  <si>
    <t>bi</t>
  </si>
  <si>
    <t>Bambara</t>
  </si>
  <si>
    <t>bm</t>
  </si>
  <si>
    <t>Bengali</t>
  </si>
  <si>
    <t>bn</t>
  </si>
  <si>
    <t>Tibetan</t>
  </si>
  <si>
    <t>bo</t>
  </si>
  <si>
    <t>Breton</t>
  </si>
  <si>
    <t>br</t>
  </si>
  <si>
    <t>Bosnian</t>
  </si>
  <si>
    <t>bs</t>
  </si>
  <si>
    <t>Catalan</t>
  </si>
  <si>
    <t>ca</t>
  </si>
  <si>
    <t>Chechen</t>
  </si>
  <si>
    <t>ce</t>
  </si>
  <si>
    <t>Chamorro</t>
  </si>
  <si>
    <t>ch</t>
  </si>
  <si>
    <t>Corsican</t>
  </si>
  <si>
    <t>co</t>
  </si>
  <si>
    <t>Cree</t>
  </si>
  <si>
    <t>cr</t>
  </si>
  <si>
    <t>Czech</t>
  </si>
  <si>
    <t>cs</t>
  </si>
  <si>
    <t>Church Slavic</t>
  </si>
  <si>
    <t>cu</t>
  </si>
  <si>
    <t>Chuvash</t>
  </si>
  <si>
    <t>cv</t>
  </si>
  <si>
    <t>Welsh</t>
  </si>
  <si>
    <t>cy</t>
  </si>
  <si>
    <t>Danish</t>
  </si>
  <si>
    <t>da</t>
  </si>
  <si>
    <t>German</t>
  </si>
  <si>
    <t>de</t>
  </si>
  <si>
    <t>Dhivehi</t>
  </si>
  <si>
    <t>dv</t>
  </si>
  <si>
    <t>Dzongkha</t>
  </si>
  <si>
    <t>dz</t>
  </si>
  <si>
    <t>Ewe</t>
  </si>
  <si>
    <t>ee</t>
  </si>
  <si>
    <t>Modern Greek (1453-)</t>
  </si>
  <si>
    <t>el</t>
  </si>
  <si>
    <t>English</t>
  </si>
  <si>
    <t>en</t>
  </si>
  <si>
    <t>Esperanto</t>
  </si>
  <si>
    <t>eo</t>
  </si>
  <si>
    <t>Spanish</t>
  </si>
  <si>
    <t>es</t>
  </si>
  <si>
    <t>Estonian</t>
  </si>
  <si>
    <t>et</t>
  </si>
  <si>
    <t>Basque</t>
  </si>
  <si>
    <t>Persian</t>
  </si>
  <si>
    <t>fa</t>
  </si>
  <si>
    <t>Fulah</t>
  </si>
  <si>
    <t>ff</t>
  </si>
  <si>
    <t>Finnish</t>
  </si>
  <si>
    <t>fi</t>
  </si>
  <si>
    <t>Fijian</t>
  </si>
  <si>
    <t>fj</t>
  </si>
  <si>
    <t>Faroese</t>
  </si>
  <si>
    <t>fo</t>
  </si>
  <si>
    <t>French</t>
  </si>
  <si>
    <t>Western Frisian</t>
  </si>
  <si>
    <t>fy</t>
  </si>
  <si>
    <t>Irish</t>
  </si>
  <si>
    <t>ga</t>
  </si>
  <si>
    <t>Scottish Gaelic</t>
  </si>
  <si>
    <t>gd</t>
  </si>
  <si>
    <t>Galician</t>
  </si>
  <si>
    <t>gl</t>
  </si>
  <si>
    <t>Guarani</t>
  </si>
  <si>
    <t>gn</t>
  </si>
  <si>
    <t>Gujarati</t>
  </si>
  <si>
    <t>gu</t>
  </si>
  <si>
    <t>Manx</t>
  </si>
  <si>
    <t>gv</t>
  </si>
  <si>
    <t>Hausa</t>
  </si>
  <si>
    <t>ha</t>
  </si>
  <si>
    <t>Hebrew</t>
  </si>
  <si>
    <t>he</t>
  </si>
  <si>
    <t>Hindi</t>
  </si>
  <si>
    <t>hi</t>
  </si>
  <si>
    <t>Hiri Motu</t>
  </si>
  <si>
    <t>ho</t>
  </si>
  <si>
    <t>Croatian</t>
  </si>
  <si>
    <t>hr</t>
  </si>
  <si>
    <t>Haitian</t>
  </si>
  <si>
    <t>ht</t>
  </si>
  <si>
    <t>Hungarian</t>
  </si>
  <si>
    <t>hu</t>
  </si>
  <si>
    <t>Armenian</t>
  </si>
  <si>
    <t>hy</t>
  </si>
  <si>
    <t>Herero</t>
  </si>
  <si>
    <t>hz</t>
  </si>
  <si>
    <t>Interlingua (International Auxiliary Language Association)</t>
  </si>
  <si>
    <t>ia</t>
  </si>
  <si>
    <t>Indonesian</t>
  </si>
  <si>
    <t>id</t>
  </si>
  <si>
    <t>Interlingue</t>
  </si>
  <si>
    <t>ie</t>
  </si>
  <si>
    <t>Igbo</t>
  </si>
  <si>
    <t>ig</t>
  </si>
  <si>
    <t>Sichuan Yi</t>
  </si>
  <si>
    <t>ii</t>
  </si>
  <si>
    <t>Inupiaq</t>
  </si>
  <si>
    <t>ik</t>
  </si>
  <si>
    <t>Ido</t>
  </si>
  <si>
    <t>io</t>
  </si>
  <si>
    <t>Icelandic</t>
  </si>
  <si>
    <t>is</t>
  </si>
  <si>
    <t>Italian</t>
  </si>
  <si>
    <t>it</t>
  </si>
  <si>
    <t>Inuktitut</t>
  </si>
  <si>
    <t>iu</t>
  </si>
  <si>
    <t>Japanese</t>
  </si>
  <si>
    <t>ja</t>
  </si>
  <si>
    <t>Javanese</t>
  </si>
  <si>
    <t>jv</t>
  </si>
  <si>
    <t>Georgian</t>
  </si>
  <si>
    <t>ka</t>
  </si>
  <si>
    <t>Kongo</t>
  </si>
  <si>
    <t>kg</t>
  </si>
  <si>
    <t>Kikuyu</t>
  </si>
  <si>
    <t>ki</t>
  </si>
  <si>
    <t>Kuanyama</t>
  </si>
  <si>
    <t>kj</t>
  </si>
  <si>
    <t>Kazakh</t>
  </si>
  <si>
    <t>kk</t>
  </si>
  <si>
    <t>Kalaallisut</t>
  </si>
  <si>
    <t>kl</t>
  </si>
  <si>
    <t>Central Khmer</t>
  </si>
  <si>
    <t>km</t>
  </si>
  <si>
    <t>Kannada</t>
  </si>
  <si>
    <t>kn</t>
  </si>
  <si>
    <t>Korean</t>
  </si>
  <si>
    <t>ko</t>
  </si>
  <si>
    <t>Kanuri</t>
  </si>
  <si>
    <t>kr</t>
  </si>
  <si>
    <t>Kashmiri</t>
  </si>
  <si>
    <t>ks</t>
  </si>
  <si>
    <t>Kurdish</t>
  </si>
  <si>
    <t>ku</t>
  </si>
  <si>
    <t>Komi</t>
  </si>
  <si>
    <t>kv</t>
  </si>
  <si>
    <t>Cornish</t>
  </si>
  <si>
    <t>kw</t>
  </si>
  <si>
    <t>Kirghiz</t>
  </si>
  <si>
    <t>ky</t>
  </si>
  <si>
    <t>Luxembourgish</t>
  </si>
  <si>
    <t>lb</t>
  </si>
  <si>
    <t>Ganda</t>
  </si>
  <si>
    <t>lg</t>
  </si>
  <si>
    <t>Limburgan</t>
  </si>
  <si>
    <t>li</t>
  </si>
  <si>
    <t>Lingala</t>
  </si>
  <si>
    <t>ln</t>
  </si>
  <si>
    <t>Lao</t>
  </si>
  <si>
    <t>lo</t>
  </si>
  <si>
    <t>Lithuanian</t>
  </si>
  <si>
    <t>lt</t>
  </si>
  <si>
    <t>Luba-Katanga</t>
  </si>
  <si>
    <t>lu</t>
  </si>
  <si>
    <t>Latvian</t>
  </si>
  <si>
    <t>lv</t>
  </si>
  <si>
    <t>Malagasy</t>
  </si>
  <si>
    <t>mg</t>
  </si>
  <si>
    <t>Marshallese</t>
  </si>
  <si>
    <t>mh</t>
  </si>
  <si>
    <t>Maori</t>
  </si>
  <si>
    <t>mi</t>
  </si>
  <si>
    <t>Macedonian</t>
  </si>
  <si>
    <t>mk</t>
  </si>
  <si>
    <t>Malayalam</t>
  </si>
  <si>
    <t>ml</t>
  </si>
  <si>
    <t>Mongolian</t>
  </si>
  <si>
    <t>mn</t>
  </si>
  <si>
    <t>Marathi</t>
  </si>
  <si>
    <t>mr</t>
  </si>
  <si>
    <t>Malay (macrolanguage)</t>
  </si>
  <si>
    <t>ms</t>
  </si>
  <si>
    <t>Maltese</t>
  </si>
  <si>
    <t>mt</t>
  </si>
  <si>
    <t>Burmese</t>
  </si>
  <si>
    <t>my</t>
  </si>
  <si>
    <t>Nauru</t>
  </si>
  <si>
    <t>na</t>
  </si>
  <si>
    <t>Norwegian Bokmål</t>
  </si>
  <si>
    <t>nb</t>
  </si>
  <si>
    <t>North Ndebele</t>
  </si>
  <si>
    <t>nd</t>
  </si>
  <si>
    <t>Nepali (macrolanguage)</t>
  </si>
  <si>
    <t>ne</t>
  </si>
  <si>
    <t>Ndonga</t>
  </si>
  <si>
    <t>ng</t>
  </si>
  <si>
    <t>Dutch</t>
  </si>
  <si>
    <t>nl</t>
  </si>
  <si>
    <t>Norwegian Nynorsk</t>
  </si>
  <si>
    <t>nn</t>
  </si>
  <si>
    <t>Norwegian</t>
  </si>
  <si>
    <t>South Ndebele</t>
  </si>
  <si>
    <t>nr</t>
  </si>
  <si>
    <t>Navajo</t>
  </si>
  <si>
    <t>nv</t>
  </si>
  <si>
    <t>Nyanja</t>
  </si>
  <si>
    <t>ny</t>
  </si>
  <si>
    <t>Occitan (post 1500)</t>
  </si>
  <si>
    <t>oc</t>
  </si>
  <si>
    <t>Ojibwa</t>
  </si>
  <si>
    <t>oj</t>
  </si>
  <si>
    <t>Oromo</t>
  </si>
  <si>
    <t>om</t>
  </si>
  <si>
    <t>Oriya (macrolanguage)</t>
  </si>
  <si>
    <t>or</t>
  </si>
  <si>
    <t>Ossetian</t>
  </si>
  <si>
    <t>os</t>
  </si>
  <si>
    <t>Panjabi</t>
  </si>
  <si>
    <t>pa</t>
  </si>
  <si>
    <t>Pali</t>
  </si>
  <si>
    <t>pi</t>
  </si>
  <si>
    <t>Polish</t>
  </si>
  <si>
    <t>pl</t>
  </si>
  <si>
    <t>Pushto</t>
  </si>
  <si>
    <t>ps</t>
  </si>
  <si>
    <t>Portuguese</t>
  </si>
  <si>
    <t>pt</t>
  </si>
  <si>
    <t>Quechua</t>
  </si>
  <si>
    <t>qu</t>
  </si>
  <si>
    <t>Romansh</t>
  </si>
  <si>
    <t>rm</t>
  </si>
  <si>
    <t>Rundi</t>
  </si>
  <si>
    <t>rn</t>
  </si>
  <si>
    <t>Romanian</t>
  </si>
  <si>
    <t>ro</t>
  </si>
  <si>
    <t>Russian</t>
  </si>
  <si>
    <t>ru</t>
  </si>
  <si>
    <t>Kinyarwanda</t>
  </si>
  <si>
    <t>rw</t>
  </si>
  <si>
    <t>Sardinian</t>
  </si>
  <si>
    <t>sc</t>
  </si>
  <si>
    <t>Sindhi</t>
  </si>
  <si>
    <t>sd</t>
  </si>
  <si>
    <t>Northern Sami</t>
  </si>
  <si>
    <t>se</t>
  </si>
  <si>
    <t>Sango</t>
  </si>
  <si>
    <t>sg</t>
  </si>
  <si>
    <t>Serbo-Croatian</t>
  </si>
  <si>
    <t>sh</t>
  </si>
  <si>
    <t>Sinhala</t>
  </si>
  <si>
    <t>si</t>
  </si>
  <si>
    <t>Slovak</t>
  </si>
  <si>
    <t>sk</t>
  </si>
  <si>
    <t>Slovenian</t>
  </si>
  <si>
    <t>sl</t>
  </si>
  <si>
    <t>Samoan</t>
  </si>
  <si>
    <t>sm</t>
  </si>
  <si>
    <t>Shona</t>
  </si>
  <si>
    <t>sn</t>
  </si>
  <si>
    <t>Somali</t>
  </si>
  <si>
    <t>so</t>
  </si>
  <si>
    <t>Albanian</t>
  </si>
  <si>
    <t>sq</t>
  </si>
  <si>
    <t>Serbian</t>
  </si>
  <si>
    <t>sr</t>
  </si>
  <si>
    <t>Swati</t>
  </si>
  <si>
    <t>ss</t>
  </si>
  <si>
    <t>Southern Sotho</t>
  </si>
  <si>
    <t>st</t>
  </si>
  <si>
    <t>Sundanese</t>
  </si>
  <si>
    <t>su</t>
  </si>
  <si>
    <t>Swedish</t>
  </si>
  <si>
    <t>sv</t>
  </si>
  <si>
    <t>Swahili (macrolanguage)</t>
  </si>
  <si>
    <t>sw</t>
  </si>
  <si>
    <t>Tamil</t>
  </si>
  <si>
    <t>ta</t>
  </si>
  <si>
    <t>Telugu</t>
  </si>
  <si>
    <t>te</t>
  </si>
  <si>
    <t>Tajik</t>
  </si>
  <si>
    <t>tg</t>
  </si>
  <si>
    <t>Thai</t>
  </si>
  <si>
    <t>th</t>
  </si>
  <si>
    <t>Tigrinya</t>
  </si>
  <si>
    <t>ti</t>
  </si>
  <si>
    <t>Turkmen</t>
  </si>
  <si>
    <t>tk</t>
  </si>
  <si>
    <t>Tagalog</t>
  </si>
  <si>
    <t>tl</t>
  </si>
  <si>
    <t>Tswana</t>
  </si>
  <si>
    <t>tn</t>
  </si>
  <si>
    <t>Tonga (Tonga Islands)</t>
  </si>
  <si>
    <t>to</t>
  </si>
  <si>
    <t>Turkish</t>
  </si>
  <si>
    <t>tr</t>
  </si>
  <si>
    <t>Tsonga</t>
  </si>
  <si>
    <t>ts</t>
  </si>
  <si>
    <t>Tatar</t>
  </si>
  <si>
    <t>tt</t>
  </si>
  <si>
    <t>Twi</t>
  </si>
  <si>
    <t>tw</t>
  </si>
  <si>
    <t>Tahitian</t>
  </si>
  <si>
    <t>ty</t>
  </si>
  <si>
    <t>Uighur</t>
  </si>
  <si>
    <t>ug</t>
  </si>
  <si>
    <t>Ukrainian</t>
  </si>
  <si>
    <t>uk</t>
  </si>
  <si>
    <t>Urdu</t>
  </si>
  <si>
    <t>ur</t>
  </si>
  <si>
    <t>Uzbek</t>
  </si>
  <si>
    <t>uz</t>
  </si>
  <si>
    <t>Venda</t>
  </si>
  <si>
    <t>ve</t>
  </si>
  <si>
    <t>Vietnamese</t>
  </si>
  <si>
    <t>vi</t>
  </si>
  <si>
    <t>Volapük</t>
  </si>
  <si>
    <t>vo</t>
  </si>
  <si>
    <t>Walloon</t>
  </si>
  <si>
    <t>wa</t>
  </si>
  <si>
    <t>Wolof</t>
  </si>
  <si>
    <t>wo</t>
  </si>
  <si>
    <t>Xhosa</t>
  </si>
  <si>
    <t>xh</t>
  </si>
  <si>
    <t>Yiddish</t>
  </si>
  <si>
    <t>yi</t>
  </si>
  <si>
    <t>Yoruba</t>
  </si>
  <si>
    <t>yo</t>
  </si>
  <si>
    <t>Zhuang</t>
  </si>
  <si>
    <t>za</t>
  </si>
  <si>
    <t>Standard Moroccan Tamazight</t>
  </si>
  <si>
    <t>zg</t>
  </si>
  <si>
    <t>Chinese</t>
  </si>
  <si>
    <t>zh</t>
  </si>
  <si>
    <t>Zulu</t>
  </si>
  <si>
    <t>zu</t>
  </si>
  <si>
    <t>Code de la garantie</t>
  </si>
  <si>
    <t>mi5031</t>
  </si>
  <si>
    <t>TE</t>
  </si>
  <si>
    <t>Autres engagements donnés</t>
  </si>
  <si>
    <t>4-Autres engagements donnés</t>
  </si>
  <si>
    <t>112: Type de code d’identification de la contrepartie</t>
  </si>
  <si>
    <t>x9</t>
  </si>
  <si>
    <t>x10</t>
  </si>
  <si>
    <t>x12</t>
  </si>
  <si>
    <t>x16</t>
  </si>
  <si>
    <t>x18</t>
  </si>
  <si>
    <t>x19</t>
  </si>
  <si>
    <t>x22</t>
  </si>
  <si>
    <t>x25</t>
  </si>
  <si>
    <t>Faillite, événement de crédit ISDA (International Swaps and Derivatives Association)</t>
  </si>
  <si>
    <t>Dégradation de la note attribuée par une agence de notation</t>
  </si>
  <si>
    <t>Chute du ratio de couverture de l’exigence de capital au-dessous d’un certain seuil, mais supérieur à 100 %</t>
  </si>
  <si>
    <t>Non-respect de l’exigence de capital</t>
  </si>
  <si>
    <t>Non-paiement d’une obligation contractuelle</t>
  </si>
  <si>
    <t>Fraude</t>
  </si>
  <si>
    <t>Non-respect d’une obligation contractuelle liée à la cession d’actifs</t>
  </si>
  <si>
    <t>Non-respect d’une obligation contractuelle liée à l’acquisition d’actifs</t>
  </si>
  <si>
    <t>Types of trigger</t>
  </si>
  <si>
    <t>1 - Faillite, événement de crédit ISDA (International Swaps and Derivatives Association)</t>
  </si>
  <si>
    <t>2 - Dégradation de la note attribuée par une agence de notation</t>
  </si>
  <si>
    <t>3 - Chute du ratio de couverture de l’exigence de capital au-dessous d’un certain seuil, mais supérieur à 100 %</t>
  </si>
  <si>
    <t>6 - Non-respect de l’exigence de capital</t>
  </si>
  <si>
    <t>7 - Non-paiement d’une obligation contractuelle</t>
  </si>
  <si>
    <t>8 - Fraude</t>
  </si>
  <si>
    <t>9 - Non-respect d’une obligation contractuelle liée à la cession d’actifs</t>
  </si>
  <si>
    <t>10 - Non-respect d’une obligation contractuelle liée à l’acquisition d’actifs</t>
  </si>
  <si>
    <t>SEDOL</t>
  </si>
  <si>
    <t>Bloomberg Ticker</t>
  </si>
  <si>
    <t>BBGID</t>
  </si>
  <si>
    <t>Reuters RIC</t>
  </si>
  <si>
    <t>FIGI</t>
  </si>
  <si>
    <t>Autre code</t>
  </si>
  <si>
    <t>3-SEDOL</t>
  </si>
  <si>
    <t xml:space="preserve">4-WKN </t>
  </si>
  <si>
    <t>5-Bloomberg Ticker</t>
  </si>
  <si>
    <t>6-BBGID</t>
  </si>
  <si>
    <t>7-Reuters RIC</t>
  </si>
  <si>
    <t>8-FIGI</t>
  </si>
  <si>
    <t>9-Autre code</t>
  </si>
  <si>
    <t>x175</t>
  </si>
  <si>
    <t>x176</t>
  </si>
  <si>
    <t>x177</t>
  </si>
  <si>
    <t>x39</t>
  </si>
  <si>
    <t>x136</t>
  </si>
  <si>
    <t>x186</t>
  </si>
  <si>
    <t>x81</t>
  </si>
  <si>
    <t>x115</t>
  </si>
  <si>
    <t>x179</t>
  </si>
  <si>
    <t>x240</t>
  </si>
  <si>
    <t>Obligations d’État</t>
  </si>
  <si>
    <t>Obligations d’entreprise</t>
  </si>
  <si>
    <t>Actions</t>
  </si>
  <si>
    <t>Parts d’organismes de placement collectif</t>
  </si>
  <si>
    <t>Titres structurés</t>
  </si>
  <si>
    <t>Titres garantis</t>
  </si>
  <si>
    <t>Trésorerie et dépôts</t>
  </si>
  <si>
    <t>Prêts et prêts hypothécaires</t>
  </si>
  <si>
    <t>Immobilisations corporelles</t>
  </si>
  <si>
    <t>Autres investissements</t>
  </si>
  <si>
    <t>Pas de garantie</t>
  </si>
  <si>
    <t>1-Obligations d’État</t>
  </si>
  <si>
    <t>2-Obligations d’entreprise</t>
  </si>
  <si>
    <t>3-Actions</t>
  </si>
  <si>
    <t>4-Parts d’organismes de placement collectif</t>
  </si>
  <si>
    <t>5-Titres structurés</t>
  </si>
  <si>
    <t>6-Titres garantis</t>
  </si>
  <si>
    <t>7-Trésorerie et dépôts</t>
  </si>
  <si>
    <t>8-Prêts et prêts hypothécaires</t>
  </si>
  <si>
    <t>9-Immobilisations corporelles</t>
  </si>
  <si>
    <t>0-Autres investissements</t>
  </si>
  <si>
    <t>10-Pas de garantie</t>
  </si>
  <si>
    <t>CLO [collateralised loan obligations]</t>
  </si>
  <si>
    <t>x56</t>
  </si>
  <si>
    <t>x30</t>
  </si>
  <si>
    <t>x33</t>
  </si>
  <si>
    <t>x47</t>
  </si>
  <si>
    <t>x71</t>
  </si>
  <si>
    <t>x51</t>
  </si>
  <si>
    <t>x202</t>
  </si>
  <si>
    <t>Swaps de maturité constante (CMS)</t>
  </si>
  <si>
    <t>Titres adossés à un actif (ABS)</t>
  </si>
  <si>
    <t>Titres adossés à des créances hypothécaires (MBS)</t>
  </si>
  <si>
    <t>Titres adossés à des créances hypothécaires commerciales (CMBS)</t>
  </si>
  <si>
    <t>Obligations structurées adossées à des créances (CDO)</t>
  </si>
  <si>
    <t>Obligations structurées adossées à créances hypothécaires (CMO)</t>
  </si>
  <si>
    <t>Autres produits structurés non couverts par les options précédentes (CLN, CMS, ABS, MBS, CMBS, CDO, CLO, CMO, IRLN, ELN, FXCLN, HLN, MLN et ILN)</t>
  </si>
  <si>
    <t>51: Type de produit structuré [210]</t>
  </si>
  <si>
    <r>
      <t xml:space="preserve">Titres indexés sur un risque de crédit </t>
    </r>
    <r>
      <rPr>
        <i/>
        <sz val="11"/>
        <color theme="1"/>
        <rFont val="Calibri"/>
        <family val="2"/>
        <scheme val="minor"/>
      </rPr>
      <t>(credit linked notes)</t>
    </r>
  </si>
  <si>
    <r>
      <t xml:space="preserve">Titres et dépôts structurés à remboursement lié à un taux d’intérêt </t>
    </r>
    <r>
      <rPr>
        <i/>
        <sz val="11"/>
        <color theme="1"/>
        <rFont val="Calibri"/>
        <family val="2"/>
        <scheme val="minor"/>
      </rPr>
      <t>(interest rate-linked notes and deposits)</t>
    </r>
  </si>
  <si>
    <r>
      <t xml:space="preserve">Titres et dépôts structurés à remboursement lié à des actions ou à un indice boursier </t>
    </r>
    <r>
      <rPr>
        <i/>
        <sz val="11"/>
        <color theme="1"/>
        <rFont val="Calibri"/>
        <family val="2"/>
        <scheme val="minor"/>
      </rPr>
      <t>(equity-linked and Equity Index Linked notes and deposits)</t>
    </r>
  </si>
  <si>
    <r>
      <t xml:space="preserve">Titres et dépôts structurés à remboursement lié à un taux de change ou indexé sur une marchandise </t>
    </r>
    <r>
      <rPr>
        <i/>
        <sz val="11"/>
        <color theme="1"/>
        <rFont val="Calibri"/>
        <family val="2"/>
        <scheme val="minor"/>
      </rPr>
      <t>(FX and commodity-linked notes and deposits)</t>
    </r>
  </si>
  <si>
    <t>x26</t>
  </si>
  <si>
    <t>x27</t>
  </si>
  <si>
    <t>x31</t>
  </si>
  <si>
    <t>Autres engagements reçus</t>
  </si>
  <si>
    <t>610: Type d'engagement reçu</t>
  </si>
  <si>
    <t>600: Type d'engagement donné</t>
  </si>
  <si>
    <t>Avals, cautions, garanties donnés</t>
  </si>
  <si>
    <t>Actifs avec engagement de revente donnés</t>
  </si>
  <si>
    <t>ZR</t>
  </si>
  <si>
    <t>CT</t>
  </si>
  <si>
    <t>Contreparties</t>
  </si>
  <si>
    <t>Membre du groupe</t>
  </si>
  <si>
    <t>Types d'événements déclencheurs</t>
  </si>
  <si>
    <t>Avals, cautions, garanties reçus</t>
  </si>
  <si>
    <t>Actifs avec engagement de revente reçus</t>
  </si>
  <si>
    <t>Autres engagements sur actifs ou revenus reçus</t>
  </si>
  <si>
    <t>Autres engagements sur actifs ou revenus donnés</t>
  </si>
  <si>
    <t>1-Avals, cautions, garanties donnés</t>
  </si>
  <si>
    <t>2-Actifs avec engagement de revente donnés</t>
  </si>
  <si>
    <t>3-Autres engagements sur actifs ou revenus donnés</t>
  </si>
  <si>
    <t>1-Avals, cautions, garanties reçus</t>
  </si>
  <si>
    <t>2-Actifs avec engagement de revente reçus</t>
  </si>
  <si>
    <t>3-Autres engagements sur actifs ou revenus reçus</t>
  </si>
  <si>
    <t>4-Autres engagements reçus</t>
  </si>
  <si>
    <t>29: Type de garantie</t>
  </si>
  <si>
    <t>Type de garantie</t>
  </si>
  <si>
    <r>
      <t xml:space="preserve">Titres indexés sur un risque de crédit </t>
    </r>
    <r>
      <rPr>
        <sz val="11"/>
        <color theme="1"/>
        <rFont val="Times New Roman"/>
        <family val="1"/>
      </rPr>
      <t>(credit linked notes)</t>
    </r>
  </si>
  <si>
    <t>1-Titres indexés sur un risque de crédit (credit linked notes)</t>
  </si>
  <si>
    <t>2-Swaps de maturité constante (CMS)</t>
  </si>
  <si>
    <t>3-Titres adossés à un actif (ABS)</t>
  </si>
  <si>
    <t>4-Titres adossés à des créances hypothécaires (MBS)</t>
  </si>
  <si>
    <t>5-Titres adossés à des créances hypothécaires commerciales (CMBS)</t>
  </si>
  <si>
    <t>6-Obligations structurées adossées à des créances (CDO)</t>
  </si>
  <si>
    <t>7-CLO [collateralised loan obligations]</t>
  </si>
  <si>
    <t>8-Obligations structurées adossées à créances hypothécaires (CMO)</t>
  </si>
  <si>
    <r>
      <t xml:space="preserve">9-Titres et dépôts structurés à remboursement lié à un taux d’intérêt </t>
    </r>
    <r>
      <rPr>
        <i/>
        <sz val="11"/>
        <color theme="1"/>
        <rFont val="Times New Roman"/>
        <family val="1"/>
      </rPr>
      <t>(interest rate-linked notes and deposits)</t>
    </r>
  </si>
  <si>
    <r>
      <t xml:space="preserve">10-Titres et dépôts structurés à remboursement lié à des actions ou à un indice boursier </t>
    </r>
    <r>
      <rPr>
        <i/>
        <sz val="11"/>
        <color theme="1"/>
        <rFont val="Times New Roman"/>
        <family val="1"/>
      </rPr>
      <t>(equity-linked and Equity Index Linked notes and deposits)</t>
    </r>
  </si>
  <si>
    <r>
      <t xml:space="preserve">Titres et dépôts structurés à remboursement lié à un taux d’intérêt </t>
    </r>
    <r>
      <rPr>
        <sz val="11"/>
        <color theme="1"/>
        <rFont val="Times New Roman"/>
        <family val="1"/>
      </rPr>
      <t>(interest rate-linked notes and deposits)</t>
    </r>
  </si>
  <si>
    <r>
      <t xml:space="preserve">Titres et dépôts structurés à remboursement lié à des actions ou à un indice boursier </t>
    </r>
    <r>
      <rPr>
        <sz val="11"/>
        <color theme="1"/>
        <rFont val="Times New Roman"/>
        <family val="1"/>
      </rPr>
      <t>(equity-linked and Equity Index Linked notes and deposits)</t>
    </r>
  </si>
  <si>
    <r>
      <t xml:space="preserve">Titres et dépôts structurés à remboursement lié à un taux de change ou indexé sur une marchandise </t>
    </r>
    <r>
      <rPr>
        <sz val="11"/>
        <color theme="1"/>
        <rFont val="Times New Roman"/>
        <family val="1"/>
      </rPr>
      <t>(FX and commodity-linked notes and deposits)</t>
    </r>
  </si>
  <si>
    <r>
      <t xml:space="preserve">Titres et dépôts structurés liés au marché </t>
    </r>
    <r>
      <rPr>
        <sz val="11"/>
        <color theme="1"/>
        <rFont val="Times New Roman"/>
        <family val="1"/>
      </rPr>
      <t>(market-linked notes and deposits)</t>
    </r>
  </si>
  <si>
    <r>
      <t xml:space="preserve">11-Titres et dépôts structurés à remboursement lié à un taux de change ou indexé sur une marchandise </t>
    </r>
    <r>
      <rPr>
        <sz val="11"/>
        <color theme="1"/>
        <rFont val="Times New Roman"/>
        <family val="1"/>
      </rPr>
      <t>(FX and commodity-linked notes and deposits)</t>
    </r>
  </si>
  <si>
    <r>
      <t xml:space="preserve">12-Titres et dépôts structurés hybrides </t>
    </r>
    <r>
      <rPr>
        <sz val="11"/>
        <color theme="1"/>
        <rFont val="Times New Roman"/>
        <family val="1"/>
      </rPr>
      <t xml:space="preserve">(hybrid linked notes and deposits) </t>
    </r>
  </si>
  <si>
    <r>
      <t xml:space="preserve">13-Titres et dépôts structurés liés au marché </t>
    </r>
    <r>
      <rPr>
        <sz val="11"/>
        <color theme="1"/>
        <rFont val="Times New Roman"/>
        <family val="1"/>
      </rPr>
      <t>(market-linked notes and deposits)</t>
    </r>
  </si>
  <si>
    <r>
      <t xml:space="preserve">14-Titres et produits structurés à remboursement lié à des assurances </t>
    </r>
    <r>
      <rPr>
        <sz val="11"/>
        <color theme="1"/>
        <rFont val="Times New Roman"/>
        <family val="1"/>
      </rPr>
      <t>(Insurance-linked notes and deposits</t>
    </r>
  </si>
  <si>
    <t>99-Autres produits structurés non couverts par les options précédentes (CLN, CMS, ABS, MBS, CMBS, CDO, CLO, CMO, IRLN, ELN, FXCLN, HLN, MLN et ILN)</t>
  </si>
  <si>
    <t>Type de produit structuré</t>
  </si>
  <si>
    <t>Protection intégrale du capital</t>
  </si>
  <si>
    <t>Protection partielle du capital</t>
  </si>
  <si>
    <t>Pas de protection du capital</t>
  </si>
  <si>
    <t>3 - Pas de protection du capital</t>
  </si>
  <si>
    <t>2 - Protection partielle du capital</t>
  </si>
  <si>
    <t>1 - Protection intégrale du capital</t>
  </si>
  <si>
    <t>OT</t>
  </si>
  <si>
    <t>Protection du capital</t>
  </si>
  <si>
    <t>1 - Actions et fonds (un groupe ou un panier donné d’actions)</t>
  </si>
  <si>
    <t>2 - Monnaie (un groupe ou un panier donné de monnaies)</t>
  </si>
  <si>
    <t>3 - Taux d’intérêt et rendements (indices obligataires, courbes de rendement, différences entre les taux d’intérêt sur les échéances à court et à long terme, écarts de crédit, taux d’inflation, et autres référentiels de taux d’intérêt ou de rendement)</t>
  </si>
  <si>
    <t>4 - Produits de base (un produit de base ou un groupe de produits de base donné)</t>
  </si>
  <si>
    <t>5 - Indice (performance d’un indice donné)</t>
  </si>
  <si>
    <t xml:space="preserve">6 - Multi (combinaison de types de sous-jacents possibles énumérés ci-dessus) </t>
  </si>
  <si>
    <t>9 - Autre sous-jacent non couvert par les options précédentes (par exemple, autres indicateurs économiques)</t>
  </si>
  <si>
    <t>Produits de base</t>
  </si>
  <si>
    <t>Monnaie</t>
  </si>
  <si>
    <t>Actions et fonds</t>
  </si>
  <si>
    <t>Indice</t>
  </si>
  <si>
    <t>Taux d’intérêt et rendements</t>
  </si>
  <si>
    <t>Multi</t>
  </si>
  <si>
    <t>Autre sous-jacent non couvert par les options précédentes</t>
  </si>
  <si>
    <t>Titre/indice/portefeuille sous-jacent</t>
  </si>
  <si>
    <r>
      <t xml:space="preserve">Titres et produits structurés à remboursement lié à des assurances </t>
    </r>
    <r>
      <rPr>
        <sz val="11"/>
        <color theme="1"/>
        <rFont val="Times New Roman"/>
        <family val="1"/>
      </rPr>
      <t>(Insurance-linked notes and deposits)</t>
    </r>
  </si>
  <si>
    <t>Titres et produits structurés à remboursement lié à des assurances (Insurance-linked notes and deposits)</t>
  </si>
  <si>
    <t>Option d’achat par l’acheteur</t>
  </si>
  <si>
    <t>1 - Option d’achat par l’acheteur</t>
  </si>
  <si>
    <t>Option d’achat par le vendeur</t>
  </si>
  <si>
    <t>2 - Option d’achat par le vendeur</t>
  </si>
  <si>
    <t>Option de vente par l’acheteur</t>
  </si>
  <si>
    <t>3 - Option de vente par l’acheteur</t>
  </si>
  <si>
    <t>Option de vente par le vendeur</t>
  </si>
  <si>
    <t>4 - Option de vente par le vendeur</t>
  </si>
  <si>
    <t>Toute combinaison des options précédentes</t>
  </si>
  <si>
    <t>5 - Toute combinaison des options précédentes</t>
  </si>
  <si>
    <t>Option d’achat ou de vente</t>
  </si>
  <si>
    <t>x203</t>
  </si>
  <si>
    <t>x204</t>
  </si>
  <si>
    <t>Produit structuré sans transfert d’actif: Non</t>
  </si>
  <si>
    <t>Produit structuré sans transfert d’actif: Oui</t>
  </si>
  <si>
    <t>1 - Produit structuré sans transfert d’actif: Oui</t>
  </si>
  <si>
    <t>2 - Produit structuré sans transfert d’actif: Non</t>
  </si>
  <si>
    <t>Produit structuré à prépaiement: Oui</t>
  </si>
  <si>
    <t>Produit structuré à prépaiement: Non</t>
  </si>
  <si>
    <t>2 - Produit structuré à prépaiement: Non</t>
  </si>
  <si>
    <t>1 - Produit structuré à prépaiement: Oui</t>
  </si>
  <si>
    <t>YP</t>
  </si>
  <si>
    <t>Produit structuré à prépaiement</t>
  </si>
  <si>
    <t>Metric: Valeur de la garantie</t>
  </si>
  <si>
    <t>mi1969</t>
  </si>
  <si>
    <t>5: Protection du capital</t>
  </si>
  <si>
    <t>2: Titre/indice/portefeuille sous-jacent</t>
  </si>
  <si>
    <t>1: Option d’achat ou de vente</t>
  </si>
  <si>
    <t>6 - Non applicable</t>
  </si>
  <si>
    <t>3: Produit structuré à prépaiement</t>
  </si>
  <si>
    <t>11: Portefeuille de sûretés</t>
  </si>
  <si>
    <t>Sûreté calculée sur la base des positions nettes résultant d’un ensemble de contrats</t>
  </si>
  <si>
    <t>1 - Sûreté calculée sur la base des positions nettes résultant d’un ensemble de contrats</t>
  </si>
  <si>
    <t>Sûreté calculée sur la base d’un seul contrat</t>
  </si>
  <si>
    <t>2 - Sûreté calculée sur la base d’un seul contrat</t>
  </si>
  <si>
    <t>Pas de sûreté</t>
  </si>
  <si>
    <t>10 - Pas de sûreté</t>
  </si>
  <si>
    <t>Portefeuille de garanties</t>
  </si>
  <si>
    <t>pi1296</t>
  </si>
  <si>
    <t>si1393</t>
  </si>
  <si>
    <t>pi1297</t>
  </si>
  <si>
    <t>pi1293</t>
  </si>
  <si>
    <t>pi1295</t>
  </si>
  <si>
    <t>115: Portefeuille concerné</t>
  </si>
  <si>
    <t>2-Contrats à capital variable de la comptabilité générale</t>
  </si>
  <si>
    <t>3-Branche 26</t>
  </si>
  <si>
    <t>4-Eurocroissance</t>
  </si>
  <si>
    <t>5-Autre comptabilité d’affectation correspondant à des contrats à capital variable</t>
  </si>
  <si>
    <t>6-Autre comptabilité auxiliaire d’affectation</t>
  </si>
  <si>
    <t>Détenu en représentation de contrats en unités de compte ou indexés: Oui</t>
  </si>
  <si>
    <t>Détenu en représentation de contrats en unités de compte ou indexés: Non</t>
  </si>
  <si>
    <t>1-Détenu en représentation de contrats en unités de compte ou indexés: Oui</t>
  </si>
  <si>
    <t>2-Détenu en représentation de contrats en unités de compte ou indexés: Non</t>
  </si>
  <si>
    <t>ISIN</t>
  </si>
  <si>
    <t>1-ISIN</t>
  </si>
  <si>
    <t xml:space="preserve">2-CUSIP </t>
  </si>
  <si>
    <t>S.08.01 (201), S.08.02 (201), S.36.02 (201)</t>
  </si>
  <si>
    <t>x59</t>
  </si>
  <si>
    <t>19: Utilisation du dérivé</t>
  </si>
  <si>
    <t>Micro-couverture</t>
  </si>
  <si>
    <t>1-Micro-couverture</t>
  </si>
  <si>
    <t>Macro-couverture</t>
  </si>
  <si>
    <t>2-Macro-couverture</t>
  </si>
  <si>
    <t xml:space="preserve">3-Gestion efficace de portefeuille </t>
  </si>
  <si>
    <t>Purpose</t>
  </si>
  <si>
    <t>mi1112</t>
  </si>
  <si>
    <t>Metric: Montant notionnel du dérivé</t>
  </si>
  <si>
    <t>Metric: Delta</t>
  </si>
  <si>
    <t>x163</t>
  </si>
  <si>
    <t>x131</t>
  </si>
  <si>
    <t>x61</t>
  </si>
  <si>
    <t>x54</t>
  </si>
  <si>
    <t>Position vendeur</t>
  </si>
  <si>
    <t>2-Position vendeur</t>
  </si>
  <si>
    <t>32: Positions acheteur/vendeur</t>
  </si>
  <si>
    <t>mi1812</t>
  </si>
  <si>
    <t>Metric: Prime versée à ce jour</t>
  </si>
  <si>
    <t>mi1813</t>
  </si>
  <si>
    <t>Metric: Prime reçue à ce jour</t>
  </si>
  <si>
    <t>ii1069</t>
  </si>
  <si>
    <t>mi1101</t>
  </si>
  <si>
    <t>Metric: Perte maximale en cas d’événement de dénouement</t>
  </si>
  <si>
    <t>mi1115</t>
  </si>
  <si>
    <t>Metric: Flux financiers sortants liés au contrat d’échange</t>
  </si>
  <si>
    <t>mi1096</t>
  </si>
  <si>
    <t>Metric: Montant des entrées de trésorerie liées au contrat d’échange</t>
  </si>
  <si>
    <t>di1047</t>
  </si>
  <si>
    <t>ri2266</t>
  </si>
  <si>
    <t>x43</t>
  </si>
  <si>
    <t>x42</t>
  </si>
  <si>
    <t>Prix coté sur un marché actif pour les mêmes actifs ou passifs</t>
  </si>
  <si>
    <t>1-Prix coté sur un marché actif pour les mêmes actifs ou passifs</t>
  </si>
  <si>
    <t>Prix coté sur un marché actif pour des actifs ou passifs similaires</t>
  </si>
  <si>
    <t>2-Prix coté sur un marché actif pour des actifs ou passifs similaires</t>
  </si>
  <si>
    <t>Méthodes de valorisation alternatives</t>
  </si>
  <si>
    <t>3-Méthodes de valorisation alternatives</t>
  </si>
  <si>
    <t>si1555</t>
  </si>
  <si>
    <t>Metric: Notation externe</t>
  </si>
  <si>
    <t>si1336</t>
  </si>
  <si>
    <t>Metric: Groupe de la contrepartie</t>
  </si>
  <si>
    <t>si1559</t>
  </si>
  <si>
    <t>Metric: Code d’identification du groupe de la contrepartie</t>
  </si>
  <si>
    <t>114: Type de code d’identification du groupe de la contrepartie</t>
  </si>
  <si>
    <t>si1341</t>
  </si>
  <si>
    <t>Metric: Nom du contrat</t>
  </si>
  <si>
    <t>ei1024</t>
  </si>
  <si>
    <t>1: Monnaie</t>
  </si>
  <si>
    <t>si1554</t>
  </si>
  <si>
    <t>Metric: CIC</t>
  </si>
  <si>
    <t>si1340</t>
  </si>
  <si>
    <t>Metric: Valeur de déclenchement</t>
  </si>
  <si>
    <t>5: Déclenchement du dénouement du contrat</t>
  </si>
  <si>
    <t>Faillite de l’entité sous-jacente ou de référence</t>
  </si>
  <si>
    <t>1 - Faillite de l’entité sous-jacente ou de référence</t>
  </si>
  <si>
    <t>Chute de la valeur de l’actif de référence sous-jacent</t>
  </si>
  <si>
    <t>2 - Chute de la valeur de l’actif de référence sous-jacent</t>
  </si>
  <si>
    <t>Dégradation de la notation de crédit des actifs sous-jacents ou de l’entité sous-jacente</t>
  </si>
  <si>
    <t>3 - Dégradation de la notation de crédit des actifs sous-jacents ou de l’entité sous-jacente</t>
  </si>
  <si>
    <t>Novation</t>
  </si>
  <si>
    <t>4 - Novation, c’est-à-dire le fait de remplacer une obligation au titre du dérivé par une nouvelle obligation, ou de remplacer une partie du dérivé par une nouvelle partie</t>
  </si>
  <si>
    <t>Plusieurs événements ou une combinaison d’événements</t>
  </si>
  <si>
    <t>5 - Plusieurs événements ou une combinaison d’événements</t>
  </si>
  <si>
    <t>Autre événement non couvert par les options précédentes</t>
  </si>
  <si>
    <t>6 - Autre événement non couvert par les options précédentes</t>
  </si>
  <si>
    <t>Pas de déclencheur du dénouement</t>
  </si>
  <si>
    <t>9 - Pas de déclencheur du dénouement</t>
  </si>
  <si>
    <t>ei1022</t>
  </si>
  <si>
    <t>ei1023</t>
  </si>
  <si>
    <t>Metric: Monnaie fournie au titre du contrat d’échange</t>
  </si>
  <si>
    <t>Metric: Monnaie reçue au titre du contrat d’échange</t>
  </si>
  <si>
    <t>5: Monnaie</t>
  </si>
  <si>
    <t>di1041</t>
  </si>
  <si>
    <t>mi5090</t>
  </si>
  <si>
    <t>Metric: Profits et pertes à ce jour</t>
  </si>
  <si>
    <t>x37</t>
  </si>
  <si>
    <t>8: Position dans le contrat</t>
  </si>
  <si>
    <t>Acheteur dans une mise en pension</t>
  </si>
  <si>
    <t>1 - Acheteur dans une mise en pension</t>
  </si>
  <si>
    <t>2 - Vendeur dans une mise en pension</t>
  </si>
  <si>
    <t>Vendeur dans une mise en pension</t>
  </si>
  <si>
    <t xml:space="preserve">3 - Prêteur dans un prêt de titres  </t>
  </si>
  <si>
    <t>Emprunteur dans un prêt de titres</t>
  </si>
  <si>
    <t>4 - Emprunteur dans un prêt de titres</t>
  </si>
  <si>
    <t>EZ</t>
  </si>
  <si>
    <t>Position dans le contrat</t>
  </si>
  <si>
    <t>mi1109</t>
  </si>
  <si>
    <t>mi1095</t>
  </si>
  <si>
    <t>di1045</t>
  </si>
  <si>
    <t>4: Méthode de valorisation</t>
  </si>
  <si>
    <t>Expertise</t>
  </si>
  <si>
    <t>Estimation</t>
  </si>
  <si>
    <t>102: Méthode de valorisation</t>
  </si>
  <si>
    <t>VL</t>
  </si>
  <si>
    <t>Prix de marché</t>
  </si>
  <si>
    <t>Prix de modèle</t>
  </si>
  <si>
    <t>Autre méthode de valorisation</t>
  </si>
  <si>
    <t>s5000</t>
  </si>
  <si>
    <t>s5001</t>
  </si>
  <si>
    <t>s5002</t>
  </si>
  <si>
    <t>s5003</t>
  </si>
  <si>
    <t>s5004</t>
  </si>
  <si>
    <t>Metric: Surcote/décote</t>
  </si>
  <si>
    <t>mi5017</t>
  </si>
  <si>
    <t>Metric: Part non libérée du titre</t>
  </si>
  <si>
    <t>mi5018</t>
  </si>
  <si>
    <t>Metric: Valeur de remboursement</t>
  </si>
  <si>
    <t>mi5019</t>
  </si>
  <si>
    <t>si1576</t>
  </si>
  <si>
    <t>Metric: Nom de la contrepartie qui fournit la sûreté</t>
  </si>
  <si>
    <t>si1589</t>
  </si>
  <si>
    <t>Metric: Nom du groupe de la contrepartie qui fournit la sûreté</t>
  </si>
  <si>
    <t>Metric: Pays de conservation</t>
  </si>
  <si>
    <t>ri2268</t>
  </si>
  <si>
    <t>Metric: Quantité</t>
  </si>
  <si>
    <t>Metric: Au pair</t>
  </si>
  <si>
    <t>mi1129</t>
  </si>
  <si>
    <t>Metric: Intérêts courus</t>
  </si>
  <si>
    <t>x174</t>
  </si>
  <si>
    <t>Dérivés</t>
  </si>
  <si>
    <t>31: Type d’actif pour lequel la sûreté est détenue</t>
  </si>
  <si>
    <t>0-Autres investissements (y compris éléments à recevoir)</t>
  </si>
  <si>
    <t>X-Dérivés</t>
  </si>
  <si>
    <t>si1338</t>
  </si>
  <si>
    <t>Metric: Intitulé de l’élément</t>
  </si>
  <si>
    <t>Metric: Nom de l'émetteur/contrepartie</t>
  </si>
  <si>
    <t>si5015</t>
  </si>
  <si>
    <t>Metric: Groupe de l'émetteur/contrepartie</t>
  </si>
  <si>
    <t>si5016</t>
  </si>
  <si>
    <t>115: Type de code d’identification de l’émetteur</t>
  </si>
  <si>
    <t>Metric: Secteur de l’émetteur</t>
  </si>
  <si>
    <t>si1337</t>
  </si>
  <si>
    <t>Metric: Nom du groupe de l’émetteur</t>
  </si>
  <si>
    <t>110: Type de code de l'entité</t>
  </si>
  <si>
    <t>116: Type de code d’identification du groupe de l’émetteur</t>
  </si>
  <si>
    <t>mi1626</t>
  </si>
  <si>
    <t>Metric: Prix unitaire</t>
  </si>
  <si>
    <t>4: Types de réassurance [traditionelle ou non]</t>
  </si>
  <si>
    <t>Réassurance non traditionnelle ou finite</t>
  </si>
  <si>
    <t>1 - Réassurance non traditionnelle ou finite</t>
  </si>
  <si>
    <t xml:space="preserve">2 - Autre que réassurance non traditionnelle ou finite </t>
  </si>
  <si>
    <t>Types de réassurance [traditionelle ou non]</t>
  </si>
  <si>
    <t>300: Nature du risque transféré</t>
  </si>
  <si>
    <t>Incapacité</t>
  </si>
  <si>
    <t>Invalidité</t>
  </si>
  <si>
    <t>Rente conjoint survivant</t>
  </si>
  <si>
    <t>Rente d’éducation ou d’orphelin</t>
  </si>
  <si>
    <t>Dépendance</t>
  </si>
  <si>
    <t>Décès</t>
  </si>
  <si>
    <t>5-Incapacité</t>
  </si>
  <si>
    <t>6-Invalidité</t>
  </si>
  <si>
    <t>7-Rente conjoint survivant</t>
  </si>
  <si>
    <t>8-Rente d’éducation ou d’orphelin</t>
  </si>
  <si>
    <t>9-Dépendance</t>
  </si>
  <si>
    <t>10-Décès</t>
  </si>
  <si>
    <t xml:space="preserve">11-Multi-risques </t>
  </si>
  <si>
    <t>si1367</t>
  </si>
  <si>
    <t>Metric: Description catégorie de risques couverts</t>
  </si>
  <si>
    <t>x34</t>
  </si>
  <si>
    <t>x41</t>
  </si>
  <si>
    <t>x52</t>
  </si>
  <si>
    <t>Type de traité de réassurance</t>
  </si>
  <si>
    <t xml:space="preserve">3: Type de modèle de souscription </t>
  </si>
  <si>
    <t>TU</t>
  </si>
  <si>
    <t>Metric: Part des réassureurs</t>
  </si>
  <si>
    <t>mi5042</t>
  </si>
  <si>
    <t>Metric: Montant brut</t>
  </si>
  <si>
    <t>Metric: Montant net</t>
  </si>
  <si>
    <t>Metric: Variation des autres provisions techniques [brute]</t>
  </si>
  <si>
    <t>Metric: Variation des autres provisions techniques cédées</t>
  </si>
  <si>
    <t>Metric: Variation des autres provisions techniques [nette]</t>
  </si>
  <si>
    <t>Metric: Montant des dépenses techniques engagées</t>
  </si>
  <si>
    <t>Engagements de retraite - Branche 26</t>
  </si>
  <si>
    <t>Engagements de retraite - Eurocroissance</t>
  </si>
  <si>
    <t>Engagements de retraite - Euro - comptabilité auxiliaire d'affectation</t>
  </si>
  <si>
    <t>Engagements de retraite - UC - comptabilité auxiliaire d'affectation</t>
  </si>
  <si>
    <t>Engagements de retraite - Euro - Autre</t>
  </si>
  <si>
    <t>Engagements de retraite - UC - Autre</t>
  </si>
  <si>
    <t>Engagements correspondants à des garanties accessoires - Incapacité - Invalidité</t>
  </si>
  <si>
    <t>Engagements correspondants à des garanties accessoires - Autres</t>
  </si>
  <si>
    <r>
      <t xml:space="preserve">Titres et dépôts structurés liés au marché </t>
    </r>
    <r>
      <rPr>
        <sz val="11"/>
        <color theme="1"/>
        <rFont val="Times New Roman"/>
        <family val="1"/>
      </rPr>
      <t>(</t>
    </r>
    <r>
      <rPr>
        <i/>
        <sz val="11"/>
        <color theme="1"/>
        <rFont val="Calibri"/>
        <family val="2"/>
        <scheme val="minor"/>
      </rPr>
      <t>market-linked notes and deposits)</t>
    </r>
  </si>
  <si>
    <t>Total placements inscrits en classe 2, TCEP</t>
  </si>
  <si>
    <t>Part non libérée des titres, TCEP</t>
  </si>
  <si>
    <t>Surcotes/décotes, TCEP</t>
  </si>
  <si>
    <t>Intérêts courus non échus, TCEP</t>
  </si>
  <si>
    <t>Instruments financiers à terme, TCEP</t>
  </si>
  <si>
    <t>Avoirs en banque, CCP et caisses, TCEP</t>
  </si>
  <si>
    <t>s5005</t>
  </si>
  <si>
    <t>Autres actifs admissibles divers, TCEP</t>
  </si>
  <si>
    <t>s5006</t>
  </si>
  <si>
    <t>Autres actifs admissibles divers, Créances admises sur les réassureurs et véhicules de titrisation, TCEP</t>
  </si>
  <si>
    <t>s5007</t>
  </si>
  <si>
    <t>Autres actifs admissibles divers, Frais d'acquisition reportés, TCEP</t>
  </si>
  <si>
    <t>s5008</t>
  </si>
  <si>
    <t>Autres actifs admissibles divers, Primes/cotisations acquises non émises, TCEP</t>
  </si>
  <si>
    <t>s5009</t>
  </si>
  <si>
    <t>Autres actifs admissibles divers, Dérogations branches 4 à 7, 11 et 12 de l'article R.321-1, TCEP</t>
  </si>
  <si>
    <t>s5010</t>
  </si>
  <si>
    <t>Total placements, TCEP</t>
  </si>
  <si>
    <t>s5011</t>
  </si>
  <si>
    <t>Total des valeurs au bilan, TCEP</t>
  </si>
  <si>
    <t>s5012</t>
  </si>
  <si>
    <t>Écart valeurs au bilan / total placements, TCEP</t>
  </si>
  <si>
    <t>s5013</t>
  </si>
  <si>
    <t>200: Placements</t>
  </si>
  <si>
    <t>Metric: Justification écart valeurs au bilan / total placements</t>
  </si>
  <si>
    <t>si5001</t>
  </si>
  <si>
    <t>Quote-part</t>
  </si>
  <si>
    <t>1 - Quote-part</t>
  </si>
  <si>
    <t>Quote-part variable</t>
  </si>
  <si>
    <t>2 - Quote-part variable</t>
  </si>
  <si>
    <t>Excédent de plein</t>
  </si>
  <si>
    <t>3 - Excédent de plein</t>
  </si>
  <si>
    <t>4 - Excédent de sinistre (par événement et par risque)</t>
  </si>
  <si>
    <t>Excédent de sinistre (par événement et par risque)</t>
  </si>
  <si>
    <t>Excédent de sinistre (par risque)</t>
  </si>
  <si>
    <t>Excédent de sinistre (par événement)</t>
  </si>
  <si>
    <t>Excédent de sinistre avec risque de base</t>
  </si>
  <si>
    <t>Reconstitution de la garantie</t>
  </si>
  <si>
    <t>Excédent de sinistre global</t>
  </si>
  <si>
    <t>Excédent de sinistre illimité</t>
  </si>
  <si>
    <t>Autres traités proportionnels</t>
  </si>
  <si>
    <t>Autres traités non proportionnels</t>
  </si>
  <si>
    <t xml:space="preserve">RP.30.03 </t>
  </si>
  <si>
    <t>5 - Excédent de sinistre (par risque)</t>
  </si>
  <si>
    <t>6 - Excédent de sinistre (par événement)</t>
  </si>
  <si>
    <t>8 - Excédent de sinistre avec risque de base</t>
  </si>
  <si>
    <t>9 - Reconstitution de la garantie</t>
  </si>
  <si>
    <t>10 - Excédent de sinistre global</t>
  </si>
  <si>
    <t>11 - Excédent de sinistre illimité</t>
  </si>
  <si>
    <t xml:space="preserve">12 - Excédent de perte </t>
  </si>
  <si>
    <t>13 - Autres traités proportionnels</t>
  </si>
  <si>
    <t>14 - Autres traités non proportionnels</t>
  </si>
  <si>
    <t>Somme assurée</t>
  </si>
  <si>
    <t>1 - Somme assurée</t>
  </si>
  <si>
    <t>2 - Sinistre maximum possible</t>
  </si>
  <si>
    <t>Sinistre maximum possible</t>
  </si>
  <si>
    <t>3 - Sinistre maximum probable</t>
  </si>
  <si>
    <t>Sinistre maximum probable</t>
  </si>
  <si>
    <t>4 - Sinistre maximum estimé</t>
  </si>
  <si>
    <t>Sinistre maximum estimé</t>
  </si>
  <si>
    <t>mi1093</t>
  </si>
  <si>
    <t>Metric: Chiffre d'affaires estimé prime de base</t>
  </si>
  <si>
    <t>mi1094</t>
  </si>
  <si>
    <t>Metric: Chiffre d'affaires brut estimé de la prime du traité</t>
  </si>
  <si>
    <t>mi1089</t>
  </si>
  <si>
    <t>pi1875</t>
  </si>
  <si>
    <t>Metric: Franchise globale (%)</t>
  </si>
  <si>
    <t>Metric: Franchise globale (montant)</t>
  </si>
  <si>
    <t>pi1285</t>
  </si>
  <si>
    <t>mi1124</t>
  </si>
  <si>
    <t>Metric: Rétention ou priorité (montant)</t>
  </si>
  <si>
    <t>Metric: Rétention ou priorité (%)</t>
  </si>
  <si>
    <t>mi1097</t>
  </si>
  <si>
    <t>pi1284</t>
  </si>
  <si>
    <t>Metric: Limite (montant)</t>
  </si>
  <si>
    <t>Metric: Limite (%)</t>
  </si>
  <si>
    <t>mi1099</t>
  </si>
  <si>
    <t>mi1098</t>
  </si>
  <si>
    <t>Metric: Couverture maximale par traité</t>
  </si>
  <si>
    <t>ii1591</t>
  </si>
  <si>
    <t>Metric: Nombre de reconstitutions</t>
  </si>
  <si>
    <t>si1372</t>
  </si>
  <si>
    <t>Metric: Description des reconstitutions</t>
  </si>
  <si>
    <t>pi1876</t>
  </si>
  <si>
    <t>Metric: Commission de réassurance maximale</t>
  </si>
  <si>
    <t>pi1877</t>
  </si>
  <si>
    <t>pi1878</t>
  </si>
  <si>
    <t>Metric: Commission de réassurance attendue</t>
  </si>
  <si>
    <t>Metric: Commission de réassurance minimale</t>
  </si>
  <si>
    <t>pi1879</t>
  </si>
  <si>
    <t>pi1880</t>
  </si>
  <si>
    <t>pi1881</t>
  </si>
  <si>
    <t>Metric: Commission minimale pour rétrocession</t>
  </si>
  <si>
    <t>Metric: Commission maximale pour rétrocession</t>
  </si>
  <si>
    <t>pi1882</t>
  </si>
  <si>
    <t>pi1883</t>
  </si>
  <si>
    <t>pi1884</t>
  </si>
  <si>
    <t>Metric: Participation aux bénéfices minimale</t>
  </si>
  <si>
    <t>Metric: Participation aux bénéfices attendue</t>
  </si>
  <si>
    <t>pi1304</t>
  </si>
  <si>
    <t>pi1305</t>
  </si>
  <si>
    <t>Metric: Excédent de plein taux 1</t>
  </si>
  <si>
    <t>Metric: Excédent de plein taux 2</t>
  </si>
  <si>
    <t>x58</t>
  </si>
  <si>
    <t>XL</t>
  </si>
  <si>
    <t>Prime forfaitaire excédent de plein</t>
  </si>
  <si>
    <t>7: Prime forfaitaire excédent de plein</t>
  </si>
  <si>
    <t>Prime en excédent de plein fondée sur une prime forfaitaire: Oui</t>
  </si>
  <si>
    <t>1 - Prime en excédent de plein fondée sur une prime forfaitaire: Oui</t>
  </si>
  <si>
    <t>2 - Prime en excédent de plein fondée sur une prime forfaitaire: Non</t>
  </si>
  <si>
    <t>Prime en excédent de plein fondée sur une prime forfaitaire: Non</t>
  </si>
  <si>
    <t>117: Type de code du réassureur</t>
  </si>
  <si>
    <t>Contreparties de réassurance</t>
  </si>
  <si>
    <t>TS</t>
  </si>
  <si>
    <t>x46</t>
  </si>
  <si>
    <t>x64</t>
  </si>
  <si>
    <t>x66</t>
  </si>
  <si>
    <t>x83</t>
  </si>
  <si>
    <t>x85</t>
  </si>
  <si>
    <t>x86</t>
  </si>
  <si>
    <t>x87</t>
  </si>
  <si>
    <t>x88</t>
  </si>
  <si>
    <t>x89</t>
  </si>
  <si>
    <t>x90</t>
  </si>
  <si>
    <t>x92</t>
  </si>
  <si>
    <t>x101</t>
  </si>
  <si>
    <t>x102</t>
  </si>
  <si>
    <t>x104</t>
  </si>
  <si>
    <t>x105</t>
  </si>
  <si>
    <t>x106</t>
  </si>
  <si>
    <t>x112</t>
  </si>
  <si>
    <t>x113</t>
  </si>
  <si>
    <t>x114</t>
  </si>
  <si>
    <t>x116</t>
  </si>
  <si>
    <t>x120</t>
  </si>
  <si>
    <t>x137</t>
  </si>
  <si>
    <t>x150</t>
  </si>
  <si>
    <t>x153</t>
  </si>
  <si>
    <t>x154</t>
  </si>
  <si>
    <t>118: Type de code du courtier</t>
  </si>
  <si>
    <t>11: Type de traité de réassurance</t>
  </si>
  <si>
    <t>3 - Financial services</t>
  </si>
  <si>
    <t>16: Code d’activité courtier</t>
  </si>
  <si>
    <t>AY</t>
  </si>
  <si>
    <t>Activité de courtier</t>
  </si>
  <si>
    <t>Intermédiaire de placement</t>
  </si>
  <si>
    <t>1 - Intermédiaire de placement</t>
  </si>
  <si>
    <t>Souscription pour compte de</t>
  </si>
  <si>
    <t>2 - Souscription pour compte de</t>
  </si>
  <si>
    <t>Services financiers</t>
  </si>
  <si>
    <t>pi1301</t>
  </si>
  <si>
    <t>Metric: Part réassureur (%)</t>
  </si>
  <si>
    <t>Metric: Exposition cédée pour la part du réassureur (montant)</t>
  </si>
  <si>
    <t>12: Type de sûretés</t>
  </si>
  <si>
    <t>Liquidités ou équivalent en fiducie</t>
  </si>
  <si>
    <t>Liquidités ou équivalent conservé</t>
  </si>
  <si>
    <t>Lettre de crédit</t>
  </si>
  <si>
    <t>Aucune</t>
  </si>
  <si>
    <t>1 – Liquidités ou équivalent en fiducie</t>
  </si>
  <si>
    <t>2 – Liquidités ou équivalent conservé</t>
  </si>
  <si>
    <t>3 – Lettre de crédit</t>
  </si>
  <si>
    <t>5 – Aucune</t>
  </si>
  <si>
    <t>RP.30.04</t>
  </si>
  <si>
    <t>Types de garantie</t>
  </si>
  <si>
    <t>si1861</t>
  </si>
  <si>
    <t>Metric: Commission pour rétrocession attendue</t>
  </si>
  <si>
    <t>119: Type de code du fournisseur de la sûreté</t>
  </si>
  <si>
    <t>Metric: Estimation de la prime de réassurance sortante pour la part du réassureur</t>
  </si>
  <si>
    <t>Metric: Commentaires</t>
  </si>
  <si>
    <t>si1382</t>
  </si>
  <si>
    <t>Metric: Nom juridique du réassureur</t>
  </si>
  <si>
    <t>Assureur vie direct</t>
  </si>
  <si>
    <t>Assureur non-vie direct</t>
  </si>
  <si>
    <t>Assureur multibranches direct</t>
  </si>
  <si>
    <t xml:space="preserve">Entreprise d’assurance captive </t>
  </si>
  <si>
    <t>Réassureur interne</t>
  </si>
  <si>
    <t>Réassureur externe</t>
  </si>
  <si>
    <t>Entreprise de réassurance captive</t>
  </si>
  <si>
    <t>Véhicule de titrisation</t>
  </si>
  <si>
    <t>Entité de pool</t>
  </si>
  <si>
    <t>Pool d’état</t>
  </si>
  <si>
    <t>FRPS/MRPS/URPS/IRPS</t>
  </si>
  <si>
    <t>1-Assureur vie direct</t>
  </si>
  <si>
    <t>2-Assureur non-vie direct</t>
  </si>
  <si>
    <t>3-Assureur multibranches direct</t>
  </si>
  <si>
    <t xml:space="preserve">4-Entreprise d’assurance captive </t>
  </si>
  <si>
    <t>5-Réassureur interne (entreprise d’assurance dont la vocation principale est d’accepter des risques de la part des autres entreprises d’assurance du groupe)</t>
  </si>
  <si>
    <t>6-Réassureur externe (entreprise d’assurance qui accepte des risques de la part d’entreprises autres que les autres entreprises d’assurance du groupe)</t>
  </si>
  <si>
    <t>7-Entreprise de réassurance captive</t>
  </si>
  <si>
    <t>8-Véhicule de titrisation</t>
  </si>
  <si>
    <t xml:space="preserve">9-Entité de pool (à laquelle participent plusieurs entreprises d’assurance ou de réassurance) </t>
  </si>
  <si>
    <t>10-Pool d’état</t>
  </si>
  <si>
    <t>11-FRPS/MRPS/URPS/IRPS</t>
  </si>
  <si>
    <t>120: Type de réassureur</t>
  </si>
  <si>
    <t>si1377</t>
  </si>
  <si>
    <t>Metric: Nom juridique du courtier</t>
  </si>
  <si>
    <t>Metric: Nom du fournisseur de la sûreté</t>
  </si>
  <si>
    <t>Metric: Montants recouvrables au titre de la réassurance: provisions pour primes relatives aux garanties accessoires</t>
  </si>
  <si>
    <t>Metric: Montants recouvrables au titre de la réassurance: provisions pour sinistres relatives aux garanties accessoires</t>
  </si>
  <si>
    <t>mi1216</t>
  </si>
  <si>
    <t>mi1215</t>
  </si>
  <si>
    <t>mi1214</t>
  </si>
  <si>
    <t>Metric: Montants recouvrables au titre de la réassurance: Provisions techniques vie</t>
  </si>
  <si>
    <t>mi1605</t>
  </si>
  <si>
    <t>Metric: Ajustement pour pertes attendues pour défaut de la contrepartie</t>
  </si>
  <si>
    <t>mi276</t>
  </si>
  <si>
    <t>Metric: Montants recouvrables au titre de la réassurance: Total montants recouvrables au titre de la réassurance</t>
  </si>
  <si>
    <t>mi1227</t>
  </si>
  <si>
    <t>Metric: Éléments à recevoir nets</t>
  </si>
  <si>
    <t>mi1142</t>
  </si>
  <si>
    <t>Metric: Actifs remis en nantissement par le réassureur</t>
  </si>
  <si>
    <t>mi1143</t>
  </si>
  <si>
    <t>Metric: Garanties financières</t>
  </si>
  <si>
    <t>mi1144</t>
  </si>
  <si>
    <t>Metric: Dépôt en espèces</t>
  </si>
  <si>
    <t>mi1145</t>
  </si>
  <si>
    <t>Metric: Total garanties reçues</t>
  </si>
  <si>
    <t>si638</t>
  </si>
  <si>
    <t>CE</t>
  </si>
  <si>
    <t>Code d’identification de l’entreprise</t>
  </si>
  <si>
    <t>si1376</t>
  </si>
  <si>
    <t>Entreprise d'assurance vie</t>
  </si>
  <si>
    <t>121: Type d’entité</t>
  </si>
  <si>
    <t>Entreprise d'assurance non-vie</t>
  </si>
  <si>
    <t>Entreprise de réassurance</t>
  </si>
  <si>
    <t>Entreprise multibranches</t>
  </si>
  <si>
    <t>5-Société holding d’assurance au sens de l'article 212, paragraphe 1, point f), de la directive 2009/138/CE</t>
  </si>
  <si>
    <t>6-Société holding mixte d’assurance au sens de l'article 212, paragraphe 1, point g), de la directive 2009/138/CE</t>
  </si>
  <si>
    <t>7-Compagnie financière holding mixte au sens de l'article 212, paragraphe 1, point h), de la directive 2009/138/CE</t>
  </si>
  <si>
    <t>8-Établissement de crédit, entreprise d'investissement ou établissement financier</t>
  </si>
  <si>
    <t>Établissement de crédit, entreprise d'investissement ou établissement financier</t>
  </si>
  <si>
    <t>Institution de retraite professionnelle n’ayant pas son siège social en France</t>
  </si>
  <si>
    <t>9-Institution de retraite professionnelle n’ayant pas son siège social en France</t>
  </si>
  <si>
    <t>Compagnie financière holding mixte</t>
  </si>
  <si>
    <t>Entreprise non réglementée exerçant des activités financières</t>
  </si>
  <si>
    <t>Véhicule de titrisation agréé</t>
  </si>
  <si>
    <t>Véhicule de titrisation autre qu'agréé</t>
  </si>
  <si>
    <t>Société de gestion d'OPCVM</t>
  </si>
  <si>
    <t>Gestionnaire de fonds d'investissement alternatif</t>
  </si>
  <si>
    <t>1-Entreprise d'assurance vie</t>
  </si>
  <si>
    <t>2-Entreprise d'assurance non-vie</t>
  </si>
  <si>
    <t>3-Entreprise de réassurance</t>
  </si>
  <si>
    <t>4-Entreprise multibranches</t>
  </si>
  <si>
    <t>10-FRPS/MRPS/URPS/IRPS</t>
  </si>
  <si>
    <r>
      <t>11-Entreprise non réglementée exerçant des activités financières au sens de l’article 1</t>
    </r>
    <r>
      <rPr>
        <vertAlign val="superscript"/>
        <sz val="10"/>
        <color theme="1"/>
        <rFont val="Times New Roman"/>
        <family val="1"/>
      </rPr>
      <t>er</t>
    </r>
    <r>
      <rPr>
        <sz val="10"/>
        <color theme="1"/>
        <rFont val="Times New Roman"/>
        <family val="1"/>
      </rPr>
      <t>, point 52, du règlement (UE) 2015/35</t>
    </r>
  </si>
  <si>
    <t>12-Véhicule de titrisation agréé en vertu de l'article 211 de la directive 2009/138/CE</t>
  </si>
  <si>
    <t>13-Véhicule de titrisation autre qu'agréé en vertu de l'article 211 de la directive 2009/138/CE</t>
  </si>
  <si>
    <r>
      <t>14-Société de gestion d'OPCVM au sens de l’article 1</t>
    </r>
    <r>
      <rPr>
        <vertAlign val="superscript"/>
        <sz val="10"/>
        <color theme="1"/>
        <rFont val="Times New Roman"/>
        <family val="1"/>
      </rPr>
      <t>er</t>
    </r>
    <r>
      <rPr>
        <sz val="10"/>
        <color theme="1"/>
        <rFont val="Times New Roman"/>
        <family val="1"/>
      </rPr>
      <t>, point 54, du règlement (UE) 2015/35</t>
    </r>
  </si>
  <si>
    <r>
      <t>15-Gestionnaire de fonds d'investissement alternatif au sens de l’article 1</t>
    </r>
    <r>
      <rPr>
        <vertAlign val="superscript"/>
        <sz val="10"/>
        <color theme="1"/>
        <rFont val="Times New Roman"/>
        <family val="1"/>
      </rPr>
      <t>er</t>
    </r>
    <r>
      <rPr>
        <sz val="10"/>
        <color theme="1"/>
        <rFont val="Times New Roman"/>
        <family val="1"/>
      </rPr>
      <t>, point 55, du règlement (UE) 2015/35</t>
    </r>
  </si>
  <si>
    <t xml:space="preserve">16-SCI </t>
  </si>
  <si>
    <t>Metric: Nom juridique de l’entité</t>
  </si>
  <si>
    <t>LF</t>
  </si>
  <si>
    <t>Forme juridique</t>
  </si>
  <si>
    <t>122: Catégorie (mutuelle/non mutuelle)</t>
  </si>
  <si>
    <t>Non mutuelle</t>
  </si>
  <si>
    <t>2-Non mutuelle</t>
  </si>
  <si>
    <t>1-Mutuelle</t>
  </si>
  <si>
    <t>si1385</t>
  </si>
  <si>
    <t>Metric: Nom de l'autorité de contrôle</t>
  </si>
  <si>
    <t>pi1302</t>
  </si>
  <si>
    <t>Metric: Fraction du capital souscrit qui est détenue, directement ou indirectement, par l’ORPS</t>
  </si>
  <si>
    <t>Metric: Part des droits de vote détenus, directement ou indirectement, par l’ORPS</t>
  </si>
  <si>
    <t>pi1299</t>
  </si>
  <si>
    <t>XG</t>
  </si>
  <si>
    <t>si1380</t>
  </si>
  <si>
    <t>di1048</t>
  </si>
  <si>
    <t>Metric: Date d’émission de la transaction</t>
  </si>
  <si>
    <t>mi1087</t>
  </si>
  <si>
    <t>Metric: Montant contractuel de la transaction</t>
  </si>
  <si>
    <t>mi1122</t>
  </si>
  <si>
    <t>mi1086</t>
  </si>
  <si>
    <t>Metric: Montant des dividendes/intérêts/coupons et autres paiements effectués</t>
  </si>
  <si>
    <t>mi1085</t>
  </si>
  <si>
    <t>Metric: Solde du montant contractuel de la transaction</t>
  </si>
  <si>
    <t>si1344</t>
  </si>
  <si>
    <t>Metric: Taux du coupon/taux d'intérêt</t>
  </si>
  <si>
    <t>123: Type de code d’identification de l’investisseur</t>
  </si>
  <si>
    <t>Type de transaction</t>
  </si>
  <si>
    <t xml:space="preserve">35: Type de transaction </t>
  </si>
  <si>
    <t xml:space="preserve">36: Type de transaction </t>
  </si>
  <si>
    <t>di1049</t>
  </si>
  <si>
    <t>mi1111</t>
  </si>
  <si>
    <t>Metric: Montant notionnel à la date de la transaction</t>
  </si>
  <si>
    <t>mi1113</t>
  </si>
  <si>
    <t>Metric: Montant notionnel à la date de déclaration</t>
  </si>
  <si>
    <t>Gestion efficace du portefeuille, autre que mise en correspondance des flux de trésorerie des actifs et des passifs</t>
  </si>
  <si>
    <t xml:space="preserve">3-Mise en correspondance des flux de trésorerie des actifs et des passifs </t>
  </si>
  <si>
    <t>4-Gestion efficace du portefeuille, autre que mise en correspondance des flux de trésorerie des actifs et des passifs</t>
  </si>
  <si>
    <t>si1331</t>
  </si>
  <si>
    <t>Metric: Nom de la contrepartie pour laquelle la protection de crédit est achetée</t>
  </si>
  <si>
    <t>si1333</t>
  </si>
  <si>
    <t>si1334</t>
  </si>
  <si>
    <t>Metric: Swap – Taux d'intérêt fourni (pour l'acheteur)</t>
  </si>
  <si>
    <t>Metric: Swap – Taux d'intérêt reçu (pour l'acheteur)</t>
  </si>
  <si>
    <t>ei1904</t>
  </si>
  <si>
    <t>ei1905</t>
  </si>
  <si>
    <t>Metric: Swap – Devise fournie (pour l'acheteur)</t>
  </si>
  <si>
    <t>Metric: Swap – Devise reçue (pour l'acheteur)</t>
  </si>
  <si>
    <t>Devise reçue</t>
  </si>
  <si>
    <t>Devise fournie</t>
  </si>
  <si>
    <t>GX</t>
  </si>
  <si>
    <t>Identifiant de la transaction intragroupe</t>
  </si>
  <si>
    <t>124: Type de code d’identification de la cédante</t>
  </si>
  <si>
    <t>38: Type de garantie</t>
  </si>
  <si>
    <t>Garantie reçue</t>
  </si>
  <si>
    <t>Garantie donnée</t>
  </si>
  <si>
    <t>RP.03.02</t>
  </si>
  <si>
    <t>Caractéristiques produits</t>
  </si>
  <si>
    <t>1-Garantie reçue</t>
  </si>
  <si>
    <t>2-Garantie donnée</t>
  </si>
  <si>
    <t>SU</t>
  </si>
  <si>
    <t>Types d'instruments ou de transactions</t>
  </si>
  <si>
    <t>Produits structurés et titres garantis</t>
  </si>
  <si>
    <t>x169</t>
  </si>
  <si>
    <t>Produits dérivés ouverts</t>
  </si>
  <si>
    <t>Produits dérivés - Transactions</t>
  </si>
  <si>
    <t>Monnaie de déclaration</t>
  </si>
  <si>
    <t>Autre que la monnaie de déclaration</t>
  </si>
  <si>
    <t>S.01.03 (201)</t>
  </si>
  <si>
    <t>AP</t>
  </si>
  <si>
    <t>XH</t>
  </si>
  <si>
    <t>XI</t>
  </si>
  <si>
    <t>XJ</t>
  </si>
  <si>
    <t>XK</t>
  </si>
  <si>
    <t>XN</t>
  </si>
  <si>
    <t>Type d'identification d'actif</t>
  </si>
  <si>
    <t>WA</t>
  </si>
  <si>
    <t>WB</t>
  </si>
  <si>
    <t>Code d'identification de l'actif</t>
  </si>
  <si>
    <t>Positions acheteur/vendeur</t>
  </si>
  <si>
    <t>RA</t>
  </si>
  <si>
    <t>Agence de notation</t>
  </si>
  <si>
    <t>x171</t>
  </si>
  <si>
    <t>Actifs détenus en tant que sûretés</t>
  </si>
  <si>
    <t>Code du programme de réassurance</t>
  </si>
  <si>
    <t>OD</t>
  </si>
  <si>
    <t>Code d’identification du traité</t>
  </si>
  <si>
    <t>IW</t>
  </si>
  <si>
    <t>Code d’identification du dérivé</t>
  </si>
  <si>
    <t>WC</t>
  </si>
  <si>
    <t>Type de code d’identification du dérivé</t>
  </si>
  <si>
    <t>WD</t>
  </si>
  <si>
    <t>113: Type de code d’identification du dérivé</t>
  </si>
  <si>
    <t>Code d'identification du sous-jacent au dérivé</t>
  </si>
  <si>
    <t>125: Type de code d’identification de l’actif ou du passif sous-jacent au dérivé</t>
  </si>
  <si>
    <t xml:space="preserve">99-ORPS </t>
  </si>
  <si>
    <t>100-Dérivés ayant pour sous-jacent plus d’un actif ou d’un passif</t>
  </si>
  <si>
    <t>Dérivés ayant pour sous-jacent plus d’un actif ou d’un passif</t>
  </si>
  <si>
    <t>Types of string</t>
  </si>
  <si>
    <t>Code d'identification de la contrepartie</t>
  </si>
  <si>
    <t>Code du fournisseur de garantie</t>
  </si>
  <si>
    <t>Code du récepteur de garantie</t>
  </si>
  <si>
    <t>GO</t>
  </si>
  <si>
    <t>Code d’identification du groupe de la contrepartie</t>
  </si>
  <si>
    <t>x201</t>
  </si>
  <si>
    <t>28: Catégorie d’actifs</t>
  </si>
  <si>
    <t>Options d’achat</t>
  </si>
  <si>
    <t>Options de vente</t>
  </si>
  <si>
    <t>Contrats d’échange</t>
  </si>
  <si>
    <t>Dérivés de crédit</t>
  </si>
  <si>
    <t>14-Contrats à terme de gré à gré (forwards)</t>
  </si>
  <si>
    <t>13-Contrats d’échange (swaps)</t>
  </si>
  <si>
    <t>12-Options de vente (put options)</t>
  </si>
  <si>
    <t>15-Dérivés de crédit</t>
  </si>
  <si>
    <t>11-Options d’achat (call options)</t>
  </si>
  <si>
    <t>620: Catégorie d’actifs de la contrepartie</t>
  </si>
  <si>
    <t>IC</t>
  </si>
  <si>
    <t>Code d’identification de l’émetteur</t>
  </si>
  <si>
    <t>GC</t>
  </si>
  <si>
    <t>Code d’identification du groupe de l’émetteur</t>
  </si>
  <si>
    <t>CY, DZ</t>
  </si>
  <si>
    <t>KOSOVO</t>
  </si>
  <si>
    <t>SOUTH SUDAN</t>
  </si>
  <si>
    <t>UNITED KINGDOM (AFTER BREXIT)</t>
  </si>
  <si>
    <t>UNITED KINGDOM (GIBRALTAR) (AFTER BREXIT)</t>
  </si>
  <si>
    <t>Temporary identifier for country 1</t>
  </si>
  <si>
    <t>Temporary identifier for country 2</t>
  </si>
  <si>
    <t>Temporary identifier for country 3</t>
  </si>
  <si>
    <t>4: Pays de l’émetteur</t>
  </si>
  <si>
    <t>EU</t>
  </si>
  <si>
    <t>Emetteurs supranationaux</t>
  </si>
  <si>
    <t>Institutions de l’Union européenne</t>
  </si>
  <si>
    <t>SS</t>
  </si>
  <si>
    <t>Réassurance autre que facultative</t>
  </si>
  <si>
    <t>Numéro progressif de l'excédent/de la tranche du programme</t>
  </si>
  <si>
    <t>Numéro de section dans le traité</t>
  </si>
  <si>
    <t>RF</t>
  </si>
  <si>
    <t>Code réassureur</t>
  </si>
  <si>
    <t>Code courtier</t>
  </si>
  <si>
    <t>XO</t>
  </si>
  <si>
    <t>IX</t>
  </si>
  <si>
    <t>Code émetteur</t>
  </si>
  <si>
    <t>Code du groupe émetteur</t>
  </si>
  <si>
    <t>ZS</t>
  </si>
  <si>
    <t>XP</t>
  </si>
  <si>
    <t>9-Autre code attribué par un membre de l’Association des agences nationales de codification</t>
  </si>
  <si>
    <t>99-Code attribué par l'ORPS</t>
  </si>
  <si>
    <t>Description de l’actif ou du passif sous-jacent au dérivé</t>
  </si>
  <si>
    <t>Réassurance financière</t>
  </si>
  <si>
    <t>Non proportionnelle facultative</t>
  </si>
  <si>
    <t>15 - Réassurance financière</t>
  </si>
  <si>
    <t>17 - Non proportionnelle facultative</t>
  </si>
  <si>
    <t>14: Type de contrat ou traité de réassurance</t>
  </si>
  <si>
    <t>RP.36.03</t>
  </si>
  <si>
    <t>310: Nature du risque transféré - TIG</t>
  </si>
  <si>
    <t>RP.30.03</t>
  </si>
  <si>
    <t>XQ</t>
  </si>
  <si>
    <t>127: Type de code d’identification de l’investisseur/de l’acheteur/du bénéficiaire</t>
  </si>
  <si>
    <t>128: Type de code d’identification de l’émetteur/du vendeur/du fournisseur</t>
  </si>
  <si>
    <t>630: Utilisation des dérivés</t>
  </si>
  <si>
    <t>37: Type de transaction</t>
  </si>
  <si>
    <t>Passifs éventuels</t>
  </si>
  <si>
    <t>Éléments de hors bilan</t>
  </si>
  <si>
    <t>Partage interne des coûts</t>
  </si>
  <si>
    <t>1-Passifs éventuels</t>
  </si>
  <si>
    <t>2-Éléments de hors bilan</t>
  </si>
  <si>
    <t>3-Partage interne des coûts</t>
  </si>
  <si>
    <t>4-Autres</t>
  </si>
  <si>
    <t xml:space="preserve">RP.36.04 </t>
  </si>
  <si>
    <t>Metric: Date de la transaction</t>
  </si>
  <si>
    <t>di1036</t>
  </si>
  <si>
    <t>Metric: Date effective de la convention ou du contrat sous-jacent à la transaction</t>
  </si>
  <si>
    <t>di1039</t>
  </si>
  <si>
    <t>Metric: Date d'expiration de la convention ou du contrat sous-jacent à la transaction</t>
  </si>
  <si>
    <t>Metric: Monnaie de la transaction</t>
  </si>
  <si>
    <t>Dettes privilégiées - État et organismes de sécurité sociale</t>
  </si>
  <si>
    <t>Dettes privilégiées - Personnels de l'organisme</t>
  </si>
  <si>
    <t>Dettes privilégiées - Assurés</t>
  </si>
  <si>
    <t>Dettes privilégiées - Autres</t>
  </si>
  <si>
    <t>f2057</t>
  </si>
  <si>
    <t>f2058</t>
  </si>
  <si>
    <t>f2059</t>
  </si>
  <si>
    <t>f2060</t>
  </si>
  <si>
    <t>Créances admissibles sur réassurance et véhicules de titrisation - après écrêtements</t>
  </si>
  <si>
    <t>Autres créances - après écrêtements</t>
  </si>
  <si>
    <t>Comptes de régularisation - après écrêtement</t>
  </si>
  <si>
    <t>Autres actifs - après écrêtements</t>
  </si>
  <si>
    <t>Ecrêtements au motif de R385-6</t>
  </si>
  <si>
    <t>Ecrêtements au motif de R385-7(I)</t>
  </si>
  <si>
    <t>Ecrêtements au motif de R385-7(II)</t>
  </si>
  <si>
    <t>Ecrêtements au motif de R385-7(III)</t>
  </si>
  <si>
    <t>Ecrêtements au motif de R385-7(IV)</t>
  </si>
  <si>
    <t>Ecrêtements au motif de R385-8</t>
  </si>
  <si>
    <t>Autres retraitements</t>
  </si>
  <si>
    <t>Total Actifs - Après écrêtements</t>
  </si>
  <si>
    <t>Autres engagements réglementés</t>
  </si>
  <si>
    <t>s0</t>
  </si>
  <si>
    <t>100: Exigence minimale de marge - Éléments constitutifs</t>
  </si>
  <si>
    <t>EM</t>
  </si>
  <si>
    <t>SI.06</t>
  </si>
  <si>
    <t>Exigence minimale de marge</t>
  </si>
  <si>
    <t>Exigence minimale de marge, Éléments constitutifs</t>
  </si>
  <si>
    <t>Exigence minimale de marge, Éléments constitutifs, Total 1</t>
  </si>
  <si>
    <t>Exigence minimale de marge, Éléments constitutifs, Total 2</t>
  </si>
  <si>
    <t>Bénéfices ou excédents futurs, bénéfice ou excédent annuel estimé</t>
  </si>
  <si>
    <t>Bénéfices ou excédents futurs, durée résiduelle moyenne</t>
  </si>
  <si>
    <t>Exigence minimale de marge, Éléments constitutifs, Total 3</t>
  </si>
  <si>
    <t>Bénéfices ou excédents futurs</t>
  </si>
  <si>
    <t>Réserves pour fonds de garantie, cotisation non utilisée</t>
  </si>
  <si>
    <t>Tiers de l'exigence minimale de marge</t>
  </si>
  <si>
    <t>Minimum absolu du fonds de garantie</t>
  </si>
  <si>
    <t>101: Exigence minimale de marge - Fonds de garantie</t>
  </si>
  <si>
    <t>FG</t>
  </si>
  <si>
    <t>Fonds de garantie</t>
  </si>
  <si>
    <t>Seuil changement de tranche par rapport aux primes/cotisations</t>
  </si>
  <si>
    <t>Seuil changement de tranche par rapport aux primes/cotisations, partie inférieure au seuil x 18%</t>
  </si>
  <si>
    <t>Seuil changement de tranche par rapport aux primes/cotisations, partie inférieure au seuil x 16%</t>
  </si>
  <si>
    <t>s5014</t>
  </si>
  <si>
    <t>Total assiette 1</t>
  </si>
  <si>
    <t>s5015</t>
  </si>
  <si>
    <t>102: Marge de solvabilité, calcul selon les règles non-vie / vie-capi</t>
  </si>
  <si>
    <t>Moyenne annuelle assiette brute</t>
  </si>
  <si>
    <t>s5016</t>
  </si>
  <si>
    <t>Seuil changement de tranche par rapport aux sinistres</t>
  </si>
  <si>
    <t>s5017</t>
  </si>
  <si>
    <t>Fraction non-vie</t>
  </si>
  <si>
    <t>s5037</t>
  </si>
  <si>
    <t>Seuil changement de tranche par rapport aux sinistres, partie inférieure au seuil x 26%</t>
  </si>
  <si>
    <t>s5018</t>
  </si>
  <si>
    <t>Fraction vie</t>
  </si>
  <si>
    <t>s5038</t>
  </si>
  <si>
    <t>Seuil changement de tranche par rapport aux sinistres, partie inférieure au seuil x 23%</t>
  </si>
  <si>
    <t>s5019</t>
  </si>
  <si>
    <t>Total assiette 2</t>
  </si>
  <si>
    <t>s5020</t>
  </si>
  <si>
    <t>Charge de sinistres sur 3 ans</t>
  </si>
  <si>
    <t>s5021</t>
  </si>
  <si>
    <t>PSAP nettes de cessions</t>
  </si>
  <si>
    <t>s5022</t>
  </si>
  <si>
    <t>Exigence de marge, résultat 1</t>
  </si>
  <si>
    <t>s5023</t>
  </si>
  <si>
    <t>Exigence de marge, résultat 2</t>
  </si>
  <si>
    <t>s5024</t>
  </si>
  <si>
    <t>Exigence minimale de marge x coef alpha</t>
  </si>
  <si>
    <t>s5025</t>
  </si>
  <si>
    <t>Exigence de marge M</t>
  </si>
  <si>
    <t>s5026</t>
  </si>
  <si>
    <t>Capitaux sous risque</t>
  </si>
  <si>
    <t>s5027</t>
  </si>
  <si>
    <t>Avoirs des associations</t>
  </si>
  <si>
    <t>s5028</t>
  </si>
  <si>
    <t>Fonds gérés</t>
  </si>
  <si>
    <t>s5029</t>
  </si>
  <si>
    <t>Fonds gérés avec risque de placement</t>
  </si>
  <si>
    <t>s5030</t>
  </si>
  <si>
    <t>Fonds gérés sans risque de placement</t>
  </si>
  <si>
    <t>s5031</t>
  </si>
  <si>
    <t>Provision mathématique théorique nette</t>
  </si>
  <si>
    <t>s5032</t>
  </si>
  <si>
    <t>Provision mathématique théorique nette avant cessions</t>
  </si>
  <si>
    <t>s5033</t>
  </si>
  <si>
    <t>85 % provision mathématique théorique nette avant cessions</t>
  </si>
  <si>
    <t>s5034</t>
  </si>
  <si>
    <t>Maximum de provision mathématique théorique nette</t>
  </si>
  <si>
    <t>s5035</t>
  </si>
  <si>
    <t>Provisions mathématiques et dépenses de gestion</t>
  </si>
  <si>
    <t>s5036</t>
  </si>
  <si>
    <t>Exigences minimales de marge calculées selon les règles non-vie</t>
  </si>
  <si>
    <t>s5039</t>
  </si>
  <si>
    <t>Exigences minimales de marge calculées selon les règles vie</t>
  </si>
  <si>
    <t>s5040</t>
  </si>
  <si>
    <t>Frais de gestion &gt; 5ans</t>
  </si>
  <si>
    <t>s5154</t>
  </si>
  <si>
    <t>Frais de gestion &lt; 5ans</t>
  </si>
  <si>
    <t>s5155</t>
  </si>
  <si>
    <t>Provision technique spéciale nette retenue pour le calcul de l'EMS</t>
  </si>
  <si>
    <t>PVL ou MVL nettes des actifs en représentation de la PTS</t>
  </si>
  <si>
    <t>Marge de solvabilité, calcul selon les règles non-vie / vie-capi</t>
  </si>
  <si>
    <t>Provision technique spéciale de retournement</t>
  </si>
  <si>
    <t>Somme des provisions techniques et PVL/MVL associées</t>
  </si>
  <si>
    <t>Minimun de provision mathématique théorique nette</t>
  </si>
  <si>
    <t>s5070</t>
  </si>
  <si>
    <t>s5071</t>
  </si>
  <si>
    <t>s5072</t>
  </si>
  <si>
    <t>s5073</t>
  </si>
  <si>
    <t>Capitalisation hors UC, société d'épargne</t>
  </si>
  <si>
    <t>s5074</t>
  </si>
  <si>
    <t>Vie et capitalisation en UC</t>
  </si>
  <si>
    <t>s5075</t>
  </si>
  <si>
    <t>Vie et capitalisation en UC, avec risque de placement</t>
  </si>
  <si>
    <t>s5076</t>
  </si>
  <si>
    <t>Vie et capitalisation en UC, sans risque de placement</t>
  </si>
  <si>
    <t>s5077</t>
  </si>
  <si>
    <t>Opérations collectives L 441-1</t>
  </si>
  <si>
    <t>s5078</t>
  </si>
  <si>
    <t>Exigence minimale de marge de solvabilité</t>
  </si>
  <si>
    <t>Capital versé ou fonds d'établissement constitué</t>
  </si>
  <si>
    <t>s5060</t>
  </si>
  <si>
    <t>Réserves non engagées ou primes liées au capital</t>
  </si>
  <si>
    <t>s5061</t>
  </si>
  <si>
    <t>Report à nouveau après affectation</t>
  </si>
  <si>
    <t>s5062</t>
  </si>
  <si>
    <t>Emprunts pour fonds social complémentaire ou pour fonds de développement</t>
  </si>
  <si>
    <t>s5063</t>
  </si>
  <si>
    <t>Frais d'acquisition non admis</t>
  </si>
  <si>
    <t>s5065</t>
  </si>
  <si>
    <t>Éléments incorporels au bilan</t>
  </si>
  <si>
    <t>s5066</t>
  </si>
  <si>
    <t>Titres ou emprunts subordonnés</t>
  </si>
  <si>
    <t>s5067</t>
  </si>
  <si>
    <t>Titres ou emprunts subordonnés à durée indéterminée</t>
  </si>
  <si>
    <t>s5068</t>
  </si>
  <si>
    <t>Titres ou emprunts subordonnés à durée déterminée</t>
  </si>
  <si>
    <t>s5069</t>
  </si>
  <si>
    <t>Cotisation R423-16 non utilisée</t>
  </si>
  <si>
    <t>1/2 capital non versé ou emprunts fonds d'établissement à rembourser</t>
  </si>
  <si>
    <t>1/2 rappel de cotisations</t>
  </si>
  <si>
    <t>Plus-values latentes actif</t>
  </si>
  <si>
    <t>Plus-values latentes passif non exceptionnel</t>
  </si>
  <si>
    <t>Plus-values nettes sur IFT</t>
  </si>
  <si>
    <t>Marge de solvabilité, fonds de garantie</t>
  </si>
  <si>
    <t>Metric: Durée de la période</t>
  </si>
  <si>
    <t>ri5037</t>
  </si>
  <si>
    <t>Metric: Assiette brute</t>
  </si>
  <si>
    <t>mi5044</t>
  </si>
  <si>
    <t>Metric: Assiette x taux</t>
  </si>
  <si>
    <t>mi5045</t>
  </si>
  <si>
    <t>Metric: Charge brute</t>
  </si>
  <si>
    <t>mi5046</t>
  </si>
  <si>
    <t>Metric: Charge nette</t>
  </si>
  <si>
    <t>mi5047</t>
  </si>
  <si>
    <t>Metric: Rapport de rétention</t>
  </si>
  <si>
    <t>pi5048</t>
  </si>
  <si>
    <t>Metric: Taux minimal</t>
  </si>
  <si>
    <t>pi5049</t>
  </si>
  <si>
    <t>Metric: Coefficient de charge</t>
  </si>
  <si>
    <t>pi5050</t>
  </si>
  <si>
    <t>Metric: Coefficient d'évolution</t>
  </si>
  <si>
    <t>ri5078</t>
  </si>
  <si>
    <t>Metric: Taux maximal</t>
  </si>
  <si>
    <t>pi5079</t>
  </si>
  <si>
    <t>Metric: Assiette nette</t>
  </si>
  <si>
    <t>mi5080</t>
  </si>
  <si>
    <t>mi630</t>
  </si>
  <si>
    <t>si631</t>
  </si>
  <si>
    <t>mi634</t>
  </si>
  <si>
    <t>mi635</t>
  </si>
  <si>
    <t>mi636</t>
  </si>
  <si>
    <t>mi637</t>
  </si>
  <si>
    <t>Garanties</t>
  </si>
  <si>
    <t>Type d'engagement couvert</t>
  </si>
  <si>
    <t>Comptabilité d'affectation</t>
  </si>
  <si>
    <t>AC</t>
  </si>
  <si>
    <t>Mode de comptabilisation</t>
  </si>
  <si>
    <t>Catégories de contrats et garanties</t>
  </si>
  <si>
    <t>SF</t>
  </si>
  <si>
    <t>Sinistres payés ou à payer</t>
  </si>
  <si>
    <t>Sinistres, paiements et provisions</t>
  </si>
  <si>
    <t>Acceptation</t>
  </si>
  <si>
    <t>Année de survenance/manifestation</t>
  </si>
  <si>
    <t>AN</t>
  </si>
  <si>
    <t>Année de souscription</t>
  </si>
  <si>
    <t>Exercice inventorié</t>
  </si>
  <si>
    <t>f2061</t>
  </si>
  <si>
    <t>Metric: Nombre de cantons L. 441-branche 26</t>
  </si>
  <si>
    <t>Metric: Nombre de cantons hors L. 441-branche 26</t>
  </si>
  <si>
    <t>ii640</t>
  </si>
  <si>
    <t>Total hors Euro</t>
  </si>
  <si>
    <t>Original/exposure currency</t>
  </si>
  <si>
    <t>Metric: Montant de l'exposition représentative des engagements réglementés</t>
  </si>
  <si>
    <t>Metric: Nom de l'exposition représentative des engagements réglementés</t>
  </si>
  <si>
    <t>100: Expositions des autres monnaies</t>
  </si>
  <si>
    <t>f2062</t>
  </si>
  <si>
    <t>f2063</t>
  </si>
  <si>
    <t>f2064</t>
  </si>
  <si>
    <t>f2065</t>
  </si>
  <si>
    <t>f2066</t>
  </si>
  <si>
    <t>Premier émetteur individuel</t>
  </si>
  <si>
    <t>Premier groupe émetteur</t>
  </si>
  <si>
    <t>Deuxième émetteur individuel</t>
  </si>
  <si>
    <t>Troisiéme émetteur individuel</t>
  </si>
  <si>
    <t>Quatrième émetteur individuel</t>
  </si>
  <si>
    <t>Cinquième émetteur individuel</t>
  </si>
  <si>
    <t>Deuxième groupe émetteur</t>
  </si>
  <si>
    <t>Troisiéme groupe émetteur</t>
  </si>
  <si>
    <t>Quatrième groupe émetteur</t>
  </si>
  <si>
    <t>Cinquième groupe émetteur</t>
  </si>
  <si>
    <t>Première exposition au titre des véhicules de titrisation</t>
  </si>
  <si>
    <t>Première exposition au titre des investissements en immeuble - ou actions SCPI ou SCEF</t>
  </si>
  <si>
    <t>Deuxième exposition au titre des investissements en immeuble - ou actions SCPI ou SCEF</t>
  </si>
  <si>
    <t>Deuxième exposition au titre des véhicules de titrisation</t>
  </si>
  <si>
    <t>Troisiéme exposition au titre des investissements en immeuble - ou actions SCPI ou SCEF</t>
  </si>
  <si>
    <t>Troisiéme exposition au titre des véhicules de titrisation</t>
  </si>
  <si>
    <t>Quatrième exposition au titre des investissements en immeuble - ou actions SCPI ou SCEF</t>
  </si>
  <si>
    <t>Quatrième exposition au titre des véhicules de titrisation</t>
  </si>
  <si>
    <t>Cinquième exposition au titre des investissements en immeuble - ou actions SCPI ou SCEF</t>
  </si>
  <si>
    <t>Cinquième exposition au titre des véhicules de titrisation</t>
  </si>
  <si>
    <t>Type d'exposition</t>
  </si>
  <si>
    <t>Applicable standard</t>
  </si>
  <si>
    <t>8: Applicable standard</t>
  </si>
  <si>
    <t>Année d’accident</t>
  </si>
  <si>
    <t xml:space="preserve">1 - Année d’accident </t>
  </si>
  <si>
    <t>2 - Année de souscription</t>
  </si>
  <si>
    <t>Provision mathématique théorique (R. 441-21)</t>
  </si>
  <si>
    <t>Cumul N et antérieures</t>
  </si>
  <si>
    <t>N-4 à N</t>
  </si>
  <si>
    <t>N-9 à N-5</t>
  </si>
  <si>
    <t>N-14 à N-10</t>
  </si>
  <si>
    <t>N-19 à N-15</t>
  </si>
  <si>
    <t>N-24 à N-20</t>
  </si>
  <si>
    <t>N-25 et antérieures</t>
  </si>
  <si>
    <t>Metric: Rentes annuelles</t>
  </si>
  <si>
    <t>Metric: Durée moyenne résiduelle</t>
  </si>
  <si>
    <t>Metric: Nombre de rentiers</t>
  </si>
  <si>
    <t>Metric: Durée moyenne courue</t>
  </si>
  <si>
    <t>Metric: Age moyen des rentiers</t>
  </si>
  <si>
    <t>Année d'entrée en rente</t>
  </si>
  <si>
    <t>Tranches d'ages</t>
  </si>
  <si>
    <t>Metric: Taux de mortalité théorique pondéré par le nombre</t>
  </si>
  <si>
    <t>Metric: Taux de mortalité réalisée pondéré par le nombre</t>
  </si>
  <si>
    <t>Metric: Taux de Mortalité théorique pondéré par les montants de rente</t>
  </si>
  <si>
    <t>Metric: Taux de Mortalité réalisée pondéré par les montants de rente</t>
  </si>
  <si>
    <t>Metric: Taux de mortalité théorique pondéré par les montants de provisions mathématiques</t>
  </si>
  <si>
    <t>Metric: Taux de mortalité réalisée pondéré par les montants de provisions mathématiques</t>
  </si>
  <si>
    <t>0 à 55 ans</t>
  </si>
  <si>
    <t>56 ans à 60 ans</t>
  </si>
  <si>
    <t>61 ans à 65 ans</t>
  </si>
  <si>
    <t>66 ans à 70 ans</t>
  </si>
  <si>
    <t>71 ans à 75 ans</t>
  </si>
  <si>
    <t>76 ans à 80 ans</t>
  </si>
  <si>
    <t>81 ans à 85 ans</t>
  </si>
  <si>
    <t>86 ans à 90 ans</t>
  </si>
  <si>
    <t>91 ans à 95 ans</t>
  </si>
  <si>
    <t>101 ans et supérieurs</t>
  </si>
  <si>
    <t>Metric: Numéro des comptabilités auxiliaires d'affectation correspondantes</t>
  </si>
  <si>
    <t>Metric: Age moyen limite de garantie</t>
  </si>
  <si>
    <t>126: Code d’identification du type d'instrument</t>
  </si>
  <si>
    <t>Code d'identification du type d’instrument</t>
  </si>
  <si>
    <t>Metric: Total montants recouvrables au titre de la réassurance</t>
  </si>
  <si>
    <t>Metric: Résultats de réassurance (pour l'entité réassurée)</t>
  </si>
  <si>
    <t>pi648</t>
  </si>
  <si>
    <t>pi649</t>
  </si>
  <si>
    <t>pi650</t>
  </si>
  <si>
    <t>pi651</t>
  </si>
  <si>
    <t>pi652</t>
  </si>
  <si>
    <t>ri654</t>
  </si>
  <si>
    <t>mi657</t>
  </si>
  <si>
    <t>mi658</t>
  </si>
  <si>
    <t>mi659</t>
  </si>
  <si>
    <t>Metric: Valeur de la transaction/de la sûreté/de la garantie</t>
  </si>
  <si>
    <t>Metric: Valeur maximale possible des passifs éventuels</t>
  </si>
  <si>
    <t>Metric: Valeur maximale des passifs éventuels non comptabilisés au bilan Solvabilité II</t>
  </si>
  <si>
    <t>Metric: Valeur maximale des lettres de crédit/des garanties</t>
  </si>
  <si>
    <t>Metric: Valeur des actifs garantis</t>
  </si>
  <si>
    <t>mi660</t>
  </si>
  <si>
    <t>mi661</t>
  </si>
  <si>
    <t>mi662</t>
  </si>
  <si>
    <t>mi663</t>
  </si>
  <si>
    <t>mi664</t>
  </si>
  <si>
    <t>WE</t>
  </si>
  <si>
    <t>Type de code d’identification de la contrepartie</t>
  </si>
  <si>
    <t>Type de code d’identification du groupe de la contrepartie</t>
  </si>
  <si>
    <t>WG</t>
  </si>
  <si>
    <t>Metric: Valeur de réalisation</t>
  </si>
  <si>
    <t>Type de code d’identification de l’émetteur</t>
  </si>
  <si>
    <t>Type de code d’identification du groupe de l’émetteur</t>
  </si>
  <si>
    <t>WH</t>
  </si>
  <si>
    <t>Contrats d'assurrance vie - Total Rentes viagères et temporaires</t>
  </si>
  <si>
    <t>Contrats d'assurrance vie - Rentes viagères</t>
  </si>
  <si>
    <t>Contrats d'assurrance vie - Rentes temporaires</t>
  </si>
  <si>
    <t>Contrats d'assurrance vie - Rentes éducation ou orphelin</t>
  </si>
  <si>
    <t>Contrats d'assurrance vie - Rentes enfant</t>
  </si>
  <si>
    <t>Contrats d'assurrance vie - Rentes conjoint survivant</t>
  </si>
  <si>
    <t>Type de code du réassureur</t>
  </si>
  <si>
    <t>Type de code du courtier</t>
  </si>
  <si>
    <t>WI</t>
  </si>
  <si>
    <t>WJ</t>
  </si>
  <si>
    <t>Type de code du fournisseur de la sûreté</t>
  </si>
  <si>
    <t>WK</t>
  </si>
  <si>
    <t>WL</t>
  </si>
  <si>
    <t>Type de code d’identification de l’entreprise</t>
  </si>
  <si>
    <t>WM</t>
  </si>
  <si>
    <t>Type d’entreprise</t>
  </si>
  <si>
    <t>WN</t>
  </si>
  <si>
    <t>Catégorie (mutuelle/non mutuelle)</t>
  </si>
  <si>
    <t>Type de code d’identification de l’investisseur/du prêteur</t>
  </si>
  <si>
    <t>Type de code d’identification de l'émetteur/de l'emprunteur</t>
  </si>
  <si>
    <t>WO</t>
  </si>
  <si>
    <t>WP</t>
  </si>
  <si>
    <t>Type de code d’identification de l’investisseur/de l’acheteur</t>
  </si>
  <si>
    <t>WQ</t>
  </si>
  <si>
    <t>WR</t>
  </si>
  <si>
    <t>Type de code d’identification de l'émetteur/du vendeur</t>
  </si>
  <si>
    <t>Type de code d’identification de la cédante</t>
  </si>
  <si>
    <t>WT</t>
  </si>
  <si>
    <t>Type de code d'identification du réassureur</t>
  </si>
  <si>
    <t>Metric: Acceptations</t>
  </si>
  <si>
    <t>mi665</t>
  </si>
  <si>
    <t>pi666</t>
  </si>
  <si>
    <t>Metric: Cessions et rétrocessions</t>
  </si>
  <si>
    <t>Charges des provisions techniques</t>
  </si>
  <si>
    <t>Charge des prestations (dont rachats)</t>
  </si>
  <si>
    <t>Autres charges de gestion nettes</t>
  </si>
  <si>
    <t>Produit des actifs amortissables hors réinvestissements durant le stress</t>
  </si>
  <si>
    <t>Produit des actifs amortissables acquis sur la durée des stress</t>
  </si>
  <si>
    <t>Produit des actifs non amortissables</t>
  </si>
  <si>
    <t>Produits des placements transférés au compte non technique</t>
  </si>
  <si>
    <t>Placements transférés</t>
  </si>
  <si>
    <t>Placements alloués</t>
  </si>
  <si>
    <t>Distributions</t>
  </si>
  <si>
    <t>Actifs amortissables</t>
  </si>
  <si>
    <t>Actifs non amortissables</t>
  </si>
  <si>
    <t>Metric: Pourcentage des actifs sur le bilan - test de résistance</t>
  </si>
  <si>
    <t>Tests de résistance</t>
  </si>
  <si>
    <t>Tests de résistance - scénario central</t>
  </si>
  <si>
    <t>Tests de résistance - scénario taux bas</t>
  </si>
  <si>
    <t>Tests de résistance - scénario actions et immobilier</t>
  </si>
  <si>
    <t>Tests de résistance - scénario longévité</t>
  </si>
  <si>
    <t>Plus-values latentes admissibles</t>
  </si>
  <si>
    <t>Metric: Montant du fonds de garantie</t>
  </si>
  <si>
    <t>mi5040</t>
  </si>
  <si>
    <t>Supports en euros</t>
  </si>
  <si>
    <t>Pays de l'emetteur/Pays de résidence</t>
  </si>
  <si>
    <t>Important</t>
  </si>
  <si>
    <t>Non important</t>
  </si>
  <si>
    <t>11: Important</t>
  </si>
  <si>
    <t>1 - Important</t>
  </si>
  <si>
    <t>2 - Non important</t>
  </si>
  <si>
    <t>Importance</t>
  </si>
  <si>
    <t>Plans d'épargne retraite entreprise (PERE)</t>
  </si>
  <si>
    <t>Vie-UC</t>
  </si>
  <si>
    <t>Vie-Eurocroissance</t>
  </si>
  <si>
    <t>Vie-Euro</t>
  </si>
  <si>
    <t>1-Vie-Euro</t>
  </si>
  <si>
    <t>2-Vie-UC</t>
  </si>
  <si>
    <t>3-Vie-Eurocroissance</t>
  </si>
  <si>
    <t>4-Vie-Branche 26</t>
  </si>
  <si>
    <t>Vie-Branche 26</t>
  </si>
  <si>
    <t>ii639</t>
  </si>
  <si>
    <t>si641</t>
  </si>
  <si>
    <t>mi642</t>
  </si>
  <si>
    <t>ri643</t>
  </si>
  <si>
    <t>mi644</t>
  </si>
  <si>
    <t>ri645</t>
  </si>
  <si>
    <t>ii646</t>
  </si>
  <si>
    <t>pi647</t>
  </si>
  <si>
    <t>ri653</t>
  </si>
  <si>
    <t>si655</t>
  </si>
  <si>
    <t>mi656</t>
  </si>
  <si>
    <t>pi667</t>
  </si>
  <si>
    <t>WX</t>
  </si>
  <si>
    <t>Code d'identification de l’instrument</t>
  </si>
  <si>
    <t>1 – Monnaie d’origine</t>
  </si>
  <si>
    <t>2 – Monnaie de déclaration</t>
  </si>
  <si>
    <t>Monnaie d’origine</t>
  </si>
  <si>
    <t>3: Monnaie de déclaration</t>
  </si>
  <si>
    <t>Code d’identification du groupe</t>
  </si>
  <si>
    <t>Code de la contrepartie</t>
  </si>
  <si>
    <t>1: Types URI</t>
  </si>
  <si>
    <t>Notation externe</t>
  </si>
  <si>
    <t>Notation interne</t>
  </si>
  <si>
    <t>Code d'identification du sous-jacent</t>
  </si>
  <si>
    <t>Code du groupe de la contrepartie</t>
  </si>
  <si>
    <t>Numéro du fonds</t>
  </si>
  <si>
    <t>Devise (Code ISO)</t>
  </si>
  <si>
    <t>Code d'identification du risque</t>
  </si>
  <si>
    <t>1: Types of string</t>
  </si>
  <si>
    <t>Nom</t>
  </si>
  <si>
    <t>Nom du contrat</t>
  </si>
  <si>
    <t>Nom de la contrepartie</t>
  </si>
  <si>
    <t>Groupe de la contrepartie</t>
  </si>
  <si>
    <t>Identifiant de la contrepartie</t>
  </si>
  <si>
    <t>Taux d'intérêt</t>
  </si>
  <si>
    <t>Description des fonds propres auxiliaires</t>
  </si>
  <si>
    <t>Nom juridique de l'entité</t>
  </si>
  <si>
    <t>Nom juridique du groupe</t>
  </si>
  <si>
    <t>Groupe</t>
  </si>
  <si>
    <t>Groupe émetteur</t>
  </si>
  <si>
    <t>Nom du courtier</t>
  </si>
  <si>
    <t>x49</t>
  </si>
  <si>
    <t>x55</t>
  </si>
  <si>
    <t>x57</t>
  </si>
  <si>
    <t>Titre</t>
  </si>
  <si>
    <t>x62</t>
  </si>
  <si>
    <t>Swap – Taux d'intérêt fourni (pour l'acheteur)</t>
  </si>
  <si>
    <t>x70</t>
  </si>
  <si>
    <t>Swap – Taux d'intérêt reçu (pour l'acheteur)</t>
  </si>
  <si>
    <t>x72</t>
  </si>
  <si>
    <t>x82</t>
  </si>
  <si>
    <t>x110</t>
  </si>
  <si>
    <t>x117</t>
  </si>
  <si>
    <t>x118</t>
  </si>
  <si>
    <t>x122</t>
  </si>
  <si>
    <t>x124</t>
  </si>
  <si>
    <t>x125</t>
  </si>
  <si>
    <t>x126</t>
  </si>
  <si>
    <t>x129</t>
  </si>
  <si>
    <t>x133</t>
  </si>
  <si>
    <t>x134</t>
  </si>
  <si>
    <t>Nom du fournisseur de garantie</t>
  </si>
  <si>
    <t>Nom de l'entité assurée</t>
  </si>
  <si>
    <t>Nom de l'investisseur/acheteur/cessionnaire/payeur/réassuré/bénéficiaire</t>
  </si>
  <si>
    <t>Nom de l'émetteur/vendeur/cédant/destinataire/réassureur/fournisseur</t>
  </si>
  <si>
    <t>Nom du réassureur</t>
  </si>
  <si>
    <t>Nom de l'autorité de contrôle</t>
  </si>
  <si>
    <t>Nom de l'entité réassurée</t>
  </si>
  <si>
    <t>Code activité du courtier</t>
  </si>
  <si>
    <t>Code d'identification de la succursale</t>
  </si>
  <si>
    <t>Description des actifs grevés</t>
  </si>
  <si>
    <t>Description du passif du bilan</t>
  </si>
  <si>
    <t>Nom du cédant</t>
  </si>
  <si>
    <t>Code du cédant</t>
  </si>
  <si>
    <t>Description du produit</t>
  </si>
  <si>
    <t>Nom légal de la succursale</t>
  </si>
  <si>
    <t>Nature de l'exposition</t>
  </si>
  <si>
    <t>Conversion monétaire</t>
  </si>
  <si>
    <t>Metric: Test de résistance - Scénario moindre rendement des actifs amortissables</t>
  </si>
  <si>
    <t>Metric: Test de résistance - Scénario moindre rendement des actifs non amortissables</t>
  </si>
  <si>
    <t>Metric: Test de résistance - Scénario longévité</t>
  </si>
  <si>
    <t>Autre nature du risque transféré</t>
  </si>
  <si>
    <t>12-Autre nature du risque transféré</t>
  </si>
  <si>
    <t>Contrats article 39</t>
  </si>
  <si>
    <t>Contrats Madelin agricole</t>
  </si>
  <si>
    <t>Contrats Madelin</t>
  </si>
  <si>
    <t>Contrats article 83</t>
  </si>
  <si>
    <t>Plan d'épargne retraite (PER) d'entreprise collectif</t>
  </si>
  <si>
    <t>Plan d'épargne retraite (PER) d'entreprise obligatoire</t>
  </si>
  <si>
    <t>Plan d'épargne retraite (PER) individuel</t>
  </si>
  <si>
    <t>Metric: Valeur comptable des capitaux constitutifs des rentes entrés au cours de l'exercice</t>
  </si>
  <si>
    <t>Metric: Valeur comptable des capitaux constitutifs des rentes sortis au cours de l'exercice</t>
  </si>
  <si>
    <t>Metric: Valeur comptable provisions techniques</t>
  </si>
  <si>
    <t>Metric: Représentation des engagements réglementés - par canton (L. 441-branche 26)</t>
  </si>
  <si>
    <t>Metric: Transactions intragroupe (TIG) - Transactions sur actions et titres assimilés et transferts de dette et d’actifs</t>
  </si>
  <si>
    <t>Metric: Transactions intragroupe (TIG) - Produits dérivés</t>
  </si>
  <si>
    <t>Metric: Transactions intragroupe (TIG) - Réassurance interne</t>
  </si>
  <si>
    <t>Metric: Transactions intragroupe (TIG) - Partage des coûts, passifs éventuels, éléments de hors bilan et autres éléments</t>
  </si>
  <si>
    <t>Metric: Ratio de couverture</t>
  </si>
  <si>
    <t>Metric: Programme de cession en réassurance - Données de base</t>
  </si>
  <si>
    <t>Metric: Programme de cession en réassurance - Données sur les parts</t>
  </si>
  <si>
    <t>Autre type de sûretés</t>
  </si>
  <si>
    <t>4 – Autre type de sûretés</t>
  </si>
  <si>
    <t>Autre événement déclencheur de la garantie</t>
  </si>
  <si>
    <t>0 - Autre événement déclencheur de la garantie</t>
  </si>
  <si>
    <t>Plus-values latentes</t>
  </si>
  <si>
    <t>Dérivé - contrat à terme standardisé (future)</t>
  </si>
  <si>
    <t>Dérivé - contrat à terme de gré à gré (forward)</t>
  </si>
  <si>
    <t>FL-FX: Variable contre fixe</t>
  </si>
  <si>
    <t>FL-FL: Variable contre variable</t>
  </si>
  <si>
    <t>Obligations/dette - garanties</t>
  </si>
  <si>
    <t>Obligations/dette - non garanties</t>
  </si>
  <si>
    <t>Actions et titres assimilés - parts/participations</t>
  </si>
  <si>
    <t>Actions et titres assimilés - autres</t>
  </si>
  <si>
    <t>Autre transfert d’actifs - biens</t>
  </si>
  <si>
    <t>Autre transfert d’actifs - autres</t>
  </si>
  <si>
    <t>Dérivé - option</t>
  </si>
  <si>
    <t>Dérivé - autre</t>
  </si>
  <si>
    <t>Garantie - protection de crédit</t>
  </si>
  <si>
    <t>Garantie - autre</t>
  </si>
  <si>
    <t>Swap - risque de défaut (CDS)</t>
  </si>
  <si>
    <t>Swap - taux d’intérêt</t>
  </si>
  <si>
    <t>Swap - devises</t>
  </si>
  <si>
    <t>Swap - autre</t>
  </si>
  <si>
    <t>5-FL-FX: Variable contre fixe</t>
  </si>
  <si>
    <t>6-FL-FL: Variable contre variable</t>
  </si>
  <si>
    <t>1-Obligations/dette - garanties</t>
  </si>
  <si>
    <t>2-Obligations/dette - non garanties</t>
  </si>
  <si>
    <t>3-Actions et titres assimilés - parts/participations</t>
  </si>
  <si>
    <t>4-Actions et titres assimilés - autres</t>
  </si>
  <si>
    <t>5-Autre transfert d’actifs - biens</t>
  </si>
  <si>
    <t>6-Autre transfert d’actifs - autres</t>
  </si>
  <si>
    <t>1-Dérivé - contrat à terme standardisé (future)</t>
  </si>
  <si>
    <t>2-Dérivé - contrat à terme de gré à gré (forward)</t>
  </si>
  <si>
    <t>3-Dérivé - option</t>
  </si>
  <si>
    <t>4-Dérivé - autre</t>
  </si>
  <si>
    <t>5-Garantie - protection de crédit</t>
  </si>
  <si>
    <t>6-Garantie - autre</t>
  </si>
  <si>
    <t>7-Swap - risque de défaut (CDS)</t>
  </si>
  <si>
    <t>8-Swap - taux d’intérêt</t>
  </si>
  <si>
    <t>9-Swap - devises</t>
  </si>
  <si>
    <t>10-Swap - autre</t>
  </si>
  <si>
    <t>Placements - après écrêtements</t>
  </si>
  <si>
    <t>Metric: Date d’échéance</t>
  </si>
  <si>
    <t>Metric: Montant de la jambe aller</t>
  </si>
  <si>
    <t>Metric: Montant de la jambe retour</t>
  </si>
  <si>
    <t>Metric: Participation aux bénéfices maximale</t>
  </si>
  <si>
    <t>Metric: Description de la limite de la sûreté des réassureurs</t>
  </si>
  <si>
    <t>Metric: Montant des remboursements/prépaiements/restitutions</t>
  </si>
  <si>
    <t>Metric: Valeur des sûretés</t>
  </si>
  <si>
    <t>Metric: Informations de base - Comptabilités auxiliaires d'affectation</t>
  </si>
  <si>
    <t>Metric: Plan de rétablissement/plan de financement de court terme/plan de convergence</t>
  </si>
  <si>
    <t>Autre type d'entité</t>
  </si>
  <si>
    <t>99-Autre type d'entité</t>
  </si>
  <si>
    <t>Autre modèle de souscription</t>
  </si>
  <si>
    <t>5 - Autre modèle de souscription</t>
  </si>
  <si>
    <t>Complémentaire/excédent de sinistre</t>
  </si>
  <si>
    <t>7 - Complémentaire/excédent de sinistre (protection contre des événements faisant suite à certaines catastrophes telles que les inondations ou les incendies)</t>
  </si>
  <si>
    <t>Solvency I</t>
  </si>
  <si>
    <t>http://acpr.banque-france.fr/xbrl/s1</t>
  </si>
  <si>
    <t>http://acpr.banque-france.fr/xbrl/s1/dict/met</t>
  </si>
  <si>
    <t>http://acpr.banque-france.fr/xbrl/s1/dict/dim</t>
  </si>
  <si>
    <t>http://acpr.banque-france.fr/xbrl/s1/dict/dom</t>
  </si>
  <si>
    <t>Intermédiaire de placement, services financiers</t>
  </si>
  <si>
    <t>Intermédiaire de placement, souscription pour compte de, services financiers</t>
  </si>
  <si>
    <t>Intermédiaire de placement, souscription pour compte de</t>
  </si>
  <si>
    <t>Souscription pour compte de, services financiers</t>
  </si>
  <si>
    <t>4 - Intermédiaire de placement, souscription pour compte de</t>
  </si>
  <si>
    <t>5 - Intermédiaire de placement, services financiers</t>
  </si>
  <si>
    <t>6 - Souscription pour compte de, services financiers</t>
  </si>
  <si>
    <t>7 - Intermédiaire de placement, souscription pour compte de, services financiers</t>
  </si>
  <si>
    <t>129: Forme juridique de l'entité</t>
  </si>
  <si>
    <t>IP</t>
  </si>
  <si>
    <t>f2067</t>
  </si>
  <si>
    <t>3-Mutuelle</t>
  </si>
  <si>
    <t>4-IP</t>
  </si>
  <si>
    <t xml:space="preserve">6-URPS </t>
  </si>
  <si>
    <t xml:space="preserve">7-IRPS </t>
  </si>
  <si>
    <t>5-MRPS</t>
  </si>
  <si>
    <t>LEI</t>
  </si>
  <si>
    <t>FRPS-SA</t>
  </si>
  <si>
    <t>URPS</t>
  </si>
  <si>
    <t>IRPS</t>
  </si>
  <si>
    <t>CUSIP</t>
  </si>
  <si>
    <t>WKN</t>
  </si>
  <si>
    <t>Code ORPS</t>
  </si>
  <si>
    <t>Entreprise d’assurance captive</t>
  </si>
  <si>
    <t>Société holding d’assurance</t>
  </si>
  <si>
    <t>Société holding mixte d’assurance</t>
  </si>
  <si>
    <t>SCI</t>
  </si>
  <si>
    <t>Mutuelle</t>
  </si>
  <si>
    <t>Contrats article 82</t>
  </si>
  <si>
    <t>Multi-risques</t>
  </si>
  <si>
    <t>Engagements correspondants à des garanties accessoires - Acceptations - Incapacité - Invalidité</t>
  </si>
  <si>
    <t>Engagements correspondants à des garanties accessoires - Acceptations - Autres</t>
  </si>
  <si>
    <t>Mise en correspondance des flux de trésorerie des actifs et des passifs</t>
  </si>
  <si>
    <t>Gestion efficace de portefeuille</t>
  </si>
  <si>
    <t>Plan de financement de court terme</t>
  </si>
  <si>
    <t>Prêteur dans un prêt de titres</t>
  </si>
  <si>
    <t>Autre que réassurance non traditionnelle ou finite</t>
  </si>
  <si>
    <t>Excédent de perte</t>
  </si>
  <si>
    <t>Proportionnelle facultative</t>
  </si>
  <si>
    <t>16 - Proportionnelle facultative</t>
  </si>
  <si>
    <t>96 ans à 100 ans</t>
  </si>
  <si>
    <t>Metric: Nom de l'investisseur/acheteur/contrepartie</t>
  </si>
  <si>
    <t>si1381</t>
  </si>
  <si>
    <t>Metric: Nom de l'émetteur/vendeur/réassureur/fournisseur</t>
  </si>
  <si>
    <t>Metric: Éléments de hors bilan - Liste des garanties illimitées et limitées reçues par l'ORPS</t>
  </si>
  <si>
    <t>Metric: Éléments de hors bilan - Liste des garanties illimitées et limitées données par l'ORPS</t>
  </si>
  <si>
    <t>si1330</t>
  </si>
  <si>
    <t>Metric: Nom du receveur de la sûreté</t>
  </si>
  <si>
    <t>si1378</t>
  </si>
  <si>
    <t>Approaches used</t>
  </si>
  <si>
    <t>Marge de solvabilité</t>
  </si>
  <si>
    <t>Types of URI</t>
  </si>
  <si>
    <t>Agences</t>
  </si>
  <si>
    <t>Langues</t>
  </si>
  <si>
    <t>Nombres</t>
  </si>
  <si>
    <t>string</t>
  </si>
  <si>
    <t>integer</t>
  </si>
  <si>
    <t>Nom du bénéficiaire de la garantie</t>
  </si>
  <si>
    <t>Code du fournisseur de la sûreté</t>
  </si>
  <si>
    <t>Nom de l'émetteur/vendeur/cedant/destinataire/reassureur/fournisseur</t>
  </si>
  <si>
    <t>mi632</t>
  </si>
  <si>
    <t>mi633</t>
  </si>
  <si>
    <t>Accounting standard</t>
  </si>
  <si>
    <t>Additional information in case of use of discount rates other than risk free rates</t>
  </si>
  <si>
    <t>Description of additional item</t>
  </si>
  <si>
    <t>Names of hedged risks</t>
  </si>
  <si>
    <t>Description of average guaranteed rate to the policy holder over the life time of the contract</t>
  </si>
  <si>
    <t>Description of basis risk arising from contractual terms</t>
  </si>
  <si>
    <t>Name of SPV</t>
  </si>
  <si>
    <t>Description of basis risk arising from risk-transfer structure</t>
  </si>
  <si>
    <t>Description of cases where either the reinsurer's participation is at conditions different from those of the standard facultative or treaty placement, or to provide any other information that the undertaking has to bring to the attention of the Supervisor</t>
  </si>
  <si>
    <t>Name of counterparty for which credit protection is purchased</t>
  </si>
  <si>
    <t>Description of component</t>
  </si>
  <si>
    <t>Description of countries or group of countries</t>
  </si>
  <si>
    <t>Description of criteria of influence other than percent of capital share, Percent used for the establishment of accounting consolidated accounts and percent of voting rights</t>
  </si>
  <si>
    <t>Name of ring fenced fund</t>
  </si>
  <si>
    <t>Description of further call dates</t>
  </si>
  <si>
    <t>Description of guarantees [cover term]</t>
  </si>
  <si>
    <t>Names of group entities subject to the exposure</t>
  </si>
  <si>
    <t>Description of guarantees [general]</t>
  </si>
  <si>
    <t>Description of impact on: assets/liability/off-balance sheet</t>
  </si>
  <si>
    <t>Name of debtor pledging the collateral</t>
  </si>
  <si>
    <t>Description of incentives to redeem</t>
  </si>
  <si>
    <t>Name of ring-fenced fund/Matching adjustment portfolio</t>
  </si>
  <si>
    <t>Description of inclusion of catastrophic guarantees</t>
  </si>
  <si>
    <t>Custodian</t>
  </si>
  <si>
    <t>Description of inflation rate used</t>
  </si>
  <si>
    <t>Description of item approved by supervisory authority as basic own funds</t>
  </si>
  <si>
    <t>Name of Pan-European Personal Pension Product</t>
  </si>
  <si>
    <t>Description of legal nature</t>
  </si>
  <si>
    <t>PEPP provider name and contact details</t>
  </si>
  <si>
    <t>Description of material investments held by cedant in securitisation</t>
  </si>
  <si>
    <t>Name of responsible competent authority/ies</t>
  </si>
  <si>
    <t>Description of own funds from the financial statements that should not be represented by the reconciliation reserve and do not meet the criteria to be classified as Solvency II own funds</t>
  </si>
  <si>
    <t>Description of preference share</t>
  </si>
  <si>
    <t>Item title</t>
  </si>
  <si>
    <t>Description of reason[s] stated by the supervisor in it's decision related to capital add-on</t>
  </si>
  <si>
    <t>Description of risk</t>
  </si>
  <si>
    <t>Product denomination</t>
  </si>
  <si>
    <t>Description of subordinated MMA</t>
  </si>
  <si>
    <t>Description of trigger event</t>
  </si>
  <si>
    <t>Description of trigger value</t>
  </si>
  <si>
    <t>Description of type of product</t>
  </si>
  <si>
    <t>Code of group</t>
  </si>
  <si>
    <t>Description risk category covered</t>
  </si>
  <si>
    <t>Description, if approval of full internal model for calculating solo SCR regards a solo internal model or group internal model</t>
  </si>
  <si>
    <t>Descriptions</t>
  </si>
  <si>
    <t>Description, where partial internal model was used in standard formula [if anywhere]</t>
  </si>
  <si>
    <t>Description, where simplifications were used in standard formula [if anywhere]</t>
  </si>
  <si>
    <t>x38</t>
  </si>
  <si>
    <t>Description, where undertaking specific parameters were used in standard formula [if anywhere]</t>
  </si>
  <si>
    <t>Descriptions of reinstatements</t>
  </si>
  <si>
    <t>Explanation if the item has been bought back</t>
  </si>
  <si>
    <t>Hedge</t>
  </si>
  <si>
    <t>x60</t>
  </si>
  <si>
    <t>x63</t>
  </si>
  <si>
    <t>Single name exposure</t>
  </si>
  <si>
    <t>x69</t>
  </si>
  <si>
    <t>Type of risk transferred</t>
  </si>
  <si>
    <t>x73</t>
  </si>
  <si>
    <t>Variable annual return</t>
  </si>
  <si>
    <t>x74</t>
  </si>
  <si>
    <t>PEPP KID Descriptions</t>
  </si>
  <si>
    <t>Incorporation number</t>
  </si>
  <si>
    <t>x75</t>
  </si>
  <si>
    <t>Description of section 'How is my money invested?'</t>
  </si>
  <si>
    <t>Trigger value</t>
  </si>
  <si>
    <t>x76</t>
  </si>
  <si>
    <t>Description of section 'Who is this for?'</t>
  </si>
  <si>
    <t>Valuation basis for statutory accounts value</t>
  </si>
  <si>
    <t>x77</t>
  </si>
  <si>
    <t>Description of guarantee or risk-mitigation techniques available for alternative investment option</t>
  </si>
  <si>
    <t>Template reporting status</t>
  </si>
  <si>
    <t>x78</t>
  </si>
  <si>
    <t>Description of annuity and life-long pay-out</t>
  </si>
  <si>
    <t>Single name exposure code</t>
  </si>
  <si>
    <t>x79</t>
  </si>
  <si>
    <t>Description of lump sum</t>
  </si>
  <si>
    <t>Issuer Sector</t>
  </si>
  <si>
    <t>Description of drawn down payments</t>
  </si>
  <si>
    <t>Description of combination of pay-out forms</t>
  </si>
  <si>
    <t>Description of the PEPP retirement benefits and right to their modification</t>
  </si>
  <si>
    <t>Description of "If you die before you retire" scenario</t>
  </si>
  <si>
    <t>Description of "If you are unable to continue to pay into the PEPP" scenario</t>
  </si>
  <si>
    <t>Description of "If you choose to receive monthly payments after retirement, but live longer than assumed in your PEPP contract" scenario</t>
  </si>
  <si>
    <t>Description of "What happens if I move countries?"</t>
  </si>
  <si>
    <t>Description of "Can I withdraw from the product early?"</t>
  </si>
  <si>
    <t>Description of "Can I switch my provider?"</t>
  </si>
  <si>
    <t>Description of "Can I change my investment option?"</t>
  </si>
  <si>
    <t>Description of "Will my money be invested sustainably?"</t>
  </si>
  <si>
    <t>Description of "Is this governed by sub-product's country law?"</t>
  </si>
  <si>
    <t>Composite limited CIC code</t>
  </si>
  <si>
    <t>x93</t>
  </si>
  <si>
    <t>Description of "Can I cancel or change my mind"?</t>
  </si>
  <si>
    <t>CIC code [third digit] of most significant collateral</t>
  </si>
  <si>
    <t>x94</t>
  </si>
  <si>
    <t>Description "Is there a risk that I will lose all my invested capital?"</t>
  </si>
  <si>
    <t>Limited CIC code</t>
  </si>
  <si>
    <t>x95</t>
  </si>
  <si>
    <t>Description on any additional costs not mentioned explicitly in section 4 of PEPP KID</t>
  </si>
  <si>
    <t>ID of counterparty [in repo/securities lending]</t>
  </si>
  <si>
    <t>x96</t>
  </si>
  <si>
    <t>Description of requirements for the pay-in phase</t>
  </si>
  <si>
    <t>Description of requirements for the pay-out phase</t>
  </si>
  <si>
    <t>x98</t>
  </si>
  <si>
    <t>Description of "How can I complain" section</t>
  </si>
  <si>
    <t>x99</t>
  </si>
  <si>
    <t>Description of a scenario when PEPP Provider would be unable to fulfil pay-out obligations</t>
  </si>
  <si>
    <t>Product classification ID</t>
  </si>
  <si>
    <t>x100</t>
  </si>
  <si>
    <t>Description of lump sum value of a poorly performing investment (PEPP technical)</t>
  </si>
  <si>
    <t>Description of monthly payment value of a poorly performing investment (PEPP technical)</t>
  </si>
  <si>
    <t>Description of lump sum value of a moderately performing investment (PEPP technical)</t>
  </si>
  <si>
    <t>Facultative reinsurance placement identification code</t>
  </si>
  <si>
    <t>x103</t>
  </si>
  <si>
    <t>Description of monthly payment value of a moderately performing investment (PEPP technical)</t>
  </si>
  <si>
    <t>Description of lump sum value of a well performing investment (PEPP technical)</t>
  </si>
  <si>
    <t>Description of monthly payment value of a well performing investment (PEPP technical)</t>
  </si>
  <si>
    <t>PEPPs pay-out options</t>
  </si>
  <si>
    <t>Code of group of debtor pledging the collateral</t>
  </si>
  <si>
    <t>x111</t>
  </si>
  <si>
    <t>Composite limited CIC code of underlying</t>
  </si>
  <si>
    <t>Description of the reinsurers limit collateralised</t>
  </si>
  <si>
    <t>List the counterparty of the subordinated liabilities</t>
  </si>
  <si>
    <t>x123</t>
  </si>
  <si>
    <t>Name of a branches included under Article 167</t>
  </si>
  <si>
    <t>x127</t>
  </si>
  <si>
    <t>Countries of branches included under Article 167</t>
  </si>
  <si>
    <t>x128</t>
  </si>
  <si>
    <t>Description of encumbrance</t>
  </si>
  <si>
    <t>x130</t>
  </si>
  <si>
    <t>Code of SPV</t>
  </si>
  <si>
    <t>x132</t>
  </si>
  <si>
    <t>Description of the debt or other financing mechanism issued for arrangement</t>
  </si>
  <si>
    <t>x135</t>
  </si>
  <si>
    <t>Name of vessel with the biggest sum insured</t>
  </si>
  <si>
    <t>Name of platform with the biggest sum insured</t>
  </si>
  <si>
    <t>Name of related party</t>
  </si>
  <si>
    <t>x138</t>
  </si>
  <si>
    <t>Description of simplifications</t>
  </si>
  <si>
    <t>x139</t>
  </si>
  <si>
    <t>Comment to technical table</t>
  </si>
  <si>
    <t>x140</t>
  </si>
  <si>
    <t>USP - Life underwriting risk</t>
  </si>
  <si>
    <t>x141</t>
  </si>
  <si>
    <t>USP - Health underwriting risk</t>
  </si>
  <si>
    <t>x142</t>
  </si>
  <si>
    <t>USP - Non life underwriting risk</t>
  </si>
  <si>
    <t>x143</t>
  </si>
  <si>
    <t>USP</t>
  </si>
  <si>
    <t>x144</t>
  </si>
  <si>
    <t>Description of subordinated liabilities</t>
  </si>
  <si>
    <t>x145</t>
  </si>
  <si>
    <t>Ad hoc XBRL technical field 1</t>
  </si>
  <si>
    <t>x146</t>
  </si>
  <si>
    <t>Ad hoc XBRL technical field 2</t>
  </si>
  <si>
    <t>x147</t>
  </si>
  <si>
    <t>Ad hoc XBRL technical field 3</t>
  </si>
  <si>
    <t>x148</t>
  </si>
  <si>
    <t>Simplifications - spread risk - bonds and loans [240]</t>
  </si>
  <si>
    <t>x149</t>
  </si>
  <si>
    <t>Simplifications - Counterparty default risk [240]</t>
  </si>
  <si>
    <t>Simplifications - lapse risk [240]</t>
  </si>
  <si>
    <t>Simplifications - SLT lapse risk [240]</t>
  </si>
  <si>
    <t>Simplifications used - natural catastrophe risk</t>
  </si>
  <si>
    <t>Pension fund name</t>
  </si>
  <si>
    <t>x5000</t>
  </si>
  <si>
    <t>Pension fund identification code</t>
  </si>
  <si>
    <t>x5001</t>
  </si>
  <si>
    <t>Range of discount rates used</t>
  </si>
  <si>
    <t>x5003</t>
  </si>
  <si>
    <t>Active host country</t>
  </si>
  <si>
    <t>x5004</t>
  </si>
  <si>
    <t>URL link to the SFCR</t>
  </si>
  <si>
    <t>x7000</t>
  </si>
  <si>
    <t>Pan-European Personal Pension Product registration number</t>
  </si>
  <si>
    <t>x7001</t>
  </si>
  <si>
    <t>x7002</t>
  </si>
  <si>
    <t>x7003</t>
  </si>
  <si>
    <t>x7004</t>
  </si>
  <si>
    <t>x7005</t>
  </si>
  <si>
    <t>x7006</t>
  </si>
  <si>
    <t>x7007</t>
  </si>
  <si>
    <t>x7008</t>
  </si>
  <si>
    <t>x7009</t>
  </si>
  <si>
    <t>x7010</t>
  </si>
  <si>
    <t>x7011</t>
  </si>
  <si>
    <t>x7012</t>
  </si>
  <si>
    <t>x7013</t>
  </si>
  <si>
    <t>x7014</t>
  </si>
  <si>
    <t>x7015</t>
  </si>
  <si>
    <t>x7016</t>
  </si>
  <si>
    <t>x7017</t>
  </si>
  <si>
    <t>x7018</t>
  </si>
  <si>
    <t>x7019</t>
  </si>
  <si>
    <t>x7020</t>
  </si>
  <si>
    <t>x7021</t>
  </si>
  <si>
    <t>x7022</t>
  </si>
  <si>
    <t>x7023</t>
  </si>
  <si>
    <t>x7024</t>
  </si>
  <si>
    <t>x7025</t>
  </si>
  <si>
    <t>x7026</t>
  </si>
  <si>
    <t>x7027</t>
  </si>
  <si>
    <t>Link to website where past performance for this PEPP is shown</t>
  </si>
  <si>
    <t>x7028</t>
  </si>
  <si>
    <t>Link to website where more information on portability can be found</t>
  </si>
  <si>
    <t>x7029</t>
  </si>
  <si>
    <t>Link to website where the methodology used for the PEPP risk indicator is explained in more detail</t>
  </si>
  <si>
    <t>x7030</t>
  </si>
  <si>
    <t>Link to website where the performance scenarios are explained in detail</t>
  </si>
  <si>
    <t>x7031</t>
  </si>
  <si>
    <t>Narrative explanation of the summary risk indicator</t>
  </si>
  <si>
    <t>x7032</t>
  </si>
  <si>
    <t>Information on the conditions for returns to PEPP savers or built-in performance caps</t>
  </si>
  <si>
    <t>x7033</t>
  </si>
  <si>
    <t>x7034</t>
  </si>
  <si>
    <t>Links to the PEPP KID websites</t>
  </si>
  <si>
    <t>x7035</t>
  </si>
  <si>
    <t>Link to website where the investment Policy principles are available</t>
  </si>
  <si>
    <t>x7036</t>
  </si>
  <si>
    <t>x7037</t>
  </si>
  <si>
    <t>Pan-European Personal Pension Product KID registration number</t>
  </si>
  <si>
    <t>x7038</t>
  </si>
  <si>
    <t>Lump sum amount unfavourable scenario (PEPP technical)</t>
  </si>
  <si>
    <t>x7039</t>
  </si>
  <si>
    <t>Lump sum amount favourable scenario (PEPP technical)</t>
  </si>
  <si>
    <t>x7040</t>
  </si>
  <si>
    <t>"Are my savings guaranteed?" option (PEPP technical)</t>
  </si>
  <si>
    <t>x7041</t>
  </si>
  <si>
    <t>Pension product risk classification (PEPP technical)</t>
  </si>
  <si>
    <t>x7042</t>
  </si>
  <si>
    <t>Total one-off costs for signing up for the product (PEPP technical)</t>
  </si>
  <si>
    <t>x7043</t>
  </si>
  <si>
    <t>Exit costs when exiting before five years (PEPP technical)</t>
  </si>
  <si>
    <t>x7044</t>
  </si>
  <si>
    <t>Annual costs expressed as percentage of savings paid in (PEPP technical)</t>
  </si>
  <si>
    <t>x7045</t>
  </si>
  <si>
    <t>Total annual costs in a scenario where 10 000 Monetary Units (MU) of a given currency were saved so far (PEPP technical)</t>
  </si>
  <si>
    <t>x7046</t>
  </si>
  <si>
    <t>x7047</t>
  </si>
  <si>
    <t>x7048</t>
  </si>
  <si>
    <t>x7049</t>
  </si>
  <si>
    <t>x7050</t>
  </si>
  <si>
    <t>x7051</t>
  </si>
  <si>
    <t>x7052</t>
  </si>
  <si>
    <t>PEPP KID PDF file encoded to base 64</t>
  </si>
  <si>
    <t>x7053</t>
  </si>
  <si>
    <t>Link to electronic version of PEPP KID</t>
  </si>
  <si>
    <t>x7054</t>
  </si>
  <si>
    <t>Narrative explanation on inflation effects</t>
  </si>
  <si>
    <t>x7055</t>
  </si>
  <si>
    <t>Annual administrative costs expressed as percentage of savings paid in</t>
  </si>
  <si>
    <t>x7056</t>
  </si>
  <si>
    <t>Annual investment costs expressed as percentage of savings paid in</t>
  </si>
  <si>
    <t>x7057</t>
  </si>
  <si>
    <t>Annual distribution costs expressed as percentage of savings paid in</t>
  </si>
  <si>
    <t>x7058</t>
  </si>
  <si>
    <t>Annual guarantees costs expressed as percentage of savings paid in</t>
  </si>
  <si>
    <t>x7059</t>
  </si>
  <si>
    <t>Monthly contribution</t>
  </si>
  <si>
    <t>x7060</t>
  </si>
  <si>
    <t>URL link to the SFCR webpage</t>
  </si>
  <si>
    <t>x155</t>
  </si>
  <si>
    <t>Name of alternative investment option</t>
  </si>
  <si>
    <t>x7061</t>
  </si>
  <si>
    <t>Nom de la contrepartie du groupe</t>
  </si>
  <si>
    <t>Instruments de capitaux propres</t>
  </si>
  <si>
    <t>Metric: Représentation des engagements réglementés - par comptabilité auxiliaire d'affectation (hors L. 441-branche 26)</t>
  </si>
  <si>
    <t>RP.07.01 line identification</t>
  </si>
  <si>
    <t>RP.08.01 line identification</t>
  </si>
  <si>
    <t>RP.08.02 line identification</t>
  </si>
  <si>
    <t>RP.10.01 line identification</t>
  </si>
  <si>
    <t>RP.30.04 line identification</t>
  </si>
  <si>
    <t>RP.36.01 line identification</t>
  </si>
  <si>
    <t>RP.36.02 line identification</t>
  </si>
  <si>
    <t>RP.36.03 line identification</t>
  </si>
  <si>
    <t>RP.36.04 line identification</t>
  </si>
  <si>
    <t>RP.11.01 line identification</t>
  </si>
  <si>
    <t>100: Événement(s) déclencheur(s) de la garantie</t>
  </si>
  <si>
    <t>Code d’identification de l'instrument sous-jacent au dérivé</t>
  </si>
  <si>
    <t>Caratéristique de la comptabilité auxiliaire d'affectation</t>
  </si>
  <si>
    <t>Type d'engagement</t>
  </si>
  <si>
    <t>Type de modèle de souscription</t>
  </si>
  <si>
    <r>
      <t xml:space="preserve">Titres et dépôts structurés hybrides </t>
    </r>
    <r>
      <rPr>
        <i/>
        <sz val="11"/>
        <color theme="1"/>
        <rFont val="Calibri"/>
        <family val="2"/>
        <scheme val="minor"/>
      </rPr>
      <t>(hybrid linked notes and deposits)</t>
    </r>
  </si>
  <si>
    <r>
      <t xml:space="preserve">Titres et dépôts structurés hybrides </t>
    </r>
    <r>
      <rPr>
        <sz val="11"/>
        <color theme="1"/>
        <rFont val="Times New Roman"/>
        <family val="1"/>
      </rPr>
      <t>(hybrid linked notes and deposits)</t>
    </r>
  </si>
  <si>
    <t>Inclus dans l'actif général de l'ORPS</t>
  </si>
  <si>
    <t>Hors L. 441 - branche 26</t>
  </si>
  <si>
    <t>1-Position acheteur</t>
  </si>
  <si>
    <t>FX-FL: Fixe contre variable</t>
  </si>
  <si>
    <t>3-FX-FL: Fixe contre variable</t>
  </si>
  <si>
    <t>FX-FX: Fixe contre fixe</t>
  </si>
  <si>
    <t>4-FX-FX: Fixe contre fixe</t>
  </si>
  <si>
    <t>Code CIC</t>
  </si>
  <si>
    <t>Metric: Date d’entrée en vigueur</t>
  </si>
  <si>
    <t>Metric: Montant de la garantie</t>
  </si>
  <si>
    <t>Position acheteur</t>
  </si>
  <si>
    <t>Not applicable / Expressed in (converted to) reporting currency</t>
  </si>
  <si>
    <t>1: Currency conversion approach</t>
  </si>
  <si>
    <t>Expressed in currency of denomination (not converted to reporting currency)</t>
  </si>
  <si>
    <t>2 - Reporting currency</t>
  </si>
  <si>
    <t>1 - Original currency</t>
  </si>
  <si>
    <t>2: Conversions monétaires</t>
  </si>
  <si>
    <t>Metric: Monnaie du contrat ou du traité</t>
  </si>
  <si>
    <t>XM</t>
  </si>
  <si>
    <t>Code d’identification de l’investisseur/du prêteur</t>
  </si>
  <si>
    <t>Code d’identification de l’émetteur/de l’emprunteur</t>
  </si>
  <si>
    <t>Code d'identification du type d'instrument</t>
  </si>
  <si>
    <t>WZ</t>
  </si>
  <si>
    <t>Transactions sur actions et titres assimilés et transferts de dette et d’actifs</t>
  </si>
  <si>
    <t>Réassurance interne</t>
  </si>
  <si>
    <t>Partage des coûts, passifs éventuels, éléments de hors bilan et autres éléments</t>
  </si>
  <si>
    <t>Provisions pour frais de gestion à payer</t>
  </si>
  <si>
    <t>s5080</t>
  </si>
  <si>
    <t>Dépôts de garantie</t>
  </si>
  <si>
    <t>s5041</t>
  </si>
  <si>
    <t>Réserves d'amortissement des emprunts et réserves pour cautionnement</t>
  </si>
  <si>
    <t>s5042</t>
  </si>
  <si>
    <t>Total des passifs réglementés</t>
  </si>
  <si>
    <t>s5043</t>
  </si>
  <si>
    <t>RPC.01.03</t>
  </si>
  <si>
    <t>RP.03.03</t>
  </si>
  <si>
    <t>RP.03.02/RP.03.03</t>
  </si>
  <si>
    <t>RP.07.01</t>
  </si>
  <si>
    <t>RP.08.01</t>
  </si>
  <si>
    <t>RP.06.05, RP.08.01</t>
  </si>
  <si>
    <t>CT, WE</t>
  </si>
  <si>
    <t>WQ, WO</t>
  </si>
  <si>
    <t>RP.03.02, RP.03.03</t>
  </si>
  <si>
    <t>RP.08.01, RP.08.02</t>
  </si>
  <si>
    <t>S.08.01 (201), S.08.02 (201), RP.08.01, RP.08.02</t>
  </si>
  <si>
    <t>RP.08.01, RP.08.02, RP.10.01</t>
  </si>
  <si>
    <t>RP.10.01</t>
  </si>
  <si>
    <t>RP.03.02, RP.03.03, RP.08.01, RP.08.02, RP.10.01</t>
  </si>
  <si>
    <t>AS, TA</t>
  </si>
  <si>
    <t xml:space="preserve">RP.10.01, S.10.01 (201) </t>
  </si>
  <si>
    <t>RP.10.01, RP.11.01</t>
  </si>
  <si>
    <t>RP.11.01, S.11.01 (201)</t>
  </si>
  <si>
    <t>WR,WP, WG</t>
  </si>
  <si>
    <t>RP.11.01</t>
  </si>
  <si>
    <t>RP.30.03, S.30.01 (201), S.30.03 (201)</t>
  </si>
  <si>
    <t>RP.11.01, RP.30.04, RP.31.01</t>
  </si>
  <si>
    <t>RP.32.02</t>
  </si>
  <si>
    <t>RP.36.01</t>
  </si>
  <si>
    <t>RP.11.01, RP.36.01, RP.36.01</t>
  </si>
  <si>
    <t>RP.36.01, RP.36.02</t>
  </si>
  <si>
    <t>RP.36.02</t>
  </si>
  <si>
    <t>WI, WT</t>
  </si>
  <si>
    <t>RP.30.04, RP.31.01, RP.36.03</t>
  </si>
  <si>
    <t>RP.36.04</t>
  </si>
  <si>
    <t>Metric: Transactions sur produits dérivés</t>
  </si>
  <si>
    <t>ei669</t>
  </si>
  <si>
    <t>Metric: Période de validité (date de début)</t>
  </si>
  <si>
    <t>Metric: Période de validité (date d’expiration)</t>
  </si>
  <si>
    <t>si670</t>
  </si>
  <si>
    <t>si671</t>
  </si>
  <si>
    <t>WU</t>
  </si>
  <si>
    <t>Type de code d’identification de l’actif ou du passif sous-jacent au dérivé</t>
  </si>
  <si>
    <t>WU, WD</t>
  </si>
  <si>
    <t>Vie-Euro, hors temporaire décès inférieur ou égal à 5 ans</t>
  </si>
  <si>
    <t>Vie-Euro, temporaire décès 3 à 5 ans</t>
  </si>
  <si>
    <t>Vie-Euro, temporaire décès inférieur ou égal à 3 ans</t>
  </si>
  <si>
    <t>Metric: Nombre d'excédents/de tranches du programme</t>
  </si>
  <si>
    <t>ii672</t>
  </si>
  <si>
    <t>ri2267</t>
  </si>
  <si>
    <t>Type de produit structuré synthétique</t>
  </si>
  <si>
    <t>39: Produit structuré synthétique</t>
  </si>
  <si>
    <t>s2c:5</t>
  </si>
  <si>
    <t>s2c:11</t>
  </si>
  <si>
    <t>s2c:23</t>
  </si>
  <si>
    <t>ei673</t>
  </si>
  <si>
    <t>ei674</t>
  </si>
  <si>
    <t>ei675</t>
  </si>
  <si>
    <t>ei676</t>
  </si>
  <si>
    <t>RP.07.01, RP.11.01</t>
  </si>
  <si>
    <t>130: Type de code d’identification de l'actif</t>
  </si>
  <si>
    <t>201: Comptabilité auxiliaires d'affectation</t>
  </si>
  <si>
    <t>Comptabilité d’affectation relative à des Contrats à cotisations définies (aucun B26)</t>
  </si>
  <si>
    <t>Comptabilité d’affectation relative à un autre type de contrat de retraite ne relevant ni de la catégorie 1 ni de la catégorie 2</t>
  </si>
  <si>
    <t>Comptabilité d’affectation non relative aux caractéristiques des engagements de retraite (Par exemple Euro-croissance si applicable)</t>
  </si>
  <si>
    <t xml:space="preserve">1-Comptabilité d’affectation relative à des contrats à prestations définies (100% B26) </t>
  </si>
  <si>
    <t>2-Comptabilité d’affectation relative à des Contrats à cotisations définies (aucun B26)</t>
  </si>
  <si>
    <t>3-Comptabilité d’affectation relative à un autre type de contrat de retraite ne relevant ni de la catégorie 1 ni de la catégorie 2</t>
  </si>
  <si>
    <t>4-Comptabilité d’affectation non relative aux caractéristiques des engagements de retraite (Par exemple Euro-croissance si applicable)</t>
  </si>
  <si>
    <t>RPC.41.04</t>
  </si>
  <si>
    <t>Non reporté car l'ORPS n'a pas réalisé ce type d'opération</t>
  </si>
  <si>
    <t>1-Reporté</t>
  </si>
  <si>
    <t>0-Non reporté</t>
  </si>
  <si>
    <t>2-Non reporté car l'ORPS n'a pas réalisé ce type d'opération</t>
  </si>
  <si>
    <t xml:space="preserve">12-Non reporté car l’ORPS fait partie d’un groupe soumis au contrôle de groupe dont l’entreprise mère relève des deuxième ou troisième alinéas de l’article L.356-2 du code des assurances </t>
  </si>
  <si>
    <t>3-Non exigé conformément aux instructions du modèle</t>
  </si>
  <si>
    <t>Non exigé conformément aux instructions du modèle</t>
  </si>
  <si>
    <t>Non reporté car l’ORPS fait partie d’un groupe soumis au contrôle de groupe dont l’entreprise mère relève des deuxième ou troisième alinéas de l’article L.356-2 du code des assurances</t>
  </si>
  <si>
    <t>RP.01.01</t>
  </si>
  <si>
    <t>Metric: Informations de base (Orpsnat)</t>
  </si>
  <si>
    <t>Metric: Type de comptabilité auxiliaire d'affectation</t>
  </si>
  <si>
    <t>ei677</t>
  </si>
  <si>
    <t>ei1026</t>
  </si>
  <si>
    <t>fr:210</t>
  </si>
  <si>
    <t>fr:220</t>
  </si>
  <si>
    <t>fr:100</t>
  </si>
  <si>
    <t>fr:240</t>
  </si>
  <si>
    <t>fr:250</t>
  </si>
  <si>
    <t>fr:211</t>
  </si>
  <si>
    <t>fr:212</t>
  </si>
  <si>
    <t>fr:101</t>
  </si>
  <si>
    <t>2: Contenu de la remise ORPS NAT</t>
  </si>
  <si>
    <t>3: Contenu de la remise ORPS NAT</t>
  </si>
  <si>
    <t>4: Contenu de la remise ORPS NAT</t>
  </si>
  <si>
    <t>5: Contenu de la remise ORPS NAT</t>
  </si>
  <si>
    <t>6: Contenu de la remise ORPS NAT</t>
  </si>
  <si>
    <t>Comptabilité d’affectation relative à des contrats à prestations définies (100% B26)</t>
  </si>
  <si>
    <t>mi668</t>
  </si>
  <si>
    <t>mi678</t>
  </si>
  <si>
    <t>Metric: Couverture maximale par risque ou événement</t>
  </si>
  <si>
    <t>mi1166</t>
  </si>
  <si>
    <t>ei679</t>
  </si>
  <si>
    <t>mi680</t>
  </si>
  <si>
    <t>mi681</t>
  </si>
  <si>
    <t>Modalité de valorisation</t>
  </si>
  <si>
    <t>311: Détenu en représentation de contrats UC ou indexés</t>
  </si>
  <si>
    <t>Metric: Type de détention du bien immobilier</t>
  </si>
  <si>
    <t>ei331</t>
  </si>
  <si>
    <t>Garanties collectives - PER d'entreprise</t>
  </si>
  <si>
    <t>e1295</t>
  </si>
  <si>
    <t>Garanties collectives - PER obligatoire</t>
  </si>
  <si>
    <t>e1296</t>
  </si>
  <si>
    <t>273: Classification des garanties [120]</t>
  </si>
  <si>
    <t>Bien détenu directement</t>
  </si>
  <si>
    <t>e2507</t>
  </si>
  <si>
    <t>Bien détenu indirectement</t>
  </si>
  <si>
    <t>e2508</t>
  </si>
  <si>
    <t>101: Type de détention</t>
  </si>
  <si>
    <t>RC.30.01</t>
  </si>
  <si>
    <t>1-Bien détenu directement</t>
  </si>
  <si>
    <t>2-Bien détenu indirectement</t>
  </si>
  <si>
    <t>RC.14.01</t>
  </si>
  <si>
    <t>274: Classification des garanties [120]</t>
  </si>
  <si>
    <t>RC.14.02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</si>
</sst>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z_ł_-;\-* #,##0.00\ _z_ł_-;_-* &quot;-&quot;??\ _z_ł_-;_-@_-"/>
  </numFmts>
  <fonts count="44">
    <font>
      <sz val="11"/>
      <color theme="1"/>
      <name val="Calibri"/>
      <family val="2"/>
      <scheme val="minor"/>
    </font>
    <font>
      <sz val="8"/>
      <name val="Courier New"/>
      <family val="3"/>
    </font>
    <font>
      <sz val="9"/>
      <color theme="1"/>
      <name val="Calibri"/>
      <family val="2"/>
    </font>
    <font>
      <sz val="11"/>
      <name val="Calibri"/>
      <family val="2"/>
    </font>
    <font>
      <sz val="11"/>
      <name val="Calibri"/>
      <family val="2"/>
      <scheme val="minor"/>
    </font>
    <font>
      <sz val="11"/>
      <name val="Calibri"/>
      <family val="2"/>
      <charset val="238"/>
    </font>
    <font>
      <sz val="11"/>
      <color theme="1"/>
      <name val="Calibri"/>
      <family val="2"/>
      <charset val="238"/>
    </font>
    <font>
      <sz val="11"/>
      <color theme="1"/>
      <name val="Calibri"/>
      <family val="2"/>
      <scheme val="minor"/>
    </font>
    <font>
      <i/>
      <sz val="11"/>
      <color theme="0" tint="-0.34998626667073579"/>
      <name val="Calibri"/>
      <family val="2"/>
      <scheme val="minor"/>
    </font>
    <font>
      <sz val="10"/>
      <name val="Arial"/>
      <family val="2"/>
    </font>
    <font>
      <sz val="11"/>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10"/>
      <name val="Arial"/>
      <family val="2"/>
      <charset val="238"/>
    </font>
    <font>
      <sz val="11"/>
      <color theme="1"/>
      <name val="Times New Roman"/>
      <family val="1"/>
    </font>
    <font>
      <sz val="9"/>
      <name val="Calibri"/>
      <family val="2"/>
      <scheme val="minor"/>
    </font>
    <font>
      <i/>
      <sz val="11"/>
      <color theme="1"/>
      <name val="Calibri"/>
      <family val="2"/>
      <scheme val="minor"/>
    </font>
    <font>
      <sz val="11"/>
      <name val="Calibri"/>
      <family val="2"/>
      <charset val="238"/>
      <scheme val="minor"/>
    </font>
    <font>
      <sz val="11"/>
      <color rgb="FF000000"/>
      <name val="Verdana"/>
      <family val="2"/>
    </font>
    <font>
      <sz val="10"/>
      <color theme="1"/>
      <name val="Calibri"/>
      <family val="2"/>
      <scheme val="minor"/>
    </font>
    <font>
      <sz val="10"/>
      <name val="Calibri"/>
      <family val="2"/>
      <scheme val="minor"/>
    </font>
    <font>
      <i/>
      <sz val="11"/>
      <name val="Calibri"/>
      <family val="2"/>
      <charset val="238"/>
      <scheme val="minor"/>
    </font>
    <font>
      <sz val="9"/>
      <color theme="1"/>
      <name val="Calibri"/>
      <family val="2"/>
      <scheme val="minor"/>
    </font>
    <font>
      <sz val="11"/>
      <color rgb="FFFF0000"/>
      <name val="Calibri"/>
      <family val="2"/>
      <charset val="238"/>
      <scheme val="minor"/>
    </font>
    <font>
      <sz val="11"/>
      <color indexed="8"/>
      <name val="Calibri"/>
      <family val="2"/>
      <scheme val="minor"/>
    </font>
    <font>
      <i/>
      <sz val="11"/>
      <color rgb="FFFF0000"/>
      <name val="Calibri"/>
      <family val="2"/>
      <charset val="238"/>
      <scheme val="minor"/>
    </font>
    <font>
      <sz val="11"/>
      <color indexed="8"/>
      <name val="Calibri"/>
      <family val="2"/>
    </font>
    <font>
      <i/>
      <sz val="11"/>
      <name val="Calibri"/>
      <family val="2"/>
      <scheme val="minor"/>
    </font>
    <font>
      <i/>
      <sz val="11"/>
      <color theme="1"/>
      <name val="Times New Roman"/>
      <family val="1"/>
    </font>
    <font>
      <sz val="10"/>
      <color theme="1"/>
      <name val="Times New Roman"/>
      <family val="1"/>
    </font>
    <font>
      <vertAlign val="superscript"/>
      <sz val="10"/>
      <color theme="1"/>
      <name val="Times New Roman"/>
      <family val="1"/>
    </font>
    <font>
      <strike/>
      <sz val="11"/>
      <color theme="1"/>
      <name val="Calibri"/>
      <family val="2"/>
      <scheme val="minor"/>
    </font>
    <font>
      <sz val="11"/>
      <color theme="5" tint="-0.249977111117893"/>
      <name val="Calibri"/>
      <family val="2"/>
      <scheme val="minor"/>
    </font>
    <font>
      <sz val="9"/>
      <color rgb="FF0070C0"/>
      <name val="Calibri"/>
      <family val="2"/>
      <scheme val="minor"/>
    </font>
    <font>
      <sz val="11"/>
      <color theme="1"/>
      <name val="Garamond"/>
      <family val="1"/>
    </font>
  </fonts>
  <fills count="34">
    <fill>
      <patternFill patternType="none"/>
    </fill>
    <fill>
      <patternFill patternType="gray125"/>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2018">
    <xf numFmtId="0" fontId="0" fillId="0" borderId="0"/>
    <xf numFmtId="3" fontId="1" fillId="0" borderId="1" applyBorder="0">
      <alignment vertical="center"/>
      <protection locked="0"/>
    </xf>
    <xf numFmtId="0" fontId="2" fillId="0" borderId="0"/>
    <xf numFmtId="0" fontId="2" fillId="0" borderId="0"/>
    <xf numFmtId="164" fontId="1" fillId="0" borderId="3" applyBorder="0">
      <alignment horizontal="center" vertical="center" wrapText="1"/>
    </xf>
    <xf numFmtId="0" fontId="9" fillId="0" borderId="0"/>
    <xf numFmtId="0" fontId="10"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2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22"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7" fillId="0" borderId="0"/>
    <xf numFmtId="0" fontId="10"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2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7" fillId="0" borderId="0" applyNumberFormat="0" applyFon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2" fillId="7" borderId="9" applyNumberFormat="0" applyFont="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0" borderId="0"/>
    <xf numFmtId="165" fontId="10" fillId="0" borderId="0" applyFont="0" applyFill="0" applyBorder="0" applyAlignment="0" applyProtection="0"/>
    <xf numFmtId="0" fontId="14" fillId="0" borderId="6" applyNumberFormat="0" applyFill="0" applyAlignment="0" applyProtection="0"/>
    <xf numFmtId="0" fontId="10" fillId="10" borderId="0" applyNumberFormat="0" applyBorder="0" applyAlignment="0" applyProtection="0"/>
    <xf numFmtId="0" fontId="13" fillId="0" borderId="5" applyNumberFormat="0" applyFill="0" applyAlignment="0" applyProtection="0"/>
    <xf numFmtId="0" fontId="14" fillId="0" borderId="0" applyNumberFormat="0" applyFill="0" applyBorder="0" applyAlignment="0" applyProtection="0"/>
    <xf numFmtId="0" fontId="12" fillId="0" borderId="4" applyNumberFormat="0" applyFill="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20" fillId="2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2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20" fillId="1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13"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22"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5" fillId="3" borderId="0" applyNumberFormat="0" applyBorder="0" applyAlignment="0" applyProtection="0"/>
    <xf numFmtId="0" fontId="20" fillId="11" borderId="0" applyNumberFormat="0" applyBorder="0" applyAlignment="0" applyProtection="0"/>
    <xf numFmtId="0" fontId="10" fillId="9"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10" fillId="30" borderId="0" applyNumberFormat="0" applyBorder="0" applyAlignment="0" applyProtection="0"/>
    <xf numFmtId="0" fontId="10" fillId="22"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10" fillId="29"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10" fillId="18"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20" fillId="27" borderId="0" applyNumberFormat="0" applyBorder="0" applyAlignment="0" applyProtection="0"/>
    <xf numFmtId="0" fontId="22" fillId="7" borderId="9" applyNumberFormat="0" applyFont="0" applyAlignment="0" applyProtection="0"/>
    <xf numFmtId="0" fontId="21" fillId="7" borderId="9" applyNumberFormat="0" applyFont="0" applyAlignment="0" applyProtection="0"/>
    <xf numFmtId="0" fontId="10" fillId="26" borderId="0" applyNumberFormat="0" applyBorder="0" applyAlignment="0" applyProtection="0"/>
    <xf numFmtId="0" fontId="10" fillId="14" borderId="0" applyNumberFormat="0" applyBorder="0" applyAlignment="0" applyProtection="0"/>
    <xf numFmtId="0" fontId="22" fillId="7" borderId="9" applyNumberFormat="0" applyFont="0" applyAlignment="0" applyProtection="0"/>
    <xf numFmtId="0" fontId="20" fillId="31" borderId="0" applyNumberFormat="0" applyBorder="0" applyAlignment="0" applyProtection="0"/>
    <xf numFmtId="0" fontId="10" fillId="25"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2" fillId="7" borderId="9" applyNumberFormat="0" applyFont="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6" fillId="4"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22"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2" fillId="7" borderId="9" applyNumberFormat="0" applyFont="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 fillId="0" borderId="0"/>
    <xf numFmtId="0" fontId="9" fillId="0" borderId="0"/>
    <xf numFmtId="0" fontId="9" fillId="0" borderId="0"/>
    <xf numFmtId="0" fontId="7" fillId="0" borderId="0" applyProtection="0"/>
    <xf numFmtId="0" fontId="7" fillId="0" borderId="0" applyNumberFormat="0" applyFont="0" applyFill="0" applyBorder="0" applyAlignment="0" applyProtection="0"/>
    <xf numFmtId="0" fontId="33" fillId="0" borderId="0"/>
    <xf numFmtId="0" fontId="35" fillId="0" borderId="0"/>
    <xf numFmtId="0" fontId="9" fillId="0" borderId="0"/>
  </cellStyleXfs>
  <cellXfs count="370">
    <xf numFmtId="0" fontId="0" fillId="0" borderId="0" xfId="0"/>
    <xf numFmtId="0" fontId="0" fillId="0" borderId="0" xfId="0" applyAlignment="1">
      <alignment horizontal="left"/>
    </xf>
    <xf numFmtId="0" fontId="0" fillId="0" borderId="0" xfId="0" applyAlignment="1">
      <alignment horizontal="left" indent="1"/>
    </xf>
    <xf numFmtId="0" fontId="5" fillId="0" borderId="2" xfId="0" applyFont="1" applyFill="1" applyBorder="1" applyAlignment="1">
      <alignment horizontal="left"/>
    </xf>
    <xf numFmtId="0" fontId="6" fillId="0" borderId="0" xfId="0" applyFont="1" applyFill="1" applyBorder="1"/>
    <xf numFmtId="0" fontId="8" fillId="0" borderId="0" xfId="0" applyFont="1"/>
    <xf numFmtId="0" fontId="0" fillId="0" borderId="0" xfId="0" applyFont="1"/>
    <xf numFmtId="0" fontId="0" fillId="0" borderId="2" xfId="0" applyFont="1" applyBorder="1" applyAlignment="1">
      <alignment horizontal="left" indent="1"/>
    </xf>
    <xf numFmtId="0" fontId="0" fillId="0" borderId="0" xfId="0" applyAlignment="1">
      <alignment horizontal="center" vertical="center"/>
    </xf>
    <xf numFmtId="0" fontId="0" fillId="0" borderId="0" xfId="0" applyFill="1"/>
    <xf numFmtId="0" fontId="0" fillId="0" borderId="2" xfId="0" applyFont="1" applyFill="1" applyBorder="1" applyAlignment="1">
      <alignment horizontal="left" indent="1"/>
    </xf>
    <xf numFmtId="0" fontId="0" fillId="0" borderId="2" xfId="0" applyFont="1" applyFill="1" applyBorder="1" applyAlignment="1">
      <alignment horizontal="left" indent="2"/>
    </xf>
    <xf numFmtId="0" fontId="0" fillId="0" borderId="2" xfId="0" applyFont="1" applyFill="1" applyBorder="1"/>
    <xf numFmtId="0" fontId="0" fillId="0" borderId="0" xfId="0" applyFont="1" applyFill="1"/>
    <xf numFmtId="0" fontId="0" fillId="0" borderId="2" xfId="0" applyBorder="1" applyAlignment="1">
      <alignment horizontal="left"/>
    </xf>
    <xf numFmtId="0" fontId="0" fillId="0" borderId="2" xfId="0" applyBorder="1" applyAlignment="1">
      <alignment horizontal="left" indent="1"/>
    </xf>
    <xf numFmtId="0" fontId="0" fillId="0" borderId="2" xfId="0" applyBorder="1" applyAlignment="1">
      <alignment horizontal="left" indent="2"/>
    </xf>
    <xf numFmtId="0" fontId="0" fillId="0" borderId="2" xfId="0" applyBorder="1" applyAlignment="1">
      <alignment horizontal="left" indent="3"/>
    </xf>
    <xf numFmtId="0" fontId="0" fillId="0" borderId="2" xfId="0" applyFill="1" applyBorder="1"/>
    <xf numFmtId="0" fontId="0" fillId="0" borderId="0" xfId="0" applyFont="1" applyFill="1" applyBorder="1" applyAlignment="1">
      <alignment horizontal="left"/>
    </xf>
    <xf numFmtId="0" fontId="0" fillId="0" borderId="0" xfId="0" applyFont="1" applyFill="1" applyAlignment="1">
      <alignment horizontal="left"/>
    </xf>
    <xf numFmtId="0" fontId="10" fillId="0" borderId="0" xfId="6" applyFill="1"/>
    <xf numFmtId="0" fontId="0" fillId="0" borderId="2" xfId="0" applyFill="1" applyBorder="1" applyAlignment="1">
      <alignment horizontal="left" indent="3"/>
    </xf>
    <xf numFmtId="0" fontId="10" fillId="2" borderId="0" xfId="2480" applyFill="1"/>
    <xf numFmtId="0" fontId="10" fillId="2" borderId="0" xfId="2480" applyFill="1"/>
    <xf numFmtId="0" fontId="10" fillId="0" borderId="0" xfId="2480"/>
    <xf numFmtId="0" fontId="10" fillId="0" borderId="0" xfId="2480"/>
    <xf numFmtId="0" fontId="10" fillId="0" borderId="0" xfId="2480"/>
    <xf numFmtId="0" fontId="10" fillId="0" borderId="0" xfId="2480" applyFill="1"/>
    <xf numFmtId="0" fontId="10" fillId="0" borderId="0" xfId="2480"/>
    <xf numFmtId="0" fontId="10" fillId="0" borderId="0" xfId="2480"/>
    <xf numFmtId="0" fontId="10" fillId="0" borderId="0" xfId="2480" applyFill="1"/>
    <xf numFmtId="0" fontId="10" fillId="2" borderId="0" xfId="2480" applyFill="1"/>
    <xf numFmtId="0" fontId="10" fillId="2" borderId="0" xfId="2480" applyFill="1"/>
    <xf numFmtId="0" fontId="10" fillId="0" borderId="0" xfId="2480" applyFill="1"/>
    <xf numFmtId="0" fontId="0" fillId="2" borderId="10" xfId="0" applyFill="1" applyBorder="1"/>
    <xf numFmtId="0" fontId="0" fillId="2" borderId="12" xfId="0" applyFill="1" applyBorder="1"/>
    <xf numFmtId="0" fontId="0" fillId="0" borderId="11" xfId="0" applyBorder="1"/>
    <xf numFmtId="0" fontId="0" fillId="0" borderId="0" xfId="0" applyAlignment="1">
      <alignment horizontal="left" vertical="center"/>
    </xf>
    <xf numFmtId="0" fontId="0" fillId="0" borderId="2" xfId="0" applyBorder="1"/>
    <xf numFmtId="0" fontId="0" fillId="0" borderId="2" xfId="0" applyFill="1" applyBorder="1" applyAlignment="1">
      <alignment horizontal="left"/>
    </xf>
    <xf numFmtId="3" fontId="4" fillId="0" borderId="2" xfId="3" applyNumberFormat="1" applyFont="1" applyFill="1" applyBorder="1" applyAlignment="1" applyProtection="1">
      <alignment horizontal="left" vertical="center" wrapText="1"/>
    </xf>
    <xf numFmtId="3" fontId="4" fillId="0" borderId="2" xfId="3" applyNumberFormat="1" applyFont="1" applyFill="1" applyBorder="1" applyAlignment="1" applyProtection="1">
      <alignment horizontal="left" vertical="center" wrapText="1" indent="1"/>
    </xf>
    <xf numFmtId="0" fontId="3" fillId="0" borderId="2" xfId="0" applyFont="1" applyFill="1" applyBorder="1" applyAlignment="1">
      <alignment horizontal="left" vertical="center" indent="2"/>
    </xf>
    <xf numFmtId="0" fontId="0" fillId="0" borderId="2" xfId="0" applyFill="1" applyBorder="1" applyAlignment="1">
      <alignment horizontal="left" indent="2"/>
    </xf>
    <xf numFmtId="0" fontId="3" fillId="0" borderId="2" xfId="0" applyFont="1" applyFill="1" applyBorder="1" applyAlignment="1">
      <alignment horizontal="left" vertical="center" indent="3"/>
    </xf>
    <xf numFmtId="0" fontId="3" fillId="0" borderId="2" xfId="0" applyFont="1" applyFill="1" applyBorder="1" applyAlignment="1">
      <alignment horizontal="left" vertical="center" indent="4"/>
    </xf>
    <xf numFmtId="0" fontId="3" fillId="0" borderId="2" xfId="0" applyFont="1" applyFill="1" applyBorder="1" applyAlignment="1">
      <alignment horizontal="left" vertical="center" indent="5"/>
    </xf>
    <xf numFmtId="0" fontId="0" fillId="0" borderId="0" xfId="0" applyBorder="1"/>
    <xf numFmtId="0" fontId="0" fillId="0" borderId="0" xfId="0" applyAlignment="1">
      <alignment horizontal="center"/>
    </xf>
    <xf numFmtId="0" fontId="0" fillId="0" borderId="2" xfId="0" applyFill="1" applyBorder="1" applyAlignment="1">
      <alignment horizontal="left" indent="1"/>
    </xf>
    <xf numFmtId="0" fontId="0" fillId="0" borderId="2" xfId="0" applyFont="1" applyBorder="1" applyAlignment="1">
      <alignment horizontal="left" indent="2"/>
    </xf>
    <xf numFmtId="0" fontId="0" fillId="0" borderId="2" xfId="0" applyFont="1" applyFill="1" applyBorder="1" applyAlignment="1">
      <alignment horizontal="left"/>
    </xf>
    <xf numFmtId="0" fontId="0" fillId="0" borderId="2" xfId="0" applyFill="1" applyBorder="1" applyAlignment="1">
      <alignment horizontal="left" indent="4"/>
    </xf>
    <xf numFmtId="0" fontId="0" fillId="0" borderId="2" xfId="2" applyFont="1" applyFill="1" applyBorder="1" applyAlignment="1" applyProtection="1">
      <alignment horizontal="left" vertical="center" wrapText="1" indent="4"/>
    </xf>
    <xf numFmtId="3" fontId="3" fillId="0" borderId="2" xfId="2" applyNumberFormat="1" applyFont="1" applyFill="1" applyBorder="1" applyAlignment="1" applyProtection="1">
      <alignment horizontal="left" vertical="center" wrapText="1" indent="2"/>
    </xf>
    <xf numFmtId="3" fontId="3" fillId="0" borderId="2" xfId="2" applyNumberFormat="1" applyFont="1" applyFill="1" applyBorder="1" applyAlignment="1" applyProtection="1">
      <alignment horizontal="left" vertical="center" wrapText="1" indent="3"/>
    </xf>
    <xf numFmtId="3" fontId="3" fillId="0" borderId="2" xfId="2" applyNumberFormat="1" applyFont="1" applyFill="1" applyBorder="1" applyAlignment="1" applyProtection="1">
      <alignment horizontal="left" vertical="center" wrapText="1" indent="4"/>
    </xf>
    <xf numFmtId="3" fontId="3" fillId="0" borderId="2" xfId="2" applyNumberFormat="1" applyFont="1" applyFill="1" applyBorder="1" applyAlignment="1" applyProtection="1">
      <alignment horizontal="left" vertical="center" wrapText="1" indent="5"/>
    </xf>
    <xf numFmtId="3" fontId="4" fillId="0" borderId="2" xfId="2" applyNumberFormat="1" applyFont="1" applyFill="1" applyBorder="1" applyAlignment="1" applyProtection="1">
      <alignment horizontal="left" vertical="center" wrapText="1" indent="2"/>
    </xf>
    <xf numFmtId="3" fontId="4" fillId="0" borderId="2" xfId="2" applyNumberFormat="1" applyFont="1" applyFill="1" applyBorder="1" applyAlignment="1" applyProtection="1">
      <alignment horizontal="left" vertical="center" wrapText="1" indent="3"/>
    </xf>
    <xf numFmtId="0" fontId="4" fillId="0" borderId="2" xfId="2" applyFont="1" applyFill="1" applyBorder="1" applyAlignment="1" applyProtection="1">
      <alignment horizontal="left" vertical="center" wrapText="1" indent="4"/>
    </xf>
    <xf numFmtId="3" fontId="4" fillId="0" borderId="2" xfId="2" applyNumberFormat="1" applyFont="1" applyFill="1" applyBorder="1" applyAlignment="1" applyProtection="1">
      <alignment horizontal="left" vertical="center" wrapText="1" indent="4"/>
    </xf>
    <xf numFmtId="0" fontId="4" fillId="0" borderId="2" xfId="2" applyFont="1" applyFill="1" applyBorder="1" applyAlignment="1" applyProtection="1">
      <alignment horizontal="left" vertical="center" wrapText="1" indent="2"/>
    </xf>
    <xf numFmtId="0" fontId="4" fillId="0" borderId="2" xfId="2" applyFont="1" applyFill="1" applyBorder="1" applyAlignment="1" applyProtection="1">
      <alignment horizontal="left" vertical="center" wrapText="1" indent="3"/>
    </xf>
    <xf numFmtId="0" fontId="4" fillId="0" borderId="2" xfId="0" applyFont="1" applyFill="1" applyBorder="1" applyAlignment="1">
      <alignment horizontal="left" indent="4"/>
    </xf>
    <xf numFmtId="0" fontId="4" fillId="0" borderId="2" xfId="2" applyFont="1" applyFill="1" applyBorder="1" applyAlignment="1" applyProtection="1">
      <alignment horizontal="left" vertical="center" wrapText="1" indent="5"/>
    </xf>
    <xf numFmtId="0" fontId="0" fillId="0" borderId="2" xfId="0" applyFill="1" applyBorder="1" applyAlignment="1">
      <alignment horizontal="left" indent="5"/>
    </xf>
    <xf numFmtId="0" fontId="0" fillId="0" borderId="2" xfId="0" applyFill="1" applyBorder="1" applyAlignment="1">
      <alignment horizontal="left" indent="6"/>
    </xf>
    <xf numFmtId="0" fontId="0" fillId="0" borderId="2" xfId="0" applyFont="1" applyFill="1" applyBorder="1" applyAlignment="1">
      <alignment horizontal="left" indent="3"/>
    </xf>
    <xf numFmtId="3" fontId="4" fillId="0" borderId="2" xfId="3" applyNumberFormat="1" applyFont="1" applyFill="1" applyBorder="1" applyAlignment="1" applyProtection="1">
      <alignment horizontal="left" vertical="center" wrapText="1" indent="2"/>
    </xf>
    <xf numFmtId="3" fontId="4" fillId="0" borderId="2" xfId="3" applyNumberFormat="1" applyFont="1" applyFill="1" applyBorder="1" applyAlignment="1" applyProtection="1">
      <alignment horizontal="left" vertical="center" wrapText="1" indent="3"/>
    </xf>
    <xf numFmtId="3" fontId="4" fillId="0" borderId="2" xfId="3" applyNumberFormat="1" applyFont="1" applyFill="1" applyBorder="1" applyAlignment="1" applyProtection="1">
      <alignment horizontal="left" vertical="center" wrapText="1" indent="4"/>
    </xf>
    <xf numFmtId="3" fontId="4" fillId="0" borderId="2" xfId="3" applyNumberFormat="1" applyFont="1" applyFill="1" applyBorder="1" applyAlignment="1" applyProtection="1">
      <alignment horizontal="left" vertical="center" wrapText="1" indent="5"/>
    </xf>
    <xf numFmtId="3" fontId="4" fillId="0" borderId="2" xfId="3" applyNumberFormat="1" applyFont="1" applyFill="1" applyBorder="1" applyAlignment="1" applyProtection="1">
      <alignment horizontal="left" vertical="center" wrapText="1" indent="6"/>
    </xf>
    <xf numFmtId="0" fontId="3" fillId="0" borderId="2" xfId="0" applyFont="1" applyFill="1" applyBorder="1" applyAlignment="1">
      <alignment horizontal="left" vertical="center"/>
    </xf>
    <xf numFmtId="0" fontId="24" fillId="0" borderId="0" xfId="5" applyFont="1" applyFill="1" applyAlignment="1" applyProtection="1">
      <alignment vertical="center"/>
    </xf>
    <xf numFmtId="0" fontId="4" fillId="0" borderId="2" xfId="0" applyFont="1" applyFill="1" applyBorder="1" applyAlignment="1">
      <alignment horizontal="left" indent="3"/>
    </xf>
    <xf numFmtId="0" fontId="0" fillId="0" borderId="2" xfId="0" applyFill="1" applyBorder="1" applyAlignment="1">
      <alignment horizontal="left" indent="7"/>
    </xf>
    <xf numFmtId="0" fontId="0" fillId="0" borderId="0" xfId="0" applyFill="1" applyBorder="1"/>
    <xf numFmtId="0" fontId="0" fillId="0" borderId="2" xfId="0" applyFill="1" applyBorder="1" applyAlignment="1">
      <alignment horizontal="left" wrapText="1" indent="6"/>
    </xf>
    <xf numFmtId="0" fontId="0" fillId="0" borderId="2" xfId="0" applyFill="1" applyBorder="1" applyAlignment="1">
      <alignment horizontal="left" wrapText="1" indent="3"/>
    </xf>
    <xf numFmtId="0" fontId="0" fillId="0" borderId="0" xfId="0" applyAlignment="1">
      <alignment wrapText="1"/>
    </xf>
    <xf numFmtId="0" fontId="0" fillId="0" borderId="0" xfId="0" applyAlignment="1">
      <alignment horizontal="left" wrapText="1"/>
    </xf>
    <xf numFmtId="0" fontId="0" fillId="0" borderId="0" xfId="0" applyFill="1" applyAlignment="1">
      <alignment wrapText="1"/>
    </xf>
    <xf numFmtId="0" fontId="0" fillId="0" borderId="0" xfId="0" applyFill="1" applyAlignment="1">
      <alignment horizontal="left" wrapText="1"/>
    </xf>
    <xf numFmtId="0" fontId="0" fillId="0" borderId="0" xfId="0" applyFont="1" applyFill="1" applyBorder="1"/>
    <xf numFmtId="0" fontId="0" fillId="0" borderId="2" xfId="0" applyFill="1" applyBorder="1" applyAlignment="1">
      <alignment horizontal="left" wrapText="1" indent="2"/>
    </xf>
    <xf numFmtId="0" fontId="0" fillId="0" borderId="0" xfId="0" applyFill="1" applyAlignment="1">
      <alignment horizontal="left"/>
    </xf>
    <xf numFmtId="0" fontId="0" fillId="32" borderId="0" xfId="0" applyFill="1"/>
    <xf numFmtId="0" fontId="0" fillId="0" borderId="0" xfId="0" applyFont="1" applyFill="1" applyAlignment="1">
      <alignment horizontal="left" vertical="center"/>
    </xf>
    <xf numFmtId="0" fontId="0" fillId="0" borderId="2" xfId="0" applyFont="1" applyFill="1" applyBorder="1" applyAlignment="1">
      <alignment horizontal="left" vertical="center" indent="3"/>
    </xf>
    <xf numFmtId="0" fontId="25" fillId="0" borderId="0" xfId="2480" applyFont="1" applyFill="1"/>
    <xf numFmtId="0" fontId="0" fillId="0" borderId="2" xfId="2" applyFont="1" applyFill="1" applyBorder="1" applyAlignment="1" applyProtection="1">
      <alignment horizontal="left" vertical="center" wrapText="1" indent="3"/>
    </xf>
    <xf numFmtId="0" fontId="0" fillId="0" borderId="2" xfId="0" applyFont="1" applyFill="1" applyBorder="1" applyAlignment="1">
      <alignment horizontal="left" indent="4"/>
    </xf>
    <xf numFmtId="0" fontId="4" fillId="0" borderId="0" xfId="0" applyFont="1" applyFill="1"/>
    <xf numFmtId="3" fontId="3" fillId="0" borderId="2" xfId="2" applyNumberFormat="1" applyFont="1" applyFill="1" applyBorder="1" applyAlignment="1" applyProtection="1">
      <alignment horizontal="left" vertical="center" wrapText="1" indent="6"/>
    </xf>
    <xf numFmtId="0" fontId="4" fillId="0" borderId="2" xfId="2" applyFont="1" applyFill="1" applyBorder="1" applyAlignment="1" applyProtection="1">
      <alignment horizontal="left" vertical="center"/>
    </xf>
    <xf numFmtId="0" fontId="4" fillId="0" borderId="2" xfId="2" applyFont="1" applyFill="1" applyBorder="1" applyAlignment="1" applyProtection="1">
      <alignment horizontal="left" vertical="center" wrapText="1" indent="6"/>
    </xf>
    <xf numFmtId="0" fontId="0" fillId="0" borderId="2" xfId="2" applyFont="1" applyFill="1" applyBorder="1" applyAlignment="1" applyProtection="1">
      <alignment horizontal="left" vertical="center" wrapText="1" indent="5"/>
    </xf>
    <xf numFmtId="0" fontId="4" fillId="0" borderId="2" xfId="0" applyFont="1" applyFill="1" applyBorder="1" applyAlignment="1">
      <alignment horizontal="left" indent="5"/>
    </xf>
    <xf numFmtId="46" fontId="0" fillId="0" borderId="2" xfId="0" applyNumberFormat="1" applyBorder="1"/>
    <xf numFmtId="0" fontId="0" fillId="0" borderId="0" xfId="0" applyFont="1" applyAlignment="1">
      <alignment horizontal="left"/>
    </xf>
    <xf numFmtId="3" fontId="4" fillId="0" borderId="0" xfId="1" applyFont="1" applyFill="1" applyBorder="1" applyAlignment="1">
      <alignment horizontal="left" vertical="center" wrapText="1"/>
      <protection locked="0"/>
    </xf>
    <xf numFmtId="0" fontId="0" fillId="0" borderId="0" xfId="0" applyFill="1" applyAlignment="1">
      <alignment horizontal="center" vertical="center"/>
    </xf>
    <xf numFmtId="0" fontId="0" fillId="0" borderId="0" xfId="0" applyFill="1" applyAlignment="1">
      <alignment horizontal="left" vertical="center"/>
    </xf>
    <xf numFmtId="3" fontId="4" fillId="0" borderId="2" xfId="1" applyFont="1" applyFill="1" applyBorder="1" applyAlignment="1">
      <alignment horizontal="left" vertical="center" indent="2"/>
      <protection locked="0"/>
    </xf>
    <xf numFmtId="3" fontId="4" fillId="0" borderId="2" xfId="1" applyFont="1" applyFill="1" applyBorder="1" applyAlignment="1">
      <alignment horizontal="left" vertical="center" indent="3"/>
      <protection locked="0"/>
    </xf>
    <xf numFmtId="46" fontId="0" fillId="0" borderId="2" xfId="0" applyNumberFormat="1" applyFill="1" applyBorder="1"/>
    <xf numFmtId="0" fontId="0" fillId="2" borderId="10" xfId="0" applyFont="1" applyFill="1" applyBorder="1" applyAlignment="1">
      <alignment horizontal="left"/>
    </xf>
    <xf numFmtId="0" fontId="0" fillId="2" borderId="10" xfId="0" applyFont="1" applyFill="1" applyBorder="1" applyAlignment="1"/>
    <xf numFmtId="0" fontId="0" fillId="2" borderId="13" xfId="0" applyFont="1" applyFill="1" applyBorder="1"/>
    <xf numFmtId="0" fontId="0" fillId="2" borderId="10" xfId="0" applyFont="1" applyFill="1" applyBorder="1"/>
    <xf numFmtId="0" fontId="0" fillId="2" borderId="10" xfId="0" applyFill="1" applyBorder="1" applyAlignment="1">
      <alignment horizontal="center"/>
    </xf>
    <xf numFmtId="0" fontId="0" fillId="2" borderId="10" xfId="0" applyFill="1" applyBorder="1" applyAlignment="1">
      <alignment horizontal="left"/>
    </xf>
    <xf numFmtId="0" fontId="0" fillId="2" borderId="13" xfId="0" applyFill="1" applyBorder="1"/>
    <xf numFmtId="0" fontId="26" fillId="2" borderId="10" xfId="0" applyFont="1" applyFill="1" applyBorder="1"/>
    <xf numFmtId="0" fontId="26" fillId="2" borderId="2" xfId="0" applyFont="1" applyFill="1" applyBorder="1"/>
    <xf numFmtId="0" fontId="26" fillId="2" borderId="0" xfId="0" applyFont="1" applyFill="1"/>
    <xf numFmtId="0" fontId="26" fillId="2" borderId="0" xfId="2480" applyFont="1" applyFill="1"/>
    <xf numFmtId="46" fontId="0" fillId="0" borderId="2" xfId="0" applyNumberFormat="1" applyFont="1" applyFill="1" applyBorder="1"/>
    <xf numFmtId="3" fontId="4" fillId="0" borderId="2" xfId="1" applyFont="1" applyFill="1" applyBorder="1" applyAlignment="1">
      <alignment horizontal="left" vertical="center"/>
      <protection locked="0"/>
    </xf>
    <xf numFmtId="0" fontId="4" fillId="0" borderId="2" xfId="0" applyFont="1" applyFill="1" applyBorder="1" applyAlignment="1">
      <alignment horizontal="left" indent="2"/>
    </xf>
    <xf numFmtId="0" fontId="4" fillId="0" borderId="2" xfId="0" applyFont="1" applyFill="1" applyBorder="1" applyAlignment="1">
      <alignment horizontal="left" wrapText="1" indent="3"/>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0" fillId="0" borderId="0" xfId="0"/>
    <xf numFmtId="0" fontId="0" fillId="0" borderId="0" xfId="0" applyFont="1" applyFill="1"/>
    <xf numFmtId="0" fontId="10" fillId="0" borderId="0" xfId="2480"/>
    <xf numFmtId="0" fontId="10" fillId="0" borderId="0" xfId="2480" applyFill="1"/>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Fill="1"/>
    <xf numFmtId="0" fontId="0" fillId="0" borderId="0" xfId="0" applyFont="1" applyFill="1"/>
    <xf numFmtId="0" fontId="10" fillId="0" borderId="0" xfId="2480"/>
    <xf numFmtId="0" fontId="0" fillId="0" borderId="0" xfId="0" applyAlignment="1">
      <alignment horizontal="left" vertical="center"/>
    </xf>
    <xf numFmtId="0" fontId="0" fillId="0" borderId="0" xfId="0" applyFill="1" applyAlignment="1">
      <alignment wrapText="1"/>
    </xf>
    <xf numFmtId="0" fontId="26" fillId="0" borderId="0" xfId="0" applyFont="1" applyFill="1"/>
    <xf numFmtId="0" fontId="4" fillId="0" borderId="0" xfId="0" applyFont="1" applyAlignment="1">
      <alignment horizontal="left"/>
    </xf>
    <xf numFmtId="0" fontId="4" fillId="0" borderId="0" xfId="0" applyFont="1"/>
    <xf numFmtId="0" fontId="4" fillId="0" borderId="2" xfId="0" applyFont="1" applyFill="1" applyBorder="1" applyAlignment="1">
      <alignment horizontal="left"/>
    </xf>
    <xf numFmtId="0" fontId="4" fillId="0" borderId="2" xfId="0" applyFont="1" applyFill="1" applyBorder="1" applyAlignment="1">
      <alignment horizontal="left" indent="1"/>
    </xf>
    <xf numFmtId="0" fontId="4" fillId="0" borderId="2" xfId="0" applyFont="1" applyFill="1" applyBorder="1" applyAlignment="1">
      <alignment horizontal="left" wrapText="1" indent="2"/>
    </xf>
    <xf numFmtId="0" fontId="4" fillId="2" borderId="10" xfId="0" applyFont="1" applyFill="1" applyBorder="1"/>
    <xf numFmtId="0" fontId="4" fillId="2" borderId="13" xfId="0" applyFont="1" applyFill="1" applyBorder="1"/>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Alignment="1">
      <alignment horizontal="center" vertical="center"/>
    </xf>
    <xf numFmtId="3" fontId="4" fillId="0" borderId="2" xfId="1" applyFont="1" applyFill="1" applyBorder="1" applyAlignment="1">
      <alignment horizontal="left" vertical="center" indent="4"/>
      <protection locked="0"/>
    </xf>
    <xf numFmtId="3" fontId="4" fillId="0" borderId="2" xfId="1" applyFont="1" applyFill="1" applyBorder="1" applyAlignment="1">
      <alignment horizontal="left" vertical="center" indent="5"/>
      <protection locked="0"/>
    </xf>
    <xf numFmtId="3" fontId="4" fillId="0" borderId="2" xfId="1" applyFont="1" applyFill="1" applyBorder="1" applyAlignment="1">
      <alignment horizontal="left" vertical="center" indent="6"/>
      <protection locked="0"/>
    </xf>
    <xf numFmtId="0" fontId="0" fillId="0" borderId="0" xfId="0" applyAlignment="1"/>
    <xf numFmtId="0" fontId="0" fillId="0" borderId="2" xfId="0" applyFont="1" applyBorder="1" applyAlignment="1">
      <alignment horizontal="left"/>
    </xf>
    <xf numFmtId="0" fontId="0" fillId="0" borderId="2" xfId="0" applyFont="1" applyFill="1" applyBorder="1" applyAlignment="1">
      <alignment horizontal="left" vertical="center" indent="2"/>
    </xf>
    <xf numFmtId="0" fontId="0" fillId="0" borderId="0" xfId="0" quotePrefix="1" applyFill="1"/>
    <xf numFmtId="0" fontId="4" fillId="0" borderId="0" xfId="0" applyFont="1" applyFill="1" applyAlignment="1">
      <alignment horizontal="left"/>
    </xf>
    <xf numFmtId="0" fontId="4" fillId="0" borderId="2" xfId="0" applyFont="1" applyFill="1" applyBorder="1" applyAlignment="1">
      <alignment horizontal="left" vertical="center" indent="3"/>
    </xf>
    <xf numFmtId="0" fontId="4" fillId="0" borderId="2" xfId="0" applyFont="1" applyFill="1" applyBorder="1" applyAlignment="1">
      <alignment horizontal="left" vertical="center" indent="2"/>
    </xf>
    <xf numFmtId="0" fontId="4" fillId="0" borderId="0" xfId="0" applyFont="1" applyFill="1" applyBorder="1"/>
    <xf numFmtId="0" fontId="0" fillId="0" borderId="0" xfId="0" applyFill="1" applyBorder="1" applyAlignment="1">
      <alignment horizontal="left"/>
    </xf>
    <xf numFmtId="3" fontId="4" fillId="0" borderId="0" xfId="1" applyFont="1" applyFill="1" applyBorder="1" applyAlignment="1">
      <alignment horizontal="left" vertical="center"/>
      <protection locked="0"/>
    </xf>
    <xf numFmtId="46" fontId="0" fillId="0" borderId="2" xfId="0" applyNumberFormat="1" applyBorder="1" applyAlignment="1"/>
    <xf numFmtId="0" fontId="0" fillId="0" borderId="2" xfId="0" applyBorder="1" applyAlignment="1"/>
    <xf numFmtId="0" fontId="0" fillId="0" borderId="0" xfId="0" applyBorder="1" applyAlignment="1"/>
    <xf numFmtId="0" fontId="0" fillId="2" borderId="10" xfId="0" applyFill="1" applyBorder="1" applyAlignment="1"/>
    <xf numFmtId="0" fontId="0" fillId="0" borderId="0" xfId="0" applyFill="1" applyBorder="1" applyAlignment="1"/>
    <xf numFmtId="3" fontId="4" fillId="0" borderId="0" xfId="3" applyNumberFormat="1" applyFont="1" applyFill="1" applyBorder="1" applyAlignment="1" applyProtection="1">
      <alignment vertical="center" wrapText="1"/>
    </xf>
    <xf numFmtId="0" fontId="3" fillId="0" borderId="0" xfId="0" applyFont="1" applyFill="1" applyBorder="1" applyAlignment="1">
      <alignment vertical="center"/>
    </xf>
    <xf numFmtId="0" fontId="4" fillId="0" borderId="0" xfId="0" applyFont="1" applyFill="1" applyBorder="1" applyAlignment="1"/>
    <xf numFmtId="0" fontId="26" fillId="2" borderId="10" xfId="0" applyFont="1" applyFill="1" applyBorder="1" applyAlignment="1">
      <alignment horizontal="left"/>
    </xf>
    <xf numFmtId="0" fontId="0" fillId="0" borderId="2" xfId="0" applyFill="1" applyBorder="1" applyAlignment="1"/>
    <xf numFmtId="0" fontId="0" fillId="0" borderId="2" xfId="0" applyFont="1" applyFill="1" applyBorder="1" applyAlignment="1"/>
    <xf numFmtId="0" fontId="0" fillId="0" borderId="0" xfId="0" applyFill="1" applyAlignment="1"/>
    <xf numFmtId="0" fontId="0" fillId="0" borderId="0" xfId="0" applyFont="1" applyFill="1" applyBorder="1" applyAlignment="1"/>
    <xf numFmtId="0" fontId="0" fillId="0" borderId="0" xfId="2" applyFont="1" applyFill="1" applyBorder="1" applyAlignment="1" applyProtection="1">
      <alignment horizontal="left" vertical="center" wrapText="1"/>
    </xf>
    <xf numFmtId="3" fontId="3" fillId="0" borderId="0" xfId="2" applyNumberFormat="1" applyFont="1" applyFill="1" applyBorder="1" applyAlignment="1" applyProtection="1">
      <alignment horizontal="left" vertical="center" wrapText="1"/>
    </xf>
    <xf numFmtId="3" fontId="4" fillId="0" borderId="0" xfId="2" applyNumberFormat="1" applyFont="1" applyFill="1" applyBorder="1" applyAlignment="1" applyProtection="1">
      <alignment horizontal="left" vertical="center" wrapText="1"/>
    </xf>
    <xf numFmtId="0" fontId="4" fillId="0" borderId="0" xfId="2" applyFont="1" applyFill="1" applyBorder="1" applyAlignment="1" applyProtection="1">
      <alignment horizontal="left" vertical="center" wrapText="1"/>
    </xf>
    <xf numFmtId="0" fontId="0" fillId="0" borderId="0" xfId="0" applyFill="1" applyBorder="1" applyAlignment="1">
      <alignment horizontal="left" wrapText="1"/>
    </xf>
    <xf numFmtId="3" fontId="4" fillId="0" borderId="0" xfId="3" applyNumberFormat="1" applyFont="1" applyFill="1" applyBorder="1" applyAlignment="1" applyProtection="1">
      <alignment horizontal="left" vertical="center" wrapText="1"/>
    </xf>
    <xf numFmtId="46" fontId="0" fillId="0" borderId="0" xfId="0" applyNumberFormat="1" applyFill="1" applyBorder="1" applyAlignment="1">
      <alignment horizontal="left"/>
    </xf>
    <xf numFmtId="0" fontId="0" fillId="2" borderId="13" xfId="0" applyFont="1" applyFill="1" applyBorder="1" applyAlignment="1">
      <alignment horizontal="left"/>
    </xf>
    <xf numFmtId="0" fontId="0" fillId="2" borderId="13" xfId="0" applyFont="1" applyFill="1" applyBorder="1" applyAlignment="1"/>
    <xf numFmtId="3" fontId="4" fillId="0" borderId="2" xfId="3" applyNumberFormat="1" applyFont="1" applyFill="1" applyBorder="1" applyAlignment="1" applyProtection="1">
      <alignment vertical="center" wrapText="1"/>
    </xf>
    <xf numFmtId="0" fontId="3" fillId="0" borderId="2" xfId="0" applyFont="1" applyFill="1" applyBorder="1" applyAlignment="1">
      <alignment vertical="center"/>
    </xf>
    <xf numFmtId="0" fontId="0" fillId="2" borderId="13" xfId="0" applyFill="1" applyBorder="1" applyAlignment="1"/>
    <xf numFmtId="0" fontId="0" fillId="0" borderId="2" xfId="0" applyFill="1" applyBorder="1" applyAlignment="1">
      <alignment wrapText="1"/>
    </xf>
    <xf numFmtId="0" fontId="0" fillId="0" borderId="2" xfId="0" applyFont="1" applyBorder="1" applyAlignment="1"/>
    <xf numFmtId="0" fontId="5" fillId="0" borderId="0" xfId="0" applyFont="1" applyFill="1" applyBorder="1" applyAlignment="1"/>
    <xf numFmtId="0" fontId="4" fillId="0" borderId="2" xfId="0" applyFont="1" applyFill="1" applyBorder="1" applyAlignment="1">
      <alignment horizontal="left" indent="6"/>
    </xf>
    <xf numFmtId="0" fontId="0" fillId="2" borderId="13" xfId="0" applyFont="1" applyFill="1" applyBorder="1" applyAlignment="1">
      <alignment vertical="center"/>
    </xf>
    <xf numFmtId="0" fontId="0" fillId="0" borderId="2" xfId="0" applyFill="1" applyBorder="1" applyAlignment="1">
      <alignment vertical="center"/>
    </xf>
    <xf numFmtId="0" fontId="0" fillId="0" borderId="0" xfId="0" applyAlignment="1">
      <alignment vertical="center"/>
    </xf>
    <xf numFmtId="0" fontId="0" fillId="0" borderId="2" xfId="0" applyFill="1" applyBorder="1" applyAlignment="1">
      <alignment horizontal="left" vertical="center" indent="1"/>
    </xf>
    <xf numFmtId="3" fontId="4" fillId="0" borderId="2" xfId="1" applyFont="1" applyFill="1" applyBorder="1" applyAlignment="1">
      <alignment horizontal="left" vertical="center" indent="1"/>
      <protection locked="0"/>
    </xf>
    <xf numFmtId="3" fontId="4" fillId="0" borderId="2" xfId="1" applyFont="1" applyFill="1" applyBorder="1" applyAlignment="1">
      <alignment horizontal="left" vertical="center" indent="7"/>
      <protection locked="0"/>
    </xf>
    <xf numFmtId="3" fontId="4" fillId="0" borderId="2" xfId="1" applyFont="1" applyFill="1" applyBorder="1" applyAlignment="1">
      <alignment horizontal="left" vertical="center" indent="8"/>
      <protection locked="0"/>
    </xf>
    <xf numFmtId="3" fontId="10" fillId="0" borderId="0" xfId="2480" applyNumberFormat="1"/>
    <xf numFmtId="0" fontId="0" fillId="0" borderId="0" xfId="0" applyFill="1" applyAlignment="1">
      <alignment horizontal="left" indent="1"/>
    </xf>
    <xf numFmtId="49" fontId="0" fillId="2" borderId="10" xfId="0" applyNumberFormat="1" applyFont="1" applyFill="1" applyBorder="1" applyAlignment="1"/>
    <xf numFmtId="49" fontId="0" fillId="2" borderId="10" xfId="0" applyNumberFormat="1" applyFont="1" applyFill="1" applyBorder="1"/>
    <xf numFmtId="49" fontId="26" fillId="2" borderId="10" xfId="0" applyNumberFormat="1" applyFont="1" applyFill="1" applyBorder="1"/>
    <xf numFmtId="49" fontId="0" fillId="2" borderId="13" xfId="0" applyNumberFormat="1" applyFont="1" applyFill="1" applyBorder="1"/>
    <xf numFmtId="49" fontId="0" fillId="2" borderId="13" xfId="0" applyNumberFormat="1" applyFont="1" applyFill="1" applyBorder="1" applyAlignment="1"/>
    <xf numFmtId="49" fontId="0" fillId="0" borderId="0" xfId="0" applyNumberFormat="1"/>
    <xf numFmtId="49" fontId="0" fillId="0" borderId="0" xfId="0" applyNumberFormat="1" applyFill="1"/>
    <xf numFmtId="49" fontId="0" fillId="0" borderId="2" xfId="0" applyNumberFormat="1" applyFill="1" applyBorder="1" applyAlignment="1"/>
    <xf numFmtId="49" fontId="0" fillId="0" borderId="2" xfId="0" applyNumberFormat="1" applyBorder="1" applyAlignment="1">
      <alignment horizontal="left"/>
    </xf>
    <xf numFmtId="49" fontId="0" fillId="0" borderId="2" xfId="0" applyNumberFormat="1" applyFill="1" applyBorder="1" applyAlignment="1">
      <alignment horizontal="left" indent="2"/>
    </xf>
    <xf numFmtId="49" fontId="0" fillId="0" borderId="0" xfId="0" applyNumberFormat="1" applyAlignment="1"/>
    <xf numFmtId="0" fontId="28" fillId="0" borderId="0" xfId="0" applyFont="1"/>
    <xf numFmtId="0" fontId="29" fillId="0" borderId="2" xfId="2" applyFont="1" applyFill="1" applyBorder="1" applyAlignment="1" applyProtection="1">
      <alignment horizontal="left" vertical="center" wrapText="1" indent="4"/>
    </xf>
    <xf numFmtId="0" fontId="28" fillId="0" borderId="0" xfId="0" applyFont="1" applyAlignment="1">
      <alignment horizontal="left"/>
    </xf>
    <xf numFmtId="0" fontId="29" fillId="0" borderId="0" xfId="2" applyFont="1" applyFill="1" applyBorder="1" applyAlignment="1" applyProtection="1">
      <alignment horizontal="left"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0" fillId="0" borderId="14" xfId="0" applyFill="1" applyBorder="1" applyAlignment="1">
      <alignment vertical="center"/>
    </xf>
    <xf numFmtId="49" fontId="0" fillId="0" borderId="0" xfId="0" applyNumberFormat="1" applyFill="1" applyAlignment="1">
      <alignment wrapText="1"/>
    </xf>
    <xf numFmtId="49" fontId="0" fillId="0" borderId="11" xfId="0" applyNumberFormat="1" applyFill="1" applyBorder="1"/>
    <xf numFmtId="49" fontId="0" fillId="0" borderId="2" xfId="0" applyNumberFormat="1" applyFill="1" applyBorder="1"/>
    <xf numFmtId="49" fontId="0" fillId="0" borderId="2" xfId="0" applyNumberFormat="1" applyFill="1" applyBorder="1" applyAlignment="1">
      <alignment horizontal="left"/>
    </xf>
    <xf numFmtId="49" fontId="0" fillId="0" borderId="2" xfId="0" applyNumberFormat="1" applyFill="1" applyBorder="1" applyAlignment="1">
      <alignment horizontal="left" wrapText="1" indent="1"/>
    </xf>
    <xf numFmtId="49" fontId="0" fillId="0" borderId="0" xfId="0" applyNumberFormat="1" applyFill="1" applyAlignment="1"/>
    <xf numFmtId="0" fontId="26" fillId="0" borderId="0" xfId="0" applyFont="1"/>
    <xf numFmtId="0" fontId="26" fillId="2" borderId="2" xfId="2480" applyFont="1" applyFill="1" applyBorder="1"/>
    <xf numFmtId="0" fontId="26" fillId="0" borderId="0" xfId="2480" applyFont="1"/>
    <xf numFmtId="14" fontId="26" fillId="0" borderId="0" xfId="2480" applyNumberFormat="1" applyFont="1"/>
    <xf numFmtId="0" fontId="26" fillId="0" borderId="2" xfId="2480" applyFont="1" applyBorder="1"/>
    <xf numFmtId="14" fontId="26" fillId="0" borderId="0" xfId="2480" applyNumberFormat="1" applyFont="1" applyFill="1"/>
    <xf numFmtId="0" fontId="26" fillId="0" borderId="0" xfId="2480" applyFont="1" applyAlignment="1">
      <alignment horizontal="left" indent="1"/>
    </xf>
    <xf numFmtId="0" fontId="10" fillId="0" borderId="0" xfId="2480" applyAlignment="1">
      <alignment horizontal="left" indent="1"/>
    </xf>
    <xf numFmtId="0" fontId="10" fillId="0" borderId="0" xfId="2480" applyAlignment="1">
      <alignment horizontal="left" indent="2"/>
    </xf>
    <xf numFmtId="0" fontId="26" fillId="0" borderId="0" xfId="2480" applyFont="1" applyFill="1"/>
    <xf numFmtId="14" fontId="26" fillId="0" borderId="0" xfId="2480" applyNumberFormat="1" applyFont="1" applyFill="1" applyAlignment="1">
      <alignment horizontal="right" indent="1"/>
    </xf>
    <xf numFmtId="0" fontId="26" fillId="0" borderId="2" xfId="2480" applyFont="1" applyBorder="1" applyAlignment="1">
      <alignment horizontal="left" indent="3"/>
    </xf>
    <xf numFmtId="0" fontId="26" fillId="0" borderId="0" xfId="2480" applyFont="1" applyAlignment="1">
      <alignment horizontal="left"/>
    </xf>
    <xf numFmtId="0" fontId="30" fillId="0" borderId="0" xfId="2480" applyFont="1"/>
    <xf numFmtId="0" fontId="26" fillId="0" borderId="2" xfId="2480" applyFont="1" applyBorder="1" applyAlignment="1">
      <alignment horizontal="left"/>
    </xf>
    <xf numFmtId="0" fontId="26" fillId="0" borderId="0" xfId="2480" applyFont="1" applyBorder="1" applyAlignment="1">
      <alignment horizontal="left"/>
    </xf>
    <xf numFmtId="0" fontId="26" fillId="0" borderId="0" xfId="2480" applyFont="1" applyFill="1" applyAlignment="1">
      <alignment horizontal="left"/>
    </xf>
    <xf numFmtId="0" fontId="26" fillId="0" borderId="0" xfId="2480" applyFont="1" applyAlignment="1"/>
    <xf numFmtId="0" fontId="26" fillId="0" borderId="0" xfId="2480" applyFont="1" applyFill="1" applyAlignment="1"/>
    <xf numFmtId="0" fontId="0" fillId="0" borderId="0" xfId="0" applyFill="1" applyBorder="1" applyAlignment="1">
      <alignment horizontal="left" indent="3"/>
    </xf>
    <xf numFmtId="0" fontId="26" fillId="0" borderId="2" xfId="2480" applyFont="1" applyFill="1" applyBorder="1"/>
    <xf numFmtId="0" fontId="26" fillId="0" borderId="2" xfId="2480" applyFont="1" applyFill="1" applyBorder="1" applyAlignment="1">
      <alignment horizontal="left" indent="1"/>
    </xf>
    <xf numFmtId="0" fontId="26" fillId="0" borderId="2" xfId="0" applyFont="1" applyFill="1" applyBorder="1"/>
    <xf numFmtId="0" fontId="26" fillId="0" borderId="2" xfId="0" applyFont="1" applyFill="1" applyBorder="1" applyAlignment="1">
      <alignment horizontal="left" indent="1"/>
    </xf>
    <xf numFmtId="0" fontId="26" fillId="0" borderId="2" xfId="0" applyFont="1" applyFill="1" applyBorder="1" applyAlignment="1">
      <alignment horizontal="left" indent="2"/>
    </xf>
    <xf numFmtId="14" fontId="26" fillId="0" borderId="0" xfId="0" applyNumberFormat="1" applyFont="1" applyFill="1"/>
    <xf numFmtId="0" fontId="26" fillId="0" borderId="2" xfId="2480" applyFont="1" applyFill="1" applyBorder="1" applyAlignment="1"/>
    <xf numFmtId="0" fontId="26" fillId="0" borderId="2" xfId="2480" applyFont="1" applyFill="1" applyBorder="1" applyAlignment="1">
      <alignment horizontal="left" indent="2"/>
    </xf>
    <xf numFmtId="0" fontId="26" fillId="0" borderId="2" xfId="2480" applyFont="1" applyFill="1" applyBorder="1" applyAlignment="1">
      <alignment horizontal="left" indent="3"/>
    </xf>
    <xf numFmtId="0" fontId="26" fillId="0" borderId="2" xfId="2480" applyFont="1" applyFill="1" applyBorder="1" applyAlignment="1">
      <alignment horizontal="left" indent="4"/>
    </xf>
    <xf numFmtId="0" fontId="26" fillId="0" borderId="14" xfId="0" applyFont="1" applyFill="1" applyBorder="1"/>
    <xf numFmtId="0" fontId="0" fillId="0" borderId="15" xfId="0" applyFill="1" applyBorder="1"/>
    <xf numFmtId="0" fontId="0" fillId="0" borderId="11" xfId="0" applyFill="1" applyBorder="1"/>
    <xf numFmtId="0" fontId="0" fillId="0" borderId="0" xfId="0" applyFill="1" applyBorder="1" applyAlignment="1">
      <alignment horizontal="left" indent="1"/>
    </xf>
    <xf numFmtId="0" fontId="0" fillId="0" borderId="0" xfId="0" applyFill="1" applyBorder="1" applyAlignment="1">
      <alignment horizontal="left" indent="2"/>
    </xf>
    <xf numFmtId="0" fontId="26" fillId="0" borderId="0" xfId="0" applyFont="1" applyFill="1" applyAlignment="1">
      <alignment horizontal="left" indent="2"/>
    </xf>
    <xf numFmtId="0" fontId="0" fillId="0" borderId="14" xfId="0" applyFill="1" applyBorder="1"/>
    <xf numFmtId="0" fontId="0" fillId="0" borderId="14" xfId="0" applyFill="1" applyBorder="1" applyAlignment="1"/>
    <xf numFmtId="0" fontId="26" fillId="0" borderId="2" xfId="0" applyFont="1" applyFill="1" applyBorder="1" applyAlignment="1">
      <alignment horizontal="left" indent="3"/>
    </xf>
    <xf numFmtId="0" fontId="26" fillId="0" borderId="2" xfId="0" applyFont="1" applyFill="1" applyBorder="1" applyAlignment="1">
      <alignment horizontal="left" indent="4"/>
    </xf>
    <xf numFmtId="0" fontId="28" fillId="0" borderId="0" xfId="0" applyFont="1" applyFill="1"/>
    <xf numFmtId="0" fontId="28" fillId="0" borderId="2" xfId="0" applyFont="1" applyFill="1" applyBorder="1" applyAlignment="1">
      <alignment horizontal="left" indent="7"/>
    </xf>
    <xf numFmtId="14" fontId="26" fillId="0" borderId="0" xfId="2480" applyNumberFormat="1" applyFont="1" applyFill="1" applyAlignment="1">
      <alignment horizontal="right"/>
    </xf>
    <xf numFmtId="0" fontId="26" fillId="0" borderId="0" xfId="2480" applyFont="1" applyFill="1" applyBorder="1"/>
    <xf numFmtId="0" fontId="10" fillId="0" borderId="0" xfId="2480" applyFill="1" applyBorder="1"/>
    <xf numFmtId="14" fontId="26" fillId="0" borderId="0" xfId="2480" applyNumberFormat="1" applyFont="1" applyFill="1" applyBorder="1" applyAlignment="1">
      <alignment horizontal="right"/>
    </xf>
    <xf numFmtId="14" fontId="26" fillId="0" borderId="0" xfId="2480" applyNumberFormat="1" applyFont="1" applyFill="1" applyBorder="1"/>
    <xf numFmtId="0" fontId="31" fillId="0" borderId="0" xfId="0" applyFont="1" applyFill="1" applyBorder="1"/>
    <xf numFmtId="0" fontId="0" fillId="0" borderId="10" xfId="0" applyFont="1" applyFill="1" applyBorder="1"/>
    <xf numFmtId="0" fontId="24" fillId="0" borderId="0" xfId="0" applyNumberFormat="1" applyFont="1" applyFill="1" applyBorder="1" applyAlignment="1">
      <alignment horizontal="left" vertical="center"/>
    </xf>
    <xf numFmtId="0" fontId="26" fillId="0" borderId="2" xfId="0" applyFont="1" applyFill="1" applyBorder="1" applyAlignment="1">
      <alignment horizontal="left"/>
    </xf>
    <xf numFmtId="14" fontId="26" fillId="0" borderId="0" xfId="0" applyNumberFormat="1" applyFont="1" applyFill="1" applyAlignment="1">
      <alignment horizontal="right"/>
    </xf>
    <xf numFmtId="14" fontId="26" fillId="0" borderId="0" xfId="0" applyNumberFormat="1" applyFont="1"/>
    <xf numFmtId="0" fontId="0" fillId="0" borderId="0" xfId="0" applyFont="1" applyAlignment="1">
      <alignment wrapText="1"/>
    </xf>
    <xf numFmtId="0" fontId="26" fillId="0" borderId="0" xfId="2480" applyFont="1" applyAlignment="1">
      <alignment wrapText="1"/>
    </xf>
    <xf numFmtId="0" fontId="10" fillId="0" borderId="0" xfId="2480" applyAlignment="1">
      <alignment horizontal="left"/>
    </xf>
    <xf numFmtId="0" fontId="10" fillId="0" borderId="2" xfId="2480" applyBorder="1" applyAlignment="1">
      <alignment horizontal="left"/>
    </xf>
    <xf numFmtId="0" fontId="26" fillId="0" borderId="0" xfId="0" applyFont="1" applyFill="1" applyAlignment="1">
      <alignment horizontal="center" vertical="center"/>
    </xf>
    <xf numFmtId="0" fontId="0" fillId="2" borderId="13" xfId="0" applyNumberFormat="1" applyFont="1" applyFill="1" applyBorder="1"/>
    <xf numFmtId="0" fontId="0" fillId="0" borderId="0" xfId="0" applyNumberFormat="1"/>
    <xf numFmtId="0" fontId="26" fillId="0" borderId="0" xfId="0" applyFont="1" applyFill="1" applyAlignment="1">
      <alignment wrapText="1"/>
    </xf>
    <xf numFmtId="0" fontId="26" fillId="0" borderId="0" xfId="0" applyFont="1" applyFill="1" applyAlignment="1">
      <alignment horizontal="left" vertical="center"/>
    </xf>
    <xf numFmtId="0" fontId="26" fillId="0" borderId="0" xfId="0" applyFont="1" applyFill="1" applyAlignment="1">
      <alignment horizontal="left"/>
    </xf>
    <xf numFmtId="0" fontId="4" fillId="0" borderId="2" xfId="0" applyFont="1" applyFill="1" applyBorder="1"/>
    <xf numFmtId="0" fontId="4" fillId="0" borderId="0" xfId="0" quotePrefix="1" applyFont="1" applyFill="1"/>
    <xf numFmtId="0" fontId="0" fillId="0" borderId="0" xfId="0" applyFill="1" applyAlignment="1">
      <alignment horizontal="center"/>
    </xf>
    <xf numFmtId="0" fontId="26" fillId="0" borderId="0" xfId="0" applyFont="1" applyFill="1" applyBorder="1"/>
    <xf numFmtId="0" fontId="26" fillId="0" borderId="2" xfId="2480" applyFont="1" applyFill="1" applyBorder="1" applyAlignment="1">
      <alignment horizontal="left"/>
    </xf>
    <xf numFmtId="0" fontId="10" fillId="2" borderId="0" xfId="2480" applyFill="1" applyAlignment="1">
      <alignment horizontal="left" vertical="center"/>
    </xf>
    <xf numFmtId="0" fontId="10" fillId="0" borderId="0" xfId="2480" applyAlignment="1">
      <alignment horizontal="left" vertical="center"/>
    </xf>
    <xf numFmtId="0" fontId="26" fillId="0" borderId="0" xfId="0" applyFont="1" applyAlignment="1">
      <alignment horizontal="left" vertical="center"/>
    </xf>
    <xf numFmtId="14" fontId="4" fillId="0" borderId="0" xfId="0" applyNumberFormat="1" applyFont="1" applyFill="1"/>
    <xf numFmtId="0" fontId="41" fillId="0" borderId="0" xfId="0" applyFont="1" applyFill="1"/>
    <xf numFmtId="0" fontId="25" fillId="0" borderId="0" xfId="0" applyFont="1" applyFill="1"/>
    <xf numFmtId="0" fontId="26" fillId="0" borderId="0" xfId="0" applyFont="1" applyFill="1" applyBorder="1" applyAlignment="1"/>
    <xf numFmtId="0" fontId="34" fillId="0" borderId="0" xfId="0" applyFont="1" applyFill="1"/>
    <xf numFmtId="0" fontId="25" fillId="0" borderId="0" xfId="0" applyFont="1" applyFill="1" applyAlignment="1">
      <alignment horizontal="left"/>
    </xf>
    <xf numFmtId="0" fontId="0" fillId="0" borderId="0" xfId="2480" applyFont="1" applyFill="1"/>
    <xf numFmtId="0" fontId="10" fillId="0" borderId="0" xfId="0" applyFont="1" applyFill="1"/>
    <xf numFmtId="0" fontId="42" fillId="0" borderId="0" xfId="0" applyFont="1" applyFill="1" applyAlignment="1">
      <alignment horizontal="center" vertical="center"/>
    </xf>
    <xf numFmtId="0" fontId="23" fillId="0" borderId="2" xfId="0" applyFont="1" applyFill="1" applyBorder="1" applyAlignment="1">
      <alignment horizontal="left" vertical="center" indent="2"/>
    </xf>
    <xf numFmtId="0" fontId="31" fillId="0" borderId="0" xfId="0" applyFont="1" applyFill="1" applyBorder="1" applyAlignment="1"/>
    <xf numFmtId="0" fontId="24" fillId="0" borderId="0" xfId="52011" applyFont="1" applyFill="1" applyAlignment="1"/>
    <xf numFmtId="0" fontId="32" fillId="0" borderId="0" xfId="2480" applyFont="1" applyFill="1"/>
    <xf numFmtId="0" fontId="8" fillId="0" borderId="0" xfId="0" applyFont="1" applyFill="1"/>
    <xf numFmtId="0" fontId="0" fillId="0" borderId="2" xfId="0" applyFill="1" applyBorder="1" applyAlignment="1">
      <alignment horizontal="left" wrapText="1" indent="1"/>
    </xf>
    <xf numFmtId="0" fontId="0" fillId="0" borderId="0" xfId="0" quotePrefix="1" applyFill="1" applyAlignment="1">
      <alignment horizontal="center" vertical="center"/>
    </xf>
    <xf numFmtId="0" fontId="32" fillId="0" borderId="0" xfId="0" applyFont="1" applyFill="1"/>
    <xf numFmtId="0" fontId="32" fillId="0" borderId="0" xfId="0" applyFont="1" applyFill="1" applyBorder="1"/>
    <xf numFmtId="0" fontId="32" fillId="0" borderId="0" xfId="0" applyFont="1" applyFill="1" applyAlignment="1">
      <alignment horizontal="center" vertical="center"/>
    </xf>
    <xf numFmtId="0" fontId="0" fillId="0" borderId="14" xfId="0" applyNumberFormat="1" applyFill="1" applyBorder="1"/>
    <xf numFmtId="0" fontId="4" fillId="0" borderId="2" xfId="3" applyNumberFormat="1" applyFont="1" applyFill="1" applyBorder="1" applyAlignment="1" applyProtection="1">
      <alignment horizontal="left" vertical="center" wrapText="1" indent="1"/>
    </xf>
    <xf numFmtId="0" fontId="0" fillId="0" borderId="2" xfId="0" applyNumberFormat="1" applyFill="1" applyBorder="1" applyAlignment="1">
      <alignment horizontal="left" indent="2"/>
    </xf>
    <xf numFmtId="0" fontId="3" fillId="0" borderId="2" xfId="0" applyNumberFormat="1" applyFont="1" applyFill="1" applyBorder="1" applyAlignment="1">
      <alignment horizontal="left" vertical="center" indent="3"/>
    </xf>
    <xf numFmtId="0" fontId="0" fillId="0" borderId="2" xfId="0" applyNumberFormat="1" applyFill="1" applyBorder="1" applyAlignment="1">
      <alignment horizontal="left" indent="3"/>
    </xf>
    <xf numFmtId="0" fontId="3" fillId="0" borderId="2" xfId="0" applyNumberFormat="1" applyFont="1" applyFill="1" applyBorder="1" applyAlignment="1">
      <alignment horizontal="left" vertical="center" indent="4"/>
    </xf>
    <xf numFmtId="0" fontId="0" fillId="0" borderId="2" xfId="0" applyNumberFormat="1" applyFill="1" applyBorder="1" applyAlignment="1">
      <alignment horizontal="left" indent="4"/>
    </xf>
    <xf numFmtId="0" fontId="0" fillId="0" borderId="2" xfId="0" applyNumberFormat="1" applyFill="1" applyBorder="1"/>
    <xf numFmtId="0" fontId="4" fillId="0" borderId="11" xfId="0" applyFont="1" applyFill="1" applyBorder="1"/>
    <xf numFmtId="0" fontId="4" fillId="0" borderId="0" xfId="0" applyFont="1" applyFill="1" applyAlignment="1">
      <alignment horizontal="left" indent="2"/>
    </xf>
    <xf numFmtId="0" fontId="0" fillId="0" borderId="0" xfId="0" applyNumberFormat="1" applyFill="1"/>
    <xf numFmtId="0" fontId="26" fillId="0" borderId="0" xfId="2480" applyFont="1" applyFill="1" applyAlignment="1">
      <alignment vertical="center"/>
    </xf>
    <xf numFmtId="22" fontId="0" fillId="0" borderId="2" xfId="0" applyNumberFormat="1" applyFill="1" applyBorder="1"/>
    <xf numFmtId="0" fontId="40" fillId="0" borderId="0" xfId="0" applyFont="1" applyFill="1"/>
    <xf numFmtId="0" fontId="26" fillId="0" borderId="2" xfId="0" applyFont="1" applyFill="1" applyBorder="1" applyAlignment="1">
      <alignment horizontal="left" vertical="center"/>
    </xf>
    <xf numFmtId="0" fontId="26" fillId="0" borderId="2" xfId="0" applyFont="1" applyBorder="1"/>
    <xf numFmtId="0" fontId="26" fillId="0" borderId="2" xfId="0" applyFont="1" applyBorder="1" applyAlignment="1">
      <alignment horizontal="left" indent="1"/>
    </xf>
    <xf numFmtId="0" fontId="26" fillId="0" borderId="2" xfId="0" applyFont="1" applyBorder="1" applyAlignment="1">
      <alignment horizontal="left" indent="2"/>
    </xf>
    <xf numFmtId="0" fontId="0" fillId="0" borderId="0" xfId="0" applyAlignment="1">
      <alignment vertical="center" wrapText="1"/>
    </xf>
    <xf numFmtId="0" fontId="4" fillId="0" borderId="0" xfId="0" applyFont="1" applyAlignment="1">
      <alignment wrapText="1"/>
    </xf>
    <xf numFmtId="0" fontId="26" fillId="0" borderId="2" xfId="2480" applyFont="1" applyFill="1" applyBorder="1" applyAlignment="1">
      <alignment horizontal="left" vertical="top" indent="2"/>
    </xf>
    <xf numFmtId="0" fontId="26" fillId="0" borderId="11" xfId="2480" applyFont="1" applyFill="1" applyBorder="1"/>
    <xf numFmtId="0" fontId="26" fillId="0" borderId="2" xfId="2480" applyFont="1" applyFill="1" applyBorder="1" applyAlignment="1">
      <alignment horizontal="left" vertical="top"/>
    </xf>
    <xf numFmtId="0" fontId="26" fillId="0" borderId="0" xfId="2480" applyFont="1" applyFill="1" applyAlignment="1">
      <alignment horizontal="left" vertical="center"/>
    </xf>
    <xf numFmtId="0" fontId="26" fillId="0" borderId="2" xfId="2480" applyFont="1" applyFill="1" applyBorder="1" applyAlignment="1">
      <alignment horizontal="left" vertical="center" indent="1"/>
    </xf>
    <xf numFmtId="0" fontId="10" fillId="0" borderId="2" xfId="2480" applyFill="1" applyBorder="1" applyAlignment="1">
      <alignment horizontal="left" indent="1"/>
    </xf>
    <xf numFmtId="0" fontId="0" fillId="0" borderId="14" xfId="0" applyBorder="1"/>
    <xf numFmtId="0" fontId="26" fillId="0" borderId="2" xfId="2480" applyFont="1" applyFill="1" applyBorder="1" applyAlignment="1">
      <alignment horizontal="left" vertical="top" indent="1"/>
    </xf>
    <xf numFmtId="0" fontId="26" fillId="0" borderId="0" xfId="2480" applyFont="1" applyFill="1" applyAlignment="1">
      <alignment horizontal="left" vertical="center" indent="2"/>
    </xf>
    <xf numFmtId="0" fontId="26" fillId="0" borderId="2" xfId="2480" applyFont="1" applyFill="1" applyBorder="1" applyAlignment="1">
      <alignment horizontal="left" vertical="center" indent="2"/>
    </xf>
    <xf numFmtId="0" fontId="0" fillId="0" borderId="0" xfId="0" applyAlignment="1">
      <alignment horizontal="left" indent="2"/>
    </xf>
    <xf numFmtId="46" fontId="0" fillId="0" borderId="14" xfId="0" applyNumberFormat="1" applyBorder="1" applyAlignment="1"/>
    <xf numFmtId="0" fontId="0" fillId="0" borderId="2" xfId="0" applyFill="1" applyBorder="1" applyAlignment="1">
      <alignment horizontal="left" vertical="center" indent="2"/>
    </xf>
    <xf numFmtId="22" fontId="0" fillId="0" borderId="2" xfId="0" applyNumberFormat="1" applyFill="1" applyBorder="1" applyAlignment="1">
      <alignment horizontal="left" indent="2"/>
    </xf>
    <xf numFmtId="0" fontId="0" fillId="0" borderId="2" xfId="0" applyFont="1" applyFill="1" applyBorder="1" applyAlignment="1">
      <alignment horizontal="left" wrapText="1" indent="2"/>
    </xf>
    <xf numFmtId="0" fontId="26" fillId="0" borderId="2" xfId="2480" applyFont="1" applyBorder="1" applyAlignment="1">
      <alignment horizontal="left" indent="2"/>
    </xf>
    <xf numFmtId="0" fontId="26" fillId="0" borderId="0" xfId="0" applyFont="1" applyFill="1" applyBorder="1" applyAlignment="1">
      <alignment horizontal="left"/>
    </xf>
    <xf numFmtId="0" fontId="26" fillId="0" borderId="0" xfId="0" applyFont="1" applyFill="1" applyBorder="1" applyAlignment="1">
      <alignment horizontal="left" indent="1"/>
    </xf>
    <xf numFmtId="0" fontId="26" fillId="0" borderId="0" xfId="0" applyFont="1" applyFill="1" applyBorder="1" applyAlignment="1">
      <alignment horizontal="left" indent="2"/>
    </xf>
    <xf numFmtId="0" fontId="10" fillId="2" borderId="0" xfId="2480" applyFill="1" applyAlignment="1">
      <alignment horizontal="left"/>
    </xf>
    <xf numFmtId="0" fontId="43" fillId="0" borderId="0" xfId="0" applyFont="1" applyAlignment="1">
      <alignment vertical="center"/>
    </xf>
    <xf numFmtId="0" fontId="43" fillId="0" borderId="0" xfId="0" applyFont="1"/>
    <xf numFmtId="0" fontId="25" fillId="0" borderId="0" xfId="0" applyFont="1" applyFill="1" applyAlignment="1">
      <alignment horizontal="left" vertical="center"/>
    </xf>
    <xf numFmtId="0" fontId="10" fillId="0" borderId="0" xfId="0" applyFont="1" applyFill="1" applyAlignment="1">
      <alignment horizontal="left"/>
    </xf>
    <xf numFmtId="0" fontId="36" fillId="0" borderId="0" xfId="0" applyFont="1" applyFill="1" applyAlignment="1">
      <alignment horizontal="left" vertical="center"/>
    </xf>
    <xf numFmtId="0" fontId="0" fillId="33" borderId="0" xfId="0" applyFill="1"/>
    <xf numFmtId="0" fontId="4" fillId="33" borderId="0" xfId="0" applyFont="1" applyFill="1"/>
    <xf numFmtId="0" fontId="4" fillId="33" borderId="2" xfId="0" applyFont="1" applyFill="1" applyBorder="1" applyAlignment="1">
      <alignment horizontal="left"/>
    </xf>
    <xf numFmtId="0" fontId="0" fillId="33" borderId="2" xfId="0" applyFill="1" applyBorder="1"/>
    <xf numFmtId="0" fontId="0" fillId="33" borderId="0" xfId="0" applyFill="1" applyAlignment="1">
      <alignment horizontal="left"/>
    </xf>
    <xf numFmtId="3" fontId="4" fillId="0" borderId="2" xfId="0" applyNumberFormat="1" applyFont="1" applyFill="1" applyBorder="1" applyAlignment="1" applyProtection="1">
      <alignment horizontal="left" vertical="center" indent="3"/>
    </xf>
    <xf numFmtId="3" fontId="4" fillId="0" borderId="2" xfId="0" applyNumberFormat="1" applyFont="1" applyFill="1" applyBorder="1" applyAlignment="1" applyProtection="1">
      <alignment horizontal="left" vertical="center" indent="4"/>
    </xf>
    <xf numFmtId="3" fontId="4" fillId="33" borderId="2" xfId="0" applyNumberFormat="1" applyFont="1" applyFill="1" applyBorder="1" applyAlignment="1" applyProtection="1">
      <alignment horizontal="left" vertical="center" indent="3"/>
    </xf>
    <xf numFmtId="3" fontId="4" fillId="0" borderId="2" xfId="0" applyNumberFormat="1" applyFont="1" applyFill="1" applyBorder="1" applyAlignment="1" applyProtection="1">
      <alignment horizontal="left" vertical="center" indent="2"/>
    </xf>
    <xf numFmtId="0" fontId="0" fillId="0" borderId="0" xfId="0" quotePrefix="1"/>
    <xf numFmtId="0" fontId="26" fillId="33" borderId="0" xfId="0" applyFont="1" applyFill="1" applyAlignment="1">
      <alignment horizontal="left" vertical="center"/>
    </xf>
  </cellXfs>
  <cellStyles count="52018">
    <cellStyle name="20% - Accent1" xfId="19" hidden="1"/>
    <cellStyle name="20% - Accent1" xfId="2466" hidden="1"/>
    <cellStyle name="20% - Accent1" xfId="3486" hidden="1"/>
    <cellStyle name="20% - Accent1" xfId="4473" hidden="1"/>
    <cellStyle name="20% - Accent1" xfId="5458" hidden="1"/>
    <cellStyle name="20% - Accent1" xfId="6442" hidden="1"/>
    <cellStyle name="20% - Accent1" xfId="7426" hidden="1"/>
    <cellStyle name="20% - Accent1" xfId="8410" hidden="1"/>
    <cellStyle name="20% - Accent1" xfId="9394" hidden="1"/>
    <cellStyle name="20% - Accent1" xfId="10377" hidden="1"/>
    <cellStyle name="20% - Accent1" xfId="11358" hidden="1"/>
    <cellStyle name="20% - Accent1" xfId="12339" hidden="1"/>
    <cellStyle name="20% - Accent1" xfId="13320" hidden="1"/>
    <cellStyle name="20% - Accent1" xfId="14301" hidden="1"/>
    <cellStyle name="20% - Accent1" xfId="16226" hidden="1"/>
    <cellStyle name="20% - Accent1" xfId="17389" hidden="1"/>
    <cellStyle name="20% - Accent1" xfId="19836" hidden="1"/>
    <cellStyle name="20% - Accent1" xfId="20846" hidden="1"/>
    <cellStyle name="20% - Accent1" xfId="21833" hidden="1"/>
    <cellStyle name="20% - Accent1" xfId="22818" hidden="1"/>
    <cellStyle name="20% - Accent1" xfId="23802" hidden="1"/>
    <cellStyle name="20% - Accent1" xfId="24786" hidden="1"/>
    <cellStyle name="20% - Accent1" xfId="25770" hidden="1"/>
    <cellStyle name="20% - Accent1" xfId="26754" hidden="1"/>
    <cellStyle name="20% - Accent1" xfId="27737" hidden="1"/>
    <cellStyle name="20% - Accent1" xfId="28718" hidden="1"/>
    <cellStyle name="20% - Accent1" xfId="29699" hidden="1"/>
    <cellStyle name="20% - Accent1" xfId="30680" hidden="1"/>
    <cellStyle name="20% - Accent1" xfId="31661" hidden="1"/>
    <cellStyle name="20% - Accent1" xfId="33586" hidden="1"/>
    <cellStyle name="20% - Accent1" xfId="19856" hidden="1"/>
    <cellStyle name="20% - Accent1" xfId="37144" hidden="1"/>
    <cellStyle name="20% - Accent1" xfId="38126" hidden="1"/>
    <cellStyle name="20% - Accent1" xfId="39113" hidden="1"/>
    <cellStyle name="20% - Accent1" xfId="40098" hidden="1"/>
    <cellStyle name="20% - Accent1" xfId="41082" hidden="1"/>
    <cellStyle name="20% - Accent1" xfId="42066" hidden="1"/>
    <cellStyle name="20% - Accent1" xfId="43050" hidden="1"/>
    <cellStyle name="20% - Accent1" xfId="44034" hidden="1"/>
    <cellStyle name="20% - Accent1" xfId="45017" hidden="1"/>
    <cellStyle name="20% - Accent1" xfId="45998" hidden="1"/>
    <cellStyle name="20% - Accent1" xfId="46979" hidden="1"/>
    <cellStyle name="20% - Accent1" xfId="47960" hidden="1"/>
    <cellStyle name="20% - Accent1" xfId="48941" hidden="1"/>
    <cellStyle name="20% - Accent1" xfId="50866" hidden="1"/>
    <cellStyle name="20% - Accent1 2" xfId="2493" hidden="1"/>
    <cellStyle name="20% - Accent1 2" xfId="3411" hidden="1"/>
    <cellStyle name="20% - Accent1 2" xfId="3448" hidden="1"/>
    <cellStyle name="20% - Accent1 2" xfId="4400" hidden="1"/>
    <cellStyle name="20% - Accent1 2" xfId="4437" hidden="1"/>
    <cellStyle name="20% - Accent1 2" xfId="5387" hidden="1"/>
    <cellStyle name="20% - Accent1 2" xfId="5424" hidden="1"/>
    <cellStyle name="20% - Accent1 2" xfId="6372" hidden="1"/>
    <cellStyle name="20% - Accent1 2" xfId="6409" hidden="1"/>
    <cellStyle name="20% - Accent1 2" xfId="7356" hidden="1"/>
    <cellStyle name="20% - Accent1 2" xfId="7393" hidden="1"/>
    <cellStyle name="20% - Accent1 2" xfId="8340" hidden="1"/>
    <cellStyle name="20% - Accent1 2" xfId="8377" hidden="1"/>
    <cellStyle name="20% - Accent1 2" xfId="9324" hidden="1"/>
    <cellStyle name="20% - Accent1 2" xfId="9361" hidden="1"/>
    <cellStyle name="20% - Accent1 2" xfId="10308" hidden="1"/>
    <cellStyle name="20% - Accent1 2" xfId="10345" hidden="1"/>
    <cellStyle name="20% - Accent1 2" xfId="11290" hidden="1"/>
    <cellStyle name="20% - Accent1 2" xfId="11327" hidden="1"/>
    <cellStyle name="20% - Accent1 2" xfId="12271" hidden="1"/>
    <cellStyle name="20% - Accent1 2" xfId="12308" hidden="1"/>
    <cellStyle name="20% - Accent1 2" xfId="13252" hidden="1"/>
    <cellStyle name="20% - Accent1 2" xfId="13289" hidden="1"/>
    <cellStyle name="20% - Accent1 2" xfId="14233" hidden="1"/>
    <cellStyle name="20% - Accent1 2" xfId="14270" hidden="1"/>
    <cellStyle name="20% - Accent1 2" xfId="15214" hidden="1"/>
    <cellStyle name="20% - Accent1 2" xfId="15251" hidden="1"/>
    <cellStyle name="20% - Accent1 2" xfId="16165" hidden="1"/>
    <cellStyle name="20% - Accent1 2" xfId="16202" hidden="1"/>
    <cellStyle name="20% - Accent1 2" xfId="17320" hidden="1"/>
    <cellStyle name="20% - Accent1 2" xfId="17357" hidden="1"/>
    <cellStyle name="20% - Accent1 2" xfId="20772" hidden="1"/>
    <cellStyle name="20% - Accent1 2" xfId="20809" hidden="1"/>
    <cellStyle name="20% - Accent1 2" xfId="21760" hidden="1"/>
    <cellStyle name="20% - Accent1 2" xfId="21797" hidden="1"/>
    <cellStyle name="20% - Accent1 2" xfId="22747" hidden="1"/>
    <cellStyle name="20% - Accent1 2" xfId="22784" hidden="1"/>
    <cellStyle name="20% - Accent1 2" xfId="23732" hidden="1"/>
    <cellStyle name="20% - Accent1 2" xfId="23769" hidden="1"/>
    <cellStyle name="20% - Accent1 2" xfId="24716" hidden="1"/>
    <cellStyle name="20% - Accent1 2" xfId="24753" hidden="1"/>
    <cellStyle name="20% - Accent1 2" xfId="25700" hidden="1"/>
    <cellStyle name="20% - Accent1 2" xfId="25737" hidden="1"/>
    <cellStyle name="20% - Accent1 2" xfId="26684" hidden="1"/>
    <cellStyle name="20% - Accent1 2" xfId="26721" hidden="1"/>
    <cellStyle name="20% - Accent1 2" xfId="27668" hidden="1"/>
    <cellStyle name="20% - Accent1 2" xfId="27705" hidden="1"/>
    <cellStyle name="20% - Accent1 2" xfId="28650" hidden="1"/>
    <cellStyle name="20% - Accent1 2" xfId="28687" hidden="1"/>
    <cellStyle name="20% - Accent1 2" xfId="29631" hidden="1"/>
    <cellStyle name="20% - Accent1 2" xfId="29668" hidden="1"/>
    <cellStyle name="20% - Accent1 2" xfId="30612" hidden="1"/>
    <cellStyle name="20% - Accent1 2" xfId="30649" hidden="1"/>
    <cellStyle name="20% - Accent1 2" xfId="31593" hidden="1"/>
    <cellStyle name="20% - Accent1 2" xfId="31630" hidden="1"/>
    <cellStyle name="20% - Accent1 2" xfId="32574" hidden="1"/>
    <cellStyle name="20% - Accent1 2" xfId="32611" hidden="1"/>
    <cellStyle name="20% - Accent1 2" xfId="33525" hidden="1"/>
    <cellStyle name="20% - Accent1 2" xfId="33562" hidden="1"/>
    <cellStyle name="20% - Accent1 2" xfId="34680" hidden="1"/>
    <cellStyle name="20% - Accent1 2" xfId="34717" hidden="1"/>
    <cellStyle name="20% - Accent1 2" xfId="38052" hidden="1"/>
    <cellStyle name="20% - Accent1 2" xfId="38089" hidden="1"/>
    <cellStyle name="20% - Accent1 2" xfId="39040" hidden="1"/>
    <cellStyle name="20% - Accent1 2" xfId="39077" hidden="1"/>
    <cellStyle name="20% - Accent1 2" xfId="40027" hidden="1"/>
    <cellStyle name="20% - Accent1 2" xfId="40064" hidden="1"/>
    <cellStyle name="20% - Accent1 2" xfId="41012" hidden="1"/>
    <cellStyle name="20% - Accent1 2" xfId="41049" hidden="1"/>
    <cellStyle name="20% - Accent1 2" xfId="41996" hidden="1"/>
    <cellStyle name="20% - Accent1 2" xfId="42033" hidden="1"/>
    <cellStyle name="20% - Accent1 2" xfId="42980" hidden="1"/>
    <cellStyle name="20% - Accent1 2" xfId="43017" hidden="1"/>
    <cellStyle name="20% - Accent1 2" xfId="43964" hidden="1"/>
    <cellStyle name="20% - Accent1 2" xfId="44001" hidden="1"/>
    <cellStyle name="20% - Accent1 2" xfId="44948" hidden="1"/>
    <cellStyle name="20% - Accent1 2" xfId="44985" hidden="1"/>
    <cellStyle name="20% - Accent1 2" xfId="45930" hidden="1"/>
    <cellStyle name="20% - Accent1 2" xfId="45967" hidden="1"/>
    <cellStyle name="20% - Accent1 2" xfId="46911" hidden="1"/>
    <cellStyle name="20% - Accent1 2" xfId="46948" hidden="1"/>
    <cellStyle name="20% - Accent1 2" xfId="47892" hidden="1"/>
    <cellStyle name="20% - Accent1 2" xfId="47929" hidden="1"/>
    <cellStyle name="20% - Accent1 2" xfId="48873" hidden="1"/>
    <cellStyle name="20% - Accent1 2" xfId="48910" hidden="1"/>
    <cellStyle name="20% - Accent1 2" xfId="49854" hidden="1"/>
    <cellStyle name="20% - Accent1 2" xfId="49891" hidden="1"/>
    <cellStyle name="20% - Accent1 2" xfId="50805" hidden="1"/>
    <cellStyle name="20% - Accent1 2" xfId="50842" hidden="1"/>
    <cellStyle name="20% - Accent1 2" xfId="51960" hidden="1"/>
    <cellStyle name="20% - Accent1 2" xfId="51997"/>
    <cellStyle name="20% - Accent2" xfId="23" hidden="1"/>
    <cellStyle name="20% - Accent2" xfId="2463" hidden="1"/>
    <cellStyle name="20% - Accent2" xfId="3483" hidden="1"/>
    <cellStyle name="20% - Accent2" xfId="4470" hidden="1"/>
    <cellStyle name="20% - Accent2" xfId="5455" hidden="1"/>
    <cellStyle name="20% - Accent2" xfId="6439" hidden="1"/>
    <cellStyle name="20% - Accent2" xfId="7423" hidden="1"/>
    <cellStyle name="20% - Accent2" xfId="8407" hidden="1"/>
    <cellStyle name="20% - Accent2" xfId="9391" hidden="1"/>
    <cellStyle name="20% - Accent2" xfId="10374" hidden="1"/>
    <cellStyle name="20% - Accent2" xfId="11355" hidden="1"/>
    <cellStyle name="20% - Accent2" xfId="12336" hidden="1"/>
    <cellStyle name="20% - Accent2" xfId="13317" hidden="1"/>
    <cellStyle name="20% - Accent2" xfId="14298" hidden="1"/>
    <cellStyle name="20% - Accent2" xfId="16229" hidden="1"/>
    <cellStyle name="20% - Accent2" xfId="17393" hidden="1"/>
    <cellStyle name="20% - Accent2" xfId="19833" hidden="1"/>
    <cellStyle name="20% - Accent2" xfId="20843" hidden="1"/>
    <cellStyle name="20% - Accent2" xfId="21830" hidden="1"/>
    <cellStyle name="20% - Accent2" xfId="22815" hidden="1"/>
    <cellStyle name="20% - Accent2" xfId="23799" hidden="1"/>
    <cellStyle name="20% - Accent2" xfId="24783" hidden="1"/>
    <cellStyle name="20% - Accent2" xfId="25767" hidden="1"/>
    <cellStyle name="20% - Accent2" xfId="26751" hidden="1"/>
    <cellStyle name="20% - Accent2" xfId="27734" hidden="1"/>
    <cellStyle name="20% - Accent2" xfId="28715" hidden="1"/>
    <cellStyle name="20% - Accent2" xfId="29696" hidden="1"/>
    <cellStyle name="20% - Accent2" xfId="30677" hidden="1"/>
    <cellStyle name="20% - Accent2" xfId="31658" hidden="1"/>
    <cellStyle name="20% - Accent2" xfId="33589" hidden="1"/>
    <cellStyle name="20% - Accent2" xfId="17408" hidden="1"/>
    <cellStyle name="20% - Accent2" xfId="37141" hidden="1"/>
    <cellStyle name="20% - Accent2" xfId="38123" hidden="1"/>
    <cellStyle name="20% - Accent2" xfId="39110" hidden="1"/>
    <cellStyle name="20% - Accent2" xfId="40095" hidden="1"/>
    <cellStyle name="20% - Accent2" xfId="41079" hidden="1"/>
    <cellStyle name="20% - Accent2" xfId="42063" hidden="1"/>
    <cellStyle name="20% - Accent2" xfId="43047" hidden="1"/>
    <cellStyle name="20% - Accent2" xfId="44031" hidden="1"/>
    <cellStyle name="20% - Accent2" xfId="45014" hidden="1"/>
    <cellStyle name="20% - Accent2" xfId="45995" hidden="1"/>
    <cellStyle name="20% - Accent2" xfId="46976" hidden="1"/>
    <cellStyle name="20% - Accent2" xfId="47957" hidden="1"/>
    <cellStyle name="20% - Accent2" xfId="48938" hidden="1"/>
    <cellStyle name="20% - Accent2" xfId="50869" hidden="1"/>
    <cellStyle name="20% - Accent2 2" xfId="2497" hidden="1"/>
    <cellStyle name="20% - Accent2 2" xfId="3407" hidden="1"/>
    <cellStyle name="20% - Accent2 2" xfId="3444" hidden="1"/>
    <cellStyle name="20% - Accent2 2" xfId="4396" hidden="1"/>
    <cellStyle name="20% - Accent2 2" xfId="4433" hidden="1"/>
    <cellStyle name="20% - Accent2 2" xfId="5383" hidden="1"/>
    <cellStyle name="20% - Accent2 2" xfId="5420" hidden="1"/>
    <cellStyle name="20% - Accent2 2" xfId="6368" hidden="1"/>
    <cellStyle name="20% - Accent2 2" xfId="6405" hidden="1"/>
    <cellStyle name="20% - Accent2 2" xfId="7352" hidden="1"/>
    <cellStyle name="20% - Accent2 2" xfId="7389" hidden="1"/>
    <cellStyle name="20% - Accent2 2" xfId="8336" hidden="1"/>
    <cellStyle name="20% - Accent2 2" xfId="8373" hidden="1"/>
    <cellStyle name="20% - Accent2 2" xfId="9320" hidden="1"/>
    <cellStyle name="20% - Accent2 2" xfId="9357" hidden="1"/>
    <cellStyle name="20% - Accent2 2" xfId="10304" hidden="1"/>
    <cellStyle name="20% - Accent2 2" xfId="10341" hidden="1"/>
    <cellStyle name="20% - Accent2 2" xfId="11286" hidden="1"/>
    <cellStyle name="20% - Accent2 2" xfId="11323" hidden="1"/>
    <cellStyle name="20% - Accent2 2" xfId="12267" hidden="1"/>
    <cellStyle name="20% - Accent2 2" xfId="12304" hidden="1"/>
    <cellStyle name="20% - Accent2 2" xfId="13248" hidden="1"/>
    <cellStyle name="20% - Accent2 2" xfId="13285" hidden="1"/>
    <cellStyle name="20% - Accent2 2" xfId="14229" hidden="1"/>
    <cellStyle name="20% - Accent2 2" xfId="14266" hidden="1"/>
    <cellStyle name="20% - Accent2 2" xfId="15210" hidden="1"/>
    <cellStyle name="20% - Accent2 2" xfId="15247" hidden="1"/>
    <cellStyle name="20% - Accent2 2" xfId="16161" hidden="1"/>
    <cellStyle name="20% - Accent2 2" xfId="16198" hidden="1"/>
    <cellStyle name="20% - Accent2 2" xfId="17316" hidden="1"/>
    <cellStyle name="20% - Accent2 2" xfId="17353" hidden="1"/>
    <cellStyle name="20% - Accent2 2" xfId="20768" hidden="1"/>
    <cellStyle name="20% - Accent2 2" xfId="20805" hidden="1"/>
    <cellStyle name="20% - Accent2 2" xfId="21756" hidden="1"/>
    <cellStyle name="20% - Accent2 2" xfId="21793" hidden="1"/>
    <cellStyle name="20% - Accent2 2" xfId="22743" hidden="1"/>
    <cellStyle name="20% - Accent2 2" xfId="22780" hidden="1"/>
    <cellStyle name="20% - Accent2 2" xfId="23728" hidden="1"/>
    <cellStyle name="20% - Accent2 2" xfId="23765" hidden="1"/>
    <cellStyle name="20% - Accent2 2" xfId="24712" hidden="1"/>
    <cellStyle name="20% - Accent2 2" xfId="24749" hidden="1"/>
    <cellStyle name="20% - Accent2 2" xfId="25696" hidden="1"/>
    <cellStyle name="20% - Accent2 2" xfId="25733" hidden="1"/>
    <cellStyle name="20% - Accent2 2" xfId="26680" hidden="1"/>
    <cellStyle name="20% - Accent2 2" xfId="26717" hidden="1"/>
    <cellStyle name="20% - Accent2 2" xfId="27664" hidden="1"/>
    <cellStyle name="20% - Accent2 2" xfId="27701" hidden="1"/>
    <cellStyle name="20% - Accent2 2" xfId="28646" hidden="1"/>
    <cellStyle name="20% - Accent2 2" xfId="28683" hidden="1"/>
    <cellStyle name="20% - Accent2 2" xfId="29627" hidden="1"/>
    <cellStyle name="20% - Accent2 2" xfId="29664" hidden="1"/>
    <cellStyle name="20% - Accent2 2" xfId="30608" hidden="1"/>
    <cellStyle name="20% - Accent2 2" xfId="30645" hidden="1"/>
    <cellStyle name="20% - Accent2 2" xfId="31589" hidden="1"/>
    <cellStyle name="20% - Accent2 2" xfId="31626" hidden="1"/>
    <cellStyle name="20% - Accent2 2" xfId="32570" hidden="1"/>
    <cellStyle name="20% - Accent2 2" xfId="32607" hidden="1"/>
    <cellStyle name="20% - Accent2 2" xfId="33521" hidden="1"/>
    <cellStyle name="20% - Accent2 2" xfId="33558" hidden="1"/>
    <cellStyle name="20% - Accent2 2" xfId="34676" hidden="1"/>
    <cellStyle name="20% - Accent2 2" xfId="34713" hidden="1"/>
    <cellStyle name="20% - Accent2 2" xfId="38048" hidden="1"/>
    <cellStyle name="20% - Accent2 2" xfId="38085" hidden="1"/>
    <cellStyle name="20% - Accent2 2" xfId="39036" hidden="1"/>
    <cellStyle name="20% - Accent2 2" xfId="39073" hidden="1"/>
    <cellStyle name="20% - Accent2 2" xfId="40023" hidden="1"/>
    <cellStyle name="20% - Accent2 2" xfId="40060" hidden="1"/>
    <cellStyle name="20% - Accent2 2" xfId="41008" hidden="1"/>
    <cellStyle name="20% - Accent2 2" xfId="41045" hidden="1"/>
    <cellStyle name="20% - Accent2 2" xfId="41992" hidden="1"/>
    <cellStyle name="20% - Accent2 2" xfId="42029" hidden="1"/>
    <cellStyle name="20% - Accent2 2" xfId="42976" hidden="1"/>
    <cellStyle name="20% - Accent2 2" xfId="43013" hidden="1"/>
    <cellStyle name="20% - Accent2 2" xfId="43960" hidden="1"/>
    <cellStyle name="20% - Accent2 2" xfId="43997" hidden="1"/>
    <cellStyle name="20% - Accent2 2" xfId="44944" hidden="1"/>
    <cellStyle name="20% - Accent2 2" xfId="44981" hidden="1"/>
    <cellStyle name="20% - Accent2 2" xfId="45926" hidden="1"/>
    <cellStyle name="20% - Accent2 2" xfId="45963" hidden="1"/>
    <cellStyle name="20% - Accent2 2" xfId="46907" hidden="1"/>
    <cellStyle name="20% - Accent2 2" xfId="46944" hidden="1"/>
    <cellStyle name="20% - Accent2 2" xfId="47888" hidden="1"/>
    <cellStyle name="20% - Accent2 2" xfId="47925" hidden="1"/>
    <cellStyle name="20% - Accent2 2" xfId="48869" hidden="1"/>
    <cellStyle name="20% - Accent2 2" xfId="48906" hidden="1"/>
    <cellStyle name="20% - Accent2 2" xfId="49850" hidden="1"/>
    <cellStyle name="20% - Accent2 2" xfId="49887" hidden="1"/>
    <cellStyle name="20% - Accent2 2" xfId="50801" hidden="1"/>
    <cellStyle name="20% - Accent2 2" xfId="50838" hidden="1"/>
    <cellStyle name="20% - Accent2 2" xfId="51956" hidden="1"/>
    <cellStyle name="20% - Accent2 2" xfId="51993"/>
    <cellStyle name="20% - Accent3" xfId="27" hidden="1"/>
    <cellStyle name="20% - Accent3" xfId="2460" hidden="1"/>
    <cellStyle name="20% - Accent3" xfId="3480" hidden="1"/>
    <cellStyle name="20% - Accent3" xfId="4467" hidden="1"/>
    <cellStyle name="20% - Accent3" xfId="5452" hidden="1"/>
    <cellStyle name="20% - Accent3" xfId="6436" hidden="1"/>
    <cellStyle name="20% - Accent3" xfId="7420" hidden="1"/>
    <cellStyle name="20% - Accent3" xfId="8404" hidden="1"/>
    <cellStyle name="20% - Accent3" xfId="9388" hidden="1"/>
    <cellStyle name="20% - Accent3" xfId="10371" hidden="1"/>
    <cellStyle name="20% - Accent3" xfId="11352" hidden="1"/>
    <cellStyle name="20% - Accent3" xfId="12333" hidden="1"/>
    <cellStyle name="20% - Accent3" xfId="13314" hidden="1"/>
    <cellStyle name="20% - Accent3" xfId="14295" hidden="1"/>
    <cellStyle name="20% - Accent3" xfId="16232" hidden="1"/>
    <cellStyle name="20% - Accent3" xfId="17397" hidden="1"/>
    <cellStyle name="20% - Accent3" xfId="19830" hidden="1"/>
    <cellStyle name="20% - Accent3" xfId="20840" hidden="1"/>
    <cellStyle name="20% - Accent3" xfId="21827" hidden="1"/>
    <cellStyle name="20% - Accent3" xfId="22812" hidden="1"/>
    <cellStyle name="20% - Accent3" xfId="23796" hidden="1"/>
    <cellStyle name="20% - Accent3" xfId="24780" hidden="1"/>
    <cellStyle name="20% - Accent3" xfId="25764" hidden="1"/>
    <cellStyle name="20% - Accent3" xfId="26748" hidden="1"/>
    <cellStyle name="20% - Accent3" xfId="27731" hidden="1"/>
    <cellStyle name="20% - Accent3" xfId="28712" hidden="1"/>
    <cellStyle name="20% - Accent3" xfId="29693" hidden="1"/>
    <cellStyle name="20% - Accent3" xfId="30674" hidden="1"/>
    <cellStyle name="20% - Accent3" xfId="31655" hidden="1"/>
    <cellStyle name="20% - Accent3" xfId="33592" hidden="1"/>
    <cellStyle name="20% - Accent3" xfId="17400" hidden="1"/>
    <cellStyle name="20% - Accent3" xfId="37138" hidden="1"/>
    <cellStyle name="20% - Accent3" xfId="38120" hidden="1"/>
    <cellStyle name="20% - Accent3" xfId="39107" hidden="1"/>
    <cellStyle name="20% - Accent3" xfId="40092" hidden="1"/>
    <cellStyle name="20% - Accent3" xfId="41076" hidden="1"/>
    <cellStyle name="20% - Accent3" xfId="42060" hidden="1"/>
    <cellStyle name="20% - Accent3" xfId="43044" hidden="1"/>
    <cellStyle name="20% - Accent3" xfId="44028" hidden="1"/>
    <cellStyle name="20% - Accent3" xfId="45011" hidden="1"/>
    <cellStyle name="20% - Accent3" xfId="45992" hidden="1"/>
    <cellStyle name="20% - Accent3" xfId="46973" hidden="1"/>
    <cellStyle name="20% - Accent3" xfId="47954" hidden="1"/>
    <cellStyle name="20% - Accent3" xfId="48935" hidden="1"/>
    <cellStyle name="20% - Accent3" xfId="50872" hidden="1"/>
    <cellStyle name="20% - Accent3 2" xfId="2501" hidden="1"/>
    <cellStyle name="20% - Accent3 2" xfId="3403" hidden="1"/>
    <cellStyle name="20% - Accent3 2" xfId="3440" hidden="1"/>
    <cellStyle name="20% - Accent3 2" xfId="4392" hidden="1"/>
    <cellStyle name="20% - Accent3 2" xfId="4429" hidden="1"/>
    <cellStyle name="20% - Accent3 2" xfId="5379" hidden="1"/>
    <cellStyle name="20% - Accent3 2" xfId="5416" hidden="1"/>
    <cellStyle name="20% - Accent3 2" xfId="6364" hidden="1"/>
    <cellStyle name="20% - Accent3 2" xfId="6401" hidden="1"/>
    <cellStyle name="20% - Accent3 2" xfId="7348" hidden="1"/>
    <cellStyle name="20% - Accent3 2" xfId="7385" hidden="1"/>
    <cellStyle name="20% - Accent3 2" xfId="8332" hidden="1"/>
    <cellStyle name="20% - Accent3 2" xfId="8369" hidden="1"/>
    <cellStyle name="20% - Accent3 2" xfId="9316" hidden="1"/>
    <cellStyle name="20% - Accent3 2" xfId="9353" hidden="1"/>
    <cellStyle name="20% - Accent3 2" xfId="10300" hidden="1"/>
    <cellStyle name="20% - Accent3 2" xfId="10337" hidden="1"/>
    <cellStyle name="20% - Accent3 2" xfId="11282" hidden="1"/>
    <cellStyle name="20% - Accent3 2" xfId="11319" hidden="1"/>
    <cellStyle name="20% - Accent3 2" xfId="12263" hidden="1"/>
    <cellStyle name="20% - Accent3 2" xfId="12300" hidden="1"/>
    <cellStyle name="20% - Accent3 2" xfId="13244" hidden="1"/>
    <cellStyle name="20% - Accent3 2" xfId="13281" hidden="1"/>
    <cellStyle name="20% - Accent3 2" xfId="14225" hidden="1"/>
    <cellStyle name="20% - Accent3 2" xfId="14262" hidden="1"/>
    <cellStyle name="20% - Accent3 2" xfId="15206" hidden="1"/>
    <cellStyle name="20% - Accent3 2" xfId="15243" hidden="1"/>
    <cellStyle name="20% - Accent3 2" xfId="16157" hidden="1"/>
    <cellStyle name="20% - Accent3 2" xfId="16194" hidden="1"/>
    <cellStyle name="20% - Accent3 2" xfId="17312" hidden="1"/>
    <cellStyle name="20% - Accent3 2" xfId="17349" hidden="1"/>
    <cellStyle name="20% - Accent3 2" xfId="20764" hidden="1"/>
    <cellStyle name="20% - Accent3 2" xfId="20801" hidden="1"/>
    <cellStyle name="20% - Accent3 2" xfId="21752" hidden="1"/>
    <cellStyle name="20% - Accent3 2" xfId="21789" hidden="1"/>
    <cellStyle name="20% - Accent3 2" xfId="22739" hidden="1"/>
    <cellStyle name="20% - Accent3 2" xfId="22776" hidden="1"/>
    <cellStyle name="20% - Accent3 2" xfId="23724" hidden="1"/>
    <cellStyle name="20% - Accent3 2" xfId="23761" hidden="1"/>
    <cellStyle name="20% - Accent3 2" xfId="24708" hidden="1"/>
    <cellStyle name="20% - Accent3 2" xfId="24745" hidden="1"/>
    <cellStyle name="20% - Accent3 2" xfId="25692" hidden="1"/>
    <cellStyle name="20% - Accent3 2" xfId="25729" hidden="1"/>
    <cellStyle name="20% - Accent3 2" xfId="26676" hidden="1"/>
    <cellStyle name="20% - Accent3 2" xfId="26713" hidden="1"/>
    <cellStyle name="20% - Accent3 2" xfId="27660" hidden="1"/>
    <cellStyle name="20% - Accent3 2" xfId="27697" hidden="1"/>
    <cellStyle name="20% - Accent3 2" xfId="28642" hidden="1"/>
    <cellStyle name="20% - Accent3 2" xfId="28679" hidden="1"/>
    <cellStyle name="20% - Accent3 2" xfId="29623" hidden="1"/>
    <cellStyle name="20% - Accent3 2" xfId="29660" hidden="1"/>
    <cellStyle name="20% - Accent3 2" xfId="30604" hidden="1"/>
    <cellStyle name="20% - Accent3 2" xfId="30641" hidden="1"/>
    <cellStyle name="20% - Accent3 2" xfId="31585" hidden="1"/>
    <cellStyle name="20% - Accent3 2" xfId="31622" hidden="1"/>
    <cellStyle name="20% - Accent3 2" xfId="32566" hidden="1"/>
    <cellStyle name="20% - Accent3 2" xfId="32603" hidden="1"/>
    <cellStyle name="20% - Accent3 2" xfId="33517" hidden="1"/>
    <cellStyle name="20% - Accent3 2" xfId="33554" hidden="1"/>
    <cellStyle name="20% - Accent3 2" xfId="34672" hidden="1"/>
    <cellStyle name="20% - Accent3 2" xfId="34709" hidden="1"/>
    <cellStyle name="20% - Accent3 2" xfId="38044" hidden="1"/>
    <cellStyle name="20% - Accent3 2" xfId="38081" hidden="1"/>
    <cellStyle name="20% - Accent3 2" xfId="39032" hidden="1"/>
    <cellStyle name="20% - Accent3 2" xfId="39069" hidden="1"/>
    <cellStyle name="20% - Accent3 2" xfId="40019" hidden="1"/>
    <cellStyle name="20% - Accent3 2" xfId="40056" hidden="1"/>
    <cellStyle name="20% - Accent3 2" xfId="41004" hidden="1"/>
    <cellStyle name="20% - Accent3 2" xfId="41041" hidden="1"/>
    <cellStyle name="20% - Accent3 2" xfId="41988" hidden="1"/>
    <cellStyle name="20% - Accent3 2" xfId="42025" hidden="1"/>
    <cellStyle name="20% - Accent3 2" xfId="42972" hidden="1"/>
    <cellStyle name="20% - Accent3 2" xfId="43009" hidden="1"/>
    <cellStyle name="20% - Accent3 2" xfId="43956" hidden="1"/>
    <cellStyle name="20% - Accent3 2" xfId="43993" hidden="1"/>
    <cellStyle name="20% - Accent3 2" xfId="44940" hidden="1"/>
    <cellStyle name="20% - Accent3 2" xfId="44977" hidden="1"/>
    <cellStyle name="20% - Accent3 2" xfId="45922" hidden="1"/>
    <cellStyle name="20% - Accent3 2" xfId="45959" hidden="1"/>
    <cellStyle name="20% - Accent3 2" xfId="46903" hidden="1"/>
    <cellStyle name="20% - Accent3 2" xfId="46940" hidden="1"/>
    <cellStyle name="20% - Accent3 2" xfId="47884" hidden="1"/>
    <cellStyle name="20% - Accent3 2" xfId="47921" hidden="1"/>
    <cellStyle name="20% - Accent3 2" xfId="48865" hidden="1"/>
    <cellStyle name="20% - Accent3 2" xfId="48902" hidden="1"/>
    <cellStyle name="20% - Accent3 2" xfId="49846" hidden="1"/>
    <cellStyle name="20% - Accent3 2" xfId="49883" hidden="1"/>
    <cellStyle name="20% - Accent3 2" xfId="50797" hidden="1"/>
    <cellStyle name="20% - Accent3 2" xfId="50834" hidden="1"/>
    <cellStyle name="20% - Accent3 2" xfId="51952" hidden="1"/>
    <cellStyle name="20% - Accent3 2" xfId="51989"/>
    <cellStyle name="20% - Accent4" xfId="31" hidden="1"/>
    <cellStyle name="20% - Accent4" xfId="2457" hidden="1"/>
    <cellStyle name="20% - Accent4" xfId="3477" hidden="1"/>
    <cellStyle name="20% - Accent4" xfId="4464" hidden="1"/>
    <cellStyle name="20% - Accent4" xfId="5449" hidden="1"/>
    <cellStyle name="20% - Accent4" xfId="6433" hidden="1"/>
    <cellStyle name="20% - Accent4" xfId="7417" hidden="1"/>
    <cellStyle name="20% - Accent4" xfId="8401" hidden="1"/>
    <cellStyle name="20% - Accent4" xfId="9385" hidden="1"/>
    <cellStyle name="20% - Accent4" xfId="10368" hidden="1"/>
    <cellStyle name="20% - Accent4" xfId="11349" hidden="1"/>
    <cellStyle name="20% - Accent4" xfId="12330" hidden="1"/>
    <cellStyle name="20% - Accent4" xfId="13311" hidden="1"/>
    <cellStyle name="20% - Accent4" xfId="14292" hidden="1"/>
    <cellStyle name="20% - Accent4" xfId="16235" hidden="1"/>
    <cellStyle name="20% - Accent4" xfId="17401" hidden="1"/>
    <cellStyle name="20% - Accent4" xfId="19827" hidden="1"/>
    <cellStyle name="20% - Accent4" xfId="20837" hidden="1"/>
    <cellStyle name="20% - Accent4" xfId="21824" hidden="1"/>
    <cellStyle name="20% - Accent4" xfId="22809" hidden="1"/>
    <cellStyle name="20% - Accent4" xfId="23793" hidden="1"/>
    <cellStyle name="20% - Accent4" xfId="24777" hidden="1"/>
    <cellStyle name="20% - Accent4" xfId="25761" hidden="1"/>
    <cellStyle name="20% - Accent4" xfId="26745" hidden="1"/>
    <cellStyle name="20% - Accent4" xfId="27728" hidden="1"/>
    <cellStyle name="20% - Accent4" xfId="28709" hidden="1"/>
    <cellStyle name="20% - Accent4" xfId="29690" hidden="1"/>
    <cellStyle name="20% - Accent4" xfId="30671" hidden="1"/>
    <cellStyle name="20% - Accent4" xfId="31652" hidden="1"/>
    <cellStyle name="20% - Accent4" xfId="33595" hidden="1"/>
    <cellStyle name="20% - Accent4" xfId="17392" hidden="1"/>
    <cellStyle name="20% - Accent4" xfId="37135" hidden="1"/>
    <cellStyle name="20% - Accent4" xfId="38117" hidden="1"/>
    <cellStyle name="20% - Accent4" xfId="39104" hidden="1"/>
    <cellStyle name="20% - Accent4" xfId="40089" hidden="1"/>
    <cellStyle name="20% - Accent4" xfId="41073" hidden="1"/>
    <cellStyle name="20% - Accent4" xfId="42057" hidden="1"/>
    <cellStyle name="20% - Accent4" xfId="43041" hidden="1"/>
    <cellStyle name="20% - Accent4" xfId="44025" hidden="1"/>
    <cellStyle name="20% - Accent4" xfId="45008" hidden="1"/>
    <cellStyle name="20% - Accent4" xfId="45989" hidden="1"/>
    <cellStyle name="20% - Accent4" xfId="46970" hidden="1"/>
    <cellStyle name="20% - Accent4" xfId="47951" hidden="1"/>
    <cellStyle name="20% - Accent4" xfId="48932" hidden="1"/>
    <cellStyle name="20% - Accent4" xfId="50875" hidden="1"/>
    <cellStyle name="20% - Accent4 2" xfId="2505" hidden="1"/>
    <cellStyle name="20% - Accent4 2" xfId="3399" hidden="1"/>
    <cellStyle name="20% - Accent4 2" xfId="3436" hidden="1"/>
    <cellStyle name="20% - Accent4 2" xfId="4388" hidden="1"/>
    <cellStyle name="20% - Accent4 2" xfId="4425" hidden="1"/>
    <cellStyle name="20% - Accent4 2" xfId="5375" hidden="1"/>
    <cellStyle name="20% - Accent4 2" xfId="5412" hidden="1"/>
    <cellStyle name="20% - Accent4 2" xfId="6360" hidden="1"/>
    <cellStyle name="20% - Accent4 2" xfId="6397" hidden="1"/>
    <cellStyle name="20% - Accent4 2" xfId="7344" hidden="1"/>
    <cellStyle name="20% - Accent4 2" xfId="7381" hidden="1"/>
    <cellStyle name="20% - Accent4 2" xfId="8328" hidden="1"/>
    <cellStyle name="20% - Accent4 2" xfId="8365" hidden="1"/>
    <cellStyle name="20% - Accent4 2" xfId="9312" hidden="1"/>
    <cellStyle name="20% - Accent4 2" xfId="9349" hidden="1"/>
    <cellStyle name="20% - Accent4 2" xfId="10296" hidden="1"/>
    <cellStyle name="20% - Accent4 2" xfId="10333" hidden="1"/>
    <cellStyle name="20% - Accent4 2" xfId="11278" hidden="1"/>
    <cellStyle name="20% - Accent4 2" xfId="11315" hidden="1"/>
    <cellStyle name="20% - Accent4 2" xfId="12259" hidden="1"/>
    <cellStyle name="20% - Accent4 2" xfId="12296" hidden="1"/>
    <cellStyle name="20% - Accent4 2" xfId="13240" hidden="1"/>
    <cellStyle name="20% - Accent4 2" xfId="13277" hidden="1"/>
    <cellStyle name="20% - Accent4 2" xfId="14221" hidden="1"/>
    <cellStyle name="20% - Accent4 2" xfId="14258" hidden="1"/>
    <cellStyle name="20% - Accent4 2" xfId="15202" hidden="1"/>
    <cellStyle name="20% - Accent4 2" xfId="15239" hidden="1"/>
    <cellStyle name="20% - Accent4 2" xfId="16153" hidden="1"/>
    <cellStyle name="20% - Accent4 2" xfId="16190" hidden="1"/>
    <cellStyle name="20% - Accent4 2" xfId="17308" hidden="1"/>
    <cellStyle name="20% - Accent4 2" xfId="17345" hidden="1"/>
    <cellStyle name="20% - Accent4 2" xfId="20760" hidden="1"/>
    <cellStyle name="20% - Accent4 2" xfId="20797" hidden="1"/>
    <cellStyle name="20% - Accent4 2" xfId="21748" hidden="1"/>
    <cellStyle name="20% - Accent4 2" xfId="21785" hidden="1"/>
    <cellStyle name="20% - Accent4 2" xfId="22735" hidden="1"/>
    <cellStyle name="20% - Accent4 2" xfId="22772" hidden="1"/>
    <cellStyle name="20% - Accent4 2" xfId="23720" hidden="1"/>
    <cellStyle name="20% - Accent4 2" xfId="23757" hidden="1"/>
    <cellStyle name="20% - Accent4 2" xfId="24704" hidden="1"/>
    <cellStyle name="20% - Accent4 2" xfId="24741" hidden="1"/>
    <cellStyle name="20% - Accent4 2" xfId="25688" hidden="1"/>
    <cellStyle name="20% - Accent4 2" xfId="25725" hidden="1"/>
    <cellStyle name="20% - Accent4 2" xfId="26672" hidden="1"/>
    <cellStyle name="20% - Accent4 2" xfId="26709" hidden="1"/>
    <cellStyle name="20% - Accent4 2" xfId="27656" hidden="1"/>
    <cellStyle name="20% - Accent4 2" xfId="27693" hidden="1"/>
    <cellStyle name="20% - Accent4 2" xfId="28638" hidden="1"/>
    <cellStyle name="20% - Accent4 2" xfId="28675" hidden="1"/>
    <cellStyle name="20% - Accent4 2" xfId="29619" hidden="1"/>
    <cellStyle name="20% - Accent4 2" xfId="29656" hidden="1"/>
    <cellStyle name="20% - Accent4 2" xfId="30600" hidden="1"/>
    <cellStyle name="20% - Accent4 2" xfId="30637" hidden="1"/>
    <cellStyle name="20% - Accent4 2" xfId="31581" hidden="1"/>
    <cellStyle name="20% - Accent4 2" xfId="31618" hidden="1"/>
    <cellStyle name="20% - Accent4 2" xfId="32562" hidden="1"/>
    <cellStyle name="20% - Accent4 2" xfId="32599" hidden="1"/>
    <cellStyle name="20% - Accent4 2" xfId="33513" hidden="1"/>
    <cellStyle name="20% - Accent4 2" xfId="33550" hidden="1"/>
    <cellStyle name="20% - Accent4 2" xfId="34668" hidden="1"/>
    <cellStyle name="20% - Accent4 2" xfId="34705" hidden="1"/>
    <cellStyle name="20% - Accent4 2" xfId="38040" hidden="1"/>
    <cellStyle name="20% - Accent4 2" xfId="38077" hidden="1"/>
    <cellStyle name="20% - Accent4 2" xfId="39028" hidden="1"/>
    <cellStyle name="20% - Accent4 2" xfId="39065" hidden="1"/>
    <cellStyle name="20% - Accent4 2" xfId="40015" hidden="1"/>
    <cellStyle name="20% - Accent4 2" xfId="40052" hidden="1"/>
    <cellStyle name="20% - Accent4 2" xfId="41000" hidden="1"/>
    <cellStyle name="20% - Accent4 2" xfId="41037" hidden="1"/>
    <cellStyle name="20% - Accent4 2" xfId="41984" hidden="1"/>
    <cellStyle name="20% - Accent4 2" xfId="42021" hidden="1"/>
    <cellStyle name="20% - Accent4 2" xfId="42968" hidden="1"/>
    <cellStyle name="20% - Accent4 2" xfId="43005" hidden="1"/>
    <cellStyle name="20% - Accent4 2" xfId="43952" hidden="1"/>
    <cellStyle name="20% - Accent4 2" xfId="43989" hidden="1"/>
    <cellStyle name="20% - Accent4 2" xfId="44936" hidden="1"/>
    <cellStyle name="20% - Accent4 2" xfId="44973" hidden="1"/>
    <cellStyle name="20% - Accent4 2" xfId="45918" hidden="1"/>
    <cellStyle name="20% - Accent4 2" xfId="45955" hidden="1"/>
    <cellStyle name="20% - Accent4 2" xfId="46899" hidden="1"/>
    <cellStyle name="20% - Accent4 2" xfId="46936" hidden="1"/>
    <cellStyle name="20% - Accent4 2" xfId="47880" hidden="1"/>
    <cellStyle name="20% - Accent4 2" xfId="47917" hidden="1"/>
    <cellStyle name="20% - Accent4 2" xfId="48861" hidden="1"/>
    <cellStyle name="20% - Accent4 2" xfId="48898" hidden="1"/>
    <cellStyle name="20% - Accent4 2" xfId="49842" hidden="1"/>
    <cellStyle name="20% - Accent4 2" xfId="49879" hidden="1"/>
    <cellStyle name="20% - Accent4 2" xfId="50793" hidden="1"/>
    <cellStyle name="20% - Accent4 2" xfId="50830" hidden="1"/>
    <cellStyle name="20% - Accent4 2" xfId="51948" hidden="1"/>
    <cellStyle name="20% - Accent4 2" xfId="51985"/>
    <cellStyle name="20% - Accent5" xfId="35" hidden="1"/>
    <cellStyle name="20% - Accent5" xfId="2454" hidden="1"/>
    <cellStyle name="20% - Accent5" xfId="3474" hidden="1"/>
    <cellStyle name="20% - Accent5" xfId="4461" hidden="1"/>
    <cellStyle name="20% - Accent5" xfId="5446" hidden="1"/>
    <cellStyle name="20% - Accent5" xfId="6430" hidden="1"/>
    <cellStyle name="20% - Accent5" xfId="7414" hidden="1"/>
    <cellStyle name="20% - Accent5" xfId="8398" hidden="1"/>
    <cellStyle name="20% - Accent5" xfId="9382" hidden="1"/>
    <cellStyle name="20% - Accent5" xfId="10365" hidden="1"/>
    <cellStyle name="20% - Accent5" xfId="11346" hidden="1"/>
    <cellStyle name="20% - Accent5" xfId="12327" hidden="1"/>
    <cellStyle name="20% - Accent5" xfId="13308" hidden="1"/>
    <cellStyle name="20% - Accent5" xfId="14289" hidden="1"/>
    <cellStyle name="20% - Accent5" xfId="16238" hidden="1"/>
    <cellStyle name="20% - Accent5" xfId="17405" hidden="1"/>
    <cellStyle name="20% - Accent5" xfId="19824" hidden="1"/>
    <cellStyle name="20% - Accent5" xfId="20834" hidden="1"/>
    <cellStyle name="20% - Accent5" xfId="21821" hidden="1"/>
    <cellStyle name="20% - Accent5" xfId="22806" hidden="1"/>
    <cellStyle name="20% - Accent5" xfId="23790" hidden="1"/>
    <cellStyle name="20% - Accent5" xfId="24774" hidden="1"/>
    <cellStyle name="20% - Accent5" xfId="25758" hidden="1"/>
    <cellStyle name="20% - Accent5" xfId="26742" hidden="1"/>
    <cellStyle name="20% - Accent5" xfId="27725" hidden="1"/>
    <cellStyle name="20% - Accent5" xfId="28706" hidden="1"/>
    <cellStyle name="20% - Accent5" xfId="29687" hidden="1"/>
    <cellStyle name="20% - Accent5" xfId="30668" hidden="1"/>
    <cellStyle name="20% - Accent5" xfId="31649" hidden="1"/>
    <cellStyle name="20% - Accent5" xfId="33598" hidden="1"/>
    <cellStyle name="20% - Accent5" xfId="19876" hidden="1"/>
    <cellStyle name="20% - Accent5" xfId="37132" hidden="1"/>
    <cellStyle name="20% - Accent5" xfId="38114" hidden="1"/>
    <cellStyle name="20% - Accent5" xfId="39101" hidden="1"/>
    <cellStyle name="20% - Accent5" xfId="40086" hidden="1"/>
    <cellStyle name="20% - Accent5" xfId="41070" hidden="1"/>
    <cellStyle name="20% - Accent5" xfId="42054" hidden="1"/>
    <cellStyle name="20% - Accent5" xfId="43038" hidden="1"/>
    <cellStyle name="20% - Accent5" xfId="44022" hidden="1"/>
    <cellStyle name="20% - Accent5" xfId="45005" hidden="1"/>
    <cellStyle name="20% - Accent5" xfId="45986" hidden="1"/>
    <cellStyle name="20% - Accent5" xfId="46967" hidden="1"/>
    <cellStyle name="20% - Accent5" xfId="47948" hidden="1"/>
    <cellStyle name="20% - Accent5" xfId="48929" hidden="1"/>
    <cellStyle name="20% - Accent5" xfId="50878" hidden="1"/>
    <cellStyle name="20% - Accent5 2" xfId="2509" hidden="1"/>
    <cellStyle name="20% - Accent5 2" xfId="3395" hidden="1"/>
    <cellStyle name="20% - Accent5 2" xfId="3432" hidden="1"/>
    <cellStyle name="20% - Accent5 2" xfId="4384" hidden="1"/>
    <cellStyle name="20% - Accent5 2" xfId="4421" hidden="1"/>
    <cellStyle name="20% - Accent5 2" xfId="5371" hidden="1"/>
    <cellStyle name="20% - Accent5 2" xfId="5408" hidden="1"/>
    <cellStyle name="20% - Accent5 2" xfId="6356" hidden="1"/>
    <cellStyle name="20% - Accent5 2" xfId="6393" hidden="1"/>
    <cellStyle name="20% - Accent5 2" xfId="7340" hidden="1"/>
    <cellStyle name="20% - Accent5 2" xfId="7377" hidden="1"/>
    <cellStyle name="20% - Accent5 2" xfId="8324" hidden="1"/>
    <cellStyle name="20% - Accent5 2" xfId="8361" hidden="1"/>
    <cellStyle name="20% - Accent5 2" xfId="9308" hidden="1"/>
    <cellStyle name="20% - Accent5 2" xfId="9345" hidden="1"/>
    <cellStyle name="20% - Accent5 2" xfId="10292" hidden="1"/>
    <cellStyle name="20% - Accent5 2" xfId="10329" hidden="1"/>
    <cellStyle name="20% - Accent5 2" xfId="11274" hidden="1"/>
    <cellStyle name="20% - Accent5 2" xfId="11311" hidden="1"/>
    <cellStyle name="20% - Accent5 2" xfId="12255" hidden="1"/>
    <cellStyle name="20% - Accent5 2" xfId="12292" hidden="1"/>
    <cellStyle name="20% - Accent5 2" xfId="13236" hidden="1"/>
    <cellStyle name="20% - Accent5 2" xfId="13273" hidden="1"/>
    <cellStyle name="20% - Accent5 2" xfId="14217" hidden="1"/>
    <cellStyle name="20% - Accent5 2" xfId="14254" hidden="1"/>
    <cellStyle name="20% - Accent5 2" xfId="15198" hidden="1"/>
    <cellStyle name="20% - Accent5 2" xfId="15235" hidden="1"/>
    <cellStyle name="20% - Accent5 2" xfId="16149" hidden="1"/>
    <cellStyle name="20% - Accent5 2" xfId="16186" hidden="1"/>
    <cellStyle name="20% - Accent5 2" xfId="17304" hidden="1"/>
    <cellStyle name="20% - Accent5 2" xfId="17341" hidden="1"/>
    <cellStyle name="20% - Accent5 2" xfId="20756" hidden="1"/>
    <cellStyle name="20% - Accent5 2" xfId="20793" hidden="1"/>
    <cellStyle name="20% - Accent5 2" xfId="21744" hidden="1"/>
    <cellStyle name="20% - Accent5 2" xfId="21781" hidden="1"/>
    <cellStyle name="20% - Accent5 2" xfId="22731" hidden="1"/>
    <cellStyle name="20% - Accent5 2" xfId="22768" hidden="1"/>
    <cellStyle name="20% - Accent5 2" xfId="23716" hidden="1"/>
    <cellStyle name="20% - Accent5 2" xfId="23753" hidden="1"/>
    <cellStyle name="20% - Accent5 2" xfId="24700" hidden="1"/>
    <cellStyle name="20% - Accent5 2" xfId="24737" hidden="1"/>
    <cellStyle name="20% - Accent5 2" xfId="25684" hidden="1"/>
    <cellStyle name="20% - Accent5 2" xfId="25721" hidden="1"/>
    <cellStyle name="20% - Accent5 2" xfId="26668" hidden="1"/>
    <cellStyle name="20% - Accent5 2" xfId="26705" hidden="1"/>
    <cellStyle name="20% - Accent5 2" xfId="27652" hidden="1"/>
    <cellStyle name="20% - Accent5 2" xfId="27689" hidden="1"/>
    <cellStyle name="20% - Accent5 2" xfId="28634" hidden="1"/>
    <cellStyle name="20% - Accent5 2" xfId="28671" hidden="1"/>
    <cellStyle name="20% - Accent5 2" xfId="29615" hidden="1"/>
    <cellStyle name="20% - Accent5 2" xfId="29652" hidden="1"/>
    <cellStyle name="20% - Accent5 2" xfId="30596" hidden="1"/>
    <cellStyle name="20% - Accent5 2" xfId="30633" hidden="1"/>
    <cellStyle name="20% - Accent5 2" xfId="31577" hidden="1"/>
    <cellStyle name="20% - Accent5 2" xfId="31614" hidden="1"/>
    <cellStyle name="20% - Accent5 2" xfId="32558" hidden="1"/>
    <cellStyle name="20% - Accent5 2" xfId="32595" hidden="1"/>
    <cellStyle name="20% - Accent5 2" xfId="33509" hidden="1"/>
    <cellStyle name="20% - Accent5 2" xfId="33546" hidden="1"/>
    <cellStyle name="20% - Accent5 2" xfId="34664" hidden="1"/>
    <cellStyle name="20% - Accent5 2" xfId="34701" hidden="1"/>
    <cellStyle name="20% - Accent5 2" xfId="38036" hidden="1"/>
    <cellStyle name="20% - Accent5 2" xfId="38073" hidden="1"/>
    <cellStyle name="20% - Accent5 2" xfId="39024" hidden="1"/>
    <cellStyle name="20% - Accent5 2" xfId="39061" hidden="1"/>
    <cellStyle name="20% - Accent5 2" xfId="40011" hidden="1"/>
    <cellStyle name="20% - Accent5 2" xfId="40048" hidden="1"/>
    <cellStyle name="20% - Accent5 2" xfId="40996" hidden="1"/>
    <cellStyle name="20% - Accent5 2" xfId="41033" hidden="1"/>
    <cellStyle name="20% - Accent5 2" xfId="41980" hidden="1"/>
    <cellStyle name="20% - Accent5 2" xfId="42017" hidden="1"/>
    <cellStyle name="20% - Accent5 2" xfId="42964" hidden="1"/>
    <cellStyle name="20% - Accent5 2" xfId="43001" hidden="1"/>
    <cellStyle name="20% - Accent5 2" xfId="43948" hidden="1"/>
    <cellStyle name="20% - Accent5 2" xfId="43985" hidden="1"/>
    <cellStyle name="20% - Accent5 2" xfId="44932" hidden="1"/>
    <cellStyle name="20% - Accent5 2" xfId="44969" hidden="1"/>
    <cellStyle name="20% - Accent5 2" xfId="45914" hidden="1"/>
    <cellStyle name="20% - Accent5 2" xfId="45951" hidden="1"/>
    <cellStyle name="20% - Accent5 2" xfId="46895" hidden="1"/>
    <cellStyle name="20% - Accent5 2" xfId="46932" hidden="1"/>
    <cellStyle name="20% - Accent5 2" xfId="47876" hidden="1"/>
    <cellStyle name="20% - Accent5 2" xfId="47913" hidden="1"/>
    <cellStyle name="20% - Accent5 2" xfId="48857" hidden="1"/>
    <cellStyle name="20% - Accent5 2" xfId="48894" hidden="1"/>
    <cellStyle name="20% - Accent5 2" xfId="49838" hidden="1"/>
    <cellStyle name="20% - Accent5 2" xfId="49875" hidden="1"/>
    <cellStyle name="20% - Accent5 2" xfId="50789" hidden="1"/>
    <cellStyle name="20% - Accent5 2" xfId="50826" hidden="1"/>
    <cellStyle name="20% - Accent5 2" xfId="51944" hidden="1"/>
    <cellStyle name="20% - Accent5 2" xfId="51981"/>
    <cellStyle name="20% - Accent6" xfId="39" hidden="1"/>
    <cellStyle name="20% - Accent6" xfId="2451" hidden="1"/>
    <cellStyle name="20% - Accent6" xfId="3471" hidden="1"/>
    <cellStyle name="20% - Accent6" xfId="4458" hidden="1"/>
    <cellStyle name="20% - Accent6" xfId="5443" hidden="1"/>
    <cellStyle name="20% - Accent6" xfId="6427" hidden="1"/>
    <cellStyle name="20% - Accent6" xfId="7411" hidden="1"/>
    <cellStyle name="20% - Accent6" xfId="8395" hidden="1"/>
    <cellStyle name="20% - Accent6" xfId="9379" hidden="1"/>
    <cellStyle name="20% - Accent6" xfId="10362" hidden="1"/>
    <cellStyle name="20% - Accent6" xfId="11343" hidden="1"/>
    <cellStyle name="20% - Accent6" xfId="12324" hidden="1"/>
    <cellStyle name="20% - Accent6" xfId="13305" hidden="1"/>
    <cellStyle name="20% - Accent6" xfId="14286" hidden="1"/>
    <cellStyle name="20% - Accent6" xfId="16241" hidden="1"/>
    <cellStyle name="20% - Accent6" xfId="17409" hidden="1"/>
    <cellStyle name="20% - Accent6" xfId="19821" hidden="1"/>
    <cellStyle name="20% - Accent6" xfId="20831" hidden="1"/>
    <cellStyle name="20% - Accent6" xfId="21818" hidden="1"/>
    <cellStyle name="20% - Accent6" xfId="22803" hidden="1"/>
    <cellStyle name="20% - Accent6" xfId="23787" hidden="1"/>
    <cellStyle name="20% - Accent6" xfId="24771" hidden="1"/>
    <cellStyle name="20% - Accent6" xfId="25755" hidden="1"/>
    <cellStyle name="20% - Accent6" xfId="26739" hidden="1"/>
    <cellStyle name="20% - Accent6" xfId="27722" hidden="1"/>
    <cellStyle name="20% - Accent6" xfId="28703" hidden="1"/>
    <cellStyle name="20% - Accent6" xfId="29684" hidden="1"/>
    <cellStyle name="20% - Accent6" xfId="30665" hidden="1"/>
    <cellStyle name="20% - Accent6" xfId="31646" hidden="1"/>
    <cellStyle name="20% - Accent6" xfId="33601" hidden="1"/>
    <cellStyle name="20% - Accent6" xfId="19863" hidden="1"/>
    <cellStyle name="20% - Accent6" xfId="37129" hidden="1"/>
    <cellStyle name="20% - Accent6" xfId="38111" hidden="1"/>
    <cellStyle name="20% - Accent6" xfId="39098" hidden="1"/>
    <cellStyle name="20% - Accent6" xfId="40083" hidden="1"/>
    <cellStyle name="20% - Accent6" xfId="41067" hidden="1"/>
    <cellStyle name="20% - Accent6" xfId="42051" hidden="1"/>
    <cellStyle name="20% - Accent6" xfId="43035" hidden="1"/>
    <cellStyle name="20% - Accent6" xfId="44019" hidden="1"/>
    <cellStyle name="20% - Accent6" xfId="45002" hidden="1"/>
    <cellStyle name="20% - Accent6" xfId="45983" hidden="1"/>
    <cellStyle name="20% - Accent6" xfId="46964" hidden="1"/>
    <cellStyle name="20% - Accent6" xfId="47945" hidden="1"/>
    <cellStyle name="20% - Accent6" xfId="48926" hidden="1"/>
    <cellStyle name="20% - Accent6" xfId="50881" hidden="1"/>
    <cellStyle name="20% - Accent6 2" xfId="2513" hidden="1"/>
    <cellStyle name="20% - Accent6 2" xfId="3391" hidden="1"/>
    <cellStyle name="20% - Accent6 2" xfId="3428" hidden="1"/>
    <cellStyle name="20% - Accent6 2" xfId="4380" hidden="1"/>
    <cellStyle name="20% - Accent6 2" xfId="4417" hidden="1"/>
    <cellStyle name="20% - Accent6 2" xfId="5367" hidden="1"/>
    <cellStyle name="20% - Accent6 2" xfId="5404" hidden="1"/>
    <cellStyle name="20% - Accent6 2" xfId="6352" hidden="1"/>
    <cellStyle name="20% - Accent6 2" xfId="6389" hidden="1"/>
    <cellStyle name="20% - Accent6 2" xfId="7336" hidden="1"/>
    <cellStyle name="20% - Accent6 2" xfId="7373" hidden="1"/>
    <cellStyle name="20% - Accent6 2" xfId="8320" hidden="1"/>
    <cellStyle name="20% - Accent6 2" xfId="8357" hidden="1"/>
    <cellStyle name="20% - Accent6 2" xfId="9304" hidden="1"/>
    <cellStyle name="20% - Accent6 2" xfId="9341" hidden="1"/>
    <cellStyle name="20% - Accent6 2" xfId="10288" hidden="1"/>
    <cellStyle name="20% - Accent6 2" xfId="10325" hidden="1"/>
    <cellStyle name="20% - Accent6 2" xfId="11270" hidden="1"/>
    <cellStyle name="20% - Accent6 2" xfId="11307" hidden="1"/>
    <cellStyle name="20% - Accent6 2" xfId="12251" hidden="1"/>
    <cellStyle name="20% - Accent6 2" xfId="12288" hidden="1"/>
    <cellStyle name="20% - Accent6 2" xfId="13232" hidden="1"/>
    <cellStyle name="20% - Accent6 2" xfId="13269" hidden="1"/>
    <cellStyle name="20% - Accent6 2" xfId="14213" hidden="1"/>
    <cellStyle name="20% - Accent6 2" xfId="14250" hidden="1"/>
    <cellStyle name="20% - Accent6 2" xfId="15194" hidden="1"/>
    <cellStyle name="20% - Accent6 2" xfId="15231" hidden="1"/>
    <cellStyle name="20% - Accent6 2" xfId="16145" hidden="1"/>
    <cellStyle name="20% - Accent6 2" xfId="16182" hidden="1"/>
    <cellStyle name="20% - Accent6 2" xfId="17300" hidden="1"/>
    <cellStyle name="20% - Accent6 2" xfId="17337" hidden="1"/>
    <cellStyle name="20% - Accent6 2" xfId="20752" hidden="1"/>
    <cellStyle name="20% - Accent6 2" xfId="20789" hidden="1"/>
    <cellStyle name="20% - Accent6 2" xfId="21740" hidden="1"/>
    <cellStyle name="20% - Accent6 2" xfId="21777" hidden="1"/>
    <cellStyle name="20% - Accent6 2" xfId="22727" hidden="1"/>
    <cellStyle name="20% - Accent6 2" xfId="22764" hidden="1"/>
    <cellStyle name="20% - Accent6 2" xfId="23712" hidden="1"/>
    <cellStyle name="20% - Accent6 2" xfId="23749" hidden="1"/>
    <cellStyle name="20% - Accent6 2" xfId="24696" hidden="1"/>
    <cellStyle name="20% - Accent6 2" xfId="24733" hidden="1"/>
    <cellStyle name="20% - Accent6 2" xfId="25680" hidden="1"/>
    <cellStyle name="20% - Accent6 2" xfId="25717" hidden="1"/>
    <cellStyle name="20% - Accent6 2" xfId="26664" hidden="1"/>
    <cellStyle name="20% - Accent6 2" xfId="26701" hidden="1"/>
    <cellStyle name="20% - Accent6 2" xfId="27648" hidden="1"/>
    <cellStyle name="20% - Accent6 2" xfId="27685" hidden="1"/>
    <cellStyle name="20% - Accent6 2" xfId="28630" hidden="1"/>
    <cellStyle name="20% - Accent6 2" xfId="28667" hidden="1"/>
    <cellStyle name="20% - Accent6 2" xfId="29611" hidden="1"/>
    <cellStyle name="20% - Accent6 2" xfId="29648" hidden="1"/>
    <cellStyle name="20% - Accent6 2" xfId="30592" hidden="1"/>
    <cellStyle name="20% - Accent6 2" xfId="30629" hidden="1"/>
    <cellStyle name="20% - Accent6 2" xfId="31573" hidden="1"/>
    <cellStyle name="20% - Accent6 2" xfId="31610" hidden="1"/>
    <cellStyle name="20% - Accent6 2" xfId="32554" hidden="1"/>
    <cellStyle name="20% - Accent6 2" xfId="32591" hidden="1"/>
    <cellStyle name="20% - Accent6 2" xfId="33505" hidden="1"/>
    <cellStyle name="20% - Accent6 2" xfId="33542" hidden="1"/>
    <cellStyle name="20% - Accent6 2" xfId="34660" hidden="1"/>
    <cellStyle name="20% - Accent6 2" xfId="34697" hidden="1"/>
    <cellStyle name="20% - Accent6 2" xfId="38032" hidden="1"/>
    <cellStyle name="20% - Accent6 2" xfId="38069" hidden="1"/>
    <cellStyle name="20% - Accent6 2" xfId="39020" hidden="1"/>
    <cellStyle name="20% - Accent6 2" xfId="39057" hidden="1"/>
    <cellStyle name="20% - Accent6 2" xfId="40007" hidden="1"/>
    <cellStyle name="20% - Accent6 2" xfId="40044" hidden="1"/>
    <cellStyle name="20% - Accent6 2" xfId="40992" hidden="1"/>
    <cellStyle name="20% - Accent6 2" xfId="41029" hidden="1"/>
    <cellStyle name="20% - Accent6 2" xfId="41976" hidden="1"/>
    <cellStyle name="20% - Accent6 2" xfId="42013" hidden="1"/>
    <cellStyle name="20% - Accent6 2" xfId="42960" hidden="1"/>
    <cellStyle name="20% - Accent6 2" xfId="42997" hidden="1"/>
    <cellStyle name="20% - Accent6 2" xfId="43944" hidden="1"/>
    <cellStyle name="20% - Accent6 2" xfId="43981" hidden="1"/>
    <cellStyle name="20% - Accent6 2" xfId="44928" hidden="1"/>
    <cellStyle name="20% - Accent6 2" xfId="44965" hidden="1"/>
    <cellStyle name="20% - Accent6 2" xfId="45910" hidden="1"/>
    <cellStyle name="20% - Accent6 2" xfId="45947" hidden="1"/>
    <cellStyle name="20% - Accent6 2" xfId="46891" hidden="1"/>
    <cellStyle name="20% - Accent6 2" xfId="46928" hidden="1"/>
    <cellStyle name="20% - Accent6 2" xfId="47872" hidden="1"/>
    <cellStyle name="20% - Accent6 2" xfId="47909" hidden="1"/>
    <cellStyle name="20% - Accent6 2" xfId="48853" hidden="1"/>
    <cellStyle name="20% - Accent6 2" xfId="48890" hidden="1"/>
    <cellStyle name="20% - Accent6 2" xfId="49834" hidden="1"/>
    <cellStyle name="20% - Accent6 2" xfId="49871" hidden="1"/>
    <cellStyle name="20% - Accent6 2" xfId="50785" hidden="1"/>
    <cellStyle name="20% - Accent6 2" xfId="50822" hidden="1"/>
    <cellStyle name="20% - Accent6 2" xfId="51940" hidden="1"/>
    <cellStyle name="20% - Accent6 2" xfId="51977"/>
    <cellStyle name="40% - Accent1" xfId="20" hidden="1"/>
    <cellStyle name="40% - Accent1" xfId="2465" hidden="1"/>
    <cellStyle name="40% - Accent1" xfId="3485" hidden="1"/>
    <cellStyle name="40% - Accent1" xfId="4472" hidden="1"/>
    <cellStyle name="40% - Accent1" xfId="5457" hidden="1"/>
    <cellStyle name="40% - Accent1" xfId="6441" hidden="1"/>
    <cellStyle name="40% - Accent1" xfId="7425" hidden="1"/>
    <cellStyle name="40% - Accent1" xfId="8409" hidden="1"/>
    <cellStyle name="40% - Accent1" xfId="9393" hidden="1"/>
    <cellStyle name="40% - Accent1" xfId="10376" hidden="1"/>
    <cellStyle name="40% - Accent1" xfId="11357" hidden="1"/>
    <cellStyle name="40% - Accent1" xfId="12338" hidden="1"/>
    <cellStyle name="40% - Accent1" xfId="13319" hidden="1"/>
    <cellStyle name="40% - Accent1" xfId="14300" hidden="1"/>
    <cellStyle name="40% - Accent1" xfId="16227" hidden="1"/>
    <cellStyle name="40% - Accent1" xfId="17390" hidden="1"/>
    <cellStyle name="40% - Accent1" xfId="19835" hidden="1"/>
    <cellStyle name="40% - Accent1" xfId="20845" hidden="1"/>
    <cellStyle name="40% - Accent1" xfId="21832" hidden="1"/>
    <cellStyle name="40% - Accent1" xfId="22817" hidden="1"/>
    <cellStyle name="40% - Accent1" xfId="23801" hidden="1"/>
    <cellStyle name="40% - Accent1" xfId="24785" hidden="1"/>
    <cellStyle name="40% - Accent1" xfId="25769" hidden="1"/>
    <cellStyle name="40% - Accent1" xfId="26753" hidden="1"/>
    <cellStyle name="40% - Accent1" xfId="27736" hidden="1"/>
    <cellStyle name="40% - Accent1" xfId="28717" hidden="1"/>
    <cellStyle name="40% - Accent1" xfId="29698" hidden="1"/>
    <cellStyle name="40% - Accent1" xfId="30679" hidden="1"/>
    <cellStyle name="40% - Accent1" xfId="31660" hidden="1"/>
    <cellStyle name="40% - Accent1" xfId="33587" hidden="1"/>
    <cellStyle name="40% - Accent1" xfId="17373" hidden="1"/>
    <cellStyle name="40% - Accent1" xfId="37143" hidden="1"/>
    <cellStyle name="40% - Accent1" xfId="38125" hidden="1"/>
    <cellStyle name="40% - Accent1" xfId="39112" hidden="1"/>
    <cellStyle name="40% - Accent1" xfId="40097" hidden="1"/>
    <cellStyle name="40% - Accent1" xfId="41081" hidden="1"/>
    <cellStyle name="40% - Accent1" xfId="42065" hidden="1"/>
    <cellStyle name="40% - Accent1" xfId="43049" hidden="1"/>
    <cellStyle name="40% - Accent1" xfId="44033" hidden="1"/>
    <cellStyle name="40% - Accent1" xfId="45016" hidden="1"/>
    <cellStyle name="40% - Accent1" xfId="45997" hidden="1"/>
    <cellStyle name="40% - Accent1" xfId="46978" hidden="1"/>
    <cellStyle name="40% - Accent1" xfId="47959" hidden="1"/>
    <cellStyle name="40% - Accent1" xfId="48940" hidden="1"/>
    <cellStyle name="40% - Accent1" xfId="50867" hidden="1"/>
    <cellStyle name="40% - Accent1 2" xfId="2494" hidden="1"/>
    <cellStyle name="40% - Accent1 2" xfId="3410" hidden="1"/>
    <cellStyle name="40% - Accent1 2" xfId="3447" hidden="1"/>
    <cellStyle name="40% - Accent1 2" xfId="4399" hidden="1"/>
    <cellStyle name="40% - Accent1 2" xfId="4436" hidden="1"/>
    <cellStyle name="40% - Accent1 2" xfId="5386" hidden="1"/>
    <cellStyle name="40% - Accent1 2" xfId="5423" hidden="1"/>
    <cellStyle name="40% - Accent1 2" xfId="6371" hidden="1"/>
    <cellStyle name="40% - Accent1 2" xfId="6408" hidden="1"/>
    <cellStyle name="40% - Accent1 2" xfId="7355" hidden="1"/>
    <cellStyle name="40% - Accent1 2" xfId="7392" hidden="1"/>
    <cellStyle name="40% - Accent1 2" xfId="8339" hidden="1"/>
    <cellStyle name="40% - Accent1 2" xfId="8376" hidden="1"/>
    <cellStyle name="40% - Accent1 2" xfId="9323" hidden="1"/>
    <cellStyle name="40% - Accent1 2" xfId="9360" hidden="1"/>
    <cellStyle name="40% - Accent1 2" xfId="10307" hidden="1"/>
    <cellStyle name="40% - Accent1 2" xfId="10344" hidden="1"/>
    <cellStyle name="40% - Accent1 2" xfId="11289" hidden="1"/>
    <cellStyle name="40% - Accent1 2" xfId="11326" hidden="1"/>
    <cellStyle name="40% - Accent1 2" xfId="12270" hidden="1"/>
    <cellStyle name="40% - Accent1 2" xfId="12307" hidden="1"/>
    <cellStyle name="40% - Accent1 2" xfId="13251" hidden="1"/>
    <cellStyle name="40% - Accent1 2" xfId="13288" hidden="1"/>
    <cellStyle name="40% - Accent1 2" xfId="14232" hidden="1"/>
    <cellStyle name="40% - Accent1 2" xfId="14269" hidden="1"/>
    <cellStyle name="40% - Accent1 2" xfId="15213" hidden="1"/>
    <cellStyle name="40% - Accent1 2" xfId="15250" hidden="1"/>
    <cellStyle name="40% - Accent1 2" xfId="16164" hidden="1"/>
    <cellStyle name="40% - Accent1 2" xfId="16201" hidden="1"/>
    <cellStyle name="40% - Accent1 2" xfId="17319" hidden="1"/>
    <cellStyle name="40% - Accent1 2" xfId="17356" hidden="1"/>
    <cellStyle name="40% - Accent1 2" xfId="20771" hidden="1"/>
    <cellStyle name="40% - Accent1 2" xfId="20808" hidden="1"/>
    <cellStyle name="40% - Accent1 2" xfId="21759" hidden="1"/>
    <cellStyle name="40% - Accent1 2" xfId="21796" hidden="1"/>
    <cellStyle name="40% - Accent1 2" xfId="22746" hidden="1"/>
    <cellStyle name="40% - Accent1 2" xfId="22783" hidden="1"/>
    <cellStyle name="40% - Accent1 2" xfId="23731" hidden="1"/>
    <cellStyle name="40% - Accent1 2" xfId="23768" hidden="1"/>
    <cellStyle name="40% - Accent1 2" xfId="24715" hidden="1"/>
    <cellStyle name="40% - Accent1 2" xfId="24752" hidden="1"/>
    <cellStyle name="40% - Accent1 2" xfId="25699" hidden="1"/>
    <cellStyle name="40% - Accent1 2" xfId="25736" hidden="1"/>
    <cellStyle name="40% - Accent1 2" xfId="26683" hidden="1"/>
    <cellStyle name="40% - Accent1 2" xfId="26720" hidden="1"/>
    <cellStyle name="40% - Accent1 2" xfId="27667" hidden="1"/>
    <cellStyle name="40% - Accent1 2" xfId="27704" hidden="1"/>
    <cellStyle name="40% - Accent1 2" xfId="28649" hidden="1"/>
    <cellStyle name="40% - Accent1 2" xfId="28686" hidden="1"/>
    <cellStyle name="40% - Accent1 2" xfId="29630" hidden="1"/>
    <cellStyle name="40% - Accent1 2" xfId="29667" hidden="1"/>
    <cellStyle name="40% - Accent1 2" xfId="30611" hidden="1"/>
    <cellStyle name="40% - Accent1 2" xfId="30648" hidden="1"/>
    <cellStyle name="40% - Accent1 2" xfId="31592" hidden="1"/>
    <cellStyle name="40% - Accent1 2" xfId="31629" hidden="1"/>
    <cellStyle name="40% - Accent1 2" xfId="32573" hidden="1"/>
    <cellStyle name="40% - Accent1 2" xfId="32610" hidden="1"/>
    <cellStyle name="40% - Accent1 2" xfId="33524" hidden="1"/>
    <cellStyle name="40% - Accent1 2" xfId="33561" hidden="1"/>
    <cellStyle name="40% - Accent1 2" xfId="34679" hidden="1"/>
    <cellStyle name="40% - Accent1 2" xfId="34716" hidden="1"/>
    <cellStyle name="40% - Accent1 2" xfId="38051" hidden="1"/>
    <cellStyle name="40% - Accent1 2" xfId="38088" hidden="1"/>
    <cellStyle name="40% - Accent1 2" xfId="39039" hidden="1"/>
    <cellStyle name="40% - Accent1 2" xfId="39076" hidden="1"/>
    <cellStyle name="40% - Accent1 2" xfId="40026" hidden="1"/>
    <cellStyle name="40% - Accent1 2" xfId="40063" hidden="1"/>
    <cellStyle name="40% - Accent1 2" xfId="41011" hidden="1"/>
    <cellStyle name="40% - Accent1 2" xfId="41048" hidden="1"/>
    <cellStyle name="40% - Accent1 2" xfId="41995" hidden="1"/>
    <cellStyle name="40% - Accent1 2" xfId="42032" hidden="1"/>
    <cellStyle name="40% - Accent1 2" xfId="42979" hidden="1"/>
    <cellStyle name="40% - Accent1 2" xfId="43016" hidden="1"/>
    <cellStyle name="40% - Accent1 2" xfId="43963" hidden="1"/>
    <cellStyle name="40% - Accent1 2" xfId="44000" hidden="1"/>
    <cellStyle name="40% - Accent1 2" xfId="44947" hidden="1"/>
    <cellStyle name="40% - Accent1 2" xfId="44984" hidden="1"/>
    <cellStyle name="40% - Accent1 2" xfId="45929" hidden="1"/>
    <cellStyle name="40% - Accent1 2" xfId="45966" hidden="1"/>
    <cellStyle name="40% - Accent1 2" xfId="46910" hidden="1"/>
    <cellStyle name="40% - Accent1 2" xfId="46947" hidden="1"/>
    <cellStyle name="40% - Accent1 2" xfId="47891" hidden="1"/>
    <cellStyle name="40% - Accent1 2" xfId="47928" hidden="1"/>
    <cellStyle name="40% - Accent1 2" xfId="48872" hidden="1"/>
    <cellStyle name="40% - Accent1 2" xfId="48909" hidden="1"/>
    <cellStyle name="40% - Accent1 2" xfId="49853" hidden="1"/>
    <cellStyle name="40% - Accent1 2" xfId="49890" hidden="1"/>
    <cellStyle name="40% - Accent1 2" xfId="50804" hidden="1"/>
    <cellStyle name="40% - Accent1 2" xfId="50841" hidden="1"/>
    <cellStyle name="40% - Accent1 2" xfId="51959" hidden="1"/>
    <cellStyle name="40% - Accent1 2" xfId="51996"/>
    <cellStyle name="40% - Accent2" xfId="24" hidden="1"/>
    <cellStyle name="40% - Accent2" xfId="2462" hidden="1"/>
    <cellStyle name="40% - Accent2" xfId="3482" hidden="1"/>
    <cellStyle name="40% - Accent2" xfId="4469" hidden="1"/>
    <cellStyle name="40% - Accent2" xfId="5454" hidden="1"/>
    <cellStyle name="40% - Accent2" xfId="6438" hidden="1"/>
    <cellStyle name="40% - Accent2" xfId="7422" hidden="1"/>
    <cellStyle name="40% - Accent2" xfId="8406" hidden="1"/>
    <cellStyle name="40% - Accent2" xfId="9390" hidden="1"/>
    <cellStyle name="40% - Accent2" xfId="10373" hidden="1"/>
    <cellStyle name="40% - Accent2" xfId="11354" hidden="1"/>
    <cellStyle name="40% - Accent2" xfId="12335" hidden="1"/>
    <cellStyle name="40% - Accent2" xfId="13316" hidden="1"/>
    <cellStyle name="40% - Accent2" xfId="14297" hidden="1"/>
    <cellStyle name="40% - Accent2" xfId="16230" hidden="1"/>
    <cellStyle name="40% - Accent2" xfId="17394" hidden="1"/>
    <cellStyle name="40% - Accent2" xfId="19832" hidden="1"/>
    <cellStyle name="40% - Accent2" xfId="20842" hidden="1"/>
    <cellStyle name="40% - Accent2" xfId="21829" hidden="1"/>
    <cellStyle name="40% - Accent2" xfId="22814" hidden="1"/>
    <cellStyle name="40% - Accent2" xfId="23798" hidden="1"/>
    <cellStyle name="40% - Accent2" xfId="24782" hidden="1"/>
    <cellStyle name="40% - Accent2" xfId="25766" hidden="1"/>
    <cellStyle name="40% - Accent2" xfId="26750" hidden="1"/>
    <cellStyle name="40% - Accent2" xfId="27733" hidden="1"/>
    <cellStyle name="40% - Accent2" xfId="28714" hidden="1"/>
    <cellStyle name="40% - Accent2" xfId="29695" hidden="1"/>
    <cellStyle name="40% - Accent2" xfId="30676" hidden="1"/>
    <cellStyle name="40% - Accent2" xfId="31657" hidden="1"/>
    <cellStyle name="40% - Accent2" xfId="33590" hidden="1"/>
    <cellStyle name="40% - Accent2" xfId="19873" hidden="1"/>
    <cellStyle name="40% - Accent2" xfId="37140" hidden="1"/>
    <cellStyle name="40% - Accent2" xfId="38122" hidden="1"/>
    <cellStyle name="40% - Accent2" xfId="39109" hidden="1"/>
    <cellStyle name="40% - Accent2" xfId="40094" hidden="1"/>
    <cellStyle name="40% - Accent2" xfId="41078" hidden="1"/>
    <cellStyle name="40% - Accent2" xfId="42062" hidden="1"/>
    <cellStyle name="40% - Accent2" xfId="43046" hidden="1"/>
    <cellStyle name="40% - Accent2" xfId="44030" hidden="1"/>
    <cellStyle name="40% - Accent2" xfId="45013" hidden="1"/>
    <cellStyle name="40% - Accent2" xfId="45994" hidden="1"/>
    <cellStyle name="40% - Accent2" xfId="46975" hidden="1"/>
    <cellStyle name="40% - Accent2" xfId="47956" hidden="1"/>
    <cellStyle name="40% - Accent2" xfId="48937" hidden="1"/>
    <cellStyle name="40% - Accent2" xfId="50870" hidden="1"/>
    <cellStyle name="40% - Accent2 2" xfId="2498" hidden="1"/>
    <cellStyle name="40% - Accent2 2" xfId="3406" hidden="1"/>
    <cellStyle name="40% - Accent2 2" xfId="3443" hidden="1"/>
    <cellStyle name="40% - Accent2 2" xfId="4395" hidden="1"/>
    <cellStyle name="40% - Accent2 2" xfId="4432" hidden="1"/>
    <cellStyle name="40% - Accent2 2" xfId="5382" hidden="1"/>
    <cellStyle name="40% - Accent2 2" xfId="5419" hidden="1"/>
    <cellStyle name="40% - Accent2 2" xfId="6367" hidden="1"/>
    <cellStyle name="40% - Accent2 2" xfId="6404" hidden="1"/>
    <cellStyle name="40% - Accent2 2" xfId="7351" hidden="1"/>
    <cellStyle name="40% - Accent2 2" xfId="7388" hidden="1"/>
    <cellStyle name="40% - Accent2 2" xfId="8335" hidden="1"/>
    <cellStyle name="40% - Accent2 2" xfId="8372" hidden="1"/>
    <cellStyle name="40% - Accent2 2" xfId="9319" hidden="1"/>
    <cellStyle name="40% - Accent2 2" xfId="9356" hidden="1"/>
    <cellStyle name="40% - Accent2 2" xfId="10303" hidden="1"/>
    <cellStyle name="40% - Accent2 2" xfId="10340" hidden="1"/>
    <cellStyle name="40% - Accent2 2" xfId="11285" hidden="1"/>
    <cellStyle name="40% - Accent2 2" xfId="11322" hidden="1"/>
    <cellStyle name="40% - Accent2 2" xfId="12266" hidden="1"/>
    <cellStyle name="40% - Accent2 2" xfId="12303" hidden="1"/>
    <cellStyle name="40% - Accent2 2" xfId="13247" hidden="1"/>
    <cellStyle name="40% - Accent2 2" xfId="13284" hidden="1"/>
    <cellStyle name="40% - Accent2 2" xfId="14228" hidden="1"/>
    <cellStyle name="40% - Accent2 2" xfId="14265" hidden="1"/>
    <cellStyle name="40% - Accent2 2" xfId="15209" hidden="1"/>
    <cellStyle name="40% - Accent2 2" xfId="15246" hidden="1"/>
    <cellStyle name="40% - Accent2 2" xfId="16160" hidden="1"/>
    <cellStyle name="40% - Accent2 2" xfId="16197" hidden="1"/>
    <cellStyle name="40% - Accent2 2" xfId="17315" hidden="1"/>
    <cellStyle name="40% - Accent2 2" xfId="17352" hidden="1"/>
    <cellStyle name="40% - Accent2 2" xfId="20767" hidden="1"/>
    <cellStyle name="40% - Accent2 2" xfId="20804" hidden="1"/>
    <cellStyle name="40% - Accent2 2" xfId="21755" hidden="1"/>
    <cellStyle name="40% - Accent2 2" xfId="21792" hidden="1"/>
    <cellStyle name="40% - Accent2 2" xfId="22742" hidden="1"/>
    <cellStyle name="40% - Accent2 2" xfId="22779" hidden="1"/>
    <cellStyle name="40% - Accent2 2" xfId="23727" hidden="1"/>
    <cellStyle name="40% - Accent2 2" xfId="23764" hidden="1"/>
    <cellStyle name="40% - Accent2 2" xfId="24711" hidden="1"/>
    <cellStyle name="40% - Accent2 2" xfId="24748" hidden="1"/>
    <cellStyle name="40% - Accent2 2" xfId="25695" hidden="1"/>
    <cellStyle name="40% - Accent2 2" xfId="25732" hidden="1"/>
    <cellStyle name="40% - Accent2 2" xfId="26679" hidden="1"/>
    <cellStyle name="40% - Accent2 2" xfId="26716" hidden="1"/>
    <cellStyle name="40% - Accent2 2" xfId="27663" hidden="1"/>
    <cellStyle name="40% - Accent2 2" xfId="27700" hidden="1"/>
    <cellStyle name="40% - Accent2 2" xfId="28645" hidden="1"/>
    <cellStyle name="40% - Accent2 2" xfId="28682" hidden="1"/>
    <cellStyle name="40% - Accent2 2" xfId="29626" hidden="1"/>
    <cellStyle name="40% - Accent2 2" xfId="29663" hidden="1"/>
    <cellStyle name="40% - Accent2 2" xfId="30607" hidden="1"/>
    <cellStyle name="40% - Accent2 2" xfId="30644" hidden="1"/>
    <cellStyle name="40% - Accent2 2" xfId="31588" hidden="1"/>
    <cellStyle name="40% - Accent2 2" xfId="31625" hidden="1"/>
    <cellStyle name="40% - Accent2 2" xfId="32569" hidden="1"/>
    <cellStyle name="40% - Accent2 2" xfId="32606" hidden="1"/>
    <cellStyle name="40% - Accent2 2" xfId="33520" hidden="1"/>
    <cellStyle name="40% - Accent2 2" xfId="33557" hidden="1"/>
    <cellStyle name="40% - Accent2 2" xfId="34675" hidden="1"/>
    <cellStyle name="40% - Accent2 2" xfId="34712" hidden="1"/>
    <cellStyle name="40% - Accent2 2" xfId="38047" hidden="1"/>
    <cellStyle name="40% - Accent2 2" xfId="38084" hidden="1"/>
    <cellStyle name="40% - Accent2 2" xfId="39035" hidden="1"/>
    <cellStyle name="40% - Accent2 2" xfId="39072" hidden="1"/>
    <cellStyle name="40% - Accent2 2" xfId="40022" hidden="1"/>
    <cellStyle name="40% - Accent2 2" xfId="40059" hidden="1"/>
    <cellStyle name="40% - Accent2 2" xfId="41007" hidden="1"/>
    <cellStyle name="40% - Accent2 2" xfId="41044" hidden="1"/>
    <cellStyle name="40% - Accent2 2" xfId="41991" hidden="1"/>
    <cellStyle name="40% - Accent2 2" xfId="42028" hidden="1"/>
    <cellStyle name="40% - Accent2 2" xfId="42975" hidden="1"/>
    <cellStyle name="40% - Accent2 2" xfId="43012" hidden="1"/>
    <cellStyle name="40% - Accent2 2" xfId="43959" hidden="1"/>
    <cellStyle name="40% - Accent2 2" xfId="43996" hidden="1"/>
    <cellStyle name="40% - Accent2 2" xfId="44943" hidden="1"/>
    <cellStyle name="40% - Accent2 2" xfId="44980" hidden="1"/>
    <cellStyle name="40% - Accent2 2" xfId="45925" hidden="1"/>
    <cellStyle name="40% - Accent2 2" xfId="45962" hidden="1"/>
    <cellStyle name="40% - Accent2 2" xfId="46906" hidden="1"/>
    <cellStyle name="40% - Accent2 2" xfId="46943" hidden="1"/>
    <cellStyle name="40% - Accent2 2" xfId="47887" hidden="1"/>
    <cellStyle name="40% - Accent2 2" xfId="47924" hidden="1"/>
    <cellStyle name="40% - Accent2 2" xfId="48868" hidden="1"/>
    <cellStyle name="40% - Accent2 2" xfId="48905" hidden="1"/>
    <cellStyle name="40% - Accent2 2" xfId="49849" hidden="1"/>
    <cellStyle name="40% - Accent2 2" xfId="49886" hidden="1"/>
    <cellStyle name="40% - Accent2 2" xfId="50800" hidden="1"/>
    <cellStyle name="40% - Accent2 2" xfId="50837" hidden="1"/>
    <cellStyle name="40% - Accent2 2" xfId="51955" hidden="1"/>
    <cellStyle name="40% - Accent2 2" xfId="51992"/>
    <cellStyle name="40% - Accent3" xfId="28" hidden="1"/>
    <cellStyle name="40% - Accent3" xfId="2459" hidden="1"/>
    <cellStyle name="40% - Accent3" xfId="3479" hidden="1"/>
    <cellStyle name="40% - Accent3" xfId="4466" hidden="1"/>
    <cellStyle name="40% - Accent3" xfId="5451" hidden="1"/>
    <cellStyle name="40% - Accent3" xfId="6435" hidden="1"/>
    <cellStyle name="40% - Accent3" xfId="7419" hidden="1"/>
    <cellStyle name="40% - Accent3" xfId="8403" hidden="1"/>
    <cellStyle name="40% - Accent3" xfId="9387" hidden="1"/>
    <cellStyle name="40% - Accent3" xfId="10370" hidden="1"/>
    <cellStyle name="40% - Accent3" xfId="11351" hidden="1"/>
    <cellStyle name="40% - Accent3" xfId="12332" hidden="1"/>
    <cellStyle name="40% - Accent3" xfId="13313" hidden="1"/>
    <cellStyle name="40% - Accent3" xfId="14294" hidden="1"/>
    <cellStyle name="40% - Accent3" xfId="16233" hidden="1"/>
    <cellStyle name="40% - Accent3" xfId="17398" hidden="1"/>
    <cellStyle name="40% - Accent3" xfId="19829" hidden="1"/>
    <cellStyle name="40% - Accent3" xfId="20839" hidden="1"/>
    <cellStyle name="40% - Accent3" xfId="21826" hidden="1"/>
    <cellStyle name="40% - Accent3" xfId="22811" hidden="1"/>
    <cellStyle name="40% - Accent3" xfId="23795" hidden="1"/>
    <cellStyle name="40% - Accent3" xfId="24779" hidden="1"/>
    <cellStyle name="40% - Accent3" xfId="25763" hidden="1"/>
    <cellStyle name="40% - Accent3" xfId="26747" hidden="1"/>
    <cellStyle name="40% - Accent3" xfId="27730" hidden="1"/>
    <cellStyle name="40% - Accent3" xfId="28711" hidden="1"/>
    <cellStyle name="40% - Accent3" xfId="29692" hidden="1"/>
    <cellStyle name="40% - Accent3" xfId="30673" hidden="1"/>
    <cellStyle name="40% - Accent3" xfId="31654" hidden="1"/>
    <cellStyle name="40% - Accent3" xfId="33593" hidden="1"/>
    <cellStyle name="40% - Accent3" xfId="19866" hidden="1"/>
    <cellStyle name="40% - Accent3" xfId="37137" hidden="1"/>
    <cellStyle name="40% - Accent3" xfId="38119" hidden="1"/>
    <cellStyle name="40% - Accent3" xfId="39106" hidden="1"/>
    <cellStyle name="40% - Accent3" xfId="40091" hidden="1"/>
    <cellStyle name="40% - Accent3" xfId="41075" hidden="1"/>
    <cellStyle name="40% - Accent3" xfId="42059" hidden="1"/>
    <cellStyle name="40% - Accent3" xfId="43043" hidden="1"/>
    <cellStyle name="40% - Accent3" xfId="44027" hidden="1"/>
    <cellStyle name="40% - Accent3" xfId="45010" hidden="1"/>
    <cellStyle name="40% - Accent3" xfId="45991" hidden="1"/>
    <cellStyle name="40% - Accent3" xfId="46972" hidden="1"/>
    <cellStyle name="40% - Accent3" xfId="47953" hidden="1"/>
    <cellStyle name="40% - Accent3" xfId="48934" hidden="1"/>
    <cellStyle name="40% - Accent3" xfId="50873" hidden="1"/>
    <cellStyle name="40% - Accent3 2" xfId="2502" hidden="1"/>
    <cellStyle name="40% - Accent3 2" xfId="3402" hidden="1"/>
    <cellStyle name="40% - Accent3 2" xfId="3439" hidden="1"/>
    <cellStyle name="40% - Accent3 2" xfId="4391" hidden="1"/>
    <cellStyle name="40% - Accent3 2" xfId="4428" hidden="1"/>
    <cellStyle name="40% - Accent3 2" xfId="5378" hidden="1"/>
    <cellStyle name="40% - Accent3 2" xfId="5415" hidden="1"/>
    <cellStyle name="40% - Accent3 2" xfId="6363" hidden="1"/>
    <cellStyle name="40% - Accent3 2" xfId="6400" hidden="1"/>
    <cellStyle name="40% - Accent3 2" xfId="7347" hidden="1"/>
    <cellStyle name="40% - Accent3 2" xfId="7384" hidden="1"/>
    <cellStyle name="40% - Accent3 2" xfId="8331" hidden="1"/>
    <cellStyle name="40% - Accent3 2" xfId="8368" hidden="1"/>
    <cellStyle name="40% - Accent3 2" xfId="9315" hidden="1"/>
    <cellStyle name="40% - Accent3 2" xfId="9352" hidden="1"/>
    <cellStyle name="40% - Accent3 2" xfId="10299" hidden="1"/>
    <cellStyle name="40% - Accent3 2" xfId="10336" hidden="1"/>
    <cellStyle name="40% - Accent3 2" xfId="11281" hidden="1"/>
    <cellStyle name="40% - Accent3 2" xfId="11318" hidden="1"/>
    <cellStyle name="40% - Accent3 2" xfId="12262" hidden="1"/>
    <cellStyle name="40% - Accent3 2" xfId="12299" hidden="1"/>
    <cellStyle name="40% - Accent3 2" xfId="13243" hidden="1"/>
    <cellStyle name="40% - Accent3 2" xfId="13280" hidden="1"/>
    <cellStyle name="40% - Accent3 2" xfId="14224" hidden="1"/>
    <cellStyle name="40% - Accent3 2" xfId="14261" hidden="1"/>
    <cellStyle name="40% - Accent3 2" xfId="15205" hidden="1"/>
    <cellStyle name="40% - Accent3 2" xfId="15242" hidden="1"/>
    <cellStyle name="40% - Accent3 2" xfId="16156" hidden="1"/>
    <cellStyle name="40% - Accent3 2" xfId="16193" hidden="1"/>
    <cellStyle name="40% - Accent3 2" xfId="17311" hidden="1"/>
    <cellStyle name="40% - Accent3 2" xfId="17348" hidden="1"/>
    <cellStyle name="40% - Accent3 2" xfId="20763" hidden="1"/>
    <cellStyle name="40% - Accent3 2" xfId="20800" hidden="1"/>
    <cellStyle name="40% - Accent3 2" xfId="21751" hidden="1"/>
    <cellStyle name="40% - Accent3 2" xfId="21788" hidden="1"/>
    <cellStyle name="40% - Accent3 2" xfId="22738" hidden="1"/>
    <cellStyle name="40% - Accent3 2" xfId="22775" hidden="1"/>
    <cellStyle name="40% - Accent3 2" xfId="23723" hidden="1"/>
    <cellStyle name="40% - Accent3 2" xfId="23760" hidden="1"/>
    <cellStyle name="40% - Accent3 2" xfId="24707" hidden="1"/>
    <cellStyle name="40% - Accent3 2" xfId="24744" hidden="1"/>
    <cellStyle name="40% - Accent3 2" xfId="25691" hidden="1"/>
    <cellStyle name="40% - Accent3 2" xfId="25728" hidden="1"/>
    <cellStyle name="40% - Accent3 2" xfId="26675" hidden="1"/>
    <cellStyle name="40% - Accent3 2" xfId="26712" hidden="1"/>
    <cellStyle name="40% - Accent3 2" xfId="27659" hidden="1"/>
    <cellStyle name="40% - Accent3 2" xfId="27696" hidden="1"/>
    <cellStyle name="40% - Accent3 2" xfId="28641" hidden="1"/>
    <cellStyle name="40% - Accent3 2" xfId="28678" hidden="1"/>
    <cellStyle name="40% - Accent3 2" xfId="29622" hidden="1"/>
    <cellStyle name="40% - Accent3 2" xfId="29659" hidden="1"/>
    <cellStyle name="40% - Accent3 2" xfId="30603" hidden="1"/>
    <cellStyle name="40% - Accent3 2" xfId="30640" hidden="1"/>
    <cellStyle name="40% - Accent3 2" xfId="31584" hidden="1"/>
    <cellStyle name="40% - Accent3 2" xfId="31621" hidden="1"/>
    <cellStyle name="40% - Accent3 2" xfId="32565" hidden="1"/>
    <cellStyle name="40% - Accent3 2" xfId="32602" hidden="1"/>
    <cellStyle name="40% - Accent3 2" xfId="33516" hidden="1"/>
    <cellStyle name="40% - Accent3 2" xfId="33553" hidden="1"/>
    <cellStyle name="40% - Accent3 2" xfId="34671" hidden="1"/>
    <cellStyle name="40% - Accent3 2" xfId="34708" hidden="1"/>
    <cellStyle name="40% - Accent3 2" xfId="38043" hidden="1"/>
    <cellStyle name="40% - Accent3 2" xfId="38080" hidden="1"/>
    <cellStyle name="40% - Accent3 2" xfId="39031" hidden="1"/>
    <cellStyle name="40% - Accent3 2" xfId="39068" hidden="1"/>
    <cellStyle name="40% - Accent3 2" xfId="40018" hidden="1"/>
    <cellStyle name="40% - Accent3 2" xfId="40055" hidden="1"/>
    <cellStyle name="40% - Accent3 2" xfId="41003" hidden="1"/>
    <cellStyle name="40% - Accent3 2" xfId="41040" hidden="1"/>
    <cellStyle name="40% - Accent3 2" xfId="41987" hidden="1"/>
    <cellStyle name="40% - Accent3 2" xfId="42024" hidden="1"/>
    <cellStyle name="40% - Accent3 2" xfId="42971" hidden="1"/>
    <cellStyle name="40% - Accent3 2" xfId="43008" hidden="1"/>
    <cellStyle name="40% - Accent3 2" xfId="43955" hidden="1"/>
    <cellStyle name="40% - Accent3 2" xfId="43992" hidden="1"/>
    <cellStyle name="40% - Accent3 2" xfId="44939" hidden="1"/>
    <cellStyle name="40% - Accent3 2" xfId="44976" hidden="1"/>
    <cellStyle name="40% - Accent3 2" xfId="45921" hidden="1"/>
    <cellStyle name="40% - Accent3 2" xfId="45958" hidden="1"/>
    <cellStyle name="40% - Accent3 2" xfId="46902" hidden="1"/>
    <cellStyle name="40% - Accent3 2" xfId="46939" hidden="1"/>
    <cellStyle name="40% - Accent3 2" xfId="47883" hidden="1"/>
    <cellStyle name="40% - Accent3 2" xfId="47920" hidden="1"/>
    <cellStyle name="40% - Accent3 2" xfId="48864" hidden="1"/>
    <cellStyle name="40% - Accent3 2" xfId="48901" hidden="1"/>
    <cellStyle name="40% - Accent3 2" xfId="49845" hidden="1"/>
    <cellStyle name="40% - Accent3 2" xfId="49882" hidden="1"/>
    <cellStyle name="40% - Accent3 2" xfId="50796" hidden="1"/>
    <cellStyle name="40% - Accent3 2" xfId="50833" hidden="1"/>
    <cellStyle name="40% - Accent3 2" xfId="51951" hidden="1"/>
    <cellStyle name="40% - Accent3 2" xfId="51988"/>
    <cellStyle name="40% - Accent4" xfId="32" hidden="1"/>
    <cellStyle name="40% - Accent4" xfId="2456" hidden="1"/>
    <cellStyle name="40% - Accent4" xfId="3476" hidden="1"/>
    <cellStyle name="40% - Accent4" xfId="4463" hidden="1"/>
    <cellStyle name="40% - Accent4" xfId="5448" hidden="1"/>
    <cellStyle name="40% - Accent4" xfId="6432" hidden="1"/>
    <cellStyle name="40% - Accent4" xfId="7416" hidden="1"/>
    <cellStyle name="40% - Accent4" xfId="8400" hidden="1"/>
    <cellStyle name="40% - Accent4" xfId="9384" hidden="1"/>
    <cellStyle name="40% - Accent4" xfId="10367" hidden="1"/>
    <cellStyle name="40% - Accent4" xfId="11348" hidden="1"/>
    <cellStyle name="40% - Accent4" xfId="12329" hidden="1"/>
    <cellStyle name="40% - Accent4" xfId="13310" hidden="1"/>
    <cellStyle name="40% - Accent4" xfId="14291" hidden="1"/>
    <cellStyle name="40% - Accent4" xfId="16236" hidden="1"/>
    <cellStyle name="40% - Accent4" xfId="17402" hidden="1"/>
    <cellStyle name="40% - Accent4" xfId="19826" hidden="1"/>
    <cellStyle name="40% - Accent4" xfId="20836" hidden="1"/>
    <cellStyle name="40% - Accent4" xfId="21823" hidden="1"/>
    <cellStyle name="40% - Accent4" xfId="22808" hidden="1"/>
    <cellStyle name="40% - Accent4" xfId="23792" hidden="1"/>
    <cellStyle name="40% - Accent4" xfId="24776" hidden="1"/>
    <cellStyle name="40% - Accent4" xfId="25760" hidden="1"/>
    <cellStyle name="40% - Accent4" xfId="26744" hidden="1"/>
    <cellStyle name="40% - Accent4" xfId="27727" hidden="1"/>
    <cellStyle name="40% - Accent4" xfId="28708" hidden="1"/>
    <cellStyle name="40% - Accent4" xfId="29689" hidden="1"/>
    <cellStyle name="40% - Accent4" xfId="30670" hidden="1"/>
    <cellStyle name="40% - Accent4" xfId="31651" hidden="1"/>
    <cellStyle name="40% - Accent4" xfId="33596" hidden="1"/>
    <cellStyle name="40% - Accent4" xfId="19860" hidden="1"/>
    <cellStyle name="40% - Accent4" xfId="37134" hidden="1"/>
    <cellStyle name="40% - Accent4" xfId="38116" hidden="1"/>
    <cellStyle name="40% - Accent4" xfId="39103" hidden="1"/>
    <cellStyle name="40% - Accent4" xfId="40088" hidden="1"/>
    <cellStyle name="40% - Accent4" xfId="41072" hidden="1"/>
    <cellStyle name="40% - Accent4" xfId="42056" hidden="1"/>
    <cellStyle name="40% - Accent4" xfId="43040" hidden="1"/>
    <cellStyle name="40% - Accent4" xfId="44024" hidden="1"/>
    <cellStyle name="40% - Accent4" xfId="45007" hidden="1"/>
    <cellStyle name="40% - Accent4" xfId="45988" hidden="1"/>
    <cellStyle name="40% - Accent4" xfId="46969" hidden="1"/>
    <cellStyle name="40% - Accent4" xfId="47950" hidden="1"/>
    <cellStyle name="40% - Accent4" xfId="48931" hidden="1"/>
    <cellStyle name="40% - Accent4" xfId="50876" hidden="1"/>
    <cellStyle name="40% - Accent4 2" xfId="2506" hidden="1"/>
    <cellStyle name="40% - Accent4 2" xfId="3398" hidden="1"/>
    <cellStyle name="40% - Accent4 2" xfId="3435" hidden="1"/>
    <cellStyle name="40% - Accent4 2" xfId="4387" hidden="1"/>
    <cellStyle name="40% - Accent4 2" xfId="4424" hidden="1"/>
    <cellStyle name="40% - Accent4 2" xfId="5374" hidden="1"/>
    <cellStyle name="40% - Accent4 2" xfId="5411" hidden="1"/>
    <cellStyle name="40% - Accent4 2" xfId="6359" hidden="1"/>
    <cellStyle name="40% - Accent4 2" xfId="6396" hidden="1"/>
    <cellStyle name="40% - Accent4 2" xfId="7343" hidden="1"/>
    <cellStyle name="40% - Accent4 2" xfId="7380" hidden="1"/>
    <cellStyle name="40% - Accent4 2" xfId="8327" hidden="1"/>
    <cellStyle name="40% - Accent4 2" xfId="8364" hidden="1"/>
    <cellStyle name="40% - Accent4 2" xfId="9311" hidden="1"/>
    <cellStyle name="40% - Accent4 2" xfId="9348" hidden="1"/>
    <cellStyle name="40% - Accent4 2" xfId="10295" hidden="1"/>
    <cellStyle name="40% - Accent4 2" xfId="10332" hidden="1"/>
    <cellStyle name="40% - Accent4 2" xfId="11277" hidden="1"/>
    <cellStyle name="40% - Accent4 2" xfId="11314" hidden="1"/>
    <cellStyle name="40% - Accent4 2" xfId="12258" hidden="1"/>
    <cellStyle name="40% - Accent4 2" xfId="12295" hidden="1"/>
    <cellStyle name="40% - Accent4 2" xfId="13239" hidden="1"/>
    <cellStyle name="40% - Accent4 2" xfId="13276" hidden="1"/>
    <cellStyle name="40% - Accent4 2" xfId="14220" hidden="1"/>
    <cellStyle name="40% - Accent4 2" xfId="14257" hidden="1"/>
    <cellStyle name="40% - Accent4 2" xfId="15201" hidden="1"/>
    <cellStyle name="40% - Accent4 2" xfId="15238" hidden="1"/>
    <cellStyle name="40% - Accent4 2" xfId="16152" hidden="1"/>
    <cellStyle name="40% - Accent4 2" xfId="16189" hidden="1"/>
    <cellStyle name="40% - Accent4 2" xfId="17307" hidden="1"/>
    <cellStyle name="40% - Accent4 2" xfId="17344" hidden="1"/>
    <cellStyle name="40% - Accent4 2" xfId="20759" hidden="1"/>
    <cellStyle name="40% - Accent4 2" xfId="20796" hidden="1"/>
    <cellStyle name="40% - Accent4 2" xfId="21747" hidden="1"/>
    <cellStyle name="40% - Accent4 2" xfId="21784" hidden="1"/>
    <cellStyle name="40% - Accent4 2" xfId="22734" hidden="1"/>
    <cellStyle name="40% - Accent4 2" xfId="22771" hidden="1"/>
    <cellStyle name="40% - Accent4 2" xfId="23719" hidden="1"/>
    <cellStyle name="40% - Accent4 2" xfId="23756" hidden="1"/>
    <cellStyle name="40% - Accent4 2" xfId="24703" hidden="1"/>
    <cellStyle name="40% - Accent4 2" xfId="24740" hidden="1"/>
    <cellStyle name="40% - Accent4 2" xfId="25687" hidden="1"/>
    <cellStyle name="40% - Accent4 2" xfId="25724" hidden="1"/>
    <cellStyle name="40% - Accent4 2" xfId="26671" hidden="1"/>
    <cellStyle name="40% - Accent4 2" xfId="26708" hidden="1"/>
    <cellStyle name="40% - Accent4 2" xfId="27655" hidden="1"/>
    <cellStyle name="40% - Accent4 2" xfId="27692" hidden="1"/>
    <cellStyle name="40% - Accent4 2" xfId="28637" hidden="1"/>
    <cellStyle name="40% - Accent4 2" xfId="28674" hidden="1"/>
    <cellStyle name="40% - Accent4 2" xfId="29618" hidden="1"/>
    <cellStyle name="40% - Accent4 2" xfId="29655" hidden="1"/>
    <cellStyle name="40% - Accent4 2" xfId="30599" hidden="1"/>
    <cellStyle name="40% - Accent4 2" xfId="30636" hidden="1"/>
    <cellStyle name="40% - Accent4 2" xfId="31580" hidden="1"/>
    <cellStyle name="40% - Accent4 2" xfId="31617" hidden="1"/>
    <cellStyle name="40% - Accent4 2" xfId="32561" hidden="1"/>
    <cellStyle name="40% - Accent4 2" xfId="32598" hidden="1"/>
    <cellStyle name="40% - Accent4 2" xfId="33512" hidden="1"/>
    <cellStyle name="40% - Accent4 2" xfId="33549" hidden="1"/>
    <cellStyle name="40% - Accent4 2" xfId="34667" hidden="1"/>
    <cellStyle name="40% - Accent4 2" xfId="34704" hidden="1"/>
    <cellStyle name="40% - Accent4 2" xfId="38039" hidden="1"/>
    <cellStyle name="40% - Accent4 2" xfId="38076" hidden="1"/>
    <cellStyle name="40% - Accent4 2" xfId="39027" hidden="1"/>
    <cellStyle name="40% - Accent4 2" xfId="39064" hidden="1"/>
    <cellStyle name="40% - Accent4 2" xfId="40014" hidden="1"/>
    <cellStyle name="40% - Accent4 2" xfId="40051" hidden="1"/>
    <cellStyle name="40% - Accent4 2" xfId="40999" hidden="1"/>
    <cellStyle name="40% - Accent4 2" xfId="41036" hidden="1"/>
    <cellStyle name="40% - Accent4 2" xfId="41983" hidden="1"/>
    <cellStyle name="40% - Accent4 2" xfId="42020" hidden="1"/>
    <cellStyle name="40% - Accent4 2" xfId="42967" hidden="1"/>
    <cellStyle name="40% - Accent4 2" xfId="43004" hidden="1"/>
    <cellStyle name="40% - Accent4 2" xfId="43951" hidden="1"/>
    <cellStyle name="40% - Accent4 2" xfId="43988" hidden="1"/>
    <cellStyle name="40% - Accent4 2" xfId="44935" hidden="1"/>
    <cellStyle name="40% - Accent4 2" xfId="44972" hidden="1"/>
    <cellStyle name="40% - Accent4 2" xfId="45917" hidden="1"/>
    <cellStyle name="40% - Accent4 2" xfId="45954" hidden="1"/>
    <cellStyle name="40% - Accent4 2" xfId="46898" hidden="1"/>
    <cellStyle name="40% - Accent4 2" xfId="46935" hidden="1"/>
    <cellStyle name="40% - Accent4 2" xfId="47879" hidden="1"/>
    <cellStyle name="40% - Accent4 2" xfId="47916" hidden="1"/>
    <cellStyle name="40% - Accent4 2" xfId="48860" hidden="1"/>
    <cellStyle name="40% - Accent4 2" xfId="48897" hidden="1"/>
    <cellStyle name="40% - Accent4 2" xfId="49841" hidden="1"/>
    <cellStyle name="40% - Accent4 2" xfId="49878" hidden="1"/>
    <cellStyle name="40% - Accent4 2" xfId="50792" hidden="1"/>
    <cellStyle name="40% - Accent4 2" xfId="50829" hidden="1"/>
    <cellStyle name="40% - Accent4 2" xfId="51947" hidden="1"/>
    <cellStyle name="40% - Accent4 2" xfId="51984"/>
    <cellStyle name="40% - Accent5" xfId="36" hidden="1"/>
    <cellStyle name="40% - Accent5" xfId="2453" hidden="1"/>
    <cellStyle name="40% - Accent5" xfId="3473" hidden="1"/>
    <cellStyle name="40% - Accent5" xfId="4460" hidden="1"/>
    <cellStyle name="40% - Accent5" xfId="5445" hidden="1"/>
    <cellStyle name="40% - Accent5" xfId="6429" hidden="1"/>
    <cellStyle name="40% - Accent5" xfId="7413" hidden="1"/>
    <cellStyle name="40% - Accent5" xfId="8397" hidden="1"/>
    <cellStyle name="40% - Accent5" xfId="9381" hidden="1"/>
    <cellStyle name="40% - Accent5" xfId="10364" hidden="1"/>
    <cellStyle name="40% - Accent5" xfId="11345" hidden="1"/>
    <cellStyle name="40% - Accent5" xfId="12326" hidden="1"/>
    <cellStyle name="40% - Accent5" xfId="13307" hidden="1"/>
    <cellStyle name="40% - Accent5" xfId="14288" hidden="1"/>
    <cellStyle name="40% - Accent5" xfId="16239" hidden="1"/>
    <cellStyle name="40% - Accent5" xfId="17406" hidden="1"/>
    <cellStyle name="40% - Accent5" xfId="19823" hidden="1"/>
    <cellStyle name="40% - Accent5" xfId="20833" hidden="1"/>
    <cellStyle name="40% - Accent5" xfId="21820" hidden="1"/>
    <cellStyle name="40% - Accent5" xfId="22805" hidden="1"/>
    <cellStyle name="40% - Accent5" xfId="23789" hidden="1"/>
    <cellStyle name="40% - Accent5" xfId="24773" hidden="1"/>
    <cellStyle name="40% - Accent5" xfId="25757" hidden="1"/>
    <cellStyle name="40% - Accent5" xfId="26741" hidden="1"/>
    <cellStyle name="40% - Accent5" xfId="27724" hidden="1"/>
    <cellStyle name="40% - Accent5" xfId="28705" hidden="1"/>
    <cellStyle name="40% - Accent5" xfId="29686" hidden="1"/>
    <cellStyle name="40% - Accent5" xfId="30667" hidden="1"/>
    <cellStyle name="40% - Accent5" xfId="31648" hidden="1"/>
    <cellStyle name="40% - Accent5" xfId="33599" hidden="1"/>
    <cellStyle name="40% - Accent5" xfId="19872" hidden="1"/>
    <cellStyle name="40% - Accent5" xfId="37131" hidden="1"/>
    <cellStyle name="40% - Accent5" xfId="38113" hidden="1"/>
    <cellStyle name="40% - Accent5" xfId="39100" hidden="1"/>
    <cellStyle name="40% - Accent5" xfId="40085" hidden="1"/>
    <cellStyle name="40% - Accent5" xfId="41069" hidden="1"/>
    <cellStyle name="40% - Accent5" xfId="42053" hidden="1"/>
    <cellStyle name="40% - Accent5" xfId="43037" hidden="1"/>
    <cellStyle name="40% - Accent5" xfId="44021" hidden="1"/>
    <cellStyle name="40% - Accent5" xfId="45004" hidden="1"/>
    <cellStyle name="40% - Accent5" xfId="45985" hidden="1"/>
    <cellStyle name="40% - Accent5" xfId="46966" hidden="1"/>
    <cellStyle name="40% - Accent5" xfId="47947" hidden="1"/>
    <cellStyle name="40% - Accent5" xfId="48928" hidden="1"/>
    <cellStyle name="40% - Accent5" xfId="50879" hidden="1"/>
    <cellStyle name="40% - Accent5 2" xfId="2510" hidden="1"/>
    <cellStyle name="40% - Accent5 2" xfId="3394" hidden="1"/>
    <cellStyle name="40% - Accent5 2" xfId="3431" hidden="1"/>
    <cellStyle name="40% - Accent5 2" xfId="4383" hidden="1"/>
    <cellStyle name="40% - Accent5 2" xfId="4420" hidden="1"/>
    <cellStyle name="40% - Accent5 2" xfId="5370" hidden="1"/>
    <cellStyle name="40% - Accent5 2" xfId="5407" hidden="1"/>
    <cellStyle name="40% - Accent5 2" xfId="6355" hidden="1"/>
    <cellStyle name="40% - Accent5 2" xfId="6392" hidden="1"/>
    <cellStyle name="40% - Accent5 2" xfId="7339" hidden="1"/>
    <cellStyle name="40% - Accent5 2" xfId="7376" hidden="1"/>
    <cellStyle name="40% - Accent5 2" xfId="8323" hidden="1"/>
    <cellStyle name="40% - Accent5 2" xfId="8360" hidden="1"/>
    <cellStyle name="40% - Accent5 2" xfId="9307" hidden="1"/>
    <cellStyle name="40% - Accent5 2" xfId="9344" hidden="1"/>
    <cellStyle name="40% - Accent5 2" xfId="10291" hidden="1"/>
    <cellStyle name="40% - Accent5 2" xfId="10328" hidden="1"/>
    <cellStyle name="40% - Accent5 2" xfId="11273" hidden="1"/>
    <cellStyle name="40% - Accent5 2" xfId="11310" hidden="1"/>
    <cellStyle name="40% - Accent5 2" xfId="12254" hidden="1"/>
    <cellStyle name="40% - Accent5 2" xfId="12291" hidden="1"/>
    <cellStyle name="40% - Accent5 2" xfId="13235" hidden="1"/>
    <cellStyle name="40% - Accent5 2" xfId="13272" hidden="1"/>
    <cellStyle name="40% - Accent5 2" xfId="14216" hidden="1"/>
    <cellStyle name="40% - Accent5 2" xfId="14253" hidden="1"/>
    <cellStyle name="40% - Accent5 2" xfId="15197" hidden="1"/>
    <cellStyle name="40% - Accent5 2" xfId="15234" hidden="1"/>
    <cellStyle name="40% - Accent5 2" xfId="16148" hidden="1"/>
    <cellStyle name="40% - Accent5 2" xfId="16185" hidden="1"/>
    <cellStyle name="40% - Accent5 2" xfId="17303" hidden="1"/>
    <cellStyle name="40% - Accent5 2" xfId="17340" hidden="1"/>
    <cellStyle name="40% - Accent5 2" xfId="20755" hidden="1"/>
    <cellStyle name="40% - Accent5 2" xfId="20792" hidden="1"/>
    <cellStyle name="40% - Accent5 2" xfId="21743" hidden="1"/>
    <cellStyle name="40% - Accent5 2" xfId="21780" hidden="1"/>
    <cellStyle name="40% - Accent5 2" xfId="22730" hidden="1"/>
    <cellStyle name="40% - Accent5 2" xfId="22767" hidden="1"/>
    <cellStyle name="40% - Accent5 2" xfId="23715" hidden="1"/>
    <cellStyle name="40% - Accent5 2" xfId="23752" hidden="1"/>
    <cellStyle name="40% - Accent5 2" xfId="24699" hidden="1"/>
    <cellStyle name="40% - Accent5 2" xfId="24736" hidden="1"/>
    <cellStyle name="40% - Accent5 2" xfId="25683" hidden="1"/>
    <cellStyle name="40% - Accent5 2" xfId="25720" hidden="1"/>
    <cellStyle name="40% - Accent5 2" xfId="26667" hidden="1"/>
    <cellStyle name="40% - Accent5 2" xfId="26704" hidden="1"/>
    <cellStyle name="40% - Accent5 2" xfId="27651" hidden="1"/>
    <cellStyle name="40% - Accent5 2" xfId="27688" hidden="1"/>
    <cellStyle name="40% - Accent5 2" xfId="28633" hidden="1"/>
    <cellStyle name="40% - Accent5 2" xfId="28670" hidden="1"/>
    <cellStyle name="40% - Accent5 2" xfId="29614" hidden="1"/>
    <cellStyle name="40% - Accent5 2" xfId="29651" hidden="1"/>
    <cellStyle name="40% - Accent5 2" xfId="30595" hidden="1"/>
    <cellStyle name="40% - Accent5 2" xfId="30632" hidden="1"/>
    <cellStyle name="40% - Accent5 2" xfId="31576" hidden="1"/>
    <cellStyle name="40% - Accent5 2" xfId="31613" hidden="1"/>
    <cellStyle name="40% - Accent5 2" xfId="32557" hidden="1"/>
    <cellStyle name="40% - Accent5 2" xfId="32594" hidden="1"/>
    <cellStyle name="40% - Accent5 2" xfId="33508" hidden="1"/>
    <cellStyle name="40% - Accent5 2" xfId="33545" hidden="1"/>
    <cellStyle name="40% - Accent5 2" xfId="34663" hidden="1"/>
    <cellStyle name="40% - Accent5 2" xfId="34700" hidden="1"/>
    <cellStyle name="40% - Accent5 2" xfId="38035" hidden="1"/>
    <cellStyle name="40% - Accent5 2" xfId="38072" hidden="1"/>
    <cellStyle name="40% - Accent5 2" xfId="39023" hidden="1"/>
    <cellStyle name="40% - Accent5 2" xfId="39060" hidden="1"/>
    <cellStyle name="40% - Accent5 2" xfId="40010" hidden="1"/>
    <cellStyle name="40% - Accent5 2" xfId="40047" hidden="1"/>
    <cellStyle name="40% - Accent5 2" xfId="40995" hidden="1"/>
    <cellStyle name="40% - Accent5 2" xfId="41032" hidden="1"/>
    <cellStyle name="40% - Accent5 2" xfId="41979" hidden="1"/>
    <cellStyle name="40% - Accent5 2" xfId="42016" hidden="1"/>
    <cellStyle name="40% - Accent5 2" xfId="42963" hidden="1"/>
    <cellStyle name="40% - Accent5 2" xfId="43000" hidden="1"/>
    <cellStyle name="40% - Accent5 2" xfId="43947" hidden="1"/>
    <cellStyle name="40% - Accent5 2" xfId="43984" hidden="1"/>
    <cellStyle name="40% - Accent5 2" xfId="44931" hidden="1"/>
    <cellStyle name="40% - Accent5 2" xfId="44968" hidden="1"/>
    <cellStyle name="40% - Accent5 2" xfId="45913" hidden="1"/>
    <cellStyle name="40% - Accent5 2" xfId="45950" hidden="1"/>
    <cellStyle name="40% - Accent5 2" xfId="46894" hidden="1"/>
    <cellStyle name="40% - Accent5 2" xfId="46931" hidden="1"/>
    <cellStyle name="40% - Accent5 2" xfId="47875" hidden="1"/>
    <cellStyle name="40% - Accent5 2" xfId="47912" hidden="1"/>
    <cellStyle name="40% - Accent5 2" xfId="48856" hidden="1"/>
    <cellStyle name="40% - Accent5 2" xfId="48893" hidden="1"/>
    <cellStyle name="40% - Accent5 2" xfId="49837" hidden="1"/>
    <cellStyle name="40% - Accent5 2" xfId="49874" hidden="1"/>
    <cellStyle name="40% - Accent5 2" xfId="50788" hidden="1"/>
    <cellStyle name="40% - Accent5 2" xfId="50825" hidden="1"/>
    <cellStyle name="40% - Accent5 2" xfId="51943" hidden="1"/>
    <cellStyle name="40% - Accent5 2" xfId="51980"/>
    <cellStyle name="40% - Accent6" xfId="40" hidden="1"/>
    <cellStyle name="40% - Accent6" xfId="2450" hidden="1"/>
    <cellStyle name="40% - Accent6" xfId="3470" hidden="1"/>
    <cellStyle name="40% - Accent6" xfId="4457" hidden="1"/>
    <cellStyle name="40% - Accent6" xfId="5442" hidden="1"/>
    <cellStyle name="40% - Accent6" xfId="6426" hidden="1"/>
    <cellStyle name="40% - Accent6" xfId="7410" hidden="1"/>
    <cellStyle name="40% - Accent6" xfId="8394" hidden="1"/>
    <cellStyle name="40% - Accent6" xfId="9378" hidden="1"/>
    <cellStyle name="40% - Accent6" xfId="10361" hidden="1"/>
    <cellStyle name="40% - Accent6" xfId="11342" hidden="1"/>
    <cellStyle name="40% - Accent6" xfId="12323" hidden="1"/>
    <cellStyle name="40% - Accent6" xfId="13304" hidden="1"/>
    <cellStyle name="40% - Accent6" xfId="14285" hidden="1"/>
    <cellStyle name="40% - Accent6" xfId="16242" hidden="1"/>
    <cellStyle name="40% - Accent6" xfId="17410" hidden="1"/>
    <cellStyle name="40% - Accent6" xfId="19820" hidden="1"/>
    <cellStyle name="40% - Accent6" xfId="20830" hidden="1"/>
    <cellStyle name="40% - Accent6" xfId="21817" hidden="1"/>
    <cellStyle name="40% - Accent6" xfId="22802" hidden="1"/>
    <cellStyle name="40% - Accent6" xfId="23786" hidden="1"/>
    <cellStyle name="40% - Accent6" xfId="24770" hidden="1"/>
    <cellStyle name="40% - Accent6" xfId="25754" hidden="1"/>
    <cellStyle name="40% - Accent6" xfId="26738" hidden="1"/>
    <cellStyle name="40% - Accent6" xfId="27721" hidden="1"/>
    <cellStyle name="40% - Accent6" xfId="28702" hidden="1"/>
    <cellStyle name="40% - Accent6" xfId="29683" hidden="1"/>
    <cellStyle name="40% - Accent6" xfId="30664" hidden="1"/>
    <cellStyle name="40% - Accent6" xfId="31645" hidden="1"/>
    <cellStyle name="40% - Accent6" xfId="33602" hidden="1"/>
    <cellStyle name="40% - Accent6" xfId="19859" hidden="1"/>
    <cellStyle name="40% - Accent6" xfId="37128" hidden="1"/>
    <cellStyle name="40% - Accent6" xfId="38110" hidden="1"/>
    <cellStyle name="40% - Accent6" xfId="39097" hidden="1"/>
    <cellStyle name="40% - Accent6" xfId="40082" hidden="1"/>
    <cellStyle name="40% - Accent6" xfId="41066" hidden="1"/>
    <cellStyle name="40% - Accent6" xfId="42050" hidden="1"/>
    <cellStyle name="40% - Accent6" xfId="43034" hidden="1"/>
    <cellStyle name="40% - Accent6" xfId="44018" hidden="1"/>
    <cellStyle name="40% - Accent6" xfId="45001" hidden="1"/>
    <cellStyle name="40% - Accent6" xfId="45982" hidden="1"/>
    <cellStyle name="40% - Accent6" xfId="46963" hidden="1"/>
    <cellStyle name="40% - Accent6" xfId="47944" hidden="1"/>
    <cellStyle name="40% - Accent6" xfId="48925" hidden="1"/>
    <cellStyle name="40% - Accent6" xfId="50882" hidden="1"/>
    <cellStyle name="40% - Accent6 2" xfId="2514" hidden="1"/>
    <cellStyle name="40% - Accent6 2" xfId="3390" hidden="1"/>
    <cellStyle name="40% - Accent6 2" xfId="3427" hidden="1"/>
    <cellStyle name="40% - Accent6 2" xfId="4379" hidden="1"/>
    <cellStyle name="40% - Accent6 2" xfId="4416" hidden="1"/>
    <cellStyle name="40% - Accent6 2" xfId="5366" hidden="1"/>
    <cellStyle name="40% - Accent6 2" xfId="5403" hidden="1"/>
    <cellStyle name="40% - Accent6 2" xfId="6351" hidden="1"/>
    <cellStyle name="40% - Accent6 2" xfId="6388" hidden="1"/>
    <cellStyle name="40% - Accent6 2" xfId="7335" hidden="1"/>
    <cellStyle name="40% - Accent6 2" xfId="7372" hidden="1"/>
    <cellStyle name="40% - Accent6 2" xfId="8319" hidden="1"/>
    <cellStyle name="40% - Accent6 2" xfId="8356" hidden="1"/>
    <cellStyle name="40% - Accent6 2" xfId="9303" hidden="1"/>
    <cellStyle name="40% - Accent6 2" xfId="9340" hidden="1"/>
    <cellStyle name="40% - Accent6 2" xfId="10287" hidden="1"/>
    <cellStyle name="40% - Accent6 2" xfId="10324" hidden="1"/>
    <cellStyle name="40% - Accent6 2" xfId="11269" hidden="1"/>
    <cellStyle name="40% - Accent6 2" xfId="11306" hidden="1"/>
    <cellStyle name="40% - Accent6 2" xfId="12250" hidden="1"/>
    <cellStyle name="40% - Accent6 2" xfId="12287" hidden="1"/>
    <cellStyle name="40% - Accent6 2" xfId="13231" hidden="1"/>
    <cellStyle name="40% - Accent6 2" xfId="13268" hidden="1"/>
    <cellStyle name="40% - Accent6 2" xfId="14212" hidden="1"/>
    <cellStyle name="40% - Accent6 2" xfId="14249" hidden="1"/>
    <cellStyle name="40% - Accent6 2" xfId="15193" hidden="1"/>
    <cellStyle name="40% - Accent6 2" xfId="15230" hidden="1"/>
    <cellStyle name="40% - Accent6 2" xfId="16144" hidden="1"/>
    <cellStyle name="40% - Accent6 2" xfId="16181" hidden="1"/>
    <cellStyle name="40% - Accent6 2" xfId="17299" hidden="1"/>
    <cellStyle name="40% - Accent6 2" xfId="17336" hidden="1"/>
    <cellStyle name="40% - Accent6 2" xfId="20751" hidden="1"/>
    <cellStyle name="40% - Accent6 2" xfId="20788" hidden="1"/>
    <cellStyle name="40% - Accent6 2" xfId="21739" hidden="1"/>
    <cellStyle name="40% - Accent6 2" xfId="21776" hidden="1"/>
    <cellStyle name="40% - Accent6 2" xfId="22726" hidden="1"/>
    <cellStyle name="40% - Accent6 2" xfId="22763" hidden="1"/>
    <cellStyle name="40% - Accent6 2" xfId="23711" hidden="1"/>
    <cellStyle name="40% - Accent6 2" xfId="23748" hidden="1"/>
    <cellStyle name="40% - Accent6 2" xfId="24695" hidden="1"/>
    <cellStyle name="40% - Accent6 2" xfId="24732" hidden="1"/>
    <cellStyle name="40% - Accent6 2" xfId="25679" hidden="1"/>
    <cellStyle name="40% - Accent6 2" xfId="25716" hidden="1"/>
    <cellStyle name="40% - Accent6 2" xfId="26663" hidden="1"/>
    <cellStyle name="40% - Accent6 2" xfId="26700" hidden="1"/>
    <cellStyle name="40% - Accent6 2" xfId="27647" hidden="1"/>
    <cellStyle name="40% - Accent6 2" xfId="27684" hidden="1"/>
    <cellStyle name="40% - Accent6 2" xfId="28629" hidden="1"/>
    <cellStyle name="40% - Accent6 2" xfId="28666" hidden="1"/>
    <cellStyle name="40% - Accent6 2" xfId="29610" hidden="1"/>
    <cellStyle name="40% - Accent6 2" xfId="29647" hidden="1"/>
    <cellStyle name="40% - Accent6 2" xfId="30591" hidden="1"/>
    <cellStyle name="40% - Accent6 2" xfId="30628" hidden="1"/>
    <cellStyle name="40% - Accent6 2" xfId="31572" hidden="1"/>
    <cellStyle name="40% - Accent6 2" xfId="31609" hidden="1"/>
    <cellStyle name="40% - Accent6 2" xfId="32553" hidden="1"/>
    <cellStyle name="40% - Accent6 2" xfId="32590" hidden="1"/>
    <cellStyle name="40% - Accent6 2" xfId="33504" hidden="1"/>
    <cellStyle name="40% - Accent6 2" xfId="33541" hidden="1"/>
    <cellStyle name="40% - Accent6 2" xfId="34659" hidden="1"/>
    <cellStyle name="40% - Accent6 2" xfId="34696" hidden="1"/>
    <cellStyle name="40% - Accent6 2" xfId="38031" hidden="1"/>
    <cellStyle name="40% - Accent6 2" xfId="38068" hidden="1"/>
    <cellStyle name="40% - Accent6 2" xfId="39019" hidden="1"/>
    <cellStyle name="40% - Accent6 2" xfId="39056" hidden="1"/>
    <cellStyle name="40% - Accent6 2" xfId="40006" hidden="1"/>
    <cellStyle name="40% - Accent6 2" xfId="40043" hidden="1"/>
    <cellStyle name="40% - Accent6 2" xfId="40991" hidden="1"/>
    <cellStyle name="40% - Accent6 2" xfId="41028" hidden="1"/>
    <cellStyle name="40% - Accent6 2" xfId="41975" hidden="1"/>
    <cellStyle name="40% - Accent6 2" xfId="42012" hidden="1"/>
    <cellStyle name="40% - Accent6 2" xfId="42959" hidden="1"/>
    <cellStyle name="40% - Accent6 2" xfId="42996" hidden="1"/>
    <cellStyle name="40% - Accent6 2" xfId="43943" hidden="1"/>
    <cellStyle name="40% - Accent6 2" xfId="43980" hidden="1"/>
    <cellStyle name="40% - Accent6 2" xfId="44927" hidden="1"/>
    <cellStyle name="40% - Accent6 2" xfId="44964" hidden="1"/>
    <cellStyle name="40% - Accent6 2" xfId="45909" hidden="1"/>
    <cellStyle name="40% - Accent6 2" xfId="45946" hidden="1"/>
    <cellStyle name="40% - Accent6 2" xfId="46890" hidden="1"/>
    <cellStyle name="40% - Accent6 2" xfId="46927" hidden="1"/>
    <cellStyle name="40% - Accent6 2" xfId="47871" hidden="1"/>
    <cellStyle name="40% - Accent6 2" xfId="47908" hidden="1"/>
    <cellStyle name="40% - Accent6 2" xfId="48852" hidden="1"/>
    <cellStyle name="40% - Accent6 2" xfId="48889" hidden="1"/>
    <cellStyle name="40% - Accent6 2" xfId="49833" hidden="1"/>
    <cellStyle name="40% - Accent6 2" xfId="49870" hidden="1"/>
    <cellStyle name="40% - Accent6 2" xfId="50784" hidden="1"/>
    <cellStyle name="40% - Accent6 2" xfId="50821" hidden="1"/>
    <cellStyle name="40% - Accent6 2" xfId="51939" hidden="1"/>
    <cellStyle name="40% - Accent6 2" xfId="51976"/>
    <cellStyle name="60% - Accent1" xfId="21" hidden="1"/>
    <cellStyle name="60% - Accent1" xfId="2464" hidden="1"/>
    <cellStyle name="60% - Accent1" xfId="3484" hidden="1"/>
    <cellStyle name="60% - Accent1" xfId="4471" hidden="1"/>
    <cellStyle name="60% - Accent1" xfId="5456" hidden="1"/>
    <cellStyle name="60% - Accent1" xfId="6440" hidden="1"/>
    <cellStyle name="60% - Accent1" xfId="7424" hidden="1"/>
    <cellStyle name="60% - Accent1" xfId="8408" hidden="1"/>
    <cellStyle name="60% - Accent1" xfId="9392" hidden="1"/>
    <cellStyle name="60% - Accent1" xfId="10375" hidden="1"/>
    <cellStyle name="60% - Accent1" xfId="11356" hidden="1"/>
    <cellStyle name="60% - Accent1" xfId="12337" hidden="1"/>
    <cellStyle name="60% - Accent1" xfId="13318" hidden="1"/>
    <cellStyle name="60% - Accent1" xfId="14299" hidden="1"/>
    <cellStyle name="60% - Accent1" xfId="16228" hidden="1"/>
    <cellStyle name="60% - Accent1" xfId="17391" hidden="1"/>
    <cellStyle name="60% - Accent1" xfId="19834" hidden="1"/>
    <cellStyle name="60% - Accent1" xfId="20844" hidden="1"/>
    <cellStyle name="60% - Accent1" xfId="21831" hidden="1"/>
    <cellStyle name="60% - Accent1" xfId="22816" hidden="1"/>
    <cellStyle name="60% - Accent1" xfId="23800" hidden="1"/>
    <cellStyle name="60% - Accent1" xfId="24784" hidden="1"/>
    <cellStyle name="60% - Accent1" xfId="25768" hidden="1"/>
    <cellStyle name="60% - Accent1" xfId="26752" hidden="1"/>
    <cellStyle name="60% - Accent1" xfId="27735" hidden="1"/>
    <cellStyle name="60% - Accent1" xfId="28716" hidden="1"/>
    <cellStyle name="60% - Accent1" xfId="29697" hidden="1"/>
    <cellStyle name="60% - Accent1" xfId="30678" hidden="1"/>
    <cellStyle name="60% - Accent1" xfId="31659" hidden="1"/>
    <cellStyle name="60% - Accent1" xfId="33588" hidden="1"/>
    <cellStyle name="60% - Accent1" xfId="19855" hidden="1"/>
    <cellStyle name="60% - Accent1" xfId="37142" hidden="1"/>
    <cellStyle name="60% - Accent1" xfId="38124" hidden="1"/>
    <cellStyle name="60% - Accent1" xfId="39111" hidden="1"/>
    <cellStyle name="60% - Accent1" xfId="40096" hidden="1"/>
    <cellStyle name="60% - Accent1" xfId="41080" hidden="1"/>
    <cellStyle name="60% - Accent1" xfId="42064" hidden="1"/>
    <cellStyle name="60% - Accent1" xfId="43048" hidden="1"/>
    <cellStyle name="60% - Accent1" xfId="44032" hidden="1"/>
    <cellStyle name="60% - Accent1" xfId="45015" hidden="1"/>
    <cellStyle name="60% - Accent1" xfId="45996" hidden="1"/>
    <cellStyle name="60% - Accent1" xfId="46977" hidden="1"/>
    <cellStyle name="60% - Accent1" xfId="47958" hidden="1"/>
    <cellStyle name="60% - Accent1" xfId="48939" hidden="1"/>
    <cellStyle name="60% - Accent1" xfId="50868" hidden="1"/>
    <cellStyle name="60% - Accent1 2" xfId="2495" hidden="1"/>
    <cellStyle name="60% - Accent1 2" xfId="3409" hidden="1"/>
    <cellStyle name="60% - Accent1 2" xfId="3446" hidden="1"/>
    <cellStyle name="60% - Accent1 2" xfId="4398" hidden="1"/>
    <cellStyle name="60% - Accent1 2" xfId="4435" hidden="1"/>
    <cellStyle name="60% - Accent1 2" xfId="5385" hidden="1"/>
    <cellStyle name="60% - Accent1 2" xfId="5422" hidden="1"/>
    <cellStyle name="60% - Accent1 2" xfId="6370" hidden="1"/>
    <cellStyle name="60% - Accent1 2" xfId="6407" hidden="1"/>
    <cellStyle name="60% - Accent1 2" xfId="7354" hidden="1"/>
    <cellStyle name="60% - Accent1 2" xfId="7391" hidden="1"/>
    <cellStyle name="60% - Accent1 2" xfId="8338" hidden="1"/>
    <cellStyle name="60% - Accent1 2" xfId="8375" hidden="1"/>
    <cellStyle name="60% - Accent1 2" xfId="9322" hidden="1"/>
    <cellStyle name="60% - Accent1 2" xfId="9359" hidden="1"/>
    <cellStyle name="60% - Accent1 2" xfId="10306" hidden="1"/>
    <cellStyle name="60% - Accent1 2" xfId="10343" hidden="1"/>
    <cellStyle name="60% - Accent1 2" xfId="11288" hidden="1"/>
    <cellStyle name="60% - Accent1 2" xfId="11325" hidden="1"/>
    <cellStyle name="60% - Accent1 2" xfId="12269" hidden="1"/>
    <cellStyle name="60% - Accent1 2" xfId="12306" hidden="1"/>
    <cellStyle name="60% - Accent1 2" xfId="13250" hidden="1"/>
    <cellStyle name="60% - Accent1 2" xfId="13287" hidden="1"/>
    <cellStyle name="60% - Accent1 2" xfId="14231" hidden="1"/>
    <cellStyle name="60% - Accent1 2" xfId="14268" hidden="1"/>
    <cellStyle name="60% - Accent1 2" xfId="15212" hidden="1"/>
    <cellStyle name="60% - Accent1 2" xfId="15249" hidden="1"/>
    <cellStyle name="60% - Accent1 2" xfId="16163" hidden="1"/>
    <cellStyle name="60% - Accent1 2" xfId="16200" hidden="1"/>
    <cellStyle name="60% - Accent1 2" xfId="17318" hidden="1"/>
    <cellStyle name="60% - Accent1 2" xfId="17355" hidden="1"/>
    <cellStyle name="60% - Accent1 2" xfId="20770" hidden="1"/>
    <cellStyle name="60% - Accent1 2" xfId="20807" hidden="1"/>
    <cellStyle name="60% - Accent1 2" xfId="21758" hidden="1"/>
    <cellStyle name="60% - Accent1 2" xfId="21795" hidden="1"/>
    <cellStyle name="60% - Accent1 2" xfId="22745" hidden="1"/>
    <cellStyle name="60% - Accent1 2" xfId="22782" hidden="1"/>
    <cellStyle name="60% - Accent1 2" xfId="23730" hidden="1"/>
    <cellStyle name="60% - Accent1 2" xfId="23767" hidden="1"/>
    <cellStyle name="60% - Accent1 2" xfId="24714" hidden="1"/>
    <cellStyle name="60% - Accent1 2" xfId="24751" hidden="1"/>
    <cellStyle name="60% - Accent1 2" xfId="25698" hidden="1"/>
    <cellStyle name="60% - Accent1 2" xfId="25735" hidden="1"/>
    <cellStyle name="60% - Accent1 2" xfId="26682" hidden="1"/>
    <cellStyle name="60% - Accent1 2" xfId="26719" hidden="1"/>
    <cellStyle name="60% - Accent1 2" xfId="27666" hidden="1"/>
    <cellStyle name="60% - Accent1 2" xfId="27703" hidden="1"/>
    <cellStyle name="60% - Accent1 2" xfId="28648" hidden="1"/>
    <cellStyle name="60% - Accent1 2" xfId="28685" hidden="1"/>
    <cellStyle name="60% - Accent1 2" xfId="29629" hidden="1"/>
    <cellStyle name="60% - Accent1 2" xfId="29666" hidden="1"/>
    <cellStyle name="60% - Accent1 2" xfId="30610" hidden="1"/>
    <cellStyle name="60% - Accent1 2" xfId="30647" hidden="1"/>
    <cellStyle name="60% - Accent1 2" xfId="31591" hidden="1"/>
    <cellStyle name="60% - Accent1 2" xfId="31628" hidden="1"/>
    <cellStyle name="60% - Accent1 2" xfId="32572" hidden="1"/>
    <cellStyle name="60% - Accent1 2" xfId="32609" hidden="1"/>
    <cellStyle name="60% - Accent1 2" xfId="33523" hidden="1"/>
    <cellStyle name="60% - Accent1 2" xfId="33560" hidden="1"/>
    <cellStyle name="60% - Accent1 2" xfId="34678" hidden="1"/>
    <cellStyle name="60% - Accent1 2" xfId="34715" hidden="1"/>
    <cellStyle name="60% - Accent1 2" xfId="38050" hidden="1"/>
    <cellStyle name="60% - Accent1 2" xfId="38087" hidden="1"/>
    <cellStyle name="60% - Accent1 2" xfId="39038" hidden="1"/>
    <cellStyle name="60% - Accent1 2" xfId="39075" hidden="1"/>
    <cellStyle name="60% - Accent1 2" xfId="40025" hidden="1"/>
    <cellStyle name="60% - Accent1 2" xfId="40062" hidden="1"/>
    <cellStyle name="60% - Accent1 2" xfId="41010" hidden="1"/>
    <cellStyle name="60% - Accent1 2" xfId="41047" hidden="1"/>
    <cellStyle name="60% - Accent1 2" xfId="41994" hidden="1"/>
    <cellStyle name="60% - Accent1 2" xfId="42031" hidden="1"/>
    <cellStyle name="60% - Accent1 2" xfId="42978" hidden="1"/>
    <cellStyle name="60% - Accent1 2" xfId="43015" hidden="1"/>
    <cellStyle name="60% - Accent1 2" xfId="43962" hidden="1"/>
    <cellStyle name="60% - Accent1 2" xfId="43999" hidden="1"/>
    <cellStyle name="60% - Accent1 2" xfId="44946" hidden="1"/>
    <cellStyle name="60% - Accent1 2" xfId="44983" hidden="1"/>
    <cellStyle name="60% - Accent1 2" xfId="45928" hidden="1"/>
    <cellStyle name="60% - Accent1 2" xfId="45965" hidden="1"/>
    <cellStyle name="60% - Accent1 2" xfId="46909" hidden="1"/>
    <cellStyle name="60% - Accent1 2" xfId="46946" hidden="1"/>
    <cellStyle name="60% - Accent1 2" xfId="47890" hidden="1"/>
    <cellStyle name="60% - Accent1 2" xfId="47927" hidden="1"/>
    <cellStyle name="60% - Accent1 2" xfId="48871" hidden="1"/>
    <cellStyle name="60% - Accent1 2" xfId="48908" hidden="1"/>
    <cellStyle name="60% - Accent1 2" xfId="49852" hidden="1"/>
    <cellStyle name="60% - Accent1 2" xfId="49889" hidden="1"/>
    <cellStyle name="60% - Accent1 2" xfId="50803" hidden="1"/>
    <cellStyle name="60% - Accent1 2" xfId="50840" hidden="1"/>
    <cellStyle name="60% - Accent1 2" xfId="51958" hidden="1"/>
    <cellStyle name="60% - Accent1 2" xfId="51995"/>
    <cellStyle name="60% - Accent2" xfId="25" hidden="1"/>
    <cellStyle name="60% - Accent2" xfId="2461" hidden="1"/>
    <cellStyle name="60% - Accent2" xfId="3481" hidden="1"/>
    <cellStyle name="60% - Accent2" xfId="4468" hidden="1"/>
    <cellStyle name="60% - Accent2" xfId="5453" hidden="1"/>
    <cellStyle name="60% - Accent2" xfId="6437" hidden="1"/>
    <cellStyle name="60% - Accent2" xfId="7421" hidden="1"/>
    <cellStyle name="60% - Accent2" xfId="8405" hidden="1"/>
    <cellStyle name="60% - Accent2" xfId="9389" hidden="1"/>
    <cellStyle name="60% - Accent2" xfId="10372" hidden="1"/>
    <cellStyle name="60% - Accent2" xfId="11353" hidden="1"/>
    <cellStyle name="60% - Accent2" xfId="12334" hidden="1"/>
    <cellStyle name="60% - Accent2" xfId="13315" hidden="1"/>
    <cellStyle name="60% - Accent2" xfId="14296" hidden="1"/>
    <cellStyle name="60% - Accent2" xfId="16231" hidden="1"/>
    <cellStyle name="60% - Accent2" xfId="17395" hidden="1"/>
    <cellStyle name="60% - Accent2" xfId="19831" hidden="1"/>
    <cellStyle name="60% - Accent2" xfId="20841" hidden="1"/>
    <cellStyle name="60% - Accent2" xfId="21828" hidden="1"/>
    <cellStyle name="60% - Accent2" xfId="22813" hidden="1"/>
    <cellStyle name="60% - Accent2" xfId="23797" hidden="1"/>
    <cellStyle name="60% - Accent2" xfId="24781" hidden="1"/>
    <cellStyle name="60% - Accent2" xfId="25765" hidden="1"/>
    <cellStyle name="60% - Accent2" xfId="26749" hidden="1"/>
    <cellStyle name="60% - Accent2" xfId="27732" hidden="1"/>
    <cellStyle name="60% - Accent2" xfId="28713" hidden="1"/>
    <cellStyle name="60% - Accent2" xfId="29694" hidden="1"/>
    <cellStyle name="60% - Accent2" xfId="30675" hidden="1"/>
    <cellStyle name="60% - Accent2" xfId="31656" hidden="1"/>
    <cellStyle name="60% - Accent2" xfId="33591" hidden="1"/>
    <cellStyle name="60% - Accent2" xfId="17404" hidden="1"/>
    <cellStyle name="60% - Accent2" xfId="37139" hidden="1"/>
    <cellStyle name="60% - Accent2" xfId="38121" hidden="1"/>
    <cellStyle name="60% - Accent2" xfId="39108" hidden="1"/>
    <cellStyle name="60% - Accent2" xfId="40093" hidden="1"/>
    <cellStyle name="60% - Accent2" xfId="41077" hidden="1"/>
    <cellStyle name="60% - Accent2" xfId="42061" hidden="1"/>
    <cellStyle name="60% - Accent2" xfId="43045" hidden="1"/>
    <cellStyle name="60% - Accent2" xfId="44029" hidden="1"/>
    <cellStyle name="60% - Accent2" xfId="45012" hidden="1"/>
    <cellStyle name="60% - Accent2" xfId="45993" hidden="1"/>
    <cellStyle name="60% - Accent2" xfId="46974" hidden="1"/>
    <cellStyle name="60% - Accent2" xfId="47955" hidden="1"/>
    <cellStyle name="60% - Accent2" xfId="48936" hidden="1"/>
    <cellStyle name="60% - Accent2" xfId="50871" hidden="1"/>
    <cellStyle name="60% - Accent2 2" xfId="2499" hidden="1"/>
    <cellStyle name="60% - Accent2 2" xfId="3405" hidden="1"/>
    <cellStyle name="60% - Accent2 2" xfId="3442" hidden="1"/>
    <cellStyle name="60% - Accent2 2" xfId="4394" hidden="1"/>
    <cellStyle name="60% - Accent2 2" xfId="4431" hidden="1"/>
    <cellStyle name="60% - Accent2 2" xfId="5381" hidden="1"/>
    <cellStyle name="60% - Accent2 2" xfId="5418" hidden="1"/>
    <cellStyle name="60% - Accent2 2" xfId="6366" hidden="1"/>
    <cellStyle name="60% - Accent2 2" xfId="6403" hidden="1"/>
    <cellStyle name="60% - Accent2 2" xfId="7350" hidden="1"/>
    <cellStyle name="60% - Accent2 2" xfId="7387" hidden="1"/>
    <cellStyle name="60% - Accent2 2" xfId="8334" hidden="1"/>
    <cellStyle name="60% - Accent2 2" xfId="8371" hidden="1"/>
    <cellStyle name="60% - Accent2 2" xfId="9318" hidden="1"/>
    <cellStyle name="60% - Accent2 2" xfId="9355" hidden="1"/>
    <cellStyle name="60% - Accent2 2" xfId="10302" hidden="1"/>
    <cellStyle name="60% - Accent2 2" xfId="10339" hidden="1"/>
    <cellStyle name="60% - Accent2 2" xfId="11284" hidden="1"/>
    <cellStyle name="60% - Accent2 2" xfId="11321" hidden="1"/>
    <cellStyle name="60% - Accent2 2" xfId="12265" hidden="1"/>
    <cellStyle name="60% - Accent2 2" xfId="12302" hidden="1"/>
    <cellStyle name="60% - Accent2 2" xfId="13246" hidden="1"/>
    <cellStyle name="60% - Accent2 2" xfId="13283" hidden="1"/>
    <cellStyle name="60% - Accent2 2" xfId="14227" hidden="1"/>
    <cellStyle name="60% - Accent2 2" xfId="14264" hidden="1"/>
    <cellStyle name="60% - Accent2 2" xfId="15208" hidden="1"/>
    <cellStyle name="60% - Accent2 2" xfId="15245" hidden="1"/>
    <cellStyle name="60% - Accent2 2" xfId="16159" hidden="1"/>
    <cellStyle name="60% - Accent2 2" xfId="16196" hidden="1"/>
    <cellStyle name="60% - Accent2 2" xfId="17314" hidden="1"/>
    <cellStyle name="60% - Accent2 2" xfId="17351" hidden="1"/>
    <cellStyle name="60% - Accent2 2" xfId="20766" hidden="1"/>
    <cellStyle name="60% - Accent2 2" xfId="20803" hidden="1"/>
    <cellStyle name="60% - Accent2 2" xfId="21754" hidden="1"/>
    <cellStyle name="60% - Accent2 2" xfId="21791" hidden="1"/>
    <cellStyle name="60% - Accent2 2" xfId="22741" hidden="1"/>
    <cellStyle name="60% - Accent2 2" xfId="22778" hidden="1"/>
    <cellStyle name="60% - Accent2 2" xfId="23726" hidden="1"/>
    <cellStyle name="60% - Accent2 2" xfId="23763" hidden="1"/>
    <cellStyle name="60% - Accent2 2" xfId="24710" hidden="1"/>
    <cellStyle name="60% - Accent2 2" xfId="24747" hidden="1"/>
    <cellStyle name="60% - Accent2 2" xfId="25694" hidden="1"/>
    <cellStyle name="60% - Accent2 2" xfId="25731" hidden="1"/>
    <cellStyle name="60% - Accent2 2" xfId="26678" hidden="1"/>
    <cellStyle name="60% - Accent2 2" xfId="26715" hidden="1"/>
    <cellStyle name="60% - Accent2 2" xfId="27662" hidden="1"/>
    <cellStyle name="60% - Accent2 2" xfId="27699" hidden="1"/>
    <cellStyle name="60% - Accent2 2" xfId="28644" hidden="1"/>
    <cellStyle name="60% - Accent2 2" xfId="28681" hidden="1"/>
    <cellStyle name="60% - Accent2 2" xfId="29625" hidden="1"/>
    <cellStyle name="60% - Accent2 2" xfId="29662" hidden="1"/>
    <cellStyle name="60% - Accent2 2" xfId="30606" hidden="1"/>
    <cellStyle name="60% - Accent2 2" xfId="30643" hidden="1"/>
    <cellStyle name="60% - Accent2 2" xfId="31587" hidden="1"/>
    <cellStyle name="60% - Accent2 2" xfId="31624" hidden="1"/>
    <cellStyle name="60% - Accent2 2" xfId="32568" hidden="1"/>
    <cellStyle name="60% - Accent2 2" xfId="32605" hidden="1"/>
    <cellStyle name="60% - Accent2 2" xfId="33519" hidden="1"/>
    <cellStyle name="60% - Accent2 2" xfId="33556" hidden="1"/>
    <cellStyle name="60% - Accent2 2" xfId="34674" hidden="1"/>
    <cellStyle name="60% - Accent2 2" xfId="34711" hidden="1"/>
    <cellStyle name="60% - Accent2 2" xfId="38046" hidden="1"/>
    <cellStyle name="60% - Accent2 2" xfId="38083" hidden="1"/>
    <cellStyle name="60% - Accent2 2" xfId="39034" hidden="1"/>
    <cellStyle name="60% - Accent2 2" xfId="39071" hidden="1"/>
    <cellStyle name="60% - Accent2 2" xfId="40021" hidden="1"/>
    <cellStyle name="60% - Accent2 2" xfId="40058" hidden="1"/>
    <cellStyle name="60% - Accent2 2" xfId="41006" hidden="1"/>
    <cellStyle name="60% - Accent2 2" xfId="41043" hidden="1"/>
    <cellStyle name="60% - Accent2 2" xfId="41990" hidden="1"/>
    <cellStyle name="60% - Accent2 2" xfId="42027" hidden="1"/>
    <cellStyle name="60% - Accent2 2" xfId="42974" hidden="1"/>
    <cellStyle name="60% - Accent2 2" xfId="43011" hidden="1"/>
    <cellStyle name="60% - Accent2 2" xfId="43958" hidden="1"/>
    <cellStyle name="60% - Accent2 2" xfId="43995" hidden="1"/>
    <cellStyle name="60% - Accent2 2" xfId="44942" hidden="1"/>
    <cellStyle name="60% - Accent2 2" xfId="44979" hidden="1"/>
    <cellStyle name="60% - Accent2 2" xfId="45924" hidden="1"/>
    <cellStyle name="60% - Accent2 2" xfId="45961" hidden="1"/>
    <cellStyle name="60% - Accent2 2" xfId="46905" hidden="1"/>
    <cellStyle name="60% - Accent2 2" xfId="46942" hidden="1"/>
    <cellStyle name="60% - Accent2 2" xfId="47886" hidden="1"/>
    <cellStyle name="60% - Accent2 2" xfId="47923" hidden="1"/>
    <cellStyle name="60% - Accent2 2" xfId="48867" hidden="1"/>
    <cellStyle name="60% - Accent2 2" xfId="48904" hidden="1"/>
    <cellStyle name="60% - Accent2 2" xfId="49848" hidden="1"/>
    <cellStyle name="60% - Accent2 2" xfId="49885" hidden="1"/>
    <cellStyle name="60% - Accent2 2" xfId="50799" hidden="1"/>
    <cellStyle name="60% - Accent2 2" xfId="50836" hidden="1"/>
    <cellStyle name="60% - Accent2 2" xfId="51954" hidden="1"/>
    <cellStyle name="60% - Accent2 2" xfId="51991"/>
    <cellStyle name="60% - Accent3" xfId="29" hidden="1"/>
    <cellStyle name="60% - Accent3" xfId="2458" hidden="1"/>
    <cellStyle name="60% - Accent3" xfId="3478" hidden="1"/>
    <cellStyle name="60% - Accent3" xfId="4465" hidden="1"/>
    <cellStyle name="60% - Accent3" xfId="5450" hidden="1"/>
    <cellStyle name="60% - Accent3" xfId="6434" hidden="1"/>
    <cellStyle name="60% - Accent3" xfId="7418" hidden="1"/>
    <cellStyle name="60% - Accent3" xfId="8402" hidden="1"/>
    <cellStyle name="60% - Accent3" xfId="9386" hidden="1"/>
    <cellStyle name="60% - Accent3" xfId="10369" hidden="1"/>
    <cellStyle name="60% - Accent3" xfId="11350" hidden="1"/>
    <cellStyle name="60% - Accent3" xfId="12331" hidden="1"/>
    <cellStyle name="60% - Accent3" xfId="13312" hidden="1"/>
    <cellStyle name="60% - Accent3" xfId="14293" hidden="1"/>
    <cellStyle name="60% - Accent3" xfId="16234" hidden="1"/>
    <cellStyle name="60% - Accent3" xfId="17399" hidden="1"/>
    <cellStyle name="60% - Accent3" xfId="19828" hidden="1"/>
    <cellStyle name="60% - Accent3" xfId="20838" hidden="1"/>
    <cellStyle name="60% - Accent3" xfId="21825" hidden="1"/>
    <cellStyle name="60% - Accent3" xfId="22810" hidden="1"/>
    <cellStyle name="60% - Accent3" xfId="23794" hidden="1"/>
    <cellStyle name="60% - Accent3" xfId="24778" hidden="1"/>
    <cellStyle name="60% - Accent3" xfId="25762" hidden="1"/>
    <cellStyle name="60% - Accent3" xfId="26746" hidden="1"/>
    <cellStyle name="60% - Accent3" xfId="27729" hidden="1"/>
    <cellStyle name="60% - Accent3" xfId="28710" hidden="1"/>
    <cellStyle name="60% - Accent3" xfId="29691" hidden="1"/>
    <cellStyle name="60% - Accent3" xfId="30672" hidden="1"/>
    <cellStyle name="60% - Accent3" xfId="31653" hidden="1"/>
    <cellStyle name="60% - Accent3" xfId="33594" hidden="1"/>
    <cellStyle name="60% - Accent3" xfId="17396" hidden="1"/>
    <cellStyle name="60% - Accent3" xfId="37136" hidden="1"/>
    <cellStyle name="60% - Accent3" xfId="38118" hidden="1"/>
    <cellStyle name="60% - Accent3" xfId="39105" hidden="1"/>
    <cellStyle name="60% - Accent3" xfId="40090" hidden="1"/>
    <cellStyle name="60% - Accent3" xfId="41074" hidden="1"/>
    <cellStyle name="60% - Accent3" xfId="42058" hidden="1"/>
    <cellStyle name="60% - Accent3" xfId="43042" hidden="1"/>
    <cellStyle name="60% - Accent3" xfId="44026" hidden="1"/>
    <cellStyle name="60% - Accent3" xfId="45009" hidden="1"/>
    <cellStyle name="60% - Accent3" xfId="45990" hidden="1"/>
    <cellStyle name="60% - Accent3" xfId="46971" hidden="1"/>
    <cellStyle name="60% - Accent3" xfId="47952" hidden="1"/>
    <cellStyle name="60% - Accent3" xfId="48933" hidden="1"/>
    <cellStyle name="60% - Accent3" xfId="50874" hidden="1"/>
    <cellStyle name="60% - Accent3 2" xfId="2503" hidden="1"/>
    <cellStyle name="60% - Accent3 2" xfId="3401" hidden="1"/>
    <cellStyle name="60% - Accent3 2" xfId="3438" hidden="1"/>
    <cellStyle name="60% - Accent3 2" xfId="4390" hidden="1"/>
    <cellStyle name="60% - Accent3 2" xfId="4427" hidden="1"/>
    <cellStyle name="60% - Accent3 2" xfId="5377" hidden="1"/>
    <cellStyle name="60% - Accent3 2" xfId="5414" hidden="1"/>
    <cellStyle name="60% - Accent3 2" xfId="6362" hidden="1"/>
    <cellStyle name="60% - Accent3 2" xfId="6399" hidden="1"/>
    <cellStyle name="60% - Accent3 2" xfId="7346" hidden="1"/>
    <cellStyle name="60% - Accent3 2" xfId="7383" hidden="1"/>
    <cellStyle name="60% - Accent3 2" xfId="8330" hidden="1"/>
    <cellStyle name="60% - Accent3 2" xfId="8367" hidden="1"/>
    <cellStyle name="60% - Accent3 2" xfId="9314" hidden="1"/>
    <cellStyle name="60% - Accent3 2" xfId="9351" hidden="1"/>
    <cellStyle name="60% - Accent3 2" xfId="10298" hidden="1"/>
    <cellStyle name="60% - Accent3 2" xfId="10335" hidden="1"/>
    <cellStyle name="60% - Accent3 2" xfId="11280" hidden="1"/>
    <cellStyle name="60% - Accent3 2" xfId="11317" hidden="1"/>
    <cellStyle name="60% - Accent3 2" xfId="12261" hidden="1"/>
    <cellStyle name="60% - Accent3 2" xfId="12298" hidden="1"/>
    <cellStyle name="60% - Accent3 2" xfId="13242" hidden="1"/>
    <cellStyle name="60% - Accent3 2" xfId="13279" hidden="1"/>
    <cellStyle name="60% - Accent3 2" xfId="14223" hidden="1"/>
    <cellStyle name="60% - Accent3 2" xfId="14260" hidden="1"/>
    <cellStyle name="60% - Accent3 2" xfId="15204" hidden="1"/>
    <cellStyle name="60% - Accent3 2" xfId="15241" hidden="1"/>
    <cellStyle name="60% - Accent3 2" xfId="16155" hidden="1"/>
    <cellStyle name="60% - Accent3 2" xfId="16192" hidden="1"/>
    <cellStyle name="60% - Accent3 2" xfId="17310" hidden="1"/>
    <cellStyle name="60% - Accent3 2" xfId="17347" hidden="1"/>
    <cellStyle name="60% - Accent3 2" xfId="20762" hidden="1"/>
    <cellStyle name="60% - Accent3 2" xfId="20799" hidden="1"/>
    <cellStyle name="60% - Accent3 2" xfId="21750" hidden="1"/>
    <cellStyle name="60% - Accent3 2" xfId="21787" hidden="1"/>
    <cellStyle name="60% - Accent3 2" xfId="22737" hidden="1"/>
    <cellStyle name="60% - Accent3 2" xfId="22774" hidden="1"/>
    <cellStyle name="60% - Accent3 2" xfId="23722" hidden="1"/>
    <cellStyle name="60% - Accent3 2" xfId="23759" hidden="1"/>
    <cellStyle name="60% - Accent3 2" xfId="24706" hidden="1"/>
    <cellStyle name="60% - Accent3 2" xfId="24743" hidden="1"/>
    <cellStyle name="60% - Accent3 2" xfId="25690" hidden="1"/>
    <cellStyle name="60% - Accent3 2" xfId="25727" hidden="1"/>
    <cellStyle name="60% - Accent3 2" xfId="26674" hidden="1"/>
    <cellStyle name="60% - Accent3 2" xfId="26711" hidden="1"/>
    <cellStyle name="60% - Accent3 2" xfId="27658" hidden="1"/>
    <cellStyle name="60% - Accent3 2" xfId="27695" hidden="1"/>
    <cellStyle name="60% - Accent3 2" xfId="28640" hidden="1"/>
    <cellStyle name="60% - Accent3 2" xfId="28677" hidden="1"/>
    <cellStyle name="60% - Accent3 2" xfId="29621" hidden="1"/>
    <cellStyle name="60% - Accent3 2" xfId="29658" hidden="1"/>
    <cellStyle name="60% - Accent3 2" xfId="30602" hidden="1"/>
    <cellStyle name="60% - Accent3 2" xfId="30639" hidden="1"/>
    <cellStyle name="60% - Accent3 2" xfId="31583" hidden="1"/>
    <cellStyle name="60% - Accent3 2" xfId="31620" hidden="1"/>
    <cellStyle name="60% - Accent3 2" xfId="32564" hidden="1"/>
    <cellStyle name="60% - Accent3 2" xfId="32601" hidden="1"/>
    <cellStyle name="60% - Accent3 2" xfId="33515" hidden="1"/>
    <cellStyle name="60% - Accent3 2" xfId="33552" hidden="1"/>
    <cellStyle name="60% - Accent3 2" xfId="34670" hidden="1"/>
    <cellStyle name="60% - Accent3 2" xfId="34707" hidden="1"/>
    <cellStyle name="60% - Accent3 2" xfId="38042" hidden="1"/>
    <cellStyle name="60% - Accent3 2" xfId="38079" hidden="1"/>
    <cellStyle name="60% - Accent3 2" xfId="39030" hidden="1"/>
    <cellStyle name="60% - Accent3 2" xfId="39067" hidden="1"/>
    <cellStyle name="60% - Accent3 2" xfId="40017" hidden="1"/>
    <cellStyle name="60% - Accent3 2" xfId="40054" hidden="1"/>
    <cellStyle name="60% - Accent3 2" xfId="41002" hidden="1"/>
    <cellStyle name="60% - Accent3 2" xfId="41039" hidden="1"/>
    <cellStyle name="60% - Accent3 2" xfId="41986" hidden="1"/>
    <cellStyle name="60% - Accent3 2" xfId="42023" hidden="1"/>
    <cellStyle name="60% - Accent3 2" xfId="42970" hidden="1"/>
    <cellStyle name="60% - Accent3 2" xfId="43007" hidden="1"/>
    <cellStyle name="60% - Accent3 2" xfId="43954" hidden="1"/>
    <cellStyle name="60% - Accent3 2" xfId="43991" hidden="1"/>
    <cellStyle name="60% - Accent3 2" xfId="44938" hidden="1"/>
    <cellStyle name="60% - Accent3 2" xfId="44975" hidden="1"/>
    <cellStyle name="60% - Accent3 2" xfId="45920" hidden="1"/>
    <cellStyle name="60% - Accent3 2" xfId="45957" hidden="1"/>
    <cellStyle name="60% - Accent3 2" xfId="46901" hidden="1"/>
    <cellStyle name="60% - Accent3 2" xfId="46938" hidden="1"/>
    <cellStyle name="60% - Accent3 2" xfId="47882" hidden="1"/>
    <cellStyle name="60% - Accent3 2" xfId="47919" hidden="1"/>
    <cellStyle name="60% - Accent3 2" xfId="48863" hidden="1"/>
    <cellStyle name="60% - Accent3 2" xfId="48900" hidden="1"/>
    <cellStyle name="60% - Accent3 2" xfId="49844" hidden="1"/>
    <cellStyle name="60% - Accent3 2" xfId="49881" hidden="1"/>
    <cellStyle name="60% - Accent3 2" xfId="50795" hidden="1"/>
    <cellStyle name="60% - Accent3 2" xfId="50832" hidden="1"/>
    <cellStyle name="60% - Accent3 2" xfId="51950" hidden="1"/>
    <cellStyle name="60% - Accent3 2" xfId="51987"/>
    <cellStyle name="60% - Accent4" xfId="33" hidden="1"/>
    <cellStyle name="60% - Accent4" xfId="2455" hidden="1"/>
    <cellStyle name="60% - Accent4" xfId="3475" hidden="1"/>
    <cellStyle name="60% - Accent4" xfId="4462" hidden="1"/>
    <cellStyle name="60% - Accent4" xfId="5447" hidden="1"/>
    <cellStyle name="60% - Accent4" xfId="6431" hidden="1"/>
    <cellStyle name="60% - Accent4" xfId="7415" hidden="1"/>
    <cellStyle name="60% - Accent4" xfId="8399" hidden="1"/>
    <cellStyle name="60% - Accent4" xfId="9383" hidden="1"/>
    <cellStyle name="60% - Accent4" xfId="10366" hidden="1"/>
    <cellStyle name="60% - Accent4" xfId="11347" hidden="1"/>
    <cellStyle name="60% - Accent4" xfId="12328" hidden="1"/>
    <cellStyle name="60% - Accent4" xfId="13309" hidden="1"/>
    <cellStyle name="60% - Accent4" xfId="14290" hidden="1"/>
    <cellStyle name="60% - Accent4" xfId="16237" hidden="1"/>
    <cellStyle name="60% - Accent4" xfId="17403" hidden="1"/>
    <cellStyle name="60% - Accent4" xfId="19825" hidden="1"/>
    <cellStyle name="60% - Accent4" xfId="20835" hidden="1"/>
    <cellStyle name="60% - Accent4" xfId="21822" hidden="1"/>
    <cellStyle name="60% - Accent4" xfId="22807" hidden="1"/>
    <cellStyle name="60% - Accent4" xfId="23791" hidden="1"/>
    <cellStyle name="60% - Accent4" xfId="24775" hidden="1"/>
    <cellStyle name="60% - Accent4" xfId="25759" hidden="1"/>
    <cellStyle name="60% - Accent4" xfId="26743" hidden="1"/>
    <cellStyle name="60% - Accent4" xfId="27726" hidden="1"/>
    <cellStyle name="60% - Accent4" xfId="28707" hidden="1"/>
    <cellStyle name="60% - Accent4" xfId="29688" hidden="1"/>
    <cellStyle name="60% - Accent4" xfId="30669" hidden="1"/>
    <cellStyle name="60% - Accent4" xfId="31650" hidden="1"/>
    <cellStyle name="60% - Accent4" xfId="33597" hidden="1"/>
    <cellStyle name="60% - Accent4" xfId="17388" hidden="1"/>
    <cellStyle name="60% - Accent4" xfId="37133" hidden="1"/>
    <cellStyle name="60% - Accent4" xfId="38115" hidden="1"/>
    <cellStyle name="60% - Accent4" xfId="39102" hidden="1"/>
    <cellStyle name="60% - Accent4" xfId="40087" hidden="1"/>
    <cellStyle name="60% - Accent4" xfId="41071" hidden="1"/>
    <cellStyle name="60% - Accent4" xfId="42055" hidden="1"/>
    <cellStyle name="60% - Accent4" xfId="43039" hidden="1"/>
    <cellStyle name="60% - Accent4" xfId="44023" hidden="1"/>
    <cellStyle name="60% - Accent4" xfId="45006" hidden="1"/>
    <cellStyle name="60% - Accent4" xfId="45987" hidden="1"/>
    <cellStyle name="60% - Accent4" xfId="46968" hidden="1"/>
    <cellStyle name="60% - Accent4" xfId="47949" hidden="1"/>
    <cellStyle name="60% - Accent4" xfId="48930" hidden="1"/>
    <cellStyle name="60% - Accent4" xfId="50877" hidden="1"/>
    <cellStyle name="60% - Accent4 2" xfId="2507" hidden="1"/>
    <cellStyle name="60% - Accent4 2" xfId="3397" hidden="1"/>
    <cellStyle name="60% - Accent4 2" xfId="3434" hidden="1"/>
    <cellStyle name="60% - Accent4 2" xfId="4386" hidden="1"/>
    <cellStyle name="60% - Accent4 2" xfId="4423" hidden="1"/>
    <cellStyle name="60% - Accent4 2" xfId="5373" hidden="1"/>
    <cellStyle name="60% - Accent4 2" xfId="5410" hidden="1"/>
    <cellStyle name="60% - Accent4 2" xfId="6358" hidden="1"/>
    <cellStyle name="60% - Accent4 2" xfId="6395" hidden="1"/>
    <cellStyle name="60% - Accent4 2" xfId="7342" hidden="1"/>
    <cellStyle name="60% - Accent4 2" xfId="7379" hidden="1"/>
    <cellStyle name="60% - Accent4 2" xfId="8326" hidden="1"/>
    <cellStyle name="60% - Accent4 2" xfId="8363" hidden="1"/>
    <cellStyle name="60% - Accent4 2" xfId="9310" hidden="1"/>
    <cellStyle name="60% - Accent4 2" xfId="9347" hidden="1"/>
    <cellStyle name="60% - Accent4 2" xfId="10294" hidden="1"/>
    <cellStyle name="60% - Accent4 2" xfId="10331" hidden="1"/>
    <cellStyle name="60% - Accent4 2" xfId="11276" hidden="1"/>
    <cellStyle name="60% - Accent4 2" xfId="11313" hidden="1"/>
    <cellStyle name="60% - Accent4 2" xfId="12257" hidden="1"/>
    <cellStyle name="60% - Accent4 2" xfId="12294" hidden="1"/>
    <cellStyle name="60% - Accent4 2" xfId="13238" hidden="1"/>
    <cellStyle name="60% - Accent4 2" xfId="13275" hidden="1"/>
    <cellStyle name="60% - Accent4 2" xfId="14219" hidden="1"/>
    <cellStyle name="60% - Accent4 2" xfId="14256" hidden="1"/>
    <cellStyle name="60% - Accent4 2" xfId="15200" hidden="1"/>
    <cellStyle name="60% - Accent4 2" xfId="15237" hidden="1"/>
    <cellStyle name="60% - Accent4 2" xfId="16151" hidden="1"/>
    <cellStyle name="60% - Accent4 2" xfId="16188" hidden="1"/>
    <cellStyle name="60% - Accent4 2" xfId="17306" hidden="1"/>
    <cellStyle name="60% - Accent4 2" xfId="17343" hidden="1"/>
    <cellStyle name="60% - Accent4 2" xfId="20758" hidden="1"/>
    <cellStyle name="60% - Accent4 2" xfId="20795" hidden="1"/>
    <cellStyle name="60% - Accent4 2" xfId="21746" hidden="1"/>
    <cellStyle name="60% - Accent4 2" xfId="21783" hidden="1"/>
    <cellStyle name="60% - Accent4 2" xfId="22733" hidden="1"/>
    <cellStyle name="60% - Accent4 2" xfId="22770" hidden="1"/>
    <cellStyle name="60% - Accent4 2" xfId="23718" hidden="1"/>
    <cellStyle name="60% - Accent4 2" xfId="23755" hidden="1"/>
    <cellStyle name="60% - Accent4 2" xfId="24702" hidden="1"/>
    <cellStyle name="60% - Accent4 2" xfId="24739" hidden="1"/>
    <cellStyle name="60% - Accent4 2" xfId="25686" hidden="1"/>
    <cellStyle name="60% - Accent4 2" xfId="25723" hidden="1"/>
    <cellStyle name="60% - Accent4 2" xfId="26670" hidden="1"/>
    <cellStyle name="60% - Accent4 2" xfId="26707" hidden="1"/>
    <cellStyle name="60% - Accent4 2" xfId="27654" hidden="1"/>
    <cellStyle name="60% - Accent4 2" xfId="27691" hidden="1"/>
    <cellStyle name="60% - Accent4 2" xfId="28636" hidden="1"/>
    <cellStyle name="60% - Accent4 2" xfId="28673" hidden="1"/>
    <cellStyle name="60% - Accent4 2" xfId="29617" hidden="1"/>
    <cellStyle name="60% - Accent4 2" xfId="29654" hidden="1"/>
    <cellStyle name="60% - Accent4 2" xfId="30598" hidden="1"/>
    <cellStyle name="60% - Accent4 2" xfId="30635" hidden="1"/>
    <cellStyle name="60% - Accent4 2" xfId="31579" hidden="1"/>
    <cellStyle name="60% - Accent4 2" xfId="31616" hidden="1"/>
    <cellStyle name="60% - Accent4 2" xfId="32560" hidden="1"/>
    <cellStyle name="60% - Accent4 2" xfId="32597" hidden="1"/>
    <cellStyle name="60% - Accent4 2" xfId="33511" hidden="1"/>
    <cellStyle name="60% - Accent4 2" xfId="33548" hidden="1"/>
    <cellStyle name="60% - Accent4 2" xfId="34666" hidden="1"/>
    <cellStyle name="60% - Accent4 2" xfId="34703" hidden="1"/>
    <cellStyle name="60% - Accent4 2" xfId="38038" hidden="1"/>
    <cellStyle name="60% - Accent4 2" xfId="38075" hidden="1"/>
    <cellStyle name="60% - Accent4 2" xfId="39026" hidden="1"/>
    <cellStyle name="60% - Accent4 2" xfId="39063" hidden="1"/>
    <cellStyle name="60% - Accent4 2" xfId="40013" hidden="1"/>
    <cellStyle name="60% - Accent4 2" xfId="40050" hidden="1"/>
    <cellStyle name="60% - Accent4 2" xfId="40998" hidden="1"/>
    <cellStyle name="60% - Accent4 2" xfId="41035" hidden="1"/>
    <cellStyle name="60% - Accent4 2" xfId="41982" hidden="1"/>
    <cellStyle name="60% - Accent4 2" xfId="42019" hidden="1"/>
    <cellStyle name="60% - Accent4 2" xfId="42966" hidden="1"/>
    <cellStyle name="60% - Accent4 2" xfId="43003" hidden="1"/>
    <cellStyle name="60% - Accent4 2" xfId="43950" hidden="1"/>
    <cellStyle name="60% - Accent4 2" xfId="43987" hidden="1"/>
    <cellStyle name="60% - Accent4 2" xfId="44934" hidden="1"/>
    <cellStyle name="60% - Accent4 2" xfId="44971" hidden="1"/>
    <cellStyle name="60% - Accent4 2" xfId="45916" hidden="1"/>
    <cellStyle name="60% - Accent4 2" xfId="45953" hidden="1"/>
    <cellStyle name="60% - Accent4 2" xfId="46897" hidden="1"/>
    <cellStyle name="60% - Accent4 2" xfId="46934" hidden="1"/>
    <cellStyle name="60% - Accent4 2" xfId="47878" hidden="1"/>
    <cellStyle name="60% - Accent4 2" xfId="47915" hidden="1"/>
    <cellStyle name="60% - Accent4 2" xfId="48859" hidden="1"/>
    <cellStyle name="60% - Accent4 2" xfId="48896" hidden="1"/>
    <cellStyle name="60% - Accent4 2" xfId="49840" hidden="1"/>
    <cellStyle name="60% - Accent4 2" xfId="49877" hidden="1"/>
    <cellStyle name="60% - Accent4 2" xfId="50791" hidden="1"/>
    <cellStyle name="60% - Accent4 2" xfId="50828" hidden="1"/>
    <cellStyle name="60% - Accent4 2" xfId="51946" hidden="1"/>
    <cellStyle name="60% - Accent4 2" xfId="51983"/>
    <cellStyle name="60% - Accent5" xfId="37" hidden="1"/>
    <cellStyle name="60% - Accent5" xfId="2452" hidden="1"/>
    <cellStyle name="60% - Accent5" xfId="3472" hidden="1"/>
    <cellStyle name="60% - Accent5" xfId="4459" hidden="1"/>
    <cellStyle name="60% - Accent5" xfId="5444" hidden="1"/>
    <cellStyle name="60% - Accent5" xfId="6428" hidden="1"/>
    <cellStyle name="60% - Accent5" xfId="7412" hidden="1"/>
    <cellStyle name="60% - Accent5" xfId="8396" hidden="1"/>
    <cellStyle name="60% - Accent5" xfId="9380" hidden="1"/>
    <cellStyle name="60% - Accent5" xfId="10363" hidden="1"/>
    <cellStyle name="60% - Accent5" xfId="11344" hidden="1"/>
    <cellStyle name="60% - Accent5" xfId="12325" hidden="1"/>
    <cellStyle name="60% - Accent5" xfId="13306" hidden="1"/>
    <cellStyle name="60% - Accent5" xfId="14287" hidden="1"/>
    <cellStyle name="60% - Accent5" xfId="16240" hidden="1"/>
    <cellStyle name="60% - Accent5" xfId="17407" hidden="1"/>
    <cellStyle name="60% - Accent5" xfId="19822" hidden="1"/>
    <cellStyle name="60% - Accent5" xfId="20832" hidden="1"/>
    <cellStyle name="60% - Accent5" xfId="21819" hidden="1"/>
    <cellStyle name="60% - Accent5" xfId="22804" hidden="1"/>
    <cellStyle name="60% - Accent5" xfId="23788" hidden="1"/>
    <cellStyle name="60% - Accent5" xfId="24772" hidden="1"/>
    <cellStyle name="60% - Accent5" xfId="25756" hidden="1"/>
    <cellStyle name="60% - Accent5" xfId="26740" hidden="1"/>
    <cellStyle name="60% - Accent5" xfId="27723" hidden="1"/>
    <cellStyle name="60% - Accent5" xfId="28704" hidden="1"/>
    <cellStyle name="60% - Accent5" xfId="29685" hidden="1"/>
    <cellStyle name="60% - Accent5" xfId="30666" hidden="1"/>
    <cellStyle name="60% - Accent5" xfId="31647" hidden="1"/>
    <cellStyle name="60% - Accent5" xfId="33600" hidden="1"/>
    <cellStyle name="60% - Accent5" xfId="19869" hidden="1"/>
    <cellStyle name="60% - Accent5" xfId="37130" hidden="1"/>
    <cellStyle name="60% - Accent5" xfId="38112" hidden="1"/>
    <cellStyle name="60% - Accent5" xfId="39099" hidden="1"/>
    <cellStyle name="60% - Accent5" xfId="40084" hidden="1"/>
    <cellStyle name="60% - Accent5" xfId="41068" hidden="1"/>
    <cellStyle name="60% - Accent5" xfId="42052" hidden="1"/>
    <cellStyle name="60% - Accent5" xfId="43036" hidden="1"/>
    <cellStyle name="60% - Accent5" xfId="44020" hidden="1"/>
    <cellStyle name="60% - Accent5" xfId="45003" hidden="1"/>
    <cellStyle name="60% - Accent5" xfId="45984" hidden="1"/>
    <cellStyle name="60% - Accent5" xfId="46965" hidden="1"/>
    <cellStyle name="60% - Accent5" xfId="47946" hidden="1"/>
    <cellStyle name="60% - Accent5" xfId="48927" hidden="1"/>
    <cellStyle name="60% - Accent5" xfId="50880" hidden="1"/>
    <cellStyle name="60% - Accent5 2" xfId="2511" hidden="1"/>
    <cellStyle name="60% - Accent5 2" xfId="3393" hidden="1"/>
    <cellStyle name="60% - Accent5 2" xfId="3430" hidden="1"/>
    <cellStyle name="60% - Accent5 2" xfId="4382" hidden="1"/>
    <cellStyle name="60% - Accent5 2" xfId="4419" hidden="1"/>
    <cellStyle name="60% - Accent5 2" xfId="5369" hidden="1"/>
    <cellStyle name="60% - Accent5 2" xfId="5406" hidden="1"/>
    <cellStyle name="60% - Accent5 2" xfId="6354" hidden="1"/>
    <cellStyle name="60% - Accent5 2" xfId="6391" hidden="1"/>
    <cellStyle name="60% - Accent5 2" xfId="7338" hidden="1"/>
    <cellStyle name="60% - Accent5 2" xfId="7375" hidden="1"/>
    <cellStyle name="60% - Accent5 2" xfId="8322" hidden="1"/>
    <cellStyle name="60% - Accent5 2" xfId="8359" hidden="1"/>
    <cellStyle name="60% - Accent5 2" xfId="9306" hidden="1"/>
    <cellStyle name="60% - Accent5 2" xfId="9343" hidden="1"/>
    <cellStyle name="60% - Accent5 2" xfId="10290" hidden="1"/>
    <cellStyle name="60% - Accent5 2" xfId="10327" hidden="1"/>
    <cellStyle name="60% - Accent5 2" xfId="11272" hidden="1"/>
    <cellStyle name="60% - Accent5 2" xfId="11309" hidden="1"/>
    <cellStyle name="60% - Accent5 2" xfId="12253" hidden="1"/>
    <cellStyle name="60% - Accent5 2" xfId="12290" hidden="1"/>
    <cellStyle name="60% - Accent5 2" xfId="13234" hidden="1"/>
    <cellStyle name="60% - Accent5 2" xfId="13271" hidden="1"/>
    <cellStyle name="60% - Accent5 2" xfId="14215" hidden="1"/>
    <cellStyle name="60% - Accent5 2" xfId="14252" hidden="1"/>
    <cellStyle name="60% - Accent5 2" xfId="15196" hidden="1"/>
    <cellStyle name="60% - Accent5 2" xfId="15233" hidden="1"/>
    <cellStyle name="60% - Accent5 2" xfId="16147" hidden="1"/>
    <cellStyle name="60% - Accent5 2" xfId="16184" hidden="1"/>
    <cellStyle name="60% - Accent5 2" xfId="17302" hidden="1"/>
    <cellStyle name="60% - Accent5 2" xfId="17339" hidden="1"/>
    <cellStyle name="60% - Accent5 2" xfId="20754" hidden="1"/>
    <cellStyle name="60% - Accent5 2" xfId="20791" hidden="1"/>
    <cellStyle name="60% - Accent5 2" xfId="21742" hidden="1"/>
    <cellStyle name="60% - Accent5 2" xfId="21779" hidden="1"/>
    <cellStyle name="60% - Accent5 2" xfId="22729" hidden="1"/>
    <cellStyle name="60% - Accent5 2" xfId="22766" hidden="1"/>
    <cellStyle name="60% - Accent5 2" xfId="23714" hidden="1"/>
    <cellStyle name="60% - Accent5 2" xfId="23751" hidden="1"/>
    <cellStyle name="60% - Accent5 2" xfId="24698" hidden="1"/>
    <cellStyle name="60% - Accent5 2" xfId="24735" hidden="1"/>
    <cellStyle name="60% - Accent5 2" xfId="25682" hidden="1"/>
    <cellStyle name="60% - Accent5 2" xfId="25719" hidden="1"/>
    <cellStyle name="60% - Accent5 2" xfId="26666" hidden="1"/>
    <cellStyle name="60% - Accent5 2" xfId="26703" hidden="1"/>
    <cellStyle name="60% - Accent5 2" xfId="27650" hidden="1"/>
    <cellStyle name="60% - Accent5 2" xfId="27687" hidden="1"/>
    <cellStyle name="60% - Accent5 2" xfId="28632" hidden="1"/>
    <cellStyle name="60% - Accent5 2" xfId="28669" hidden="1"/>
    <cellStyle name="60% - Accent5 2" xfId="29613" hidden="1"/>
    <cellStyle name="60% - Accent5 2" xfId="29650" hidden="1"/>
    <cellStyle name="60% - Accent5 2" xfId="30594" hidden="1"/>
    <cellStyle name="60% - Accent5 2" xfId="30631" hidden="1"/>
    <cellStyle name="60% - Accent5 2" xfId="31575" hidden="1"/>
    <cellStyle name="60% - Accent5 2" xfId="31612" hidden="1"/>
    <cellStyle name="60% - Accent5 2" xfId="32556" hidden="1"/>
    <cellStyle name="60% - Accent5 2" xfId="32593" hidden="1"/>
    <cellStyle name="60% - Accent5 2" xfId="33507" hidden="1"/>
    <cellStyle name="60% - Accent5 2" xfId="33544" hidden="1"/>
    <cellStyle name="60% - Accent5 2" xfId="34662" hidden="1"/>
    <cellStyle name="60% - Accent5 2" xfId="34699" hidden="1"/>
    <cellStyle name="60% - Accent5 2" xfId="38034" hidden="1"/>
    <cellStyle name="60% - Accent5 2" xfId="38071" hidden="1"/>
    <cellStyle name="60% - Accent5 2" xfId="39022" hidden="1"/>
    <cellStyle name="60% - Accent5 2" xfId="39059" hidden="1"/>
    <cellStyle name="60% - Accent5 2" xfId="40009" hidden="1"/>
    <cellStyle name="60% - Accent5 2" xfId="40046" hidden="1"/>
    <cellStyle name="60% - Accent5 2" xfId="40994" hidden="1"/>
    <cellStyle name="60% - Accent5 2" xfId="41031" hidden="1"/>
    <cellStyle name="60% - Accent5 2" xfId="41978" hidden="1"/>
    <cellStyle name="60% - Accent5 2" xfId="42015" hidden="1"/>
    <cellStyle name="60% - Accent5 2" xfId="42962" hidden="1"/>
    <cellStyle name="60% - Accent5 2" xfId="42999" hidden="1"/>
    <cellStyle name="60% - Accent5 2" xfId="43946" hidden="1"/>
    <cellStyle name="60% - Accent5 2" xfId="43983" hidden="1"/>
    <cellStyle name="60% - Accent5 2" xfId="44930" hidden="1"/>
    <cellStyle name="60% - Accent5 2" xfId="44967" hidden="1"/>
    <cellStyle name="60% - Accent5 2" xfId="45912" hidden="1"/>
    <cellStyle name="60% - Accent5 2" xfId="45949" hidden="1"/>
    <cellStyle name="60% - Accent5 2" xfId="46893" hidden="1"/>
    <cellStyle name="60% - Accent5 2" xfId="46930" hidden="1"/>
    <cellStyle name="60% - Accent5 2" xfId="47874" hidden="1"/>
    <cellStyle name="60% - Accent5 2" xfId="47911" hidden="1"/>
    <cellStyle name="60% - Accent5 2" xfId="48855" hidden="1"/>
    <cellStyle name="60% - Accent5 2" xfId="48892" hidden="1"/>
    <cellStyle name="60% - Accent5 2" xfId="49836" hidden="1"/>
    <cellStyle name="60% - Accent5 2" xfId="49873" hidden="1"/>
    <cellStyle name="60% - Accent5 2" xfId="50787" hidden="1"/>
    <cellStyle name="60% - Accent5 2" xfId="50824" hidden="1"/>
    <cellStyle name="60% - Accent5 2" xfId="51942" hidden="1"/>
    <cellStyle name="60% - Accent5 2" xfId="51979"/>
    <cellStyle name="60% - Accent6" xfId="41" hidden="1"/>
    <cellStyle name="60% - Accent6" xfId="2449" hidden="1"/>
    <cellStyle name="60% - Accent6" xfId="3469" hidden="1"/>
    <cellStyle name="60% - Accent6" xfId="4456" hidden="1"/>
    <cellStyle name="60% - Accent6" xfId="5441" hidden="1"/>
    <cellStyle name="60% - Accent6" xfId="6425" hidden="1"/>
    <cellStyle name="60% - Accent6" xfId="7409" hidden="1"/>
    <cellStyle name="60% - Accent6" xfId="8393" hidden="1"/>
    <cellStyle name="60% - Accent6" xfId="9377" hidden="1"/>
    <cellStyle name="60% - Accent6" xfId="10360" hidden="1"/>
    <cellStyle name="60% - Accent6" xfId="11341" hidden="1"/>
    <cellStyle name="60% - Accent6" xfId="12322" hidden="1"/>
    <cellStyle name="60% - Accent6" xfId="13303" hidden="1"/>
    <cellStyle name="60% - Accent6" xfId="14284" hidden="1"/>
    <cellStyle name="60% - Accent6" xfId="16243" hidden="1"/>
    <cellStyle name="60% - Accent6" xfId="17411" hidden="1"/>
    <cellStyle name="60% - Accent6" xfId="19819" hidden="1"/>
    <cellStyle name="60% - Accent6" xfId="20829" hidden="1"/>
    <cellStyle name="60% - Accent6" xfId="21816" hidden="1"/>
    <cellStyle name="60% - Accent6" xfId="22801" hidden="1"/>
    <cellStyle name="60% - Accent6" xfId="23785" hidden="1"/>
    <cellStyle name="60% - Accent6" xfId="24769" hidden="1"/>
    <cellStyle name="60% - Accent6" xfId="25753" hidden="1"/>
    <cellStyle name="60% - Accent6" xfId="26737" hidden="1"/>
    <cellStyle name="60% - Accent6" xfId="27720" hidden="1"/>
    <cellStyle name="60% - Accent6" xfId="28701" hidden="1"/>
    <cellStyle name="60% - Accent6" xfId="29682" hidden="1"/>
    <cellStyle name="60% - Accent6" xfId="30663" hidden="1"/>
    <cellStyle name="60% - Accent6" xfId="31644" hidden="1"/>
    <cellStyle name="60% - Accent6" xfId="33603" hidden="1"/>
    <cellStyle name="60% - Accent6" xfId="19875" hidden="1"/>
    <cellStyle name="60% - Accent6" xfId="37127" hidden="1"/>
    <cellStyle name="60% - Accent6" xfId="38109" hidden="1"/>
    <cellStyle name="60% - Accent6" xfId="39096" hidden="1"/>
    <cellStyle name="60% - Accent6" xfId="40081" hidden="1"/>
    <cellStyle name="60% - Accent6" xfId="41065" hidden="1"/>
    <cellStyle name="60% - Accent6" xfId="42049" hidden="1"/>
    <cellStyle name="60% - Accent6" xfId="43033" hidden="1"/>
    <cellStyle name="60% - Accent6" xfId="44017" hidden="1"/>
    <cellStyle name="60% - Accent6" xfId="45000" hidden="1"/>
    <cellStyle name="60% - Accent6" xfId="45981" hidden="1"/>
    <cellStyle name="60% - Accent6" xfId="46962" hidden="1"/>
    <cellStyle name="60% - Accent6" xfId="47943" hidden="1"/>
    <cellStyle name="60% - Accent6" xfId="48924" hidden="1"/>
    <cellStyle name="60% - Accent6" xfId="50883" hidden="1"/>
    <cellStyle name="60% - Accent6 2" xfId="2515" hidden="1"/>
    <cellStyle name="60% - Accent6 2" xfId="3389" hidden="1"/>
    <cellStyle name="60% - Accent6 2" xfId="3426" hidden="1"/>
    <cellStyle name="60% - Accent6 2" xfId="4378" hidden="1"/>
    <cellStyle name="60% - Accent6 2" xfId="4415" hidden="1"/>
    <cellStyle name="60% - Accent6 2" xfId="5365" hidden="1"/>
    <cellStyle name="60% - Accent6 2" xfId="5402" hidden="1"/>
    <cellStyle name="60% - Accent6 2" xfId="6350" hidden="1"/>
    <cellStyle name="60% - Accent6 2" xfId="6387" hidden="1"/>
    <cellStyle name="60% - Accent6 2" xfId="7334" hidden="1"/>
    <cellStyle name="60% - Accent6 2" xfId="7371" hidden="1"/>
    <cellStyle name="60% - Accent6 2" xfId="8318" hidden="1"/>
    <cellStyle name="60% - Accent6 2" xfId="8355" hidden="1"/>
    <cellStyle name="60% - Accent6 2" xfId="9302" hidden="1"/>
    <cellStyle name="60% - Accent6 2" xfId="9339" hidden="1"/>
    <cellStyle name="60% - Accent6 2" xfId="10286" hidden="1"/>
    <cellStyle name="60% - Accent6 2" xfId="10323" hidden="1"/>
    <cellStyle name="60% - Accent6 2" xfId="11268" hidden="1"/>
    <cellStyle name="60% - Accent6 2" xfId="11305" hidden="1"/>
    <cellStyle name="60% - Accent6 2" xfId="12249" hidden="1"/>
    <cellStyle name="60% - Accent6 2" xfId="12286" hidden="1"/>
    <cellStyle name="60% - Accent6 2" xfId="13230" hidden="1"/>
    <cellStyle name="60% - Accent6 2" xfId="13267" hidden="1"/>
    <cellStyle name="60% - Accent6 2" xfId="14211" hidden="1"/>
    <cellStyle name="60% - Accent6 2" xfId="14248" hidden="1"/>
    <cellStyle name="60% - Accent6 2" xfId="15192" hidden="1"/>
    <cellStyle name="60% - Accent6 2" xfId="15229" hidden="1"/>
    <cellStyle name="60% - Accent6 2" xfId="16143" hidden="1"/>
    <cellStyle name="60% - Accent6 2" xfId="16180" hidden="1"/>
    <cellStyle name="60% - Accent6 2" xfId="17298" hidden="1"/>
    <cellStyle name="60% - Accent6 2" xfId="17335" hidden="1"/>
    <cellStyle name="60% - Accent6 2" xfId="20750" hidden="1"/>
    <cellStyle name="60% - Accent6 2" xfId="20787" hidden="1"/>
    <cellStyle name="60% - Accent6 2" xfId="21738" hidden="1"/>
    <cellStyle name="60% - Accent6 2" xfId="21775" hidden="1"/>
    <cellStyle name="60% - Accent6 2" xfId="22725" hidden="1"/>
    <cellStyle name="60% - Accent6 2" xfId="22762" hidden="1"/>
    <cellStyle name="60% - Accent6 2" xfId="23710" hidden="1"/>
    <cellStyle name="60% - Accent6 2" xfId="23747" hidden="1"/>
    <cellStyle name="60% - Accent6 2" xfId="24694" hidden="1"/>
    <cellStyle name="60% - Accent6 2" xfId="24731" hidden="1"/>
    <cellStyle name="60% - Accent6 2" xfId="25678" hidden="1"/>
    <cellStyle name="60% - Accent6 2" xfId="25715" hidden="1"/>
    <cellStyle name="60% - Accent6 2" xfId="26662" hidden="1"/>
    <cellStyle name="60% - Accent6 2" xfId="26699" hidden="1"/>
    <cellStyle name="60% - Accent6 2" xfId="27646" hidden="1"/>
    <cellStyle name="60% - Accent6 2" xfId="27683" hidden="1"/>
    <cellStyle name="60% - Accent6 2" xfId="28628" hidden="1"/>
    <cellStyle name="60% - Accent6 2" xfId="28665" hidden="1"/>
    <cellStyle name="60% - Accent6 2" xfId="29609" hidden="1"/>
    <cellStyle name="60% - Accent6 2" xfId="29646" hidden="1"/>
    <cellStyle name="60% - Accent6 2" xfId="30590" hidden="1"/>
    <cellStyle name="60% - Accent6 2" xfId="30627" hidden="1"/>
    <cellStyle name="60% - Accent6 2" xfId="31571" hidden="1"/>
    <cellStyle name="60% - Accent6 2" xfId="31608" hidden="1"/>
    <cellStyle name="60% - Accent6 2" xfId="32552" hidden="1"/>
    <cellStyle name="60% - Accent6 2" xfId="32589" hidden="1"/>
    <cellStyle name="60% - Accent6 2" xfId="33503" hidden="1"/>
    <cellStyle name="60% - Accent6 2" xfId="33540" hidden="1"/>
    <cellStyle name="60% - Accent6 2" xfId="34658" hidden="1"/>
    <cellStyle name="60% - Accent6 2" xfId="34695" hidden="1"/>
    <cellStyle name="60% - Accent6 2" xfId="38030" hidden="1"/>
    <cellStyle name="60% - Accent6 2" xfId="38067" hidden="1"/>
    <cellStyle name="60% - Accent6 2" xfId="39018" hidden="1"/>
    <cellStyle name="60% - Accent6 2" xfId="39055" hidden="1"/>
    <cellStyle name="60% - Accent6 2" xfId="40005" hidden="1"/>
    <cellStyle name="60% - Accent6 2" xfId="40042" hidden="1"/>
    <cellStyle name="60% - Accent6 2" xfId="40990" hidden="1"/>
    <cellStyle name="60% - Accent6 2" xfId="41027" hidden="1"/>
    <cellStyle name="60% - Accent6 2" xfId="41974" hidden="1"/>
    <cellStyle name="60% - Accent6 2" xfId="42011" hidden="1"/>
    <cellStyle name="60% - Accent6 2" xfId="42958" hidden="1"/>
    <cellStyle name="60% - Accent6 2" xfId="42995" hidden="1"/>
    <cellStyle name="60% - Accent6 2" xfId="43942" hidden="1"/>
    <cellStyle name="60% - Accent6 2" xfId="43979" hidden="1"/>
    <cellStyle name="60% - Accent6 2" xfId="44926" hidden="1"/>
    <cellStyle name="60% - Accent6 2" xfId="44963" hidden="1"/>
    <cellStyle name="60% - Accent6 2" xfId="45908" hidden="1"/>
    <cellStyle name="60% - Accent6 2" xfId="45945" hidden="1"/>
    <cellStyle name="60% - Accent6 2" xfId="46889" hidden="1"/>
    <cellStyle name="60% - Accent6 2" xfId="46926" hidden="1"/>
    <cellStyle name="60% - Accent6 2" xfId="47870" hidden="1"/>
    <cellStyle name="60% - Accent6 2" xfId="47907" hidden="1"/>
    <cellStyle name="60% - Accent6 2" xfId="48851" hidden="1"/>
    <cellStyle name="60% - Accent6 2" xfId="48888" hidden="1"/>
    <cellStyle name="60% - Accent6 2" xfId="49832" hidden="1"/>
    <cellStyle name="60% - Accent6 2" xfId="49869" hidden="1"/>
    <cellStyle name="60% - Accent6 2" xfId="50783" hidden="1"/>
    <cellStyle name="60% - Accent6 2" xfId="50820" hidden="1"/>
    <cellStyle name="60% - Accent6 2" xfId="51938" hidden="1"/>
    <cellStyle name="60% - Accent6 2" xfId="51975"/>
    <cellStyle name="Accent1 2" xfId="2492" hidden="1"/>
    <cellStyle name="Accent1 2" xfId="3412" hidden="1"/>
    <cellStyle name="Accent1 2" xfId="3449" hidden="1"/>
    <cellStyle name="Accent1 2" xfId="3498" hidden="1"/>
    <cellStyle name="Accent1 2" xfId="4401" hidden="1"/>
    <cellStyle name="Accent1 2" xfId="4438" hidden="1"/>
    <cellStyle name="Accent1 2" xfId="4485" hidden="1"/>
    <cellStyle name="Accent1 2" xfId="5388" hidden="1"/>
    <cellStyle name="Accent1 2" xfId="5425" hidden="1"/>
    <cellStyle name="Accent1 2" xfId="5470" hidden="1"/>
    <cellStyle name="Accent1 2" xfId="6373" hidden="1"/>
    <cellStyle name="Accent1 2" xfId="6410" hidden="1"/>
    <cellStyle name="Accent1 2" xfId="6455" hidden="1"/>
    <cellStyle name="Accent1 2" xfId="7357" hidden="1"/>
    <cellStyle name="Accent1 2" xfId="7394" hidden="1"/>
    <cellStyle name="Accent1 2" xfId="7438" hidden="1"/>
    <cellStyle name="Accent1 2" xfId="8341" hidden="1"/>
    <cellStyle name="Accent1 2" xfId="8378" hidden="1"/>
    <cellStyle name="Accent1 2" xfId="8422" hidden="1"/>
    <cellStyle name="Accent1 2" xfId="9325" hidden="1"/>
    <cellStyle name="Accent1 2" xfId="9362" hidden="1"/>
    <cellStyle name="Accent1 2" xfId="9406" hidden="1"/>
    <cellStyle name="Accent1 2" xfId="10309" hidden="1"/>
    <cellStyle name="Accent1 2" xfId="10346" hidden="1"/>
    <cellStyle name="Accent1 2" xfId="10389" hidden="1"/>
    <cellStyle name="Accent1 2" xfId="11291" hidden="1"/>
    <cellStyle name="Accent1 2" xfId="11328" hidden="1"/>
    <cellStyle name="Accent1 2" xfId="11370" hidden="1"/>
    <cellStyle name="Accent1 2" xfId="12272" hidden="1"/>
    <cellStyle name="Accent1 2" xfId="12309" hidden="1"/>
    <cellStyle name="Accent1 2" xfId="12351" hidden="1"/>
    <cellStyle name="Accent1 2" xfId="13253" hidden="1"/>
    <cellStyle name="Accent1 2" xfId="13290" hidden="1"/>
    <cellStyle name="Accent1 2" xfId="13332" hidden="1"/>
    <cellStyle name="Accent1 2" xfId="14234" hidden="1"/>
    <cellStyle name="Accent1 2" xfId="14271" hidden="1"/>
    <cellStyle name="Accent1 2" xfId="14313" hidden="1"/>
    <cellStyle name="Accent1 2" xfId="15215" hidden="1"/>
    <cellStyle name="Accent1 2" xfId="15252" hidden="1"/>
    <cellStyle name="Accent1 2" xfId="15264" hidden="1"/>
    <cellStyle name="Accent1 2" xfId="16166" hidden="1"/>
    <cellStyle name="Accent1 2" xfId="16203" hidden="1"/>
    <cellStyle name="Accent1 2" xfId="16419" hidden="1"/>
    <cellStyle name="Accent1 2" xfId="17321" hidden="1"/>
    <cellStyle name="Accent1 2" xfId="17358" hidden="1"/>
    <cellStyle name="Accent1 2" xfId="20773" hidden="1"/>
    <cellStyle name="Accent1 2" xfId="20810" hidden="1"/>
    <cellStyle name="Accent1 2" xfId="20858" hidden="1"/>
    <cellStyle name="Accent1 2" xfId="21761" hidden="1"/>
    <cellStyle name="Accent1 2" xfId="21798" hidden="1"/>
    <cellStyle name="Accent1 2" xfId="21845" hidden="1"/>
    <cellStyle name="Accent1 2" xfId="22748" hidden="1"/>
    <cellStyle name="Accent1 2" xfId="22785" hidden="1"/>
    <cellStyle name="Accent1 2" xfId="22830" hidden="1"/>
    <cellStyle name="Accent1 2" xfId="23733" hidden="1"/>
    <cellStyle name="Accent1 2" xfId="23770" hidden="1"/>
    <cellStyle name="Accent1 2" xfId="23815" hidden="1"/>
    <cellStyle name="Accent1 2" xfId="24717" hidden="1"/>
    <cellStyle name="Accent1 2" xfId="24754" hidden="1"/>
    <cellStyle name="Accent1 2" xfId="24798" hidden="1"/>
    <cellStyle name="Accent1 2" xfId="25701" hidden="1"/>
    <cellStyle name="Accent1 2" xfId="25738" hidden="1"/>
    <cellStyle name="Accent1 2" xfId="25782" hidden="1"/>
    <cellStyle name="Accent1 2" xfId="26685" hidden="1"/>
    <cellStyle name="Accent1 2" xfId="26722" hidden="1"/>
    <cellStyle name="Accent1 2" xfId="26766" hidden="1"/>
    <cellStyle name="Accent1 2" xfId="27669" hidden="1"/>
    <cellStyle name="Accent1 2" xfId="27706" hidden="1"/>
    <cellStyle name="Accent1 2" xfId="27749" hidden="1"/>
    <cellStyle name="Accent1 2" xfId="28651" hidden="1"/>
    <cellStyle name="Accent1 2" xfId="28688" hidden="1"/>
    <cellStyle name="Accent1 2" xfId="28730" hidden="1"/>
    <cellStyle name="Accent1 2" xfId="29632" hidden="1"/>
    <cellStyle name="Accent1 2" xfId="29669" hidden="1"/>
    <cellStyle name="Accent1 2" xfId="29711" hidden="1"/>
    <cellStyle name="Accent1 2" xfId="30613" hidden="1"/>
    <cellStyle name="Accent1 2" xfId="30650" hidden="1"/>
    <cellStyle name="Accent1 2" xfId="30692" hidden="1"/>
    <cellStyle name="Accent1 2" xfId="31594" hidden="1"/>
    <cellStyle name="Accent1 2" xfId="31631" hidden="1"/>
    <cellStyle name="Accent1 2" xfId="31673" hidden="1"/>
    <cellStyle name="Accent1 2" xfId="32575" hidden="1"/>
    <cellStyle name="Accent1 2" xfId="32612" hidden="1"/>
    <cellStyle name="Accent1 2" xfId="32624" hidden="1"/>
    <cellStyle name="Accent1 2" xfId="33526" hidden="1"/>
    <cellStyle name="Accent1 2" xfId="33563" hidden="1"/>
    <cellStyle name="Accent1 2" xfId="33779" hidden="1"/>
    <cellStyle name="Accent1 2" xfId="34681" hidden="1"/>
    <cellStyle name="Accent1 2" xfId="34718" hidden="1"/>
    <cellStyle name="Accent1 2" xfId="38053" hidden="1"/>
    <cellStyle name="Accent1 2" xfId="38090" hidden="1"/>
    <cellStyle name="Accent1 2" xfId="38138" hidden="1"/>
    <cellStyle name="Accent1 2" xfId="39041" hidden="1"/>
    <cellStyle name="Accent1 2" xfId="39078" hidden="1"/>
    <cellStyle name="Accent1 2" xfId="39125" hidden="1"/>
    <cellStyle name="Accent1 2" xfId="40028" hidden="1"/>
    <cellStyle name="Accent1 2" xfId="40065" hidden="1"/>
    <cellStyle name="Accent1 2" xfId="40110" hidden="1"/>
    <cellStyle name="Accent1 2" xfId="41013" hidden="1"/>
    <cellStyle name="Accent1 2" xfId="41050" hidden="1"/>
    <cellStyle name="Accent1 2" xfId="41095" hidden="1"/>
    <cellStyle name="Accent1 2" xfId="41997" hidden="1"/>
    <cellStyle name="Accent1 2" xfId="42034" hidden="1"/>
    <cellStyle name="Accent1 2" xfId="42078" hidden="1"/>
    <cellStyle name="Accent1 2" xfId="42981" hidden="1"/>
    <cellStyle name="Accent1 2" xfId="43018" hidden="1"/>
    <cellStyle name="Accent1 2" xfId="43062" hidden="1"/>
    <cellStyle name="Accent1 2" xfId="43965" hidden="1"/>
    <cellStyle name="Accent1 2" xfId="44002" hidden="1"/>
    <cellStyle name="Accent1 2" xfId="44046" hidden="1"/>
    <cellStyle name="Accent1 2" xfId="44949" hidden="1"/>
    <cellStyle name="Accent1 2" xfId="44986" hidden="1"/>
    <cellStyle name="Accent1 2" xfId="45029" hidden="1"/>
    <cellStyle name="Accent1 2" xfId="45931" hidden="1"/>
    <cellStyle name="Accent1 2" xfId="45968" hidden="1"/>
    <cellStyle name="Accent1 2" xfId="46010" hidden="1"/>
    <cellStyle name="Accent1 2" xfId="46912" hidden="1"/>
    <cellStyle name="Accent1 2" xfId="46949" hidden="1"/>
    <cellStyle name="Accent1 2" xfId="46991" hidden="1"/>
    <cellStyle name="Accent1 2" xfId="47893" hidden="1"/>
    <cellStyle name="Accent1 2" xfId="47930" hidden="1"/>
    <cellStyle name="Accent1 2" xfId="47972" hidden="1"/>
    <cellStyle name="Accent1 2" xfId="48874" hidden="1"/>
    <cellStyle name="Accent1 2" xfId="48911" hidden="1"/>
    <cellStyle name="Accent1 2" xfId="48953" hidden="1"/>
    <cellStyle name="Accent1 2" xfId="49855" hidden="1"/>
    <cellStyle name="Accent1 2" xfId="49892" hidden="1"/>
    <cellStyle name="Accent1 2" xfId="49904" hidden="1"/>
    <cellStyle name="Accent1 2" xfId="50806" hidden="1"/>
    <cellStyle name="Accent1 2" xfId="50843" hidden="1"/>
    <cellStyle name="Accent1 2" xfId="51059" hidden="1"/>
    <cellStyle name="Accent1 2" xfId="51961" hidden="1"/>
    <cellStyle name="Accent1 2" xfId="51998"/>
    <cellStyle name="Accent1 3" xfId="18"/>
    <cellStyle name="Accent2 2" xfId="2496" hidden="1"/>
    <cellStyle name="Accent2 2" xfId="3408" hidden="1"/>
    <cellStyle name="Accent2 2" xfId="3445" hidden="1"/>
    <cellStyle name="Accent2 2" xfId="3499" hidden="1"/>
    <cellStyle name="Accent2 2" xfId="4397" hidden="1"/>
    <cellStyle name="Accent2 2" xfId="4434" hidden="1"/>
    <cellStyle name="Accent2 2" xfId="4486" hidden="1"/>
    <cellStyle name="Accent2 2" xfId="5384" hidden="1"/>
    <cellStyle name="Accent2 2" xfId="5421" hidden="1"/>
    <cellStyle name="Accent2 2" xfId="5471" hidden="1"/>
    <cellStyle name="Accent2 2" xfId="6369" hidden="1"/>
    <cellStyle name="Accent2 2" xfId="6406" hidden="1"/>
    <cellStyle name="Accent2 2" xfId="6456" hidden="1"/>
    <cellStyle name="Accent2 2" xfId="7353" hidden="1"/>
    <cellStyle name="Accent2 2" xfId="7390" hidden="1"/>
    <cellStyle name="Accent2 2" xfId="7439" hidden="1"/>
    <cellStyle name="Accent2 2" xfId="8337" hidden="1"/>
    <cellStyle name="Accent2 2" xfId="8374" hidden="1"/>
    <cellStyle name="Accent2 2" xfId="8423" hidden="1"/>
    <cellStyle name="Accent2 2" xfId="9321" hidden="1"/>
    <cellStyle name="Accent2 2" xfId="9358" hidden="1"/>
    <cellStyle name="Accent2 2" xfId="9407" hidden="1"/>
    <cellStyle name="Accent2 2" xfId="10305" hidden="1"/>
    <cellStyle name="Accent2 2" xfId="10342" hidden="1"/>
    <cellStyle name="Accent2 2" xfId="10390" hidden="1"/>
    <cellStyle name="Accent2 2" xfId="11287" hidden="1"/>
    <cellStyle name="Accent2 2" xfId="11324" hidden="1"/>
    <cellStyle name="Accent2 2" xfId="11371" hidden="1"/>
    <cellStyle name="Accent2 2" xfId="12268" hidden="1"/>
    <cellStyle name="Accent2 2" xfId="12305" hidden="1"/>
    <cellStyle name="Accent2 2" xfId="12352" hidden="1"/>
    <cellStyle name="Accent2 2" xfId="13249" hidden="1"/>
    <cellStyle name="Accent2 2" xfId="13286" hidden="1"/>
    <cellStyle name="Accent2 2" xfId="13333" hidden="1"/>
    <cellStyle name="Accent2 2" xfId="14230" hidden="1"/>
    <cellStyle name="Accent2 2" xfId="14267" hidden="1"/>
    <cellStyle name="Accent2 2" xfId="14314" hidden="1"/>
    <cellStyle name="Accent2 2" xfId="15211" hidden="1"/>
    <cellStyle name="Accent2 2" xfId="15248" hidden="1"/>
    <cellStyle name="Accent2 2" xfId="15265" hidden="1"/>
    <cellStyle name="Accent2 2" xfId="16162" hidden="1"/>
    <cellStyle name="Accent2 2" xfId="16199" hidden="1"/>
    <cellStyle name="Accent2 2" xfId="16420" hidden="1"/>
    <cellStyle name="Accent2 2" xfId="17317" hidden="1"/>
    <cellStyle name="Accent2 2" xfId="17354" hidden="1"/>
    <cellStyle name="Accent2 2" xfId="20769" hidden="1"/>
    <cellStyle name="Accent2 2" xfId="20806" hidden="1"/>
    <cellStyle name="Accent2 2" xfId="20859" hidden="1"/>
    <cellStyle name="Accent2 2" xfId="21757" hidden="1"/>
    <cellStyle name="Accent2 2" xfId="21794" hidden="1"/>
    <cellStyle name="Accent2 2" xfId="21846" hidden="1"/>
    <cellStyle name="Accent2 2" xfId="22744" hidden="1"/>
    <cellStyle name="Accent2 2" xfId="22781" hidden="1"/>
    <cellStyle name="Accent2 2" xfId="22831" hidden="1"/>
    <cellStyle name="Accent2 2" xfId="23729" hidden="1"/>
    <cellStyle name="Accent2 2" xfId="23766" hidden="1"/>
    <cellStyle name="Accent2 2" xfId="23816" hidden="1"/>
    <cellStyle name="Accent2 2" xfId="24713" hidden="1"/>
    <cellStyle name="Accent2 2" xfId="24750" hidden="1"/>
    <cellStyle name="Accent2 2" xfId="24799" hidden="1"/>
    <cellStyle name="Accent2 2" xfId="25697" hidden="1"/>
    <cellStyle name="Accent2 2" xfId="25734" hidden="1"/>
    <cellStyle name="Accent2 2" xfId="25783" hidden="1"/>
    <cellStyle name="Accent2 2" xfId="26681" hidden="1"/>
    <cellStyle name="Accent2 2" xfId="26718" hidden="1"/>
    <cellStyle name="Accent2 2" xfId="26767" hidden="1"/>
    <cellStyle name="Accent2 2" xfId="27665" hidden="1"/>
    <cellStyle name="Accent2 2" xfId="27702" hidden="1"/>
    <cellStyle name="Accent2 2" xfId="27750" hidden="1"/>
    <cellStyle name="Accent2 2" xfId="28647" hidden="1"/>
    <cellStyle name="Accent2 2" xfId="28684" hidden="1"/>
    <cellStyle name="Accent2 2" xfId="28731" hidden="1"/>
    <cellStyle name="Accent2 2" xfId="29628" hidden="1"/>
    <cellStyle name="Accent2 2" xfId="29665" hidden="1"/>
    <cellStyle name="Accent2 2" xfId="29712" hidden="1"/>
    <cellStyle name="Accent2 2" xfId="30609" hidden="1"/>
    <cellStyle name="Accent2 2" xfId="30646" hidden="1"/>
    <cellStyle name="Accent2 2" xfId="30693" hidden="1"/>
    <cellStyle name="Accent2 2" xfId="31590" hidden="1"/>
    <cellStyle name="Accent2 2" xfId="31627" hidden="1"/>
    <cellStyle name="Accent2 2" xfId="31674" hidden="1"/>
    <cellStyle name="Accent2 2" xfId="32571" hidden="1"/>
    <cellStyle name="Accent2 2" xfId="32608" hidden="1"/>
    <cellStyle name="Accent2 2" xfId="32625" hidden="1"/>
    <cellStyle name="Accent2 2" xfId="33522" hidden="1"/>
    <cellStyle name="Accent2 2" xfId="33559" hidden="1"/>
    <cellStyle name="Accent2 2" xfId="33780" hidden="1"/>
    <cellStyle name="Accent2 2" xfId="34677" hidden="1"/>
    <cellStyle name="Accent2 2" xfId="34714" hidden="1"/>
    <cellStyle name="Accent2 2" xfId="38049" hidden="1"/>
    <cellStyle name="Accent2 2" xfId="38086" hidden="1"/>
    <cellStyle name="Accent2 2" xfId="38139" hidden="1"/>
    <cellStyle name="Accent2 2" xfId="39037" hidden="1"/>
    <cellStyle name="Accent2 2" xfId="39074" hidden="1"/>
    <cellStyle name="Accent2 2" xfId="39126" hidden="1"/>
    <cellStyle name="Accent2 2" xfId="40024" hidden="1"/>
    <cellStyle name="Accent2 2" xfId="40061" hidden="1"/>
    <cellStyle name="Accent2 2" xfId="40111" hidden="1"/>
    <cellStyle name="Accent2 2" xfId="41009" hidden="1"/>
    <cellStyle name="Accent2 2" xfId="41046" hidden="1"/>
    <cellStyle name="Accent2 2" xfId="41096" hidden="1"/>
    <cellStyle name="Accent2 2" xfId="41993" hidden="1"/>
    <cellStyle name="Accent2 2" xfId="42030" hidden="1"/>
    <cellStyle name="Accent2 2" xfId="42079" hidden="1"/>
    <cellStyle name="Accent2 2" xfId="42977" hidden="1"/>
    <cellStyle name="Accent2 2" xfId="43014" hidden="1"/>
    <cellStyle name="Accent2 2" xfId="43063" hidden="1"/>
    <cellStyle name="Accent2 2" xfId="43961" hidden="1"/>
    <cellStyle name="Accent2 2" xfId="43998" hidden="1"/>
    <cellStyle name="Accent2 2" xfId="44047" hidden="1"/>
    <cellStyle name="Accent2 2" xfId="44945" hidden="1"/>
    <cellStyle name="Accent2 2" xfId="44982" hidden="1"/>
    <cellStyle name="Accent2 2" xfId="45030" hidden="1"/>
    <cellStyle name="Accent2 2" xfId="45927" hidden="1"/>
    <cellStyle name="Accent2 2" xfId="45964" hidden="1"/>
    <cellStyle name="Accent2 2" xfId="46011" hidden="1"/>
    <cellStyle name="Accent2 2" xfId="46908" hidden="1"/>
    <cellStyle name="Accent2 2" xfId="46945" hidden="1"/>
    <cellStyle name="Accent2 2" xfId="46992" hidden="1"/>
    <cellStyle name="Accent2 2" xfId="47889" hidden="1"/>
    <cellStyle name="Accent2 2" xfId="47926" hidden="1"/>
    <cellStyle name="Accent2 2" xfId="47973" hidden="1"/>
    <cellStyle name="Accent2 2" xfId="48870" hidden="1"/>
    <cellStyle name="Accent2 2" xfId="48907" hidden="1"/>
    <cellStyle name="Accent2 2" xfId="48954" hidden="1"/>
    <cellStyle name="Accent2 2" xfId="49851" hidden="1"/>
    <cellStyle name="Accent2 2" xfId="49888" hidden="1"/>
    <cellStyle name="Accent2 2" xfId="49905" hidden="1"/>
    <cellStyle name="Accent2 2" xfId="50802" hidden="1"/>
    <cellStyle name="Accent2 2" xfId="50839" hidden="1"/>
    <cellStyle name="Accent2 2" xfId="51060" hidden="1"/>
    <cellStyle name="Accent2 2" xfId="51957" hidden="1"/>
    <cellStyle name="Accent2 2" xfId="51994"/>
    <cellStyle name="Accent2 3" xfId="22"/>
    <cellStyle name="Accent3 2" xfId="2500" hidden="1"/>
    <cellStyle name="Accent3 2" xfId="3404" hidden="1"/>
    <cellStyle name="Accent3 2" xfId="3441" hidden="1"/>
    <cellStyle name="Accent3 2" xfId="3500" hidden="1"/>
    <cellStyle name="Accent3 2" xfId="4393" hidden="1"/>
    <cellStyle name="Accent3 2" xfId="4430" hidden="1"/>
    <cellStyle name="Accent3 2" xfId="4487" hidden="1"/>
    <cellStyle name="Accent3 2" xfId="5380" hidden="1"/>
    <cellStyle name="Accent3 2" xfId="5417" hidden="1"/>
    <cellStyle name="Accent3 2" xfId="5472" hidden="1"/>
    <cellStyle name="Accent3 2" xfId="6365" hidden="1"/>
    <cellStyle name="Accent3 2" xfId="6402" hidden="1"/>
    <cellStyle name="Accent3 2" xfId="6457" hidden="1"/>
    <cellStyle name="Accent3 2" xfId="7349" hidden="1"/>
    <cellStyle name="Accent3 2" xfId="7386" hidden="1"/>
    <cellStyle name="Accent3 2" xfId="7440" hidden="1"/>
    <cellStyle name="Accent3 2" xfId="8333" hidden="1"/>
    <cellStyle name="Accent3 2" xfId="8370" hidden="1"/>
    <cellStyle name="Accent3 2" xfId="8424" hidden="1"/>
    <cellStyle name="Accent3 2" xfId="9317" hidden="1"/>
    <cellStyle name="Accent3 2" xfId="9354" hidden="1"/>
    <cellStyle name="Accent3 2" xfId="9408" hidden="1"/>
    <cellStyle name="Accent3 2" xfId="10301" hidden="1"/>
    <cellStyle name="Accent3 2" xfId="10338" hidden="1"/>
    <cellStyle name="Accent3 2" xfId="10391" hidden="1"/>
    <cellStyle name="Accent3 2" xfId="11283" hidden="1"/>
    <cellStyle name="Accent3 2" xfId="11320" hidden="1"/>
    <cellStyle name="Accent3 2" xfId="11372" hidden="1"/>
    <cellStyle name="Accent3 2" xfId="12264" hidden="1"/>
    <cellStyle name="Accent3 2" xfId="12301" hidden="1"/>
    <cellStyle name="Accent3 2" xfId="12353" hidden="1"/>
    <cellStyle name="Accent3 2" xfId="13245" hidden="1"/>
    <cellStyle name="Accent3 2" xfId="13282" hidden="1"/>
    <cellStyle name="Accent3 2" xfId="13334" hidden="1"/>
    <cellStyle name="Accent3 2" xfId="14226" hidden="1"/>
    <cellStyle name="Accent3 2" xfId="14263" hidden="1"/>
    <cellStyle name="Accent3 2" xfId="14315" hidden="1"/>
    <cellStyle name="Accent3 2" xfId="15207" hidden="1"/>
    <cellStyle name="Accent3 2" xfId="15244" hidden="1"/>
    <cellStyle name="Accent3 2" xfId="15266" hidden="1"/>
    <cellStyle name="Accent3 2" xfId="16158" hidden="1"/>
    <cellStyle name="Accent3 2" xfId="16195" hidden="1"/>
    <cellStyle name="Accent3 2" xfId="16421" hidden="1"/>
    <cellStyle name="Accent3 2" xfId="17313" hidden="1"/>
    <cellStyle name="Accent3 2" xfId="17350" hidden="1"/>
    <cellStyle name="Accent3 2" xfId="20765" hidden="1"/>
    <cellStyle name="Accent3 2" xfId="20802" hidden="1"/>
    <cellStyle name="Accent3 2" xfId="20860" hidden="1"/>
    <cellStyle name="Accent3 2" xfId="21753" hidden="1"/>
    <cellStyle name="Accent3 2" xfId="21790" hidden="1"/>
    <cellStyle name="Accent3 2" xfId="21847" hidden="1"/>
    <cellStyle name="Accent3 2" xfId="22740" hidden="1"/>
    <cellStyle name="Accent3 2" xfId="22777" hidden="1"/>
    <cellStyle name="Accent3 2" xfId="22832" hidden="1"/>
    <cellStyle name="Accent3 2" xfId="23725" hidden="1"/>
    <cellStyle name="Accent3 2" xfId="23762" hidden="1"/>
    <cellStyle name="Accent3 2" xfId="23817" hidden="1"/>
    <cellStyle name="Accent3 2" xfId="24709" hidden="1"/>
    <cellStyle name="Accent3 2" xfId="24746" hidden="1"/>
    <cellStyle name="Accent3 2" xfId="24800" hidden="1"/>
    <cellStyle name="Accent3 2" xfId="25693" hidden="1"/>
    <cellStyle name="Accent3 2" xfId="25730" hidden="1"/>
    <cellStyle name="Accent3 2" xfId="25784" hidden="1"/>
    <cellStyle name="Accent3 2" xfId="26677" hidden="1"/>
    <cellStyle name="Accent3 2" xfId="26714" hidden="1"/>
    <cellStyle name="Accent3 2" xfId="26768" hidden="1"/>
    <cellStyle name="Accent3 2" xfId="27661" hidden="1"/>
    <cellStyle name="Accent3 2" xfId="27698" hidden="1"/>
    <cellStyle name="Accent3 2" xfId="27751" hidden="1"/>
    <cellStyle name="Accent3 2" xfId="28643" hidden="1"/>
    <cellStyle name="Accent3 2" xfId="28680" hidden="1"/>
    <cellStyle name="Accent3 2" xfId="28732" hidden="1"/>
    <cellStyle name="Accent3 2" xfId="29624" hidden="1"/>
    <cellStyle name="Accent3 2" xfId="29661" hidden="1"/>
    <cellStyle name="Accent3 2" xfId="29713" hidden="1"/>
    <cellStyle name="Accent3 2" xfId="30605" hidden="1"/>
    <cellStyle name="Accent3 2" xfId="30642" hidden="1"/>
    <cellStyle name="Accent3 2" xfId="30694" hidden="1"/>
    <cellStyle name="Accent3 2" xfId="31586" hidden="1"/>
    <cellStyle name="Accent3 2" xfId="31623" hidden="1"/>
    <cellStyle name="Accent3 2" xfId="31675" hidden="1"/>
    <cellStyle name="Accent3 2" xfId="32567" hidden="1"/>
    <cellStyle name="Accent3 2" xfId="32604" hidden="1"/>
    <cellStyle name="Accent3 2" xfId="32626" hidden="1"/>
    <cellStyle name="Accent3 2" xfId="33518" hidden="1"/>
    <cellStyle name="Accent3 2" xfId="33555" hidden="1"/>
    <cellStyle name="Accent3 2" xfId="33781" hidden="1"/>
    <cellStyle name="Accent3 2" xfId="34673" hidden="1"/>
    <cellStyle name="Accent3 2" xfId="34710" hidden="1"/>
    <cellStyle name="Accent3 2" xfId="38045" hidden="1"/>
    <cellStyle name="Accent3 2" xfId="38082" hidden="1"/>
    <cellStyle name="Accent3 2" xfId="38140" hidden="1"/>
    <cellStyle name="Accent3 2" xfId="39033" hidden="1"/>
    <cellStyle name="Accent3 2" xfId="39070" hidden="1"/>
    <cellStyle name="Accent3 2" xfId="39127" hidden="1"/>
    <cellStyle name="Accent3 2" xfId="40020" hidden="1"/>
    <cellStyle name="Accent3 2" xfId="40057" hidden="1"/>
    <cellStyle name="Accent3 2" xfId="40112" hidden="1"/>
    <cellStyle name="Accent3 2" xfId="41005" hidden="1"/>
    <cellStyle name="Accent3 2" xfId="41042" hidden="1"/>
    <cellStyle name="Accent3 2" xfId="41097" hidden="1"/>
    <cellStyle name="Accent3 2" xfId="41989" hidden="1"/>
    <cellStyle name="Accent3 2" xfId="42026" hidden="1"/>
    <cellStyle name="Accent3 2" xfId="42080" hidden="1"/>
    <cellStyle name="Accent3 2" xfId="42973" hidden="1"/>
    <cellStyle name="Accent3 2" xfId="43010" hidden="1"/>
    <cellStyle name="Accent3 2" xfId="43064" hidden="1"/>
    <cellStyle name="Accent3 2" xfId="43957" hidden="1"/>
    <cellStyle name="Accent3 2" xfId="43994" hidden="1"/>
    <cellStyle name="Accent3 2" xfId="44048" hidden="1"/>
    <cellStyle name="Accent3 2" xfId="44941" hidden="1"/>
    <cellStyle name="Accent3 2" xfId="44978" hidden="1"/>
    <cellStyle name="Accent3 2" xfId="45031" hidden="1"/>
    <cellStyle name="Accent3 2" xfId="45923" hidden="1"/>
    <cellStyle name="Accent3 2" xfId="45960" hidden="1"/>
    <cellStyle name="Accent3 2" xfId="46012" hidden="1"/>
    <cellStyle name="Accent3 2" xfId="46904" hidden="1"/>
    <cellStyle name="Accent3 2" xfId="46941" hidden="1"/>
    <cellStyle name="Accent3 2" xfId="46993" hidden="1"/>
    <cellStyle name="Accent3 2" xfId="47885" hidden="1"/>
    <cellStyle name="Accent3 2" xfId="47922" hidden="1"/>
    <cellStyle name="Accent3 2" xfId="47974" hidden="1"/>
    <cellStyle name="Accent3 2" xfId="48866" hidden="1"/>
    <cellStyle name="Accent3 2" xfId="48903" hidden="1"/>
    <cellStyle name="Accent3 2" xfId="48955" hidden="1"/>
    <cellStyle name="Accent3 2" xfId="49847" hidden="1"/>
    <cellStyle name="Accent3 2" xfId="49884" hidden="1"/>
    <cellStyle name="Accent3 2" xfId="49906" hidden="1"/>
    <cellStyle name="Accent3 2" xfId="50798" hidden="1"/>
    <cellStyle name="Accent3 2" xfId="50835" hidden="1"/>
    <cellStyle name="Accent3 2" xfId="51061" hidden="1"/>
    <cellStyle name="Accent3 2" xfId="51953" hidden="1"/>
    <cellStyle name="Accent3 2" xfId="51990"/>
    <cellStyle name="Accent3 3" xfId="26"/>
    <cellStyle name="Accent4 2" xfId="2504" hidden="1"/>
    <cellStyle name="Accent4 2" xfId="3400" hidden="1"/>
    <cellStyle name="Accent4 2" xfId="3437" hidden="1"/>
    <cellStyle name="Accent4 2" xfId="3501" hidden="1"/>
    <cellStyle name="Accent4 2" xfId="4389" hidden="1"/>
    <cellStyle name="Accent4 2" xfId="4426" hidden="1"/>
    <cellStyle name="Accent4 2" xfId="4488" hidden="1"/>
    <cellStyle name="Accent4 2" xfId="5376" hidden="1"/>
    <cellStyle name="Accent4 2" xfId="5413" hidden="1"/>
    <cellStyle name="Accent4 2" xfId="5473" hidden="1"/>
    <cellStyle name="Accent4 2" xfId="6361" hidden="1"/>
    <cellStyle name="Accent4 2" xfId="6398" hidden="1"/>
    <cellStyle name="Accent4 2" xfId="6458" hidden="1"/>
    <cellStyle name="Accent4 2" xfId="7345" hidden="1"/>
    <cellStyle name="Accent4 2" xfId="7382" hidden="1"/>
    <cellStyle name="Accent4 2" xfId="7441" hidden="1"/>
    <cellStyle name="Accent4 2" xfId="8329" hidden="1"/>
    <cellStyle name="Accent4 2" xfId="8366" hidden="1"/>
    <cellStyle name="Accent4 2" xfId="8425" hidden="1"/>
    <cellStyle name="Accent4 2" xfId="9313" hidden="1"/>
    <cellStyle name="Accent4 2" xfId="9350" hidden="1"/>
    <cellStyle name="Accent4 2" xfId="9409" hidden="1"/>
    <cellStyle name="Accent4 2" xfId="10297" hidden="1"/>
    <cellStyle name="Accent4 2" xfId="10334" hidden="1"/>
    <cellStyle name="Accent4 2" xfId="10392" hidden="1"/>
    <cellStyle name="Accent4 2" xfId="11279" hidden="1"/>
    <cellStyle name="Accent4 2" xfId="11316" hidden="1"/>
    <cellStyle name="Accent4 2" xfId="11373" hidden="1"/>
    <cellStyle name="Accent4 2" xfId="12260" hidden="1"/>
    <cellStyle name="Accent4 2" xfId="12297" hidden="1"/>
    <cellStyle name="Accent4 2" xfId="12354" hidden="1"/>
    <cellStyle name="Accent4 2" xfId="13241" hidden="1"/>
    <cellStyle name="Accent4 2" xfId="13278" hidden="1"/>
    <cellStyle name="Accent4 2" xfId="13335" hidden="1"/>
    <cellStyle name="Accent4 2" xfId="14222" hidden="1"/>
    <cellStyle name="Accent4 2" xfId="14259" hidden="1"/>
    <cellStyle name="Accent4 2" xfId="14316" hidden="1"/>
    <cellStyle name="Accent4 2" xfId="15203" hidden="1"/>
    <cellStyle name="Accent4 2" xfId="15240" hidden="1"/>
    <cellStyle name="Accent4 2" xfId="15267" hidden="1"/>
    <cellStyle name="Accent4 2" xfId="16154" hidden="1"/>
    <cellStyle name="Accent4 2" xfId="16191" hidden="1"/>
    <cellStyle name="Accent4 2" xfId="16422" hidden="1"/>
    <cellStyle name="Accent4 2" xfId="17309" hidden="1"/>
    <cellStyle name="Accent4 2" xfId="17346" hidden="1"/>
    <cellStyle name="Accent4 2" xfId="20761" hidden="1"/>
    <cellStyle name="Accent4 2" xfId="20798" hidden="1"/>
    <cellStyle name="Accent4 2" xfId="20861" hidden="1"/>
    <cellStyle name="Accent4 2" xfId="21749" hidden="1"/>
    <cellStyle name="Accent4 2" xfId="21786" hidden="1"/>
    <cellStyle name="Accent4 2" xfId="21848" hidden="1"/>
    <cellStyle name="Accent4 2" xfId="22736" hidden="1"/>
    <cellStyle name="Accent4 2" xfId="22773" hidden="1"/>
    <cellStyle name="Accent4 2" xfId="22833" hidden="1"/>
    <cellStyle name="Accent4 2" xfId="23721" hidden="1"/>
    <cellStyle name="Accent4 2" xfId="23758" hidden="1"/>
    <cellStyle name="Accent4 2" xfId="23818" hidden="1"/>
    <cellStyle name="Accent4 2" xfId="24705" hidden="1"/>
    <cellStyle name="Accent4 2" xfId="24742" hidden="1"/>
    <cellStyle name="Accent4 2" xfId="24801" hidden="1"/>
    <cellStyle name="Accent4 2" xfId="25689" hidden="1"/>
    <cellStyle name="Accent4 2" xfId="25726" hidden="1"/>
    <cellStyle name="Accent4 2" xfId="25785" hidden="1"/>
    <cellStyle name="Accent4 2" xfId="26673" hidden="1"/>
    <cellStyle name="Accent4 2" xfId="26710" hidden="1"/>
    <cellStyle name="Accent4 2" xfId="26769" hidden="1"/>
    <cellStyle name="Accent4 2" xfId="27657" hidden="1"/>
    <cellStyle name="Accent4 2" xfId="27694" hidden="1"/>
    <cellStyle name="Accent4 2" xfId="27752" hidden="1"/>
    <cellStyle name="Accent4 2" xfId="28639" hidden="1"/>
    <cellStyle name="Accent4 2" xfId="28676" hidden="1"/>
    <cellStyle name="Accent4 2" xfId="28733" hidden="1"/>
    <cellStyle name="Accent4 2" xfId="29620" hidden="1"/>
    <cellStyle name="Accent4 2" xfId="29657" hidden="1"/>
    <cellStyle name="Accent4 2" xfId="29714" hidden="1"/>
    <cellStyle name="Accent4 2" xfId="30601" hidden="1"/>
    <cellStyle name="Accent4 2" xfId="30638" hidden="1"/>
    <cellStyle name="Accent4 2" xfId="30695" hidden="1"/>
    <cellStyle name="Accent4 2" xfId="31582" hidden="1"/>
    <cellStyle name="Accent4 2" xfId="31619" hidden="1"/>
    <cellStyle name="Accent4 2" xfId="31676" hidden="1"/>
    <cellStyle name="Accent4 2" xfId="32563" hidden="1"/>
    <cellStyle name="Accent4 2" xfId="32600" hidden="1"/>
    <cellStyle name="Accent4 2" xfId="32627" hidden="1"/>
    <cellStyle name="Accent4 2" xfId="33514" hidden="1"/>
    <cellStyle name="Accent4 2" xfId="33551" hidden="1"/>
    <cellStyle name="Accent4 2" xfId="33782" hidden="1"/>
    <cellStyle name="Accent4 2" xfId="34669" hidden="1"/>
    <cellStyle name="Accent4 2" xfId="34706" hidden="1"/>
    <cellStyle name="Accent4 2" xfId="38041" hidden="1"/>
    <cellStyle name="Accent4 2" xfId="38078" hidden="1"/>
    <cellStyle name="Accent4 2" xfId="38141" hidden="1"/>
    <cellStyle name="Accent4 2" xfId="39029" hidden="1"/>
    <cellStyle name="Accent4 2" xfId="39066" hidden="1"/>
    <cellStyle name="Accent4 2" xfId="39128" hidden="1"/>
    <cellStyle name="Accent4 2" xfId="40016" hidden="1"/>
    <cellStyle name="Accent4 2" xfId="40053" hidden="1"/>
    <cellStyle name="Accent4 2" xfId="40113" hidden="1"/>
    <cellStyle name="Accent4 2" xfId="41001" hidden="1"/>
    <cellStyle name="Accent4 2" xfId="41038" hidden="1"/>
    <cellStyle name="Accent4 2" xfId="41098" hidden="1"/>
    <cellStyle name="Accent4 2" xfId="41985" hidden="1"/>
    <cellStyle name="Accent4 2" xfId="42022" hidden="1"/>
    <cellStyle name="Accent4 2" xfId="42081" hidden="1"/>
    <cellStyle name="Accent4 2" xfId="42969" hidden="1"/>
    <cellStyle name="Accent4 2" xfId="43006" hidden="1"/>
    <cellStyle name="Accent4 2" xfId="43065" hidden="1"/>
    <cellStyle name="Accent4 2" xfId="43953" hidden="1"/>
    <cellStyle name="Accent4 2" xfId="43990" hidden="1"/>
    <cellStyle name="Accent4 2" xfId="44049" hidden="1"/>
    <cellStyle name="Accent4 2" xfId="44937" hidden="1"/>
    <cellStyle name="Accent4 2" xfId="44974" hidden="1"/>
    <cellStyle name="Accent4 2" xfId="45032" hidden="1"/>
    <cellStyle name="Accent4 2" xfId="45919" hidden="1"/>
    <cellStyle name="Accent4 2" xfId="45956" hidden="1"/>
    <cellStyle name="Accent4 2" xfId="46013" hidden="1"/>
    <cellStyle name="Accent4 2" xfId="46900" hidden="1"/>
    <cellStyle name="Accent4 2" xfId="46937" hidden="1"/>
    <cellStyle name="Accent4 2" xfId="46994" hidden="1"/>
    <cellStyle name="Accent4 2" xfId="47881" hidden="1"/>
    <cellStyle name="Accent4 2" xfId="47918" hidden="1"/>
    <cellStyle name="Accent4 2" xfId="47975" hidden="1"/>
    <cellStyle name="Accent4 2" xfId="48862" hidden="1"/>
    <cellStyle name="Accent4 2" xfId="48899" hidden="1"/>
    <cellStyle name="Accent4 2" xfId="48956" hidden="1"/>
    <cellStyle name="Accent4 2" xfId="49843" hidden="1"/>
    <cellStyle name="Accent4 2" xfId="49880" hidden="1"/>
    <cellStyle name="Accent4 2" xfId="49907" hidden="1"/>
    <cellStyle name="Accent4 2" xfId="50794" hidden="1"/>
    <cellStyle name="Accent4 2" xfId="50831" hidden="1"/>
    <cellStyle name="Accent4 2" xfId="51062" hidden="1"/>
    <cellStyle name="Accent4 2" xfId="51949" hidden="1"/>
    <cellStyle name="Accent4 2" xfId="51986"/>
    <cellStyle name="Accent4 3" xfId="30"/>
    <cellStyle name="Accent5 2" xfId="2508" hidden="1"/>
    <cellStyle name="Accent5 2" xfId="3396" hidden="1"/>
    <cellStyle name="Accent5 2" xfId="3433" hidden="1"/>
    <cellStyle name="Accent5 2" xfId="3502" hidden="1"/>
    <cellStyle name="Accent5 2" xfId="4385" hidden="1"/>
    <cellStyle name="Accent5 2" xfId="4422" hidden="1"/>
    <cellStyle name="Accent5 2" xfId="4490" hidden="1"/>
    <cellStyle name="Accent5 2" xfId="5372" hidden="1"/>
    <cellStyle name="Accent5 2" xfId="5409" hidden="1"/>
    <cellStyle name="Accent5 2" xfId="5474" hidden="1"/>
    <cellStyle name="Accent5 2" xfId="6357" hidden="1"/>
    <cellStyle name="Accent5 2" xfId="6394" hidden="1"/>
    <cellStyle name="Accent5 2" xfId="6459" hidden="1"/>
    <cellStyle name="Accent5 2" xfId="7341" hidden="1"/>
    <cellStyle name="Accent5 2" xfId="7378" hidden="1"/>
    <cellStyle name="Accent5 2" xfId="7442" hidden="1"/>
    <cellStyle name="Accent5 2" xfId="8325" hidden="1"/>
    <cellStyle name="Accent5 2" xfId="8362" hidden="1"/>
    <cellStyle name="Accent5 2" xfId="8426" hidden="1"/>
    <cellStyle name="Accent5 2" xfId="9309" hidden="1"/>
    <cellStyle name="Accent5 2" xfId="9346" hidden="1"/>
    <cellStyle name="Accent5 2" xfId="9410" hidden="1"/>
    <cellStyle name="Accent5 2" xfId="10293" hidden="1"/>
    <cellStyle name="Accent5 2" xfId="10330" hidden="1"/>
    <cellStyle name="Accent5 2" xfId="10393" hidden="1"/>
    <cellStyle name="Accent5 2" xfId="11275" hidden="1"/>
    <cellStyle name="Accent5 2" xfId="11312" hidden="1"/>
    <cellStyle name="Accent5 2" xfId="11374" hidden="1"/>
    <cellStyle name="Accent5 2" xfId="12256" hidden="1"/>
    <cellStyle name="Accent5 2" xfId="12293" hidden="1"/>
    <cellStyle name="Accent5 2" xfId="12355" hidden="1"/>
    <cellStyle name="Accent5 2" xfId="13237" hidden="1"/>
    <cellStyle name="Accent5 2" xfId="13274" hidden="1"/>
    <cellStyle name="Accent5 2" xfId="13336" hidden="1"/>
    <cellStyle name="Accent5 2" xfId="14218" hidden="1"/>
    <cellStyle name="Accent5 2" xfId="14255" hidden="1"/>
    <cellStyle name="Accent5 2" xfId="14317" hidden="1"/>
    <cellStyle name="Accent5 2" xfId="15199" hidden="1"/>
    <cellStyle name="Accent5 2" xfId="15236" hidden="1"/>
    <cellStyle name="Accent5 2" xfId="15268" hidden="1"/>
    <cellStyle name="Accent5 2" xfId="16150" hidden="1"/>
    <cellStyle name="Accent5 2" xfId="16187" hidden="1"/>
    <cellStyle name="Accent5 2" xfId="16423" hidden="1"/>
    <cellStyle name="Accent5 2" xfId="17305" hidden="1"/>
    <cellStyle name="Accent5 2" xfId="17342" hidden="1"/>
    <cellStyle name="Accent5 2" xfId="20757" hidden="1"/>
    <cellStyle name="Accent5 2" xfId="20794" hidden="1"/>
    <cellStyle name="Accent5 2" xfId="20862" hidden="1"/>
    <cellStyle name="Accent5 2" xfId="21745" hidden="1"/>
    <cellStyle name="Accent5 2" xfId="21782" hidden="1"/>
    <cellStyle name="Accent5 2" xfId="21850" hidden="1"/>
    <cellStyle name="Accent5 2" xfId="22732" hidden="1"/>
    <cellStyle name="Accent5 2" xfId="22769" hidden="1"/>
    <cellStyle name="Accent5 2" xfId="22834" hidden="1"/>
    <cellStyle name="Accent5 2" xfId="23717" hidden="1"/>
    <cellStyle name="Accent5 2" xfId="23754" hidden="1"/>
    <cellStyle name="Accent5 2" xfId="23819" hidden="1"/>
    <cellStyle name="Accent5 2" xfId="24701" hidden="1"/>
    <cellStyle name="Accent5 2" xfId="24738" hidden="1"/>
    <cellStyle name="Accent5 2" xfId="24802" hidden="1"/>
    <cellStyle name="Accent5 2" xfId="25685" hidden="1"/>
    <cellStyle name="Accent5 2" xfId="25722" hidden="1"/>
    <cellStyle name="Accent5 2" xfId="25786" hidden="1"/>
    <cellStyle name="Accent5 2" xfId="26669" hidden="1"/>
    <cellStyle name="Accent5 2" xfId="26706" hidden="1"/>
    <cellStyle name="Accent5 2" xfId="26770" hidden="1"/>
    <cellStyle name="Accent5 2" xfId="27653" hidden="1"/>
    <cellStyle name="Accent5 2" xfId="27690" hidden="1"/>
    <cellStyle name="Accent5 2" xfId="27753" hidden="1"/>
    <cellStyle name="Accent5 2" xfId="28635" hidden="1"/>
    <cellStyle name="Accent5 2" xfId="28672" hidden="1"/>
    <cellStyle name="Accent5 2" xfId="28734" hidden="1"/>
    <cellStyle name="Accent5 2" xfId="29616" hidden="1"/>
    <cellStyle name="Accent5 2" xfId="29653" hidden="1"/>
    <cellStyle name="Accent5 2" xfId="29715" hidden="1"/>
    <cellStyle name="Accent5 2" xfId="30597" hidden="1"/>
    <cellStyle name="Accent5 2" xfId="30634" hidden="1"/>
    <cellStyle name="Accent5 2" xfId="30696" hidden="1"/>
    <cellStyle name="Accent5 2" xfId="31578" hidden="1"/>
    <cellStyle name="Accent5 2" xfId="31615" hidden="1"/>
    <cellStyle name="Accent5 2" xfId="31677" hidden="1"/>
    <cellStyle name="Accent5 2" xfId="32559" hidden="1"/>
    <cellStyle name="Accent5 2" xfId="32596" hidden="1"/>
    <cellStyle name="Accent5 2" xfId="32628" hidden="1"/>
    <cellStyle name="Accent5 2" xfId="33510" hidden="1"/>
    <cellStyle name="Accent5 2" xfId="33547" hidden="1"/>
    <cellStyle name="Accent5 2" xfId="33783" hidden="1"/>
    <cellStyle name="Accent5 2" xfId="34665" hidden="1"/>
    <cellStyle name="Accent5 2" xfId="34702" hidden="1"/>
    <cellStyle name="Accent5 2" xfId="38037" hidden="1"/>
    <cellStyle name="Accent5 2" xfId="38074" hidden="1"/>
    <cellStyle name="Accent5 2" xfId="38142" hidden="1"/>
    <cellStyle name="Accent5 2" xfId="39025" hidden="1"/>
    <cellStyle name="Accent5 2" xfId="39062" hidden="1"/>
    <cellStyle name="Accent5 2" xfId="39130" hidden="1"/>
    <cellStyle name="Accent5 2" xfId="40012" hidden="1"/>
    <cellStyle name="Accent5 2" xfId="40049" hidden="1"/>
    <cellStyle name="Accent5 2" xfId="40114" hidden="1"/>
    <cellStyle name="Accent5 2" xfId="40997" hidden="1"/>
    <cellStyle name="Accent5 2" xfId="41034" hidden="1"/>
    <cellStyle name="Accent5 2" xfId="41099" hidden="1"/>
    <cellStyle name="Accent5 2" xfId="41981" hidden="1"/>
    <cellStyle name="Accent5 2" xfId="42018" hidden="1"/>
    <cellStyle name="Accent5 2" xfId="42082" hidden="1"/>
    <cellStyle name="Accent5 2" xfId="42965" hidden="1"/>
    <cellStyle name="Accent5 2" xfId="43002" hidden="1"/>
    <cellStyle name="Accent5 2" xfId="43066" hidden="1"/>
    <cellStyle name="Accent5 2" xfId="43949" hidden="1"/>
    <cellStyle name="Accent5 2" xfId="43986" hidden="1"/>
    <cellStyle name="Accent5 2" xfId="44050" hidden="1"/>
    <cellStyle name="Accent5 2" xfId="44933" hidden="1"/>
    <cellStyle name="Accent5 2" xfId="44970" hidden="1"/>
    <cellStyle name="Accent5 2" xfId="45033" hidden="1"/>
    <cellStyle name="Accent5 2" xfId="45915" hidden="1"/>
    <cellStyle name="Accent5 2" xfId="45952" hidden="1"/>
    <cellStyle name="Accent5 2" xfId="46014" hidden="1"/>
    <cellStyle name="Accent5 2" xfId="46896" hidden="1"/>
    <cellStyle name="Accent5 2" xfId="46933" hidden="1"/>
    <cellStyle name="Accent5 2" xfId="46995" hidden="1"/>
    <cellStyle name="Accent5 2" xfId="47877" hidden="1"/>
    <cellStyle name="Accent5 2" xfId="47914" hidden="1"/>
    <cellStyle name="Accent5 2" xfId="47976" hidden="1"/>
    <cellStyle name="Accent5 2" xfId="48858" hidden="1"/>
    <cellStyle name="Accent5 2" xfId="48895" hidden="1"/>
    <cellStyle name="Accent5 2" xfId="48957" hidden="1"/>
    <cellStyle name="Accent5 2" xfId="49839" hidden="1"/>
    <cellStyle name="Accent5 2" xfId="49876" hidden="1"/>
    <cellStyle name="Accent5 2" xfId="49908" hidden="1"/>
    <cellStyle name="Accent5 2" xfId="50790" hidden="1"/>
    <cellStyle name="Accent5 2" xfId="50827" hidden="1"/>
    <cellStyle name="Accent5 2" xfId="51063" hidden="1"/>
    <cellStyle name="Accent5 2" xfId="51945" hidden="1"/>
    <cellStyle name="Accent5 2" xfId="51982"/>
    <cellStyle name="Accent5 3" xfId="34"/>
    <cellStyle name="Accent6 2" xfId="2512" hidden="1"/>
    <cellStyle name="Accent6 2" xfId="3392" hidden="1"/>
    <cellStyle name="Accent6 2" xfId="3429" hidden="1"/>
    <cellStyle name="Accent6 2" xfId="3504" hidden="1"/>
    <cellStyle name="Accent6 2" xfId="4381" hidden="1"/>
    <cellStyle name="Accent6 2" xfId="4418" hidden="1"/>
    <cellStyle name="Accent6 2" xfId="4491" hidden="1"/>
    <cellStyle name="Accent6 2" xfId="5368" hidden="1"/>
    <cellStyle name="Accent6 2" xfId="5405" hidden="1"/>
    <cellStyle name="Accent6 2" xfId="5476" hidden="1"/>
    <cellStyle name="Accent6 2" xfId="6353" hidden="1"/>
    <cellStyle name="Accent6 2" xfId="6390" hidden="1"/>
    <cellStyle name="Accent6 2" xfId="6460" hidden="1"/>
    <cellStyle name="Accent6 2" xfId="7337" hidden="1"/>
    <cellStyle name="Accent6 2" xfId="7374" hidden="1"/>
    <cellStyle name="Accent6 2" xfId="7444" hidden="1"/>
    <cellStyle name="Accent6 2" xfId="8321" hidden="1"/>
    <cellStyle name="Accent6 2" xfId="8358" hidden="1"/>
    <cellStyle name="Accent6 2" xfId="8428" hidden="1"/>
    <cellStyle name="Accent6 2" xfId="9305" hidden="1"/>
    <cellStyle name="Accent6 2" xfId="9342" hidden="1"/>
    <cellStyle name="Accent6 2" xfId="9412" hidden="1"/>
    <cellStyle name="Accent6 2" xfId="10289" hidden="1"/>
    <cellStyle name="Accent6 2" xfId="10326" hidden="1"/>
    <cellStyle name="Accent6 2" xfId="10394" hidden="1"/>
    <cellStyle name="Accent6 2" xfId="11271" hidden="1"/>
    <cellStyle name="Accent6 2" xfId="11308" hidden="1"/>
    <cellStyle name="Accent6 2" xfId="11375" hidden="1"/>
    <cellStyle name="Accent6 2" xfId="12252" hidden="1"/>
    <cellStyle name="Accent6 2" xfId="12289" hidden="1"/>
    <cellStyle name="Accent6 2" xfId="12356" hidden="1"/>
    <cellStyle name="Accent6 2" xfId="13233" hidden="1"/>
    <cellStyle name="Accent6 2" xfId="13270" hidden="1"/>
    <cellStyle name="Accent6 2" xfId="13337" hidden="1"/>
    <cellStyle name="Accent6 2" xfId="14214" hidden="1"/>
    <cellStyle name="Accent6 2" xfId="14251" hidden="1"/>
    <cellStyle name="Accent6 2" xfId="14318" hidden="1"/>
    <cellStyle name="Accent6 2" xfId="15195" hidden="1"/>
    <cellStyle name="Accent6 2" xfId="15232" hidden="1"/>
    <cellStyle name="Accent6 2" xfId="15269" hidden="1"/>
    <cellStyle name="Accent6 2" xfId="16146" hidden="1"/>
    <cellStyle name="Accent6 2" xfId="16183" hidden="1"/>
    <cellStyle name="Accent6 2" xfId="16424" hidden="1"/>
    <cellStyle name="Accent6 2" xfId="17301" hidden="1"/>
    <cellStyle name="Accent6 2" xfId="17338" hidden="1"/>
    <cellStyle name="Accent6 2" xfId="20753" hidden="1"/>
    <cellStyle name="Accent6 2" xfId="20790" hidden="1"/>
    <cellStyle name="Accent6 2" xfId="20864" hidden="1"/>
    <cellStyle name="Accent6 2" xfId="21741" hidden="1"/>
    <cellStyle name="Accent6 2" xfId="21778" hidden="1"/>
    <cellStyle name="Accent6 2" xfId="21851" hidden="1"/>
    <cellStyle name="Accent6 2" xfId="22728" hidden="1"/>
    <cellStyle name="Accent6 2" xfId="22765" hidden="1"/>
    <cellStyle name="Accent6 2" xfId="22836" hidden="1"/>
    <cellStyle name="Accent6 2" xfId="23713" hidden="1"/>
    <cellStyle name="Accent6 2" xfId="23750" hidden="1"/>
    <cellStyle name="Accent6 2" xfId="23820" hidden="1"/>
    <cellStyle name="Accent6 2" xfId="24697" hidden="1"/>
    <cellStyle name="Accent6 2" xfId="24734" hidden="1"/>
    <cellStyle name="Accent6 2" xfId="24804" hidden="1"/>
    <cellStyle name="Accent6 2" xfId="25681" hidden="1"/>
    <cellStyle name="Accent6 2" xfId="25718" hidden="1"/>
    <cellStyle name="Accent6 2" xfId="25788" hidden="1"/>
    <cellStyle name="Accent6 2" xfId="26665" hidden="1"/>
    <cellStyle name="Accent6 2" xfId="26702" hidden="1"/>
    <cellStyle name="Accent6 2" xfId="26772" hidden="1"/>
    <cellStyle name="Accent6 2" xfId="27649" hidden="1"/>
    <cellStyle name="Accent6 2" xfId="27686" hidden="1"/>
    <cellStyle name="Accent6 2" xfId="27754" hidden="1"/>
    <cellStyle name="Accent6 2" xfId="28631" hidden="1"/>
    <cellStyle name="Accent6 2" xfId="28668" hidden="1"/>
    <cellStyle name="Accent6 2" xfId="28735" hidden="1"/>
    <cellStyle name="Accent6 2" xfId="29612" hidden="1"/>
    <cellStyle name="Accent6 2" xfId="29649" hidden="1"/>
    <cellStyle name="Accent6 2" xfId="29716" hidden="1"/>
    <cellStyle name="Accent6 2" xfId="30593" hidden="1"/>
    <cellStyle name="Accent6 2" xfId="30630" hidden="1"/>
    <cellStyle name="Accent6 2" xfId="30697" hidden="1"/>
    <cellStyle name="Accent6 2" xfId="31574" hidden="1"/>
    <cellStyle name="Accent6 2" xfId="31611" hidden="1"/>
    <cellStyle name="Accent6 2" xfId="31678" hidden="1"/>
    <cellStyle name="Accent6 2" xfId="32555" hidden="1"/>
    <cellStyle name="Accent6 2" xfId="32592" hidden="1"/>
    <cellStyle name="Accent6 2" xfId="32629" hidden="1"/>
    <cellStyle name="Accent6 2" xfId="33506" hidden="1"/>
    <cellStyle name="Accent6 2" xfId="33543" hidden="1"/>
    <cellStyle name="Accent6 2" xfId="33784" hidden="1"/>
    <cellStyle name="Accent6 2" xfId="34661" hidden="1"/>
    <cellStyle name="Accent6 2" xfId="34698" hidden="1"/>
    <cellStyle name="Accent6 2" xfId="38033" hidden="1"/>
    <cellStyle name="Accent6 2" xfId="38070" hidden="1"/>
    <cellStyle name="Accent6 2" xfId="38144" hidden="1"/>
    <cellStyle name="Accent6 2" xfId="39021" hidden="1"/>
    <cellStyle name="Accent6 2" xfId="39058" hidden="1"/>
    <cellStyle name="Accent6 2" xfId="39131" hidden="1"/>
    <cellStyle name="Accent6 2" xfId="40008" hidden="1"/>
    <cellStyle name="Accent6 2" xfId="40045" hidden="1"/>
    <cellStyle name="Accent6 2" xfId="40116" hidden="1"/>
    <cellStyle name="Accent6 2" xfId="40993" hidden="1"/>
    <cellStyle name="Accent6 2" xfId="41030" hidden="1"/>
    <cellStyle name="Accent6 2" xfId="41100" hidden="1"/>
    <cellStyle name="Accent6 2" xfId="41977" hidden="1"/>
    <cellStyle name="Accent6 2" xfId="42014" hidden="1"/>
    <cellStyle name="Accent6 2" xfId="42084" hidden="1"/>
    <cellStyle name="Accent6 2" xfId="42961" hidden="1"/>
    <cellStyle name="Accent6 2" xfId="42998" hidden="1"/>
    <cellStyle name="Accent6 2" xfId="43068" hidden="1"/>
    <cellStyle name="Accent6 2" xfId="43945" hidden="1"/>
    <cellStyle name="Accent6 2" xfId="43982" hidden="1"/>
    <cellStyle name="Accent6 2" xfId="44052" hidden="1"/>
    <cellStyle name="Accent6 2" xfId="44929" hidden="1"/>
    <cellStyle name="Accent6 2" xfId="44966" hidden="1"/>
    <cellStyle name="Accent6 2" xfId="45034" hidden="1"/>
    <cellStyle name="Accent6 2" xfId="45911" hidden="1"/>
    <cellStyle name="Accent6 2" xfId="45948" hidden="1"/>
    <cellStyle name="Accent6 2" xfId="46015" hidden="1"/>
    <cellStyle name="Accent6 2" xfId="46892" hidden="1"/>
    <cellStyle name="Accent6 2" xfId="46929" hidden="1"/>
    <cellStyle name="Accent6 2" xfId="46996" hidden="1"/>
    <cellStyle name="Accent6 2" xfId="47873" hidden="1"/>
    <cellStyle name="Accent6 2" xfId="47910" hidden="1"/>
    <cellStyle name="Accent6 2" xfId="47977" hidden="1"/>
    <cellStyle name="Accent6 2" xfId="48854" hidden="1"/>
    <cellStyle name="Accent6 2" xfId="48891" hidden="1"/>
    <cellStyle name="Accent6 2" xfId="48958" hidden="1"/>
    <cellStyle name="Accent6 2" xfId="49835" hidden="1"/>
    <cellStyle name="Accent6 2" xfId="49872" hidden="1"/>
    <cellStyle name="Accent6 2" xfId="49909" hidden="1"/>
    <cellStyle name="Accent6 2" xfId="50786" hidden="1"/>
    <cellStyle name="Accent6 2" xfId="50823" hidden="1"/>
    <cellStyle name="Accent6 2" xfId="51064" hidden="1"/>
    <cellStyle name="Accent6 2" xfId="51941" hidden="1"/>
    <cellStyle name="Accent6 2" xfId="51978"/>
    <cellStyle name="Accent6 3" xfId="38"/>
    <cellStyle name="Bad" xfId="12" hidden="1"/>
    <cellStyle name="Bad" xfId="2473" hidden="1"/>
    <cellStyle name="Bad" xfId="3492" hidden="1"/>
    <cellStyle name="Bad" xfId="4479" hidden="1"/>
    <cellStyle name="Bad" xfId="5464" hidden="1"/>
    <cellStyle name="Bad" xfId="6448" hidden="1"/>
    <cellStyle name="Bad" xfId="7432" hidden="1"/>
    <cellStyle name="Bad" xfId="8416" hidden="1"/>
    <cellStyle name="Bad" xfId="9400" hidden="1"/>
    <cellStyle name="Bad" xfId="10383" hidden="1"/>
    <cellStyle name="Bad" xfId="11364" hidden="1"/>
    <cellStyle name="Bad" xfId="12345" hidden="1"/>
    <cellStyle name="Bad" xfId="13326" hidden="1"/>
    <cellStyle name="Bad" xfId="14307" hidden="1"/>
    <cellStyle name="Bad" xfId="16220" hidden="1"/>
    <cellStyle name="Bad" xfId="17382" hidden="1"/>
    <cellStyle name="Bad" xfId="19843" hidden="1"/>
    <cellStyle name="Bad" xfId="20852" hidden="1"/>
    <cellStyle name="Bad" xfId="21839" hidden="1"/>
    <cellStyle name="Bad" xfId="22824" hidden="1"/>
    <cellStyle name="Bad" xfId="23808" hidden="1"/>
    <cellStyle name="Bad" xfId="24792" hidden="1"/>
    <cellStyle name="Bad" xfId="25776" hidden="1"/>
    <cellStyle name="Bad" xfId="26760" hidden="1"/>
    <cellStyle name="Bad" xfId="27743" hidden="1"/>
    <cellStyle name="Bad" xfId="28724" hidden="1"/>
    <cellStyle name="Bad" xfId="29705" hidden="1"/>
    <cellStyle name="Bad" xfId="30686" hidden="1"/>
    <cellStyle name="Bad" xfId="31667" hidden="1"/>
    <cellStyle name="Bad" xfId="33580" hidden="1"/>
    <cellStyle name="Bad" xfId="19854" hidden="1"/>
    <cellStyle name="Bad" xfId="37151" hidden="1"/>
    <cellStyle name="Bad" xfId="38132" hidden="1"/>
    <cellStyle name="Bad" xfId="39119" hidden="1"/>
    <cellStyle name="Bad" xfId="40104" hidden="1"/>
    <cellStyle name="Bad" xfId="41088" hidden="1"/>
    <cellStyle name="Bad" xfId="42072" hidden="1"/>
    <cellStyle name="Bad" xfId="43056" hidden="1"/>
    <cellStyle name="Bad" xfId="44040" hidden="1"/>
    <cellStyle name="Bad" xfId="45023" hidden="1"/>
    <cellStyle name="Bad" xfId="46004" hidden="1"/>
    <cellStyle name="Bad" xfId="46985" hidden="1"/>
    <cellStyle name="Bad" xfId="47966" hidden="1"/>
    <cellStyle name="Bad" xfId="48947" hidden="1"/>
    <cellStyle name="Bad" xfId="50860" hidden="1"/>
    <cellStyle name="Bad 2" xfId="2486" hidden="1"/>
    <cellStyle name="Bad 2" xfId="3418" hidden="1"/>
    <cellStyle name="Bad 2" xfId="3455" hidden="1"/>
    <cellStyle name="Bad 2" xfId="4407" hidden="1"/>
    <cellStyle name="Bad 2" xfId="4444" hidden="1"/>
    <cellStyle name="Bad 2" xfId="5394" hidden="1"/>
    <cellStyle name="Bad 2" xfId="5431" hidden="1"/>
    <cellStyle name="Bad 2" xfId="6379" hidden="1"/>
    <cellStyle name="Bad 2" xfId="6416" hidden="1"/>
    <cellStyle name="Bad 2" xfId="7363" hidden="1"/>
    <cellStyle name="Bad 2" xfId="7400" hidden="1"/>
    <cellStyle name="Bad 2" xfId="8347" hidden="1"/>
    <cellStyle name="Bad 2" xfId="8384" hidden="1"/>
    <cellStyle name="Bad 2" xfId="9331" hidden="1"/>
    <cellStyle name="Bad 2" xfId="9368" hidden="1"/>
    <cellStyle name="Bad 2" xfId="10315" hidden="1"/>
    <cellStyle name="Bad 2" xfId="10352" hidden="1"/>
    <cellStyle name="Bad 2" xfId="11297" hidden="1"/>
    <cellStyle name="Bad 2" xfId="11334" hidden="1"/>
    <cellStyle name="Bad 2" xfId="12278" hidden="1"/>
    <cellStyle name="Bad 2" xfId="12315" hidden="1"/>
    <cellStyle name="Bad 2" xfId="13259" hidden="1"/>
    <cellStyle name="Bad 2" xfId="13296" hidden="1"/>
    <cellStyle name="Bad 2" xfId="14240" hidden="1"/>
    <cellStyle name="Bad 2" xfId="14277" hidden="1"/>
    <cellStyle name="Bad 2" xfId="15221" hidden="1"/>
    <cellStyle name="Bad 2" xfId="15258" hidden="1"/>
    <cellStyle name="Bad 2" xfId="16172" hidden="1"/>
    <cellStyle name="Bad 2" xfId="16209" hidden="1"/>
    <cellStyle name="Bad 2" xfId="17327" hidden="1"/>
    <cellStyle name="Bad 2" xfId="17364" hidden="1"/>
    <cellStyle name="Bad 2" xfId="20779" hidden="1"/>
    <cellStyle name="Bad 2" xfId="20816" hidden="1"/>
    <cellStyle name="Bad 2" xfId="21767" hidden="1"/>
    <cellStyle name="Bad 2" xfId="21804" hidden="1"/>
    <cellStyle name="Bad 2" xfId="22754" hidden="1"/>
    <cellStyle name="Bad 2" xfId="22791" hidden="1"/>
    <cellStyle name="Bad 2" xfId="23739" hidden="1"/>
    <cellStyle name="Bad 2" xfId="23776" hidden="1"/>
    <cellStyle name="Bad 2" xfId="24723" hidden="1"/>
    <cellStyle name="Bad 2" xfId="24760" hidden="1"/>
    <cellStyle name="Bad 2" xfId="25707" hidden="1"/>
    <cellStyle name="Bad 2" xfId="25744" hidden="1"/>
    <cellStyle name="Bad 2" xfId="26691" hidden="1"/>
    <cellStyle name="Bad 2" xfId="26728" hidden="1"/>
    <cellStyle name="Bad 2" xfId="27675" hidden="1"/>
    <cellStyle name="Bad 2" xfId="27712" hidden="1"/>
    <cellStyle name="Bad 2" xfId="28657" hidden="1"/>
    <cellStyle name="Bad 2" xfId="28694" hidden="1"/>
    <cellStyle name="Bad 2" xfId="29638" hidden="1"/>
    <cellStyle name="Bad 2" xfId="29675" hidden="1"/>
    <cellStyle name="Bad 2" xfId="30619" hidden="1"/>
    <cellStyle name="Bad 2" xfId="30656" hidden="1"/>
    <cellStyle name="Bad 2" xfId="31600" hidden="1"/>
    <cellStyle name="Bad 2" xfId="31637" hidden="1"/>
    <cellStyle name="Bad 2" xfId="32581" hidden="1"/>
    <cellStyle name="Bad 2" xfId="32618" hidden="1"/>
    <cellStyle name="Bad 2" xfId="33532" hidden="1"/>
    <cellStyle name="Bad 2" xfId="33569" hidden="1"/>
    <cellStyle name="Bad 2" xfId="34687" hidden="1"/>
    <cellStyle name="Bad 2" xfId="34724" hidden="1"/>
    <cellStyle name="Bad 2" xfId="38059" hidden="1"/>
    <cellStyle name="Bad 2" xfId="38096" hidden="1"/>
    <cellStyle name="Bad 2" xfId="39047" hidden="1"/>
    <cellStyle name="Bad 2" xfId="39084" hidden="1"/>
    <cellStyle name="Bad 2" xfId="40034" hidden="1"/>
    <cellStyle name="Bad 2" xfId="40071" hidden="1"/>
    <cellStyle name="Bad 2" xfId="41019" hidden="1"/>
    <cellStyle name="Bad 2" xfId="41056" hidden="1"/>
    <cellStyle name="Bad 2" xfId="42003" hidden="1"/>
    <cellStyle name="Bad 2" xfId="42040" hidden="1"/>
    <cellStyle name="Bad 2" xfId="42987" hidden="1"/>
    <cellStyle name="Bad 2" xfId="43024" hidden="1"/>
    <cellStyle name="Bad 2" xfId="43971" hidden="1"/>
    <cellStyle name="Bad 2" xfId="44008" hidden="1"/>
    <cellStyle name="Bad 2" xfId="44955" hidden="1"/>
    <cellStyle name="Bad 2" xfId="44992" hidden="1"/>
    <cellStyle name="Bad 2" xfId="45937" hidden="1"/>
    <cellStyle name="Bad 2" xfId="45974" hidden="1"/>
    <cellStyle name="Bad 2" xfId="46918" hidden="1"/>
    <cellStyle name="Bad 2" xfId="46955" hidden="1"/>
    <cellStyle name="Bad 2" xfId="47899" hidden="1"/>
    <cellStyle name="Bad 2" xfId="47936" hidden="1"/>
    <cellStyle name="Bad 2" xfId="48880" hidden="1"/>
    <cellStyle name="Bad 2" xfId="48917" hidden="1"/>
    <cellStyle name="Bad 2" xfId="49861" hidden="1"/>
    <cellStyle name="Bad 2" xfId="49898" hidden="1"/>
    <cellStyle name="Bad 2" xfId="50812" hidden="1"/>
    <cellStyle name="Bad 2" xfId="50849" hidden="1"/>
    <cellStyle name="Bad 2" xfId="51967" hidden="1"/>
    <cellStyle name="Bad 2" xfId="52004"/>
    <cellStyle name="Calculation" xfId="14" hidden="1"/>
    <cellStyle name="Calculation" xfId="2471" hidden="1"/>
    <cellStyle name="Calculation" xfId="3490" hidden="1"/>
    <cellStyle name="Calculation" xfId="4477" hidden="1"/>
    <cellStyle name="Calculation" xfId="5462" hidden="1"/>
    <cellStyle name="Calculation" xfId="6446" hidden="1"/>
    <cellStyle name="Calculation" xfId="7430" hidden="1"/>
    <cellStyle name="Calculation" xfId="8414" hidden="1"/>
    <cellStyle name="Calculation" xfId="9398" hidden="1"/>
    <cellStyle name="Calculation" xfId="10381" hidden="1"/>
    <cellStyle name="Calculation" xfId="11362" hidden="1"/>
    <cellStyle name="Calculation" xfId="12343" hidden="1"/>
    <cellStyle name="Calculation" xfId="13324" hidden="1"/>
    <cellStyle name="Calculation" xfId="14305" hidden="1"/>
    <cellStyle name="Calculation" xfId="16222" hidden="1"/>
    <cellStyle name="Calculation" xfId="17384" hidden="1"/>
    <cellStyle name="Calculation" xfId="19841" hidden="1"/>
    <cellStyle name="Calculation" xfId="20850" hidden="1"/>
    <cellStyle name="Calculation" xfId="21837" hidden="1"/>
    <cellStyle name="Calculation" xfId="22822" hidden="1"/>
    <cellStyle name="Calculation" xfId="23806" hidden="1"/>
    <cellStyle name="Calculation" xfId="24790" hidden="1"/>
    <cellStyle name="Calculation" xfId="25774" hidden="1"/>
    <cellStyle name="Calculation" xfId="26758" hidden="1"/>
    <cellStyle name="Calculation" xfId="27741" hidden="1"/>
    <cellStyle name="Calculation" xfId="28722" hidden="1"/>
    <cellStyle name="Calculation" xfId="29703" hidden="1"/>
    <cellStyle name="Calculation" xfId="30684" hidden="1"/>
    <cellStyle name="Calculation" xfId="31665" hidden="1"/>
    <cellStyle name="Calculation" xfId="33582" hidden="1"/>
    <cellStyle name="Calculation" xfId="19853" hidden="1"/>
    <cellStyle name="Calculation" xfId="37149" hidden="1"/>
    <cellStyle name="Calculation" xfId="38130" hidden="1"/>
    <cellStyle name="Calculation" xfId="39117" hidden="1"/>
    <cellStyle name="Calculation" xfId="40102" hidden="1"/>
    <cellStyle name="Calculation" xfId="41086" hidden="1"/>
    <cellStyle name="Calculation" xfId="42070" hidden="1"/>
    <cellStyle name="Calculation" xfId="43054" hidden="1"/>
    <cellStyle name="Calculation" xfId="44038" hidden="1"/>
    <cellStyle name="Calculation" xfId="45021" hidden="1"/>
    <cellStyle name="Calculation" xfId="46002" hidden="1"/>
    <cellStyle name="Calculation" xfId="46983" hidden="1"/>
    <cellStyle name="Calculation" xfId="47964" hidden="1"/>
    <cellStyle name="Calculation" xfId="48945" hidden="1"/>
    <cellStyle name="Calculation" xfId="50862" hidden="1"/>
    <cellStyle name="Calculation 2" xfId="2488" hidden="1"/>
    <cellStyle name="Calculation 2" xfId="3416" hidden="1"/>
    <cellStyle name="Calculation 2" xfId="3453" hidden="1"/>
    <cellStyle name="Calculation 2" xfId="4405" hidden="1"/>
    <cellStyle name="Calculation 2" xfId="4442" hidden="1"/>
    <cellStyle name="Calculation 2" xfId="5392" hidden="1"/>
    <cellStyle name="Calculation 2" xfId="5429" hidden="1"/>
    <cellStyle name="Calculation 2" xfId="6377" hidden="1"/>
    <cellStyle name="Calculation 2" xfId="6414" hidden="1"/>
    <cellStyle name="Calculation 2" xfId="7361" hidden="1"/>
    <cellStyle name="Calculation 2" xfId="7398" hidden="1"/>
    <cellStyle name="Calculation 2" xfId="8345" hidden="1"/>
    <cellStyle name="Calculation 2" xfId="8382" hidden="1"/>
    <cellStyle name="Calculation 2" xfId="9329" hidden="1"/>
    <cellStyle name="Calculation 2" xfId="9366" hidden="1"/>
    <cellStyle name="Calculation 2" xfId="10313" hidden="1"/>
    <cellStyle name="Calculation 2" xfId="10350" hidden="1"/>
    <cellStyle name="Calculation 2" xfId="11295" hidden="1"/>
    <cellStyle name="Calculation 2" xfId="11332" hidden="1"/>
    <cellStyle name="Calculation 2" xfId="12276" hidden="1"/>
    <cellStyle name="Calculation 2" xfId="12313" hidden="1"/>
    <cellStyle name="Calculation 2" xfId="13257" hidden="1"/>
    <cellStyle name="Calculation 2" xfId="13294" hidden="1"/>
    <cellStyle name="Calculation 2" xfId="14238" hidden="1"/>
    <cellStyle name="Calculation 2" xfId="14275" hidden="1"/>
    <cellStyle name="Calculation 2" xfId="15219" hidden="1"/>
    <cellStyle name="Calculation 2" xfId="15256" hidden="1"/>
    <cellStyle name="Calculation 2" xfId="16170" hidden="1"/>
    <cellStyle name="Calculation 2" xfId="16207" hidden="1"/>
    <cellStyle name="Calculation 2" xfId="17325" hidden="1"/>
    <cellStyle name="Calculation 2" xfId="17362" hidden="1"/>
    <cellStyle name="Calculation 2" xfId="20777" hidden="1"/>
    <cellStyle name="Calculation 2" xfId="20814" hidden="1"/>
    <cellStyle name="Calculation 2" xfId="21765" hidden="1"/>
    <cellStyle name="Calculation 2" xfId="21802" hidden="1"/>
    <cellStyle name="Calculation 2" xfId="22752" hidden="1"/>
    <cellStyle name="Calculation 2" xfId="22789" hidden="1"/>
    <cellStyle name="Calculation 2" xfId="23737" hidden="1"/>
    <cellStyle name="Calculation 2" xfId="23774" hidden="1"/>
    <cellStyle name="Calculation 2" xfId="24721" hidden="1"/>
    <cellStyle name="Calculation 2" xfId="24758" hidden="1"/>
    <cellStyle name="Calculation 2" xfId="25705" hidden="1"/>
    <cellStyle name="Calculation 2" xfId="25742" hidden="1"/>
    <cellStyle name="Calculation 2" xfId="26689" hidden="1"/>
    <cellStyle name="Calculation 2" xfId="26726" hidden="1"/>
    <cellStyle name="Calculation 2" xfId="27673" hidden="1"/>
    <cellStyle name="Calculation 2" xfId="27710" hidden="1"/>
    <cellStyle name="Calculation 2" xfId="28655" hidden="1"/>
    <cellStyle name="Calculation 2" xfId="28692" hidden="1"/>
    <cellStyle name="Calculation 2" xfId="29636" hidden="1"/>
    <cellStyle name="Calculation 2" xfId="29673" hidden="1"/>
    <cellStyle name="Calculation 2" xfId="30617" hidden="1"/>
    <cellStyle name="Calculation 2" xfId="30654" hidden="1"/>
    <cellStyle name="Calculation 2" xfId="31598" hidden="1"/>
    <cellStyle name="Calculation 2" xfId="31635" hidden="1"/>
    <cellStyle name="Calculation 2" xfId="32579" hidden="1"/>
    <cellStyle name="Calculation 2" xfId="32616" hidden="1"/>
    <cellStyle name="Calculation 2" xfId="33530" hidden="1"/>
    <cellStyle name="Calculation 2" xfId="33567" hidden="1"/>
    <cellStyle name="Calculation 2" xfId="34685" hidden="1"/>
    <cellStyle name="Calculation 2" xfId="34722" hidden="1"/>
    <cellStyle name="Calculation 2" xfId="38057" hidden="1"/>
    <cellStyle name="Calculation 2" xfId="38094" hidden="1"/>
    <cellStyle name="Calculation 2" xfId="39045" hidden="1"/>
    <cellStyle name="Calculation 2" xfId="39082" hidden="1"/>
    <cellStyle name="Calculation 2" xfId="40032" hidden="1"/>
    <cellStyle name="Calculation 2" xfId="40069" hidden="1"/>
    <cellStyle name="Calculation 2" xfId="41017" hidden="1"/>
    <cellStyle name="Calculation 2" xfId="41054" hidden="1"/>
    <cellStyle name="Calculation 2" xfId="42001" hidden="1"/>
    <cellStyle name="Calculation 2" xfId="42038" hidden="1"/>
    <cellStyle name="Calculation 2" xfId="42985" hidden="1"/>
    <cellStyle name="Calculation 2" xfId="43022" hidden="1"/>
    <cellStyle name="Calculation 2" xfId="43969" hidden="1"/>
    <cellStyle name="Calculation 2" xfId="44006" hidden="1"/>
    <cellStyle name="Calculation 2" xfId="44953" hidden="1"/>
    <cellStyle name="Calculation 2" xfId="44990" hidden="1"/>
    <cellStyle name="Calculation 2" xfId="45935" hidden="1"/>
    <cellStyle name="Calculation 2" xfId="45972" hidden="1"/>
    <cellStyle name="Calculation 2" xfId="46916" hidden="1"/>
    <cellStyle name="Calculation 2" xfId="46953" hidden="1"/>
    <cellStyle name="Calculation 2" xfId="47897" hidden="1"/>
    <cellStyle name="Calculation 2" xfId="47934" hidden="1"/>
    <cellStyle name="Calculation 2" xfId="48878" hidden="1"/>
    <cellStyle name="Calculation 2" xfId="48915" hidden="1"/>
    <cellStyle name="Calculation 2" xfId="49859" hidden="1"/>
    <cellStyle name="Calculation 2" xfId="49896" hidden="1"/>
    <cellStyle name="Calculation 2" xfId="50810" hidden="1"/>
    <cellStyle name="Calculation 2" xfId="50847" hidden="1"/>
    <cellStyle name="Calculation 2" xfId="51965" hidden="1"/>
    <cellStyle name="Calculation 2" xfId="52002"/>
    <cellStyle name="CaseData 2" xfId="1"/>
    <cellStyle name="Check Cell" xfId="15" hidden="1"/>
    <cellStyle name="Check Cell" xfId="2470" hidden="1"/>
    <cellStyle name="Check Cell" xfId="3489" hidden="1"/>
    <cellStyle name="Check Cell" xfId="4476" hidden="1"/>
    <cellStyle name="Check Cell" xfId="5461" hidden="1"/>
    <cellStyle name="Check Cell" xfId="6445" hidden="1"/>
    <cellStyle name="Check Cell" xfId="7429" hidden="1"/>
    <cellStyle name="Check Cell" xfId="8413" hidden="1"/>
    <cellStyle name="Check Cell" xfId="9397" hidden="1"/>
    <cellStyle name="Check Cell" xfId="10380" hidden="1"/>
    <cellStyle name="Check Cell" xfId="11361" hidden="1"/>
    <cellStyle name="Check Cell" xfId="12342" hidden="1"/>
    <cellStyle name="Check Cell" xfId="13323" hidden="1"/>
    <cellStyle name="Check Cell" xfId="14304" hidden="1"/>
    <cellStyle name="Check Cell" xfId="16223" hidden="1"/>
    <cellStyle name="Check Cell" xfId="17385" hidden="1"/>
    <cellStyle name="Check Cell" xfId="19840" hidden="1"/>
    <cellStyle name="Check Cell" xfId="20849" hidden="1"/>
    <cellStyle name="Check Cell" xfId="21836" hidden="1"/>
    <cellStyle name="Check Cell" xfId="22821" hidden="1"/>
    <cellStyle name="Check Cell" xfId="23805" hidden="1"/>
    <cellStyle name="Check Cell" xfId="24789" hidden="1"/>
    <cellStyle name="Check Cell" xfId="25773" hidden="1"/>
    <cellStyle name="Check Cell" xfId="26757" hidden="1"/>
    <cellStyle name="Check Cell" xfId="27740" hidden="1"/>
    <cellStyle name="Check Cell" xfId="28721" hidden="1"/>
    <cellStyle name="Check Cell" xfId="29702" hidden="1"/>
    <cellStyle name="Check Cell" xfId="30683" hidden="1"/>
    <cellStyle name="Check Cell" xfId="31664" hidden="1"/>
    <cellStyle name="Check Cell" xfId="33583" hidden="1"/>
    <cellStyle name="Check Cell" xfId="19852" hidden="1"/>
    <cellStyle name="Check Cell" xfId="37148" hidden="1"/>
    <cellStyle name="Check Cell" xfId="38129" hidden="1"/>
    <cellStyle name="Check Cell" xfId="39116" hidden="1"/>
    <cellStyle name="Check Cell" xfId="40101" hidden="1"/>
    <cellStyle name="Check Cell" xfId="41085" hidden="1"/>
    <cellStyle name="Check Cell" xfId="42069" hidden="1"/>
    <cellStyle name="Check Cell" xfId="43053" hidden="1"/>
    <cellStyle name="Check Cell" xfId="44037" hidden="1"/>
    <cellStyle name="Check Cell" xfId="45020" hidden="1"/>
    <cellStyle name="Check Cell" xfId="46001" hidden="1"/>
    <cellStyle name="Check Cell" xfId="46982" hidden="1"/>
    <cellStyle name="Check Cell" xfId="47963" hidden="1"/>
    <cellStyle name="Check Cell" xfId="48944" hidden="1"/>
    <cellStyle name="Check Cell" xfId="50863" hidden="1"/>
    <cellStyle name="Check Cell 2" xfId="2489" hidden="1"/>
    <cellStyle name="Check Cell 2" xfId="3415" hidden="1"/>
    <cellStyle name="Check Cell 2" xfId="3452" hidden="1"/>
    <cellStyle name="Check Cell 2" xfId="4404" hidden="1"/>
    <cellStyle name="Check Cell 2" xfId="4441" hidden="1"/>
    <cellStyle name="Check Cell 2" xfId="5391" hidden="1"/>
    <cellStyle name="Check Cell 2" xfId="5428" hidden="1"/>
    <cellStyle name="Check Cell 2" xfId="6376" hidden="1"/>
    <cellStyle name="Check Cell 2" xfId="6413" hidden="1"/>
    <cellStyle name="Check Cell 2" xfId="7360" hidden="1"/>
    <cellStyle name="Check Cell 2" xfId="7397" hidden="1"/>
    <cellStyle name="Check Cell 2" xfId="8344" hidden="1"/>
    <cellStyle name="Check Cell 2" xfId="8381" hidden="1"/>
    <cellStyle name="Check Cell 2" xfId="9328" hidden="1"/>
    <cellStyle name="Check Cell 2" xfId="9365" hidden="1"/>
    <cellStyle name="Check Cell 2" xfId="10312" hidden="1"/>
    <cellStyle name="Check Cell 2" xfId="10349" hidden="1"/>
    <cellStyle name="Check Cell 2" xfId="11294" hidden="1"/>
    <cellStyle name="Check Cell 2" xfId="11331" hidden="1"/>
    <cellStyle name="Check Cell 2" xfId="12275" hidden="1"/>
    <cellStyle name="Check Cell 2" xfId="12312" hidden="1"/>
    <cellStyle name="Check Cell 2" xfId="13256" hidden="1"/>
    <cellStyle name="Check Cell 2" xfId="13293" hidden="1"/>
    <cellStyle name="Check Cell 2" xfId="14237" hidden="1"/>
    <cellStyle name="Check Cell 2" xfId="14274" hidden="1"/>
    <cellStyle name="Check Cell 2" xfId="15218" hidden="1"/>
    <cellStyle name="Check Cell 2" xfId="15255" hidden="1"/>
    <cellStyle name="Check Cell 2" xfId="16169" hidden="1"/>
    <cellStyle name="Check Cell 2" xfId="16206" hidden="1"/>
    <cellStyle name="Check Cell 2" xfId="17324" hidden="1"/>
    <cellStyle name="Check Cell 2" xfId="17361" hidden="1"/>
    <cellStyle name="Check Cell 2" xfId="20776" hidden="1"/>
    <cellStyle name="Check Cell 2" xfId="20813" hidden="1"/>
    <cellStyle name="Check Cell 2" xfId="21764" hidden="1"/>
    <cellStyle name="Check Cell 2" xfId="21801" hidden="1"/>
    <cellStyle name="Check Cell 2" xfId="22751" hidden="1"/>
    <cellStyle name="Check Cell 2" xfId="22788" hidden="1"/>
    <cellStyle name="Check Cell 2" xfId="23736" hidden="1"/>
    <cellStyle name="Check Cell 2" xfId="23773" hidden="1"/>
    <cellStyle name="Check Cell 2" xfId="24720" hidden="1"/>
    <cellStyle name="Check Cell 2" xfId="24757" hidden="1"/>
    <cellStyle name="Check Cell 2" xfId="25704" hidden="1"/>
    <cellStyle name="Check Cell 2" xfId="25741" hidden="1"/>
    <cellStyle name="Check Cell 2" xfId="26688" hidden="1"/>
    <cellStyle name="Check Cell 2" xfId="26725" hidden="1"/>
    <cellStyle name="Check Cell 2" xfId="27672" hidden="1"/>
    <cellStyle name="Check Cell 2" xfId="27709" hidden="1"/>
    <cellStyle name="Check Cell 2" xfId="28654" hidden="1"/>
    <cellStyle name="Check Cell 2" xfId="28691" hidden="1"/>
    <cellStyle name="Check Cell 2" xfId="29635" hidden="1"/>
    <cellStyle name="Check Cell 2" xfId="29672" hidden="1"/>
    <cellStyle name="Check Cell 2" xfId="30616" hidden="1"/>
    <cellStyle name="Check Cell 2" xfId="30653" hidden="1"/>
    <cellStyle name="Check Cell 2" xfId="31597" hidden="1"/>
    <cellStyle name="Check Cell 2" xfId="31634" hidden="1"/>
    <cellStyle name="Check Cell 2" xfId="32578" hidden="1"/>
    <cellStyle name="Check Cell 2" xfId="32615" hidden="1"/>
    <cellStyle name="Check Cell 2" xfId="33529" hidden="1"/>
    <cellStyle name="Check Cell 2" xfId="33566" hidden="1"/>
    <cellStyle name="Check Cell 2" xfId="34684" hidden="1"/>
    <cellStyle name="Check Cell 2" xfId="34721" hidden="1"/>
    <cellStyle name="Check Cell 2" xfId="38056" hidden="1"/>
    <cellStyle name="Check Cell 2" xfId="38093" hidden="1"/>
    <cellStyle name="Check Cell 2" xfId="39044" hidden="1"/>
    <cellStyle name="Check Cell 2" xfId="39081" hidden="1"/>
    <cellStyle name="Check Cell 2" xfId="40031" hidden="1"/>
    <cellStyle name="Check Cell 2" xfId="40068" hidden="1"/>
    <cellStyle name="Check Cell 2" xfId="41016" hidden="1"/>
    <cellStyle name="Check Cell 2" xfId="41053" hidden="1"/>
    <cellStyle name="Check Cell 2" xfId="42000" hidden="1"/>
    <cellStyle name="Check Cell 2" xfId="42037" hidden="1"/>
    <cellStyle name="Check Cell 2" xfId="42984" hidden="1"/>
    <cellStyle name="Check Cell 2" xfId="43021" hidden="1"/>
    <cellStyle name="Check Cell 2" xfId="43968" hidden="1"/>
    <cellStyle name="Check Cell 2" xfId="44005" hidden="1"/>
    <cellStyle name="Check Cell 2" xfId="44952" hidden="1"/>
    <cellStyle name="Check Cell 2" xfId="44989" hidden="1"/>
    <cellStyle name="Check Cell 2" xfId="45934" hidden="1"/>
    <cellStyle name="Check Cell 2" xfId="45971" hidden="1"/>
    <cellStyle name="Check Cell 2" xfId="46915" hidden="1"/>
    <cellStyle name="Check Cell 2" xfId="46952" hidden="1"/>
    <cellStyle name="Check Cell 2" xfId="47896" hidden="1"/>
    <cellStyle name="Check Cell 2" xfId="47933" hidden="1"/>
    <cellStyle name="Check Cell 2" xfId="48877" hidden="1"/>
    <cellStyle name="Check Cell 2" xfId="48914" hidden="1"/>
    <cellStyle name="Check Cell 2" xfId="49858" hidden="1"/>
    <cellStyle name="Check Cell 2" xfId="49895" hidden="1"/>
    <cellStyle name="Check Cell 2" xfId="50809" hidden="1"/>
    <cellStyle name="Check Cell 2" xfId="50846" hidden="1"/>
    <cellStyle name="Check Cell 2" xfId="51964" hidden="1"/>
    <cellStyle name="Check Cell 2" xfId="52001"/>
    <cellStyle name="Explanatory Text" xfId="17" hidden="1"/>
    <cellStyle name="Explanatory Text" xfId="2467" hidden="1"/>
    <cellStyle name="Explanatory Text" xfId="3487" hidden="1"/>
    <cellStyle name="Explanatory Text" xfId="4474" hidden="1"/>
    <cellStyle name="Explanatory Text" xfId="5459" hidden="1"/>
    <cellStyle name="Explanatory Text" xfId="6443" hidden="1"/>
    <cellStyle name="Explanatory Text" xfId="7427" hidden="1"/>
    <cellStyle name="Explanatory Text" xfId="8411" hidden="1"/>
    <cellStyle name="Explanatory Text" xfId="9395" hidden="1"/>
    <cellStyle name="Explanatory Text" xfId="10378" hidden="1"/>
    <cellStyle name="Explanatory Text" xfId="11359" hidden="1"/>
    <cellStyle name="Explanatory Text" xfId="12340" hidden="1"/>
    <cellStyle name="Explanatory Text" xfId="13321" hidden="1"/>
    <cellStyle name="Explanatory Text" xfId="14302" hidden="1"/>
    <cellStyle name="Explanatory Text" xfId="16225" hidden="1"/>
    <cellStyle name="Explanatory Text" xfId="17387" hidden="1"/>
    <cellStyle name="Explanatory Text" xfId="19837" hidden="1"/>
    <cellStyle name="Explanatory Text" xfId="20847" hidden="1"/>
    <cellStyle name="Explanatory Text" xfId="21834" hidden="1"/>
    <cellStyle name="Explanatory Text" xfId="22819" hidden="1"/>
    <cellStyle name="Explanatory Text" xfId="23803" hidden="1"/>
    <cellStyle name="Explanatory Text" xfId="24787" hidden="1"/>
    <cellStyle name="Explanatory Text" xfId="25771" hidden="1"/>
    <cellStyle name="Explanatory Text" xfId="26755" hidden="1"/>
    <cellStyle name="Explanatory Text" xfId="27738" hidden="1"/>
    <cellStyle name="Explanatory Text" xfId="28719" hidden="1"/>
    <cellStyle name="Explanatory Text" xfId="29700" hidden="1"/>
    <cellStyle name="Explanatory Text" xfId="30681" hidden="1"/>
    <cellStyle name="Explanatory Text" xfId="31662" hidden="1"/>
    <cellStyle name="Explanatory Text" xfId="33585" hidden="1"/>
    <cellStyle name="Explanatory Text" xfId="19850" hidden="1"/>
    <cellStyle name="Explanatory Text" xfId="37145" hidden="1"/>
    <cellStyle name="Explanatory Text" xfId="38127" hidden="1"/>
    <cellStyle name="Explanatory Text" xfId="39114" hidden="1"/>
    <cellStyle name="Explanatory Text" xfId="40099" hidden="1"/>
    <cellStyle name="Explanatory Text" xfId="41083" hidden="1"/>
    <cellStyle name="Explanatory Text" xfId="42067" hidden="1"/>
    <cellStyle name="Explanatory Text" xfId="43051" hidden="1"/>
    <cellStyle name="Explanatory Text" xfId="44035" hidden="1"/>
    <cellStyle name="Explanatory Text" xfId="45018" hidden="1"/>
    <cellStyle name="Explanatory Text" xfId="45999" hidden="1"/>
    <cellStyle name="Explanatory Text" xfId="46980" hidden="1"/>
    <cellStyle name="Explanatory Text" xfId="47961" hidden="1"/>
    <cellStyle name="Explanatory Text" xfId="48942" hidden="1"/>
    <cellStyle name="Explanatory Text" xfId="50865" hidden="1"/>
    <cellStyle name="Explanatory Text 2" xfId="2491" hidden="1"/>
    <cellStyle name="Explanatory Text 2" xfId="3413" hidden="1"/>
    <cellStyle name="Explanatory Text 2" xfId="3450" hidden="1"/>
    <cellStyle name="Explanatory Text 2" xfId="4402" hidden="1"/>
    <cellStyle name="Explanatory Text 2" xfId="4439" hidden="1"/>
    <cellStyle name="Explanatory Text 2" xfId="5389" hidden="1"/>
    <cellStyle name="Explanatory Text 2" xfId="5426" hidden="1"/>
    <cellStyle name="Explanatory Text 2" xfId="6374" hidden="1"/>
    <cellStyle name="Explanatory Text 2" xfId="6411" hidden="1"/>
    <cellStyle name="Explanatory Text 2" xfId="7358" hidden="1"/>
    <cellStyle name="Explanatory Text 2" xfId="7395" hidden="1"/>
    <cellStyle name="Explanatory Text 2" xfId="8342" hidden="1"/>
    <cellStyle name="Explanatory Text 2" xfId="8379" hidden="1"/>
    <cellStyle name="Explanatory Text 2" xfId="9326" hidden="1"/>
    <cellStyle name="Explanatory Text 2" xfId="9363" hidden="1"/>
    <cellStyle name="Explanatory Text 2" xfId="10310" hidden="1"/>
    <cellStyle name="Explanatory Text 2" xfId="10347" hidden="1"/>
    <cellStyle name="Explanatory Text 2" xfId="11292" hidden="1"/>
    <cellStyle name="Explanatory Text 2" xfId="11329" hidden="1"/>
    <cellStyle name="Explanatory Text 2" xfId="12273" hidden="1"/>
    <cellStyle name="Explanatory Text 2" xfId="12310" hidden="1"/>
    <cellStyle name="Explanatory Text 2" xfId="13254" hidden="1"/>
    <cellStyle name="Explanatory Text 2" xfId="13291" hidden="1"/>
    <cellStyle name="Explanatory Text 2" xfId="14235" hidden="1"/>
    <cellStyle name="Explanatory Text 2" xfId="14272" hidden="1"/>
    <cellStyle name="Explanatory Text 2" xfId="15216" hidden="1"/>
    <cellStyle name="Explanatory Text 2" xfId="15253" hidden="1"/>
    <cellStyle name="Explanatory Text 2" xfId="16167" hidden="1"/>
    <cellStyle name="Explanatory Text 2" xfId="16204" hidden="1"/>
    <cellStyle name="Explanatory Text 2" xfId="17322" hidden="1"/>
    <cellStyle name="Explanatory Text 2" xfId="17359" hidden="1"/>
    <cellStyle name="Explanatory Text 2" xfId="20774" hidden="1"/>
    <cellStyle name="Explanatory Text 2" xfId="20811" hidden="1"/>
    <cellStyle name="Explanatory Text 2" xfId="21762" hidden="1"/>
    <cellStyle name="Explanatory Text 2" xfId="21799" hidden="1"/>
    <cellStyle name="Explanatory Text 2" xfId="22749" hidden="1"/>
    <cellStyle name="Explanatory Text 2" xfId="22786" hidden="1"/>
    <cellStyle name="Explanatory Text 2" xfId="23734" hidden="1"/>
    <cellStyle name="Explanatory Text 2" xfId="23771" hidden="1"/>
    <cellStyle name="Explanatory Text 2" xfId="24718" hidden="1"/>
    <cellStyle name="Explanatory Text 2" xfId="24755" hidden="1"/>
    <cellStyle name="Explanatory Text 2" xfId="25702" hidden="1"/>
    <cellStyle name="Explanatory Text 2" xfId="25739" hidden="1"/>
    <cellStyle name="Explanatory Text 2" xfId="26686" hidden="1"/>
    <cellStyle name="Explanatory Text 2" xfId="26723" hidden="1"/>
    <cellStyle name="Explanatory Text 2" xfId="27670" hidden="1"/>
    <cellStyle name="Explanatory Text 2" xfId="27707" hidden="1"/>
    <cellStyle name="Explanatory Text 2" xfId="28652" hidden="1"/>
    <cellStyle name="Explanatory Text 2" xfId="28689" hidden="1"/>
    <cellStyle name="Explanatory Text 2" xfId="29633" hidden="1"/>
    <cellStyle name="Explanatory Text 2" xfId="29670" hidden="1"/>
    <cellStyle name="Explanatory Text 2" xfId="30614" hidden="1"/>
    <cellStyle name="Explanatory Text 2" xfId="30651" hidden="1"/>
    <cellStyle name="Explanatory Text 2" xfId="31595" hidden="1"/>
    <cellStyle name="Explanatory Text 2" xfId="31632" hidden="1"/>
    <cellStyle name="Explanatory Text 2" xfId="32576" hidden="1"/>
    <cellStyle name="Explanatory Text 2" xfId="32613" hidden="1"/>
    <cellStyle name="Explanatory Text 2" xfId="33527" hidden="1"/>
    <cellStyle name="Explanatory Text 2" xfId="33564" hidden="1"/>
    <cellStyle name="Explanatory Text 2" xfId="34682" hidden="1"/>
    <cellStyle name="Explanatory Text 2" xfId="34719" hidden="1"/>
    <cellStyle name="Explanatory Text 2" xfId="38054" hidden="1"/>
    <cellStyle name="Explanatory Text 2" xfId="38091" hidden="1"/>
    <cellStyle name="Explanatory Text 2" xfId="39042" hidden="1"/>
    <cellStyle name="Explanatory Text 2" xfId="39079" hidden="1"/>
    <cellStyle name="Explanatory Text 2" xfId="40029" hidden="1"/>
    <cellStyle name="Explanatory Text 2" xfId="40066" hidden="1"/>
    <cellStyle name="Explanatory Text 2" xfId="41014" hidden="1"/>
    <cellStyle name="Explanatory Text 2" xfId="41051" hidden="1"/>
    <cellStyle name="Explanatory Text 2" xfId="41998" hidden="1"/>
    <cellStyle name="Explanatory Text 2" xfId="42035" hidden="1"/>
    <cellStyle name="Explanatory Text 2" xfId="42982" hidden="1"/>
    <cellStyle name="Explanatory Text 2" xfId="43019" hidden="1"/>
    <cellStyle name="Explanatory Text 2" xfId="43966" hidden="1"/>
    <cellStyle name="Explanatory Text 2" xfId="44003" hidden="1"/>
    <cellStyle name="Explanatory Text 2" xfId="44950" hidden="1"/>
    <cellStyle name="Explanatory Text 2" xfId="44987" hidden="1"/>
    <cellStyle name="Explanatory Text 2" xfId="45932" hidden="1"/>
    <cellStyle name="Explanatory Text 2" xfId="45969" hidden="1"/>
    <cellStyle name="Explanatory Text 2" xfId="46913" hidden="1"/>
    <cellStyle name="Explanatory Text 2" xfId="46950" hidden="1"/>
    <cellStyle name="Explanatory Text 2" xfId="47894" hidden="1"/>
    <cellStyle name="Explanatory Text 2" xfId="47931" hidden="1"/>
    <cellStyle name="Explanatory Text 2" xfId="48875" hidden="1"/>
    <cellStyle name="Explanatory Text 2" xfId="48912" hidden="1"/>
    <cellStyle name="Explanatory Text 2" xfId="49856" hidden="1"/>
    <cellStyle name="Explanatory Text 2" xfId="49893" hidden="1"/>
    <cellStyle name="Explanatory Text 2" xfId="50807" hidden="1"/>
    <cellStyle name="Explanatory Text 2" xfId="50844" hidden="1"/>
    <cellStyle name="Explanatory Text 2" xfId="51962" hidden="1"/>
    <cellStyle name="Explanatory Text 2" xfId="51999"/>
    <cellStyle name="Heading 1" xfId="8" hidden="1"/>
    <cellStyle name="Heading 1" xfId="2477" hidden="1"/>
    <cellStyle name="Heading 1" xfId="3496" hidden="1"/>
    <cellStyle name="Heading 1" xfId="4483" hidden="1"/>
    <cellStyle name="Heading 1" xfId="5468" hidden="1"/>
    <cellStyle name="Heading 1" xfId="6452" hidden="1"/>
    <cellStyle name="Heading 1" xfId="7436" hidden="1"/>
    <cellStyle name="Heading 1" xfId="8420" hidden="1"/>
    <cellStyle name="Heading 1" xfId="9404" hidden="1"/>
    <cellStyle name="Heading 1" xfId="10387" hidden="1"/>
    <cellStyle name="Heading 1" xfId="11368" hidden="1"/>
    <cellStyle name="Heading 1" xfId="12349" hidden="1"/>
    <cellStyle name="Heading 1" xfId="13330" hidden="1"/>
    <cellStyle name="Heading 1" xfId="14311" hidden="1"/>
    <cellStyle name="Heading 1" xfId="16216" hidden="1"/>
    <cellStyle name="Heading 1" xfId="17378" hidden="1"/>
    <cellStyle name="Heading 1" xfId="19847" hidden="1"/>
    <cellStyle name="Heading 1" xfId="20856" hidden="1"/>
    <cellStyle name="Heading 1" xfId="21843" hidden="1"/>
    <cellStyle name="Heading 1" xfId="22828" hidden="1"/>
    <cellStyle name="Heading 1" xfId="23812" hidden="1"/>
    <cellStyle name="Heading 1" xfId="24796" hidden="1"/>
    <cellStyle name="Heading 1" xfId="25780" hidden="1"/>
    <cellStyle name="Heading 1" xfId="26764" hidden="1"/>
    <cellStyle name="Heading 1" xfId="27747" hidden="1"/>
    <cellStyle name="Heading 1" xfId="28728" hidden="1"/>
    <cellStyle name="Heading 1" xfId="29709" hidden="1"/>
    <cellStyle name="Heading 1" xfId="30690" hidden="1"/>
    <cellStyle name="Heading 1" xfId="31671" hidden="1"/>
    <cellStyle name="Heading 1" xfId="33576" hidden="1"/>
    <cellStyle name="Heading 1" xfId="17376" hidden="1"/>
    <cellStyle name="Heading 1" xfId="37155" hidden="1"/>
    <cellStyle name="Heading 1" xfId="38136" hidden="1"/>
    <cellStyle name="Heading 1" xfId="39123" hidden="1"/>
    <cellStyle name="Heading 1" xfId="40108" hidden="1"/>
    <cellStyle name="Heading 1" xfId="41092" hidden="1"/>
    <cellStyle name="Heading 1" xfId="42076" hidden="1"/>
    <cellStyle name="Heading 1" xfId="43060" hidden="1"/>
    <cellStyle name="Heading 1" xfId="44044" hidden="1"/>
    <cellStyle name="Heading 1" xfId="45027" hidden="1"/>
    <cellStyle name="Heading 1" xfId="46008" hidden="1"/>
    <cellStyle name="Heading 1" xfId="46989" hidden="1"/>
    <cellStyle name="Heading 1" xfId="47970" hidden="1"/>
    <cellStyle name="Heading 1" xfId="48951" hidden="1"/>
    <cellStyle name="Heading 1" xfId="50856" hidden="1"/>
    <cellStyle name="Heading 1 2" xfId="2482" hidden="1"/>
    <cellStyle name="Heading 1 2" xfId="3422" hidden="1"/>
    <cellStyle name="Heading 1 2" xfId="3459" hidden="1"/>
    <cellStyle name="Heading 1 2" xfId="4411" hidden="1"/>
    <cellStyle name="Heading 1 2" xfId="4448" hidden="1"/>
    <cellStyle name="Heading 1 2" xfId="5398" hidden="1"/>
    <cellStyle name="Heading 1 2" xfId="5435" hidden="1"/>
    <cellStyle name="Heading 1 2" xfId="6383" hidden="1"/>
    <cellStyle name="Heading 1 2" xfId="6420" hidden="1"/>
    <cellStyle name="Heading 1 2" xfId="7367" hidden="1"/>
    <cellStyle name="Heading 1 2" xfId="7404" hidden="1"/>
    <cellStyle name="Heading 1 2" xfId="8351" hidden="1"/>
    <cellStyle name="Heading 1 2" xfId="8388" hidden="1"/>
    <cellStyle name="Heading 1 2" xfId="9335" hidden="1"/>
    <cellStyle name="Heading 1 2" xfId="9372" hidden="1"/>
    <cellStyle name="Heading 1 2" xfId="10319" hidden="1"/>
    <cellStyle name="Heading 1 2" xfId="10356" hidden="1"/>
    <cellStyle name="Heading 1 2" xfId="11301" hidden="1"/>
    <cellStyle name="Heading 1 2" xfId="11338" hidden="1"/>
    <cellStyle name="Heading 1 2" xfId="12282" hidden="1"/>
    <cellStyle name="Heading 1 2" xfId="12319" hidden="1"/>
    <cellStyle name="Heading 1 2" xfId="13263" hidden="1"/>
    <cellStyle name="Heading 1 2" xfId="13300" hidden="1"/>
    <cellStyle name="Heading 1 2" xfId="14244" hidden="1"/>
    <cellStyle name="Heading 1 2" xfId="14281" hidden="1"/>
    <cellStyle name="Heading 1 2" xfId="15225" hidden="1"/>
    <cellStyle name="Heading 1 2" xfId="15262" hidden="1"/>
    <cellStyle name="Heading 1 2" xfId="16176" hidden="1"/>
    <cellStyle name="Heading 1 2" xfId="16213" hidden="1"/>
    <cellStyle name="Heading 1 2" xfId="17331" hidden="1"/>
    <cellStyle name="Heading 1 2" xfId="17368" hidden="1"/>
    <cellStyle name="Heading 1 2" xfId="20783" hidden="1"/>
    <cellStyle name="Heading 1 2" xfId="20820" hidden="1"/>
    <cellStyle name="Heading 1 2" xfId="21771" hidden="1"/>
    <cellStyle name="Heading 1 2" xfId="21808" hidden="1"/>
    <cellStyle name="Heading 1 2" xfId="22758" hidden="1"/>
    <cellStyle name="Heading 1 2" xfId="22795" hidden="1"/>
    <cellStyle name="Heading 1 2" xfId="23743" hidden="1"/>
    <cellStyle name="Heading 1 2" xfId="23780" hidden="1"/>
    <cellStyle name="Heading 1 2" xfId="24727" hidden="1"/>
    <cellStyle name="Heading 1 2" xfId="24764" hidden="1"/>
    <cellStyle name="Heading 1 2" xfId="25711" hidden="1"/>
    <cellStyle name="Heading 1 2" xfId="25748" hidden="1"/>
    <cellStyle name="Heading 1 2" xfId="26695" hidden="1"/>
    <cellStyle name="Heading 1 2" xfId="26732" hidden="1"/>
    <cellStyle name="Heading 1 2" xfId="27679" hidden="1"/>
    <cellStyle name="Heading 1 2" xfId="27716" hidden="1"/>
    <cellStyle name="Heading 1 2" xfId="28661" hidden="1"/>
    <cellStyle name="Heading 1 2" xfId="28698" hidden="1"/>
    <cellStyle name="Heading 1 2" xfId="29642" hidden="1"/>
    <cellStyle name="Heading 1 2" xfId="29679" hidden="1"/>
    <cellStyle name="Heading 1 2" xfId="30623" hidden="1"/>
    <cellStyle name="Heading 1 2" xfId="30660" hidden="1"/>
    <cellStyle name="Heading 1 2" xfId="31604" hidden="1"/>
    <cellStyle name="Heading 1 2" xfId="31641" hidden="1"/>
    <cellStyle name="Heading 1 2" xfId="32585" hidden="1"/>
    <cellStyle name="Heading 1 2" xfId="32622" hidden="1"/>
    <cellStyle name="Heading 1 2" xfId="33536" hidden="1"/>
    <cellStyle name="Heading 1 2" xfId="33573" hidden="1"/>
    <cellStyle name="Heading 1 2" xfId="34691" hidden="1"/>
    <cellStyle name="Heading 1 2" xfId="34728" hidden="1"/>
    <cellStyle name="Heading 1 2" xfId="38063" hidden="1"/>
    <cellStyle name="Heading 1 2" xfId="38100" hidden="1"/>
    <cellStyle name="Heading 1 2" xfId="39051" hidden="1"/>
    <cellStyle name="Heading 1 2" xfId="39088" hidden="1"/>
    <cellStyle name="Heading 1 2" xfId="40038" hidden="1"/>
    <cellStyle name="Heading 1 2" xfId="40075" hidden="1"/>
    <cellStyle name="Heading 1 2" xfId="41023" hidden="1"/>
    <cellStyle name="Heading 1 2" xfId="41060" hidden="1"/>
    <cellStyle name="Heading 1 2" xfId="42007" hidden="1"/>
    <cellStyle name="Heading 1 2" xfId="42044" hidden="1"/>
    <cellStyle name="Heading 1 2" xfId="42991" hidden="1"/>
    <cellStyle name="Heading 1 2" xfId="43028" hidden="1"/>
    <cellStyle name="Heading 1 2" xfId="43975" hidden="1"/>
    <cellStyle name="Heading 1 2" xfId="44012" hidden="1"/>
    <cellStyle name="Heading 1 2" xfId="44959" hidden="1"/>
    <cellStyle name="Heading 1 2" xfId="44996" hidden="1"/>
    <cellStyle name="Heading 1 2" xfId="45941" hidden="1"/>
    <cellStyle name="Heading 1 2" xfId="45978" hidden="1"/>
    <cellStyle name="Heading 1 2" xfId="46922" hidden="1"/>
    <cellStyle name="Heading 1 2" xfId="46959" hidden="1"/>
    <cellStyle name="Heading 1 2" xfId="47903" hidden="1"/>
    <cellStyle name="Heading 1 2" xfId="47940" hidden="1"/>
    <cellStyle name="Heading 1 2" xfId="48884" hidden="1"/>
    <cellStyle name="Heading 1 2" xfId="48921" hidden="1"/>
    <cellStyle name="Heading 1 2" xfId="49865" hidden="1"/>
    <cellStyle name="Heading 1 2" xfId="49902" hidden="1"/>
    <cellStyle name="Heading 1 2" xfId="50816" hidden="1"/>
    <cellStyle name="Heading 1 2" xfId="50853" hidden="1"/>
    <cellStyle name="Heading 1 2" xfId="51971" hidden="1"/>
    <cellStyle name="Heading 1 2" xfId="52008"/>
    <cellStyle name="Heading 2" xfId="9" hidden="1"/>
    <cellStyle name="Heading 2" xfId="2476" hidden="1"/>
    <cellStyle name="Heading 2" xfId="3495" hidden="1"/>
    <cellStyle name="Heading 2" xfId="4482" hidden="1"/>
    <cellStyle name="Heading 2" xfId="5467" hidden="1"/>
    <cellStyle name="Heading 2" xfId="6451" hidden="1"/>
    <cellStyle name="Heading 2" xfId="7435" hidden="1"/>
    <cellStyle name="Heading 2" xfId="8419" hidden="1"/>
    <cellStyle name="Heading 2" xfId="9403" hidden="1"/>
    <cellStyle name="Heading 2" xfId="10386" hidden="1"/>
    <cellStyle name="Heading 2" xfId="11367" hidden="1"/>
    <cellStyle name="Heading 2" xfId="12348" hidden="1"/>
    <cellStyle name="Heading 2" xfId="13329" hidden="1"/>
    <cellStyle name="Heading 2" xfId="14310" hidden="1"/>
    <cellStyle name="Heading 2" xfId="16217" hidden="1"/>
    <cellStyle name="Heading 2" xfId="17379" hidden="1"/>
    <cellStyle name="Heading 2" xfId="19846" hidden="1"/>
    <cellStyle name="Heading 2" xfId="20855" hidden="1"/>
    <cellStyle name="Heading 2" xfId="21842" hidden="1"/>
    <cellStyle name="Heading 2" xfId="22827" hidden="1"/>
    <cellStyle name="Heading 2" xfId="23811" hidden="1"/>
    <cellStyle name="Heading 2" xfId="24795" hidden="1"/>
    <cellStyle name="Heading 2" xfId="25779" hidden="1"/>
    <cellStyle name="Heading 2" xfId="26763" hidden="1"/>
    <cellStyle name="Heading 2" xfId="27746" hidden="1"/>
    <cellStyle name="Heading 2" xfId="28727" hidden="1"/>
    <cellStyle name="Heading 2" xfId="29708" hidden="1"/>
    <cellStyle name="Heading 2" xfId="30689" hidden="1"/>
    <cellStyle name="Heading 2" xfId="31670" hidden="1"/>
    <cellStyle name="Heading 2" xfId="33577" hidden="1"/>
    <cellStyle name="Heading 2" xfId="17374" hidden="1"/>
    <cellStyle name="Heading 2" xfId="37154" hidden="1"/>
    <cellStyle name="Heading 2" xfId="38135" hidden="1"/>
    <cellStyle name="Heading 2" xfId="39122" hidden="1"/>
    <cellStyle name="Heading 2" xfId="40107" hidden="1"/>
    <cellStyle name="Heading 2" xfId="41091" hidden="1"/>
    <cellStyle name="Heading 2" xfId="42075" hidden="1"/>
    <cellStyle name="Heading 2" xfId="43059" hidden="1"/>
    <cellStyle name="Heading 2" xfId="44043" hidden="1"/>
    <cellStyle name="Heading 2" xfId="45026" hidden="1"/>
    <cellStyle name="Heading 2" xfId="46007" hidden="1"/>
    <cellStyle name="Heading 2" xfId="46988" hidden="1"/>
    <cellStyle name="Heading 2" xfId="47969" hidden="1"/>
    <cellStyle name="Heading 2" xfId="48950" hidden="1"/>
    <cellStyle name="Heading 2" xfId="50857" hidden="1"/>
    <cellStyle name="Heading 2 2" xfId="2483" hidden="1"/>
    <cellStyle name="Heading 2 2" xfId="3421" hidden="1"/>
    <cellStyle name="Heading 2 2" xfId="3458" hidden="1"/>
    <cellStyle name="Heading 2 2" xfId="4410" hidden="1"/>
    <cellStyle name="Heading 2 2" xfId="4447" hidden="1"/>
    <cellStyle name="Heading 2 2" xfId="5397" hidden="1"/>
    <cellStyle name="Heading 2 2" xfId="5434" hidden="1"/>
    <cellStyle name="Heading 2 2" xfId="6382" hidden="1"/>
    <cellStyle name="Heading 2 2" xfId="6419" hidden="1"/>
    <cellStyle name="Heading 2 2" xfId="7366" hidden="1"/>
    <cellStyle name="Heading 2 2" xfId="7403" hidden="1"/>
    <cellStyle name="Heading 2 2" xfId="8350" hidden="1"/>
    <cellStyle name="Heading 2 2" xfId="8387" hidden="1"/>
    <cellStyle name="Heading 2 2" xfId="9334" hidden="1"/>
    <cellStyle name="Heading 2 2" xfId="9371" hidden="1"/>
    <cellStyle name="Heading 2 2" xfId="10318" hidden="1"/>
    <cellStyle name="Heading 2 2" xfId="10355" hidden="1"/>
    <cellStyle name="Heading 2 2" xfId="11300" hidden="1"/>
    <cellStyle name="Heading 2 2" xfId="11337" hidden="1"/>
    <cellStyle name="Heading 2 2" xfId="12281" hidden="1"/>
    <cellStyle name="Heading 2 2" xfId="12318" hidden="1"/>
    <cellStyle name="Heading 2 2" xfId="13262" hidden="1"/>
    <cellStyle name="Heading 2 2" xfId="13299" hidden="1"/>
    <cellStyle name="Heading 2 2" xfId="14243" hidden="1"/>
    <cellStyle name="Heading 2 2" xfId="14280" hidden="1"/>
    <cellStyle name="Heading 2 2" xfId="15224" hidden="1"/>
    <cellStyle name="Heading 2 2" xfId="15261" hidden="1"/>
    <cellStyle name="Heading 2 2" xfId="16175" hidden="1"/>
    <cellStyle name="Heading 2 2" xfId="16212" hidden="1"/>
    <cellStyle name="Heading 2 2" xfId="17330" hidden="1"/>
    <cellStyle name="Heading 2 2" xfId="17367" hidden="1"/>
    <cellStyle name="Heading 2 2" xfId="20782" hidden="1"/>
    <cellStyle name="Heading 2 2" xfId="20819" hidden="1"/>
    <cellStyle name="Heading 2 2" xfId="21770" hidden="1"/>
    <cellStyle name="Heading 2 2" xfId="21807" hidden="1"/>
    <cellStyle name="Heading 2 2" xfId="22757" hidden="1"/>
    <cellStyle name="Heading 2 2" xfId="22794" hidden="1"/>
    <cellStyle name="Heading 2 2" xfId="23742" hidden="1"/>
    <cellStyle name="Heading 2 2" xfId="23779" hidden="1"/>
    <cellStyle name="Heading 2 2" xfId="24726" hidden="1"/>
    <cellStyle name="Heading 2 2" xfId="24763" hidden="1"/>
    <cellStyle name="Heading 2 2" xfId="25710" hidden="1"/>
    <cellStyle name="Heading 2 2" xfId="25747" hidden="1"/>
    <cellStyle name="Heading 2 2" xfId="26694" hidden="1"/>
    <cellStyle name="Heading 2 2" xfId="26731" hidden="1"/>
    <cellStyle name="Heading 2 2" xfId="27678" hidden="1"/>
    <cellStyle name="Heading 2 2" xfId="27715" hidden="1"/>
    <cellStyle name="Heading 2 2" xfId="28660" hidden="1"/>
    <cellStyle name="Heading 2 2" xfId="28697" hidden="1"/>
    <cellStyle name="Heading 2 2" xfId="29641" hidden="1"/>
    <cellStyle name="Heading 2 2" xfId="29678" hidden="1"/>
    <cellStyle name="Heading 2 2" xfId="30622" hidden="1"/>
    <cellStyle name="Heading 2 2" xfId="30659" hidden="1"/>
    <cellStyle name="Heading 2 2" xfId="31603" hidden="1"/>
    <cellStyle name="Heading 2 2" xfId="31640" hidden="1"/>
    <cellStyle name="Heading 2 2" xfId="32584" hidden="1"/>
    <cellStyle name="Heading 2 2" xfId="32621" hidden="1"/>
    <cellStyle name="Heading 2 2" xfId="33535" hidden="1"/>
    <cellStyle name="Heading 2 2" xfId="33572" hidden="1"/>
    <cellStyle name="Heading 2 2" xfId="34690" hidden="1"/>
    <cellStyle name="Heading 2 2" xfId="34727" hidden="1"/>
    <cellStyle name="Heading 2 2" xfId="38062" hidden="1"/>
    <cellStyle name="Heading 2 2" xfId="38099" hidden="1"/>
    <cellStyle name="Heading 2 2" xfId="39050" hidden="1"/>
    <cellStyle name="Heading 2 2" xfId="39087" hidden="1"/>
    <cellStyle name="Heading 2 2" xfId="40037" hidden="1"/>
    <cellStyle name="Heading 2 2" xfId="40074" hidden="1"/>
    <cellStyle name="Heading 2 2" xfId="41022" hidden="1"/>
    <cellStyle name="Heading 2 2" xfId="41059" hidden="1"/>
    <cellStyle name="Heading 2 2" xfId="42006" hidden="1"/>
    <cellStyle name="Heading 2 2" xfId="42043" hidden="1"/>
    <cellStyle name="Heading 2 2" xfId="42990" hidden="1"/>
    <cellStyle name="Heading 2 2" xfId="43027" hidden="1"/>
    <cellStyle name="Heading 2 2" xfId="43974" hidden="1"/>
    <cellStyle name="Heading 2 2" xfId="44011" hidden="1"/>
    <cellStyle name="Heading 2 2" xfId="44958" hidden="1"/>
    <cellStyle name="Heading 2 2" xfId="44995" hidden="1"/>
    <cellStyle name="Heading 2 2" xfId="45940" hidden="1"/>
    <cellStyle name="Heading 2 2" xfId="45977" hidden="1"/>
    <cellStyle name="Heading 2 2" xfId="46921" hidden="1"/>
    <cellStyle name="Heading 2 2" xfId="46958" hidden="1"/>
    <cellStyle name="Heading 2 2" xfId="47902" hidden="1"/>
    <cellStyle name="Heading 2 2" xfId="47939" hidden="1"/>
    <cellStyle name="Heading 2 2" xfId="48883" hidden="1"/>
    <cellStyle name="Heading 2 2" xfId="48920" hidden="1"/>
    <cellStyle name="Heading 2 2" xfId="49864" hidden="1"/>
    <cellStyle name="Heading 2 2" xfId="49901" hidden="1"/>
    <cellStyle name="Heading 2 2" xfId="50815" hidden="1"/>
    <cellStyle name="Heading 2 2" xfId="50852" hidden="1"/>
    <cellStyle name="Heading 2 2" xfId="51970" hidden="1"/>
    <cellStyle name="Heading 2 2" xfId="52007"/>
    <cellStyle name="Heading 3" xfId="10" hidden="1"/>
    <cellStyle name="Heading 3" xfId="2475" hidden="1"/>
    <cellStyle name="Heading 3" xfId="3494" hidden="1"/>
    <cellStyle name="Heading 3" xfId="4481" hidden="1"/>
    <cellStyle name="Heading 3" xfId="5466" hidden="1"/>
    <cellStyle name="Heading 3" xfId="6450" hidden="1"/>
    <cellStyle name="Heading 3" xfId="7434" hidden="1"/>
    <cellStyle name="Heading 3" xfId="8418" hidden="1"/>
    <cellStyle name="Heading 3" xfId="9402" hidden="1"/>
    <cellStyle name="Heading 3" xfId="10385" hidden="1"/>
    <cellStyle name="Heading 3" xfId="11366" hidden="1"/>
    <cellStyle name="Heading 3" xfId="12347" hidden="1"/>
    <cellStyle name="Heading 3" xfId="13328" hidden="1"/>
    <cellStyle name="Heading 3" xfId="14309" hidden="1"/>
    <cellStyle name="Heading 3" xfId="16218" hidden="1"/>
    <cellStyle name="Heading 3" xfId="17380" hidden="1"/>
    <cellStyle name="Heading 3" xfId="19845" hidden="1"/>
    <cellStyle name="Heading 3" xfId="20854" hidden="1"/>
    <cellStyle name="Heading 3" xfId="21841" hidden="1"/>
    <cellStyle name="Heading 3" xfId="22826" hidden="1"/>
    <cellStyle name="Heading 3" xfId="23810" hidden="1"/>
    <cellStyle name="Heading 3" xfId="24794" hidden="1"/>
    <cellStyle name="Heading 3" xfId="25778" hidden="1"/>
    <cellStyle name="Heading 3" xfId="26762" hidden="1"/>
    <cellStyle name="Heading 3" xfId="27745" hidden="1"/>
    <cellStyle name="Heading 3" xfId="28726" hidden="1"/>
    <cellStyle name="Heading 3" xfId="29707" hidden="1"/>
    <cellStyle name="Heading 3" xfId="30688" hidden="1"/>
    <cellStyle name="Heading 3" xfId="31669" hidden="1"/>
    <cellStyle name="Heading 3" xfId="33578" hidden="1"/>
    <cellStyle name="Heading 3" xfId="17372" hidden="1"/>
    <cellStyle name="Heading 3" xfId="37153" hidden="1"/>
    <cellStyle name="Heading 3" xfId="38134" hidden="1"/>
    <cellStyle name="Heading 3" xfId="39121" hidden="1"/>
    <cellStyle name="Heading 3" xfId="40106" hidden="1"/>
    <cellStyle name="Heading 3" xfId="41090" hidden="1"/>
    <cellStyle name="Heading 3" xfId="42074" hidden="1"/>
    <cellStyle name="Heading 3" xfId="43058" hidden="1"/>
    <cellStyle name="Heading 3" xfId="44042" hidden="1"/>
    <cellStyle name="Heading 3" xfId="45025" hidden="1"/>
    <cellStyle name="Heading 3" xfId="46006" hidden="1"/>
    <cellStyle name="Heading 3" xfId="46987" hidden="1"/>
    <cellStyle name="Heading 3" xfId="47968" hidden="1"/>
    <cellStyle name="Heading 3" xfId="48949" hidden="1"/>
    <cellStyle name="Heading 3" xfId="50858" hidden="1"/>
    <cellStyle name="Heading 3 2" xfId="2484" hidden="1"/>
    <cellStyle name="Heading 3 2" xfId="3420" hidden="1"/>
    <cellStyle name="Heading 3 2" xfId="3457" hidden="1"/>
    <cellStyle name="Heading 3 2" xfId="4409" hidden="1"/>
    <cellStyle name="Heading 3 2" xfId="4446" hidden="1"/>
    <cellStyle name="Heading 3 2" xfId="5396" hidden="1"/>
    <cellStyle name="Heading 3 2" xfId="5433" hidden="1"/>
    <cellStyle name="Heading 3 2" xfId="6381" hidden="1"/>
    <cellStyle name="Heading 3 2" xfId="6418" hidden="1"/>
    <cellStyle name="Heading 3 2" xfId="7365" hidden="1"/>
    <cellStyle name="Heading 3 2" xfId="7402" hidden="1"/>
    <cellStyle name="Heading 3 2" xfId="8349" hidden="1"/>
    <cellStyle name="Heading 3 2" xfId="8386" hidden="1"/>
    <cellStyle name="Heading 3 2" xfId="9333" hidden="1"/>
    <cellStyle name="Heading 3 2" xfId="9370" hidden="1"/>
    <cellStyle name="Heading 3 2" xfId="10317" hidden="1"/>
    <cellStyle name="Heading 3 2" xfId="10354" hidden="1"/>
    <cellStyle name="Heading 3 2" xfId="11299" hidden="1"/>
    <cellStyle name="Heading 3 2" xfId="11336" hidden="1"/>
    <cellStyle name="Heading 3 2" xfId="12280" hidden="1"/>
    <cellStyle name="Heading 3 2" xfId="12317" hidden="1"/>
    <cellStyle name="Heading 3 2" xfId="13261" hidden="1"/>
    <cellStyle name="Heading 3 2" xfId="13298" hidden="1"/>
    <cellStyle name="Heading 3 2" xfId="14242" hidden="1"/>
    <cellStyle name="Heading 3 2" xfId="14279" hidden="1"/>
    <cellStyle name="Heading 3 2" xfId="15223" hidden="1"/>
    <cellStyle name="Heading 3 2" xfId="15260" hidden="1"/>
    <cellStyle name="Heading 3 2" xfId="16174" hidden="1"/>
    <cellStyle name="Heading 3 2" xfId="16211" hidden="1"/>
    <cellStyle name="Heading 3 2" xfId="17329" hidden="1"/>
    <cellStyle name="Heading 3 2" xfId="17366" hidden="1"/>
    <cellStyle name="Heading 3 2" xfId="20781" hidden="1"/>
    <cellStyle name="Heading 3 2" xfId="20818" hidden="1"/>
    <cellStyle name="Heading 3 2" xfId="21769" hidden="1"/>
    <cellStyle name="Heading 3 2" xfId="21806" hidden="1"/>
    <cellStyle name="Heading 3 2" xfId="22756" hidden="1"/>
    <cellStyle name="Heading 3 2" xfId="22793" hidden="1"/>
    <cellStyle name="Heading 3 2" xfId="23741" hidden="1"/>
    <cellStyle name="Heading 3 2" xfId="23778" hidden="1"/>
    <cellStyle name="Heading 3 2" xfId="24725" hidden="1"/>
    <cellStyle name="Heading 3 2" xfId="24762" hidden="1"/>
    <cellStyle name="Heading 3 2" xfId="25709" hidden="1"/>
    <cellStyle name="Heading 3 2" xfId="25746" hidden="1"/>
    <cellStyle name="Heading 3 2" xfId="26693" hidden="1"/>
    <cellStyle name="Heading 3 2" xfId="26730" hidden="1"/>
    <cellStyle name="Heading 3 2" xfId="27677" hidden="1"/>
    <cellStyle name="Heading 3 2" xfId="27714" hidden="1"/>
    <cellStyle name="Heading 3 2" xfId="28659" hidden="1"/>
    <cellStyle name="Heading 3 2" xfId="28696" hidden="1"/>
    <cellStyle name="Heading 3 2" xfId="29640" hidden="1"/>
    <cellStyle name="Heading 3 2" xfId="29677" hidden="1"/>
    <cellStyle name="Heading 3 2" xfId="30621" hidden="1"/>
    <cellStyle name="Heading 3 2" xfId="30658" hidden="1"/>
    <cellStyle name="Heading 3 2" xfId="31602" hidden="1"/>
    <cellStyle name="Heading 3 2" xfId="31639" hidden="1"/>
    <cellStyle name="Heading 3 2" xfId="32583" hidden="1"/>
    <cellStyle name="Heading 3 2" xfId="32620" hidden="1"/>
    <cellStyle name="Heading 3 2" xfId="33534" hidden="1"/>
    <cellStyle name="Heading 3 2" xfId="33571" hidden="1"/>
    <cellStyle name="Heading 3 2" xfId="34689" hidden="1"/>
    <cellStyle name="Heading 3 2" xfId="34726" hidden="1"/>
    <cellStyle name="Heading 3 2" xfId="38061" hidden="1"/>
    <cellStyle name="Heading 3 2" xfId="38098" hidden="1"/>
    <cellStyle name="Heading 3 2" xfId="39049" hidden="1"/>
    <cellStyle name="Heading 3 2" xfId="39086" hidden="1"/>
    <cellStyle name="Heading 3 2" xfId="40036" hidden="1"/>
    <cellStyle name="Heading 3 2" xfId="40073" hidden="1"/>
    <cellStyle name="Heading 3 2" xfId="41021" hidden="1"/>
    <cellStyle name="Heading 3 2" xfId="41058" hidden="1"/>
    <cellStyle name="Heading 3 2" xfId="42005" hidden="1"/>
    <cellStyle name="Heading 3 2" xfId="42042" hidden="1"/>
    <cellStyle name="Heading 3 2" xfId="42989" hidden="1"/>
    <cellStyle name="Heading 3 2" xfId="43026" hidden="1"/>
    <cellStyle name="Heading 3 2" xfId="43973" hidden="1"/>
    <cellStyle name="Heading 3 2" xfId="44010" hidden="1"/>
    <cellStyle name="Heading 3 2" xfId="44957" hidden="1"/>
    <cellStyle name="Heading 3 2" xfId="44994" hidden="1"/>
    <cellStyle name="Heading 3 2" xfId="45939" hidden="1"/>
    <cellStyle name="Heading 3 2" xfId="45976" hidden="1"/>
    <cellStyle name="Heading 3 2" xfId="46920" hidden="1"/>
    <cellStyle name="Heading 3 2" xfId="46957" hidden="1"/>
    <cellStyle name="Heading 3 2" xfId="47901" hidden="1"/>
    <cellStyle name="Heading 3 2" xfId="47938" hidden="1"/>
    <cellStyle name="Heading 3 2" xfId="48882" hidden="1"/>
    <cellStyle name="Heading 3 2" xfId="48919" hidden="1"/>
    <cellStyle name="Heading 3 2" xfId="49863" hidden="1"/>
    <cellStyle name="Heading 3 2" xfId="49900" hidden="1"/>
    <cellStyle name="Heading 3 2" xfId="50814" hidden="1"/>
    <cellStyle name="Heading 3 2" xfId="50851" hidden="1"/>
    <cellStyle name="Heading 3 2" xfId="51969" hidden="1"/>
    <cellStyle name="Heading 3 2" xfId="52006"/>
    <cellStyle name="Heading 4" xfId="11" hidden="1"/>
    <cellStyle name="Heading 4" xfId="2474" hidden="1"/>
    <cellStyle name="Heading 4" xfId="3493" hidden="1"/>
    <cellStyle name="Heading 4" xfId="4480" hidden="1"/>
    <cellStyle name="Heading 4" xfId="5465" hidden="1"/>
    <cellStyle name="Heading 4" xfId="6449" hidden="1"/>
    <cellStyle name="Heading 4" xfId="7433" hidden="1"/>
    <cellStyle name="Heading 4" xfId="8417" hidden="1"/>
    <cellStyle name="Heading 4" xfId="9401" hidden="1"/>
    <cellStyle name="Heading 4" xfId="10384" hidden="1"/>
    <cellStyle name="Heading 4" xfId="11365" hidden="1"/>
    <cellStyle name="Heading 4" xfId="12346" hidden="1"/>
    <cellStyle name="Heading 4" xfId="13327" hidden="1"/>
    <cellStyle name="Heading 4" xfId="14308" hidden="1"/>
    <cellStyle name="Heading 4" xfId="16219" hidden="1"/>
    <cellStyle name="Heading 4" xfId="17381" hidden="1"/>
    <cellStyle name="Heading 4" xfId="19844" hidden="1"/>
    <cellStyle name="Heading 4" xfId="20853" hidden="1"/>
    <cellStyle name="Heading 4" xfId="21840" hidden="1"/>
    <cellStyle name="Heading 4" xfId="22825" hidden="1"/>
    <cellStyle name="Heading 4" xfId="23809" hidden="1"/>
    <cellStyle name="Heading 4" xfId="24793" hidden="1"/>
    <cellStyle name="Heading 4" xfId="25777" hidden="1"/>
    <cellStyle name="Heading 4" xfId="26761" hidden="1"/>
    <cellStyle name="Heading 4" xfId="27744" hidden="1"/>
    <cellStyle name="Heading 4" xfId="28725" hidden="1"/>
    <cellStyle name="Heading 4" xfId="29706" hidden="1"/>
    <cellStyle name="Heading 4" xfId="30687" hidden="1"/>
    <cellStyle name="Heading 4" xfId="31668" hidden="1"/>
    <cellStyle name="Heading 4" xfId="33579" hidden="1"/>
    <cellStyle name="Heading 4" xfId="17375" hidden="1"/>
    <cellStyle name="Heading 4" xfId="37152" hidden="1"/>
    <cellStyle name="Heading 4" xfId="38133" hidden="1"/>
    <cellStyle name="Heading 4" xfId="39120" hidden="1"/>
    <cellStyle name="Heading 4" xfId="40105" hidden="1"/>
    <cellStyle name="Heading 4" xfId="41089" hidden="1"/>
    <cellStyle name="Heading 4" xfId="42073" hidden="1"/>
    <cellStyle name="Heading 4" xfId="43057" hidden="1"/>
    <cellStyle name="Heading 4" xfId="44041" hidden="1"/>
    <cellStyle name="Heading 4" xfId="45024" hidden="1"/>
    <cellStyle name="Heading 4" xfId="46005" hidden="1"/>
    <cellStyle name="Heading 4" xfId="46986" hidden="1"/>
    <cellStyle name="Heading 4" xfId="47967" hidden="1"/>
    <cellStyle name="Heading 4" xfId="48948" hidden="1"/>
    <cellStyle name="Heading 4" xfId="50859" hidden="1"/>
    <cellStyle name="Heading 4 2" xfId="2485" hidden="1"/>
    <cellStyle name="Heading 4 2" xfId="3419" hidden="1"/>
    <cellStyle name="Heading 4 2" xfId="3456" hidden="1"/>
    <cellStyle name="Heading 4 2" xfId="4408" hidden="1"/>
    <cellStyle name="Heading 4 2" xfId="4445" hidden="1"/>
    <cellStyle name="Heading 4 2" xfId="5395" hidden="1"/>
    <cellStyle name="Heading 4 2" xfId="5432" hidden="1"/>
    <cellStyle name="Heading 4 2" xfId="6380" hidden="1"/>
    <cellStyle name="Heading 4 2" xfId="6417" hidden="1"/>
    <cellStyle name="Heading 4 2" xfId="7364" hidden="1"/>
    <cellStyle name="Heading 4 2" xfId="7401" hidden="1"/>
    <cellStyle name="Heading 4 2" xfId="8348" hidden="1"/>
    <cellStyle name="Heading 4 2" xfId="8385" hidden="1"/>
    <cellStyle name="Heading 4 2" xfId="9332" hidden="1"/>
    <cellStyle name="Heading 4 2" xfId="9369" hidden="1"/>
    <cellStyle name="Heading 4 2" xfId="10316" hidden="1"/>
    <cellStyle name="Heading 4 2" xfId="10353" hidden="1"/>
    <cellStyle name="Heading 4 2" xfId="11298" hidden="1"/>
    <cellStyle name="Heading 4 2" xfId="11335" hidden="1"/>
    <cellStyle name="Heading 4 2" xfId="12279" hidden="1"/>
    <cellStyle name="Heading 4 2" xfId="12316" hidden="1"/>
    <cellStyle name="Heading 4 2" xfId="13260" hidden="1"/>
    <cellStyle name="Heading 4 2" xfId="13297" hidden="1"/>
    <cellStyle name="Heading 4 2" xfId="14241" hidden="1"/>
    <cellStyle name="Heading 4 2" xfId="14278" hidden="1"/>
    <cellStyle name="Heading 4 2" xfId="15222" hidden="1"/>
    <cellStyle name="Heading 4 2" xfId="15259" hidden="1"/>
    <cellStyle name="Heading 4 2" xfId="16173" hidden="1"/>
    <cellStyle name="Heading 4 2" xfId="16210" hidden="1"/>
    <cellStyle name="Heading 4 2" xfId="17328" hidden="1"/>
    <cellStyle name="Heading 4 2" xfId="17365" hidden="1"/>
    <cellStyle name="Heading 4 2" xfId="20780" hidden="1"/>
    <cellStyle name="Heading 4 2" xfId="20817" hidden="1"/>
    <cellStyle name="Heading 4 2" xfId="21768" hidden="1"/>
    <cellStyle name="Heading 4 2" xfId="21805" hidden="1"/>
    <cellStyle name="Heading 4 2" xfId="22755" hidden="1"/>
    <cellStyle name="Heading 4 2" xfId="22792" hidden="1"/>
    <cellStyle name="Heading 4 2" xfId="23740" hidden="1"/>
    <cellStyle name="Heading 4 2" xfId="23777" hidden="1"/>
    <cellStyle name="Heading 4 2" xfId="24724" hidden="1"/>
    <cellStyle name="Heading 4 2" xfId="24761" hidden="1"/>
    <cellStyle name="Heading 4 2" xfId="25708" hidden="1"/>
    <cellStyle name="Heading 4 2" xfId="25745" hidden="1"/>
    <cellStyle name="Heading 4 2" xfId="26692" hidden="1"/>
    <cellStyle name="Heading 4 2" xfId="26729" hidden="1"/>
    <cellStyle name="Heading 4 2" xfId="27676" hidden="1"/>
    <cellStyle name="Heading 4 2" xfId="27713" hidden="1"/>
    <cellStyle name="Heading 4 2" xfId="28658" hidden="1"/>
    <cellStyle name="Heading 4 2" xfId="28695" hidden="1"/>
    <cellStyle name="Heading 4 2" xfId="29639" hidden="1"/>
    <cellStyle name="Heading 4 2" xfId="29676" hidden="1"/>
    <cellStyle name="Heading 4 2" xfId="30620" hidden="1"/>
    <cellStyle name="Heading 4 2" xfId="30657" hidden="1"/>
    <cellStyle name="Heading 4 2" xfId="31601" hidden="1"/>
    <cellStyle name="Heading 4 2" xfId="31638" hidden="1"/>
    <cellStyle name="Heading 4 2" xfId="32582" hidden="1"/>
    <cellStyle name="Heading 4 2" xfId="32619" hidden="1"/>
    <cellStyle name="Heading 4 2" xfId="33533" hidden="1"/>
    <cellStyle name="Heading 4 2" xfId="33570" hidden="1"/>
    <cellStyle name="Heading 4 2" xfId="34688" hidden="1"/>
    <cellStyle name="Heading 4 2" xfId="34725" hidden="1"/>
    <cellStyle name="Heading 4 2" xfId="38060" hidden="1"/>
    <cellStyle name="Heading 4 2" xfId="38097" hidden="1"/>
    <cellStyle name="Heading 4 2" xfId="39048" hidden="1"/>
    <cellStyle name="Heading 4 2" xfId="39085" hidden="1"/>
    <cellStyle name="Heading 4 2" xfId="40035" hidden="1"/>
    <cellStyle name="Heading 4 2" xfId="40072" hidden="1"/>
    <cellStyle name="Heading 4 2" xfId="41020" hidden="1"/>
    <cellStyle name="Heading 4 2" xfId="41057" hidden="1"/>
    <cellStyle name="Heading 4 2" xfId="42004" hidden="1"/>
    <cellStyle name="Heading 4 2" xfId="42041" hidden="1"/>
    <cellStyle name="Heading 4 2" xfId="42988" hidden="1"/>
    <cellStyle name="Heading 4 2" xfId="43025" hidden="1"/>
    <cellStyle name="Heading 4 2" xfId="43972" hidden="1"/>
    <cellStyle name="Heading 4 2" xfId="44009" hidden="1"/>
    <cellStyle name="Heading 4 2" xfId="44956" hidden="1"/>
    <cellStyle name="Heading 4 2" xfId="44993" hidden="1"/>
    <cellStyle name="Heading 4 2" xfId="45938" hidden="1"/>
    <cellStyle name="Heading 4 2" xfId="45975" hidden="1"/>
    <cellStyle name="Heading 4 2" xfId="46919" hidden="1"/>
    <cellStyle name="Heading 4 2" xfId="46956" hidden="1"/>
    <cellStyle name="Heading 4 2" xfId="47900" hidden="1"/>
    <cellStyle name="Heading 4 2" xfId="47937" hidden="1"/>
    <cellStyle name="Heading 4 2" xfId="48881" hidden="1"/>
    <cellStyle name="Heading 4 2" xfId="48918" hidden="1"/>
    <cellStyle name="Heading 4 2" xfId="49862" hidden="1"/>
    <cellStyle name="Heading 4 2" xfId="49899" hidden="1"/>
    <cellStyle name="Heading 4 2" xfId="50813" hidden="1"/>
    <cellStyle name="Heading 4 2" xfId="50850" hidden="1"/>
    <cellStyle name="Heading 4 2" xfId="51968" hidden="1"/>
    <cellStyle name="Heading 4 2" xfId="52005"/>
    <cellStyle name="Milliers 2" xfId="17371"/>
    <cellStyle name="Neutral" xfId="13" hidden="1"/>
    <cellStyle name="Neutral" xfId="2472" hidden="1"/>
    <cellStyle name="Neutral" xfId="3491" hidden="1"/>
    <cellStyle name="Neutral" xfId="4478" hidden="1"/>
    <cellStyle name="Neutral" xfId="5463" hidden="1"/>
    <cellStyle name="Neutral" xfId="6447" hidden="1"/>
    <cellStyle name="Neutral" xfId="7431" hidden="1"/>
    <cellStyle name="Neutral" xfId="8415" hidden="1"/>
    <cellStyle name="Neutral" xfId="9399" hidden="1"/>
    <cellStyle name="Neutral" xfId="10382" hidden="1"/>
    <cellStyle name="Neutral" xfId="11363" hidden="1"/>
    <cellStyle name="Neutral" xfId="12344" hidden="1"/>
    <cellStyle name="Neutral" xfId="13325" hidden="1"/>
    <cellStyle name="Neutral" xfId="14306" hidden="1"/>
    <cellStyle name="Neutral" xfId="16221" hidden="1"/>
    <cellStyle name="Neutral" xfId="17383" hidden="1"/>
    <cellStyle name="Neutral" xfId="19842" hidden="1"/>
    <cellStyle name="Neutral" xfId="20851" hidden="1"/>
    <cellStyle name="Neutral" xfId="21838" hidden="1"/>
    <cellStyle name="Neutral" xfId="22823" hidden="1"/>
    <cellStyle name="Neutral" xfId="23807" hidden="1"/>
    <cellStyle name="Neutral" xfId="24791" hidden="1"/>
    <cellStyle name="Neutral" xfId="25775" hidden="1"/>
    <cellStyle name="Neutral" xfId="26759" hidden="1"/>
    <cellStyle name="Neutral" xfId="27742" hidden="1"/>
    <cellStyle name="Neutral" xfId="28723" hidden="1"/>
    <cellStyle name="Neutral" xfId="29704" hidden="1"/>
    <cellStyle name="Neutral" xfId="30685" hidden="1"/>
    <cellStyle name="Neutral" xfId="31666" hidden="1"/>
    <cellStyle name="Neutral" xfId="33581" hidden="1"/>
    <cellStyle name="Neutral" xfId="34730" hidden="1"/>
    <cellStyle name="Neutral" xfId="37150" hidden="1"/>
    <cellStyle name="Neutral" xfId="38131" hidden="1"/>
    <cellStyle name="Neutral" xfId="39118" hidden="1"/>
    <cellStyle name="Neutral" xfId="40103" hidden="1"/>
    <cellStyle name="Neutral" xfId="41087" hidden="1"/>
    <cellStyle name="Neutral" xfId="42071" hidden="1"/>
    <cellStyle name="Neutral" xfId="43055" hidden="1"/>
    <cellStyle name="Neutral" xfId="44039" hidden="1"/>
    <cellStyle name="Neutral" xfId="45022" hidden="1"/>
    <cellStyle name="Neutral" xfId="46003" hidden="1"/>
    <cellStyle name="Neutral" xfId="46984" hidden="1"/>
    <cellStyle name="Neutral" xfId="47965" hidden="1"/>
    <cellStyle name="Neutral" xfId="48946" hidden="1"/>
    <cellStyle name="Neutral" xfId="50861" hidden="1"/>
    <cellStyle name="Neutral 2" xfId="2487" hidden="1"/>
    <cellStyle name="Neutral 2" xfId="3417" hidden="1"/>
    <cellStyle name="Neutral 2" xfId="3454" hidden="1"/>
    <cellStyle name="Neutral 2" xfId="4406" hidden="1"/>
    <cellStyle name="Neutral 2" xfId="4443" hidden="1"/>
    <cellStyle name="Neutral 2" xfId="5393" hidden="1"/>
    <cellStyle name="Neutral 2" xfId="5430" hidden="1"/>
    <cellStyle name="Neutral 2" xfId="6378" hidden="1"/>
    <cellStyle name="Neutral 2" xfId="6415" hidden="1"/>
    <cellStyle name="Neutral 2" xfId="7362" hidden="1"/>
    <cellStyle name="Neutral 2" xfId="7399" hidden="1"/>
    <cellStyle name="Neutral 2" xfId="8346" hidden="1"/>
    <cellStyle name="Neutral 2" xfId="8383" hidden="1"/>
    <cellStyle name="Neutral 2" xfId="9330" hidden="1"/>
    <cellStyle name="Neutral 2" xfId="9367" hidden="1"/>
    <cellStyle name="Neutral 2" xfId="10314" hidden="1"/>
    <cellStyle name="Neutral 2" xfId="10351" hidden="1"/>
    <cellStyle name="Neutral 2" xfId="11296" hidden="1"/>
    <cellStyle name="Neutral 2" xfId="11333" hidden="1"/>
    <cellStyle name="Neutral 2" xfId="12277" hidden="1"/>
    <cellStyle name="Neutral 2" xfId="12314" hidden="1"/>
    <cellStyle name="Neutral 2" xfId="13258" hidden="1"/>
    <cellStyle name="Neutral 2" xfId="13295" hidden="1"/>
    <cellStyle name="Neutral 2" xfId="14239" hidden="1"/>
    <cellStyle name="Neutral 2" xfId="14276" hidden="1"/>
    <cellStyle name="Neutral 2" xfId="15220" hidden="1"/>
    <cellStyle name="Neutral 2" xfId="15257" hidden="1"/>
    <cellStyle name="Neutral 2" xfId="16171" hidden="1"/>
    <cellStyle name="Neutral 2" xfId="16208" hidden="1"/>
    <cellStyle name="Neutral 2" xfId="17326" hidden="1"/>
    <cellStyle name="Neutral 2" xfId="17363" hidden="1"/>
    <cellStyle name="Neutral 2" xfId="20778" hidden="1"/>
    <cellStyle name="Neutral 2" xfId="20815" hidden="1"/>
    <cellStyle name="Neutral 2" xfId="21766" hidden="1"/>
    <cellStyle name="Neutral 2" xfId="21803" hidden="1"/>
    <cellStyle name="Neutral 2" xfId="22753" hidden="1"/>
    <cellStyle name="Neutral 2" xfId="22790" hidden="1"/>
    <cellStyle name="Neutral 2" xfId="23738" hidden="1"/>
    <cellStyle name="Neutral 2" xfId="23775" hidden="1"/>
    <cellStyle name="Neutral 2" xfId="24722" hidden="1"/>
    <cellStyle name="Neutral 2" xfId="24759" hidden="1"/>
    <cellStyle name="Neutral 2" xfId="25706" hidden="1"/>
    <cellStyle name="Neutral 2" xfId="25743" hidden="1"/>
    <cellStyle name="Neutral 2" xfId="26690" hidden="1"/>
    <cellStyle name="Neutral 2" xfId="26727" hidden="1"/>
    <cellStyle name="Neutral 2" xfId="27674" hidden="1"/>
    <cellStyle name="Neutral 2" xfId="27711" hidden="1"/>
    <cellStyle name="Neutral 2" xfId="28656" hidden="1"/>
    <cellStyle name="Neutral 2" xfId="28693" hidden="1"/>
    <cellStyle name="Neutral 2" xfId="29637" hidden="1"/>
    <cellStyle name="Neutral 2" xfId="29674" hidden="1"/>
    <cellStyle name="Neutral 2" xfId="30618" hidden="1"/>
    <cellStyle name="Neutral 2" xfId="30655" hidden="1"/>
    <cellStyle name="Neutral 2" xfId="31599" hidden="1"/>
    <cellStyle name="Neutral 2" xfId="31636" hidden="1"/>
    <cellStyle name="Neutral 2" xfId="32580" hidden="1"/>
    <cellStyle name="Neutral 2" xfId="32617" hidden="1"/>
    <cellStyle name="Neutral 2" xfId="33531" hidden="1"/>
    <cellStyle name="Neutral 2" xfId="33568" hidden="1"/>
    <cellStyle name="Neutral 2" xfId="34686" hidden="1"/>
    <cellStyle name="Neutral 2" xfId="34723" hidden="1"/>
    <cellStyle name="Neutral 2" xfId="38058" hidden="1"/>
    <cellStyle name="Neutral 2" xfId="38095" hidden="1"/>
    <cellStyle name="Neutral 2" xfId="39046" hidden="1"/>
    <cellStyle name="Neutral 2" xfId="39083" hidden="1"/>
    <cellStyle name="Neutral 2" xfId="40033" hidden="1"/>
    <cellStyle name="Neutral 2" xfId="40070" hidden="1"/>
    <cellStyle name="Neutral 2" xfId="41018" hidden="1"/>
    <cellStyle name="Neutral 2" xfId="41055" hidden="1"/>
    <cellStyle name="Neutral 2" xfId="42002" hidden="1"/>
    <cellStyle name="Neutral 2" xfId="42039" hidden="1"/>
    <cellStyle name="Neutral 2" xfId="42986" hidden="1"/>
    <cellStyle name="Neutral 2" xfId="43023" hidden="1"/>
    <cellStyle name="Neutral 2" xfId="43970" hidden="1"/>
    <cellStyle name="Neutral 2" xfId="44007" hidden="1"/>
    <cellStyle name="Neutral 2" xfId="44954" hidden="1"/>
    <cellStyle name="Neutral 2" xfId="44991" hidden="1"/>
    <cellStyle name="Neutral 2" xfId="45936" hidden="1"/>
    <cellStyle name="Neutral 2" xfId="45973" hidden="1"/>
    <cellStyle name="Neutral 2" xfId="46917" hidden="1"/>
    <cellStyle name="Neutral 2" xfId="46954" hidden="1"/>
    <cellStyle name="Neutral 2" xfId="47898" hidden="1"/>
    <cellStyle name="Neutral 2" xfId="47935" hidden="1"/>
    <cellStyle name="Neutral 2" xfId="48879" hidden="1"/>
    <cellStyle name="Neutral 2" xfId="48916" hidden="1"/>
    <cellStyle name="Neutral 2" xfId="49860" hidden="1"/>
    <cellStyle name="Neutral 2" xfId="49897" hidden="1"/>
    <cellStyle name="Neutral 2" xfId="50811" hidden="1"/>
    <cellStyle name="Neutral 2" xfId="50848" hidden="1"/>
    <cellStyle name="Neutral 2" xfId="51966" hidden="1"/>
    <cellStyle name="Neutral 2" xfId="52003"/>
    <cellStyle name="NoL 3" xfId="4"/>
    <cellStyle name="Normal" xfId="0" builtinId="0"/>
    <cellStyle name="Normal 10" xfId="3"/>
    <cellStyle name="Normal 10 3" xfId="52010"/>
    <cellStyle name="Normal 11" xfId="5"/>
    <cellStyle name="Normal 13 2" xfId="52017"/>
    <cellStyle name="Normal 14 2" xfId="52011"/>
    <cellStyle name="Normal 2" xfId="2480"/>
    <cellStyle name="Normal 2 10" xfId="52012"/>
    <cellStyle name="Normal 2 4" xfId="2"/>
    <cellStyle name="Normal 3" xfId="2479"/>
    <cellStyle name="Normal 4" xfId="6"/>
    <cellStyle name="Normal 5" xfId="52015"/>
    <cellStyle name="Normal 8 3" xfId="52013"/>
    <cellStyle name="Normalny 13" xfId="52016"/>
    <cellStyle name="Normalny 2" xfId="3461"/>
    <cellStyle name="Normalny 2 4" xfId="52014"/>
    <cellStyle name="Note" xfId="16" hidden="1"/>
    <cellStyle name="Note" xfId="2468" hidden="1"/>
    <cellStyle name="Note" xfId="3488" hidden="1"/>
    <cellStyle name="Note" xfId="4475" hidden="1"/>
    <cellStyle name="Note" xfId="5460" hidden="1"/>
    <cellStyle name="Note" xfId="6444" hidden="1"/>
    <cellStyle name="Note" xfId="7428" hidden="1"/>
    <cellStyle name="Note" xfId="8412" hidden="1"/>
    <cellStyle name="Note" xfId="9396" hidden="1"/>
    <cellStyle name="Note" xfId="10379" hidden="1"/>
    <cellStyle name="Note" xfId="11360" hidden="1"/>
    <cellStyle name="Note" xfId="12341" hidden="1"/>
    <cellStyle name="Note" xfId="13322" hidden="1"/>
    <cellStyle name="Note" xfId="14303" hidden="1"/>
    <cellStyle name="Note" xfId="16224" hidden="1"/>
    <cellStyle name="Note" xfId="17386" hidden="1"/>
    <cellStyle name="Note" xfId="19838" hidden="1"/>
    <cellStyle name="Note" xfId="20848" hidden="1"/>
    <cellStyle name="Note" xfId="21835" hidden="1"/>
    <cellStyle name="Note" xfId="22820" hidden="1"/>
    <cellStyle name="Note" xfId="23804" hidden="1"/>
    <cellStyle name="Note" xfId="24788" hidden="1"/>
    <cellStyle name="Note" xfId="25772" hidden="1"/>
    <cellStyle name="Note" xfId="26756" hidden="1"/>
    <cellStyle name="Note" xfId="27739" hidden="1"/>
    <cellStyle name="Note" xfId="28720" hidden="1"/>
    <cellStyle name="Note" xfId="29701" hidden="1"/>
    <cellStyle name="Note" xfId="30682" hidden="1"/>
    <cellStyle name="Note" xfId="31663" hidden="1"/>
    <cellStyle name="Note" xfId="33584" hidden="1"/>
    <cellStyle name="Note" xfId="19851" hidden="1"/>
    <cellStyle name="Note" xfId="37146" hidden="1"/>
    <cellStyle name="Note" xfId="38128" hidden="1"/>
    <cellStyle name="Note" xfId="39115" hidden="1"/>
    <cellStyle name="Note" xfId="40100" hidden="1"/>
    <cellStyle name="Note" xfId="41084" hidden="1"/>
    <cellStyle name="Note" xfId="42068" hidden="1"/>
    <cellStyle name="Note" xfId="43052" hidden="1"/>
    <cellStyle name="Note" xfId="44036" hidden="1"/>
    <cellStyle name="Note" xfId="45019" hidden="1"/>
    <cellStyle name="Note" xfId="46000" hidden="1"/>
    <cellStyle name="Note" xfId="46981" hidden="1"/>
    <cellStyle name="Note" xfId="47962" hidden="1"/>
    <cellStyle name="Note" xfId="48943" hidden="1"/>
    <cellStyle name="Note" xfId="50864" hidden="1"/>
    <cellStyle name="Note 2" xfId="2490" hidden="1"/>
    <cellStyle name="Note 2" xfId="3414" hidden="1"/>
    <cellStyle name="Note 2" xfId="3451" hidden="1"/>
    <cellStyle name="Note 2" xfId="4403" hidden="1"/>
    <cellStyle name="Note 2" xfId="4440" hidden="1"/>
    <cellStyle name="Note 2" xfId="5390" hidden="1"/>
    <cellStyle name="Note 2" xfId="5427" hidden="1"/>
    <cellStyle name="Note 2" xfId="6375" hidden="1"/>
    <cellStyle name="Note 2" xfId="6412" hidden="1"/>
    <cellStyle name="Note 2" xfId="7359" hidden="1"/>
    <cellStyle name="Note 2" xfId="7396" hidden="1"/>
    <cellStyle name="Note 2" xfId="8343" hidden="1"/>
    <cellStyle name="Note 2" xfId="8380" hidden="1"/>
    <cellStyle name="Note 2" xfId="9327" hidden="1"/>
    <cellStyle name="Note 2" xfId="9364" hidden="1"/>
    <cellStyle name="Note 2" xfId="10311" hidden="1"/>
    <cellStyle name="Note 2" xfId="10348" hidden="1"/>
    <cellStyle name="Note 2" xfId="11293" hidden="1"/>
    <cellStyle name="Note 2" xfId="11330" hidden="1"/>
    <cellStyle name="Note 2" xfId="12274" hidden="1"/>
    <cellStyle name="Note 2" xfId="12311" hidden="1"/>
    <cellStyle name="Note 2" xfId="13255" hidden="1"/>
    <cellStyle name="Note 2" xfId="13292" hidden="1"/>
    <cellStyle name="Note 2" xfId="14236" hidden="1"/>
    <cellStyle name="Note 2" xfId="14273" hidden="1"/>
    <cellStyle name="Note 2" xfId="15217" hidden="1"/>
    <cellStyle name="Note 2" xfId="15254" hidden="1"/>
    <cellStyle name="Note 2" xfId="16168" hidden="1"/>
    <cellStyle name="Note 2" xfId="16205" hidden="1"/>
    <cellStyle name="Note 2" xfId="17323" hidden="1"/>
    <cellStyle name="Note 2" xfId="17360" hidden="1"/>
    <cellStyle name="Note 2" xfId="20775" hidden="1"/>
    <cellStyle name="Note 2" xfId="20812" hidden="1"/>
    <cellStyle name="Note 2" xfId="21763" hidden="1"/>
    <cellStyle name="Note 2" xfId="21800" hidden="1"/>
    <cellStyle name="Note 2" xfId="22750" hidden="1"/>
    <cellStyle name="Note 2" xfId="22787" hidden="1"/>
    <cellStyle name="Note 2" xfId="23735" hidden="1"/>
    <cellStyle name="Note 2" xfId="23772" hidden="1"/>
    <cellStyle name="Note 2" xfId="24719" hidden="1"/>
    <cellStyle name="Note 2" xfId="24756" hidden="1"/>
    <cellStyle name="Note 2" xfId="25703" hidden="1"/>
    <cellStyle name="Note 2" xfId="25740" hidden="1"/>
    <cellStyle name="Note 2" xfId="26687" hidden="1"/>
    <cellStyle name="Note 2" xfId="26724" hidden="1"/>
    <cellStyle name="Note 2" xfId="27671" hidden="1"/>
    <cellStyle name="Note 2" xfId="27708" hidden="1"/>
    <cellStyle name="Note 2" xfId="28653" hidden="1"/>
    <cellStyle name="Note 2" xfId="28690" hidden="1"/>
    <cellStyle name="Note 2" xfId="29634" hidden="1"/>
    <cellStyle name="Note 2" xfId="29671" hidden="1"/>
    <cellStyle name="Note 2" xfId="30615" hidden="1"/>
    <cellStyle name="Note 2" xfId="30652" hidden="1"/>
    <cellStyle name="Note 2" xfId="31596" hidden="1"/>
    <cellStyle name="Note 2" xfId="31633" hidden="1"/>
    <cellStyle name="Note 2" xfId="32577" hidden="1"/>
    <cellStyle name="Note 2" xfId="32614" hidden="1"/>
    <cellStyle name="Note 2" xfId="33528" hidden="1"/>
    <cellStyle name="Note 2" xfId="33565" hidden="1"/>
    <cellStyle name="Note 2" xfId="34683" hidden="1"/>
    <cellStyle name="Note 2" xfId="34720" hidden="1"/>
    <cellStyle name="Note 2" xfId="38055" hidden="1"/>
    <cellStyle name="Note 2" xfId="38092" hidden="1"/>
    <cellStyle name="Note 2" xfId="39043" hidden="1"/>
    <cellStyle name="Note 2" xfId="39080" hidden="1"/>
    <cellStyle name="Note 2" xfId="40030" hidden="1"/>
    <cellStyle name="Note 2" xfId="40067" hidden="1"/>
    <cellStyle name="Note 2" xfId="41015" hidden="1"/>
    <cellStyle name="Note 2" xfId="41052" hidden="1"/>
    <cellStyle name="Note 2" xfId="41999" hidden="1"/>
    <cellStyle name="Note 2" xfId="42036" hidden="1"/>
    <cellStyle name="Note 2" xfId="42983" hidden="1"/>
    <cellStyle name="Note 2" xfId="43020" hidden="1"/>
    <cellStyle name="Note 2" xfId="43967" hidden="1"/>
    <cellStyle name="Note 2" xfId="44004" hidden="1"/>
    <cellStyle name="Note 2" xfId="44951" hidden="1"/>
    <cellStyle name="Note 2" xfId="44988" hidden="1"/>
    <cellStyle name="Note 2" xfId="45933" hidden="1"/>
    <cellStyle name="Note 2" xfId="45970" hidden="1"/>
    <cellStyle name="Note 2" xfId="46914" hidden="1"/>
    <cellStyle name="Note 2" xfId="46951" hidden="1"/>
    <cellStyle name="Note 2" xfId="47895" hidden="1"/>
    <cellStyle name="Note 2" xfId="47932" hidden="1"/>
    <cellStyle name="Note 2" xfId="48876" hidden="1"/>
    <cellStyle name="Note 2" xfId="48913" hidden="1"/>
    <cellStyle name="Note 2" xfId="49857" hidden="1"/>
    <cellStyle name="Note 2" xfId="49894" hidden="1"/>
    <cellStyle name="Note 2" xfId="50808" hidden="1"/>
    <cellStyle name="Note 2" xfId="50845" hidden="1"/>
    <cellStyle name="Note 2" xfId="51963" hidden="1"/>
    <cellStyle name="Note 2" xfId="52000"/>
    <cellStyle name="Standaard_Verz. Staten set versie 15-3" xfId="17370"/>
    <cellStyle name="Title" xfId="7" hidden="1"/>
    <cellStyle name="Title" xfId="2478" hidden="1"/>
    <cellStyle name="Title" xfId="3497" hidden="1"/>
    <cellStyle name="Title" xfId="4484" hidden="1"/>
    <cellStyle name="Title" xfId="5469" hidden="1"/>
    <cellStyle name="Title" xfId="6453" hidden="1"/>
    <cellStyle name="Title" xfId="7437" hidden="1"/>
    <cellStyle name="Title" xfId="8421" hidden="1"/>
    <cellStyle name="Title" xfId="9405" hidden="1"/>
    <cellStyle name="Title" xfId="10388" hidden="1"/>
    <cellStyle name="Title" xfId="11369" hidden="1"/>
    <cellStyle name="Title" xfId="12350" hidden="1"/>
    <cellStyle name="Title" xfId="13331" hidden="1"/>
    <cellStyle name="Title" xfId="14312" hidden="1"/>
    <cellStyle name="Title" xfId="16215" hidden="1"/>
    <cellStyle name="Title" xfId="17377" hidden="1"/>
    <cellStyle name="Title" xfId="19848" hidden="1"/>
    <cellStyle name="Title" xfId="20857" hidden="1"/>
    <cellStyle name="Title" xfId="21844" hidden="1"/>
    <cellStyle name="Title" xfId="22829" hidden="1"/>
    <cellStyle name="Title" xfId="23813" hidden="1"/>
    <cellStyle name="Title" xfId="24797" hidden="1"/>
    <cellStyle name="Title" xfId="25781" hidden="1"/>
    <cellStyle name="Title" xfId="26765" hidden="1"/>
    <cellStyle name="Title" xfId="27748" hidden="1"/>
    <cellStyle name="Title" xfId="28729" hidden="1"/>
    <cellStyle name="Title" xfId="29710" hidden="1"/>
    <cellStyle name="Title" xfId="30691" hidden="1"/>
    <cellStyle name="Title" xfId="31672" hidden="1"/>
    <cellStyle name="Title" xfId="33575" hidden="1"/>
    <cellStyle name="Title" xfId="19849" hidden="1"/>
    <cellStyle name="Title" xfId="37156" hidden="1"/>
    <cellStyle name="Title" xfId="38137" hidden="1"/>
    <cellStyle name="Title" xfId="39124" hidden="1"/>
    <cellStyle name="Title" xfId="40109" hidden="1"/>
    <cellStyle name="Title" xfId="41093" hidden="1"/>
    <cellStyle name="Title" xfId="42077" hidden="1"/>
    <cellStyle name="Title" xfId="43061" hidden="1"/>
    <cellStyle name="Title" xfId="44045" hidden="1"/>
    <cellStyle name="Title" xfId="45028" hidden="1"/>
    <cellStyle name="Title" xfId="46009" hidden="1"/>
    <cellStyle name="Title" xfId="46990" hidden="1"/>
    <cellStyle name="Title" xfId="47971" hidden="1"/>
    <cellStyle name="Title" xfId="48952" hidden="1"/>
    <cellStyle name="Title" xfId="50855" hidden="1"/>
    <cellStyle name="Title 2" xfId="2481" hidden="1"/>
    <cellStyle name="Title 2" xfId="3423" hidden="1"/>
    <cellStyle name="Title 2" xfId="3460" hidden="1"/>
    <cellStyle name="Title 2" xfId="4412" hidden="1"/>
    <cellStyle name="Title 2" xfId="4449" hidden="1"/>
    <cellStyle name="Title 2" xfId="5399" hidden="1"/>
    <cellStyle name="Title 2" xfId="5436" hidden="1"/>
    <cellStyle name="Title 2" xfId="6384" hidden="1"/>
    <cellStyle name="Title 2" xfId="6421" hidden="1"/>
    <cellStyle name="Title 2" xfId="7368" hidden="1"/>
    <cellStyle name="Title 2" xfId="7405" hidden="1"/>
    <cellStyle name="Title 2" xfId="8352" hidden="1"/>
    <cellStyle name="Title 2" xfId="8389" hidden="1"/>
    <cellStyle name="Title 2" xfId="9336" hidden="1"/>
    <cellStyle name="Title 2" xfId="9373" hidden="1"/>
    <cellStyle name="Title 2" xfId="10320" hidden="1"/>
    <cellStyle name="Title 2" xfId="10357" hidden="1"/>
    <cellStyle name="Title 2" xfId="11302" hidden="1"/>
    <cellStyle name="Title 2" xfId="11339" hidden="1"/>
    <cellStyle name="Title 2" xfId="12283" hidden="1"/>
    <cellStyle name="Title 2" xfId="12320" hidden="1"/>
    <cellStyle name="Title 2" xfId="13264" hidden="1"/>
    <cellStyle name="Title 2" xfId="13301" hidden="1"/>
    <cellStyle name="Title 2" xfId="14245" hidden="1"/>
    <cellStyle name="Title 2" xfId="14282" hidden="1"/>
    <cellStyle name="Title 2" xfId="15226" hidden="1"/>
    <cellStyle name="Title 2" xfId="15263" hidden="1"/>
    <cellStyle name="Title 2" xfId="16177" hidden="1"/>
    <cellStyle name="Title 2" xfId="16214" hidden="1"/>
    <cellStyle name="Title 2" xfId="17332" hidden="1"/>
    <cellStyle name="Title 2" xfId="17369" hidden="1"/>
    <cellStyle name="Title 2" xfId="20784" hidden="1"/>
    <cellStyle name="Title 2" xfId="20821" hidden="1"/>
    <cellStyle name="Title 2" xfId="21772" hidden="1"/>
    <cellStyle name="Title 2" xfId="21809" hidden="1"/>
    <cellStyle name="Title 2" xfId="22759" hidden="1"/>
    <cellStyle name="Title 2" xfId="22796" hidden="1"/>
    <cellStyle name="Title 2" xfId="23744" hidden="1"/>
    <cellStyle name="Title 2" xfId="23781" hidden="1"/>
    <cellStyle name="Title 2" xfId="24728" hidden="1"/>
    <cellStyle name="Title 2" xfId="24765" hidden="1"/>
    <cellStyle name="Title 2" xfId="25712" hidden="1"/>
    <cellStyle name="Title 2" xfId="25749" hidden="1"/>
    <cellStyle name="Title 2" xfId="26696" hidden="1"/>
    <cellStyle name="Title 2" xfId="26733" hidden="1"/>
    <cellStyle name="Title 2" xfId="27680" hidden="1"/>
    <cellStyle name="Title 2" xfId="27717" hidden="1"/>
    <cellStyle name="Title 2" xfId="28662" hidden="1"/>
    <cellStyle name="Title 2" xfId="28699" hidden="1"/>
    <cellStyle name="Title 2" xfId="29643" hidden="1"/>
    <cellStyle name="Title 2" xfId="29680" hidden="1"/>
    <cellStyle name="Title 2" xfId="30624" hidden="1"/>
    <cellStyle name="Title 2" xfId="30661" hidden="1"/>
    <cellStyle name="Title 2" xfId="31605" hidden="1"/>
    <cellStyle name="Title 2" xfId="31642" hidden="1"/>
    <cellStyle name="Title 2" xfId="32586" hidden="1"/>
    <cellStyle name="Title 2" xfId="32623" hidden="1"/>
    <cellStyle name="Title 2" xfId="33537" hidden="1"/>
    <cellStyle name="Title 2" xfId="33574" hidden="1"/>
    <cellStyle name="Title 2" xfId="34692" hidden="1"/>
    <cellStyle name="Title 2" xfId="34729" hidden="1"/>
    <cellStyle name="Title 2" xfId="38064" hidden="1"/>
    <cellStyle name="Title 2" xfId="38101" hidden="1"/>
    <cellStyle name="Title 2" xfId="39052" hidden="1"/>
    <cellStyle name="Title 2" xfId="39089" hidden="1"/>
    <cellStyle name="Title 2" xfId="40039" hidden="1"/>
    <cellStyle name="Title 2" xfId="40076" hidden="1"/>
    <cellStyle name="Title 2" xfId="41024" hidden="1"/>
    <cellStyle name="Title 2" xfId="41061" hidden="1"/>
    <cellStyle name="Title 2" xfId="42008" hidden="1"/>
    <cellStyle name="Title 2" xfId="42045" hidden="1"/>
    <cellStyle name="Title 2" xfId="42992" hidden="1"/>
    <cellStyle name="Title 2" xfId="43029" hidden="1"/>
    <cellStyle name="Title 2" xfId="43976" hidden="1"/>
    <cellStyle name="Title 2" xfId="44013" hidden="1"/>
    <cellStyle name="Title 2" xfId="44960" hidden="1"/>
    <cellStyle name="Title 2" xfId="44997" hidden="1"/>
    <cellStyle name="Title 2" xfId="45942" hidden="1"/>
    <cellStyle name="Title 2" xfId="45979" hidden="1"/>
    <cellStyle name="Title 2" xfId="46923" hidden="1"/>
    <cellStyle name="Title 2" xfId="46960" hidden="1"/>
    <cellStyle name="Title 2" xfId="47904" hidden="1"/>
    <cellStyle name="Title 2" xfId="47941" hidden="1"/>
    <cellStyle name="Title 2" xfId="48885" hidden="1"/>
    <cellStyle name="Title 2" xfId="48922" hidden="1"/>
    <cellStyle name="Title 2" xfId="49866" hidden="1"/>
    <cellStyle name="Title 2" xfId="49903" hidden="1"/>
    <cellStyle name="Title 2" xfId="50817" hidden="1"/>
    <cellStyle name="Title 2" xfId="50854" hidden="1"/>
    <cellStyle name="Title 2" xfId="51972" hidden="1"/>
    <cellStyle name="Title 2" xfId="52009"/>
    <cellStyle name="Uwaga 2" xfId="42" hidden="1"/>
    <cellStyle name="Uwaga 2" xfId="2516" hidden="1"/>
    <cellStyle name="Uwaga 2" xfId="3387" hidden="1"/>
    <cellStyle name="Uwaga 2" xfId="3388" hidden="1"/>
    <cellStyle name="Uwaga 2" xfId="3424" hidden="1"/>
    <cellStyle name="Uwaga 2" xfId="3425" hidden="1"/>
    <cellStyle name="Uwaga 2" xfId="2448" hidden="1"/>
    <cellStyle name="Uwaga 2" xfId="3505" hidden="1"/>
    <cellStyle name="Uwaga 2" xfId="4376" hidden="1"/>
    <cellStyle name="Uwaga 2" xfId="4377" hidden="1"/>
    <cellStyle name="Uwaga 2" xfId="4413" hidden="1"/>
    <cellStyle name="Uwaga 2" xfId="4414" hidden="1"/>
    <cellStyle name="Uwaga 2" xfId="3468" hidden="1"/>
    <cellStyle name="Uwaga 2" xfId="4492" hidden="1"/>
    <cellStyle name="Uwaga 2" xfId="5363" hidden="1"/>
    <cellStyle name="Uwaga 2" xfId="5364" hidden="1"/>
    <cellStyle name="Uwaga 2" xfId="5400" hidden="1"/>
    <cellStyle name="Uwaga 2" xfId="5401" hidden="1"/>
    <cellStyle name="Uwaga 2" xfId="4455" hidden="1"/>
    <cellStyle name="Uwaga 2" xfId="5477" hidden="1"/>
    <cellStyle name="Uwaga 2" xfId="6348" hidden="1"/>
    <cellStyle name="Uwaga 2" xfId="6349" hidden="1"/>
    <cellStyle name="Uwaga 2" xfId="6385" hidden="1"/>
    <cellStyle name="Uwaga 2" xfId="6386" hidden="1"/>
    <cellStyle name="Uwaga 2" xfId="5440" hidden="1"/>
    <cellStyle name="Uwaga 2" xfId="6461" hidden="1"/>
    <cellStyle name="Uwaga 2" xfId="7332" hidden="1"/>
    <cellStyle name="Uwaga 2" xfId="7333" hidden="1"/>
    <cellStyle name="Uwaga 2" xfId="7369" hidden="1"/>
    <cellStyle name="Uwaga 2" xfId="7370" hidden="1"/>
    <cellStyle name="Uwaga 2" xfId="6424" hidden="1"/>
    <cellStyle name="Uwaga 2" xfId="7445" hidden="1"/>
    <cellStyle name="Uwaga 2" xfId="8316" hidden="1"/>
    <cellStyle name="Uwaga 2" xfId="8317" hidden="1"/>
    <cellStyle name="Uwaga 2" xfId="8353" hidden="1"/>
    <cellStyle name="Uwaga 2" xfId="8354" hidden="1"/>
    <cellStyle name="Uwaga 2" xfId="7408" hidden="1"/>
    <cellStyle name="Uwaga 2" xfId="8429" hidden="1"/>
    <cellStyle name="Uwaga 2" xfId="9300" hidden="1"/>
    <cellStyle name="Uwaga 2" xfId="9301" hidden="1"/>
    <cellStyle name="Uwaga 2" xfId="9337" hidden="1"/>
    <cellStyle name="Uwaga 2" xfId="9338" hidden="1"/>
    <cellStyle name="Uwaga 2" xfId="8392" hidden="1"/>
    <cellStyle name="Uwaga 2" xfId="9413" hidden="1"/>
    <cellStyle name="Uwaga 2" xfId="10284" hidden="1"/>
    <cellStyle name="Uwaga 2" xfId="10285" hidden="1"/>
    <cellStyle name="Uwaga 2" xfId="10321" hidden="1"/>
    <cellStyle name="Uwaga 2" xfId="10322" hidden="1"/>
    <cellStyle name="Uwaga 2" xfId="9376" hidden="1"/>
    <cellStyle name="Uwaga 2" xfId="10395" hidden="1"/>
    <cellStyle name="Uwaga 2" xfId="11266" hidden="1"/>
    <cellStyle name="Uwaga 2" xfId="11267" hidden="1"/>
    <cellStyle name="Uwaga 2" xfId="11303" hidden="1"/>
    <cellStyle name="Uwaga 2" xfId="11304" hidden="1"/>
    <cellStyle name="Uwaga 2" xfId="10359" hidden="1"/>
    <cellStyle name="Uwaga 2" xfId="11376" hidden="1"/>
    <cellStyle name="Uwaga 2" xfId="12247" hidden="1"/>
    <cellStyle name="Uwaga 2" xfId="12248" hidden="1"/>
    <cellStyle name="Uwaga 2" xfId="12284" hidden="1"/>
    <cellStyle name="Uwaga 2" xfId="12285" hidden="1"/>
    <cellStyle name="Uwaga 2" xfId="11340" hidden="1"/>
    <cellStyle name="Uwaga 2" xfId="12357" hidden="1"/>
    <cellStyle name="Uwaga 2" xfId="13228" hidden="1"/>
    <cellStyle name="Uwaga 2" xfId="13229" hidden="1"/>
    <cellStyle name="Uwaga 2" xfId="13265" hidden="1"/>
    <cellStyle name="Uwaga 2" xfId="13266" hidden="1"/>
    <cellStyle name="Uwaga 2" xfId="12321" hidden="1"/>
    <cellStyle name="Uwaga 2" xfId="13338" hidden="1"/>
    <cellStyle name="Uwaga 2" xfId="14209" hidden="1"/>
    <cellStyle name="Uwaga 2" xfId="14210" hidden="1"/>
    <cellStyle name="Uwaga 2" xfId="14246" hidden="1"/>
    <cellStyle name="Uwaga 2" xfId="14247" hidden="1"/>
    <cellStyle name="Uwaga 2" xfId="13302" hidden="1"/>
    <cellStyle name="Uwaga 2" xfId="14319" hidden="1"/>
    <cellStyle name="Uwaga 2" xfId="15190" hidden="1"/>
    <cellStyle name="Uwaga 2" xfId="15191" hidden="1"/>
    <cellStyle name="Uwaga 2" xfId="15227" hidden="1"/>
    <cellStyle name="Uwaga 2" xfId="15228" hidden="1"/>
    <cellStyle name="Uwaga 2" xfId="14283" hidden="1"/>
    <cellStyle name="Uwaga 2" xfId="15270" hidden="1"/>
    <cellStyle name="Uwaga 2" xfId="16141" hidden="1"/>
    <cellStyle name="Uwaga 2" xfId="16142" hidden="1"/>
    <cellStyle name="Uwaga 2" xfId="16178" hidden="1"/>
    <cellStyle name="Uwaga 2" xfId="16179" hidden="1"/>
    <cellStyle name="Uwaga 2" xfId="16244" hidden="1"/>
    <cellStyle name="Uwaga 2" xfId="16425" hidden="1"/>
    <cellStyle name="Uwaga 2" xfId="17296" hidden="1"/>
    <cellStyle name="Uwaga 2" xfId="17297" hidden="1"/>
    <cellStyle name="Uwaga 2" xfId="17333" hidden="1"/>
    <cellStyle name="Uwaga 2" xfId="17334" hidden="1"/>
    <cellStyle name="Uwaga 2" xfId="17412" hidden="1"/>
    <cellStyle name="Uwaga 2" xfId="19877" hidden="1"/>
    <cellStyle name="Uwaga 2" xfId="20748" hidden="1"/>
    <cellStyle name="Uwaga 2" xfId="20749" hidden="1"/>
    <cellStyle name="Uwaga 2" xfId="20785" hidden="1"/>
    <cellStyle name="Uwaga 2" xfId="20786" hidden="1"/>
    <cellStyle name="Uwaga 2" xfId="19818" hidden="1"/>
    <cellStyle name="Uwaga 2" xfId="20865" hidden="1"/>
    <cellStyle name="Uwaga 2" xfId="21736" hidden="1"/>
    <cellStyle name="Uwaga 2" xfId="21737" hidden="1"/>
    <cellStyle name="Uwaga 2" xfId="21773" hidden="1"/>
    <cellStyle name="Uwaga 2" xfId="21774" hidden="1"/>
    <cellStyle name="Uwaga 2" xfId="20828" hidden="1"/>
    <cellStyle name="Uwaga 2" xfId="21852" hidden="1"/>
    <cellStyle name="Uwaga 2" xfId="22723" hidden="1"/>
    <cellStyle name="Uwaga 2" xfId="22724" hidden="1"/>
    <cellStyle name="Uwaga 2" xfId="22760" hidden="1"/>
    <cellStyle name="Uwaga 2" xfId="22761" hidden="1"/>
    <cellStyle name="Uwaga 2" xfId="21815" hidden="1"/>
    <cellStyle name="Uwaga 2" xfId="22837" hidden="1"/>
    <cellStyle name="Uwaga 2" xfId="23708" hidden="1"/>
    <cellStyle name="Uwaga 2" xfId="23709" hidden="1"/>
    <cellStyle name="Uwaga 2" xfId="23745" hidden="1"/>
    <cellStyle name="Uwaga 2" xfId="23746" hidden="1"/>
    <cellStyle name="Uwaga 2" xfId="22800" hidden="1"/>
    <cellStyle name="Uwaga 2" xfId="23821" hidden="1"/>
    <cellStyle name="Uwaga 2" xfId="24692" hidden="1"/>
    <cellStyle name="Uwaga 2" xfId="24693" hidden="1"/>
    <cellStyle name="Uwaga 2" xfId="24729" hidden="1"/>
    <cellStyle name="Uwaga 2" xfId="24730" hidden="1"/>
    <cellStyle name="Uwaga 2" xfId="23784" hidden="1"/>
    <cellStyle name="Uwaga 2" xfId="24805" hidden="1"/>
    <cellStyle name="Uwaga 2" xfId="25676" hidden="1"/>
    <cellStyle name="Uwaga 2" xfId="25677" hidden="1"/>
    <cellStyle name="Uwaga 2" xfId="25713" hidden="1"/>
    <cellStyle name="Uwaga 2" xfId="25714" hidden="1"/>
    <cellStyle name="Uwaga 2" xfId="24768" hidden="1"/>
    <cellStyle name="Uwaga 2" xfId="25789" hidden="1"/>
    <cellStyle name="Uwaga 2" xfId="26660" hidden="1"/>
    <cellStyle name="Uwaga 2" xfId="26661" hidden="1"/>
    <cellStyle name="Uwaga 2" xfId="26697" hidden="1"/>
    <cellStyle name="Uwaga 2" xfId="26698" hidden="1"/>
    <cellStyle name="Uwaga 2" xfId="25752" hidden="1"/>
    <cellStyle name="Uwaga 2" xfId="26773" hidden="1"/>
    <cellStyle name="Uwaga 2" xfId="27644" hidden="1"/>
    <cellStyle name="Uwaga 2" xfId="27645" hidden="1"/>
    <cellStyle name="Uwaga 2" xfId="27681" hidden="1"/>
    <cellStyle name="Uwaga 2" xfId="27682" hidden="1"/>
    <cellStyle name="Uwaga 2" xfId="26736" hidden="1"/>
    <cellStyle name="Uwaga 2" xfId="27755" hidden="1"/>
    <cellStyle name="Uwaga 2" xfId="28626" hidden="1"/>
    <cellStyle name="Uwaga 2" xfId="28627" hidden="1"/>
    <cellStyle name="Uwaga 2" xfId="28663" hidden="1"/>
    <cellStyle name="Uwaga 2" xfId="28664" hidden="1"/>
    <cellStyle name="Uwaga 2" xfId="27719" hidden="1"/>
    <cellStyle name="Uwaga 2" xfId="28736" hidden="1"/>
    <cellStyle name="Uwaga 2" xfId="29607" hidden="1"/>
    <cellStyle name="Uwaga 2" xfId="29608" hidden="1"/>
    <cellStyle name="Uwaga 2" xfId="29644" hidden="1"/>
    <cellStyle name="Uwaga 2" xfId="29645" hidden="1"/>
    <cellStyle name="Uwaga 2" xfId="28700" hidden="1"/>
    <cellStyle name="Uwaga 2" xfId="29717" hidden="1"/>
    <cellStyle name="Uwaga 2" xfId="30588" hidden="1"/>
    <cellStyle name="Uwaga 2" xfId="30589" hidden="1"/>
    <cellStyle name="Uwaga 2" xfId="30625" hidden="1"/>
    <cellStyle name="Uwaga 2" xfId="30626" hidden="1"/>
    <cellStyle name="Uwaga 2" xfId="29681" hidden="1"/>
    <cellStyle name="Uwaga 2" xfId="30698" hidden="1"/>
    <cellStyle name="Uwaga 2" xfId="31569" hidden="1"/>
    <cellStyle name="Uwaga 2" xfId="31570" hidden="1"/>
    <cellStyle name="Uwaga 2" xfId="31606" hidden="1"/>
    <cellStyle name="Uwaga 2" xfId="31607" hidden="1"/>
    <cellStyle name="Uwaga 2" xfId="30662" hidden="1"/>
    <cellStyle name="Uwaga 2" xfId="31679" hidden="1"/>
    <cellStyle name="Uwaga 2" xfId="32550" hidden="1"/>
    <cellStyle name="Uwaga 2" xfId="32551" hidden="1"/>
    <cellStyle name="Uwaga 2" xfId="32587" hidden="1"/>
    <cellStyle name="Uwaga 2" xfId="32588" hidden="1"/>
    <cellStyle name="Uwaga 2" xfId="31643" hidden="1"/>
    <cellStyle name="Uwaga 2" xfId="32630" hidden="1"/>
    <cellStyle name="Uwaga 2" xfId="33501" hidden="1"/>
    <cellStyle name="Uwaga 2" xfId="33502" hidden="1"/>
    <cellStyle name="Uwaga 2" xfId="33538" hidden="1"/>
    <cellStyle name="Uwaga 2" xfId="33539" hidden="1"/>
    <cellStyle name="Uwaga 2" xfId="33604" hidden="1"/>
    <cellStyle name="Uwaga 2" xfId="33785" hidden="1"/>
    <cellStyle name="Uwaga 2" xfId="34656" hidden="1"/>
    <cellStyle name="Uwaga 2" xfId="34657" hidden="1"/>
    <cellStyle name="Uwaga 2" xfId="34693" hidden="1"/>
    <cellStyle name="Uwaga 2" xfId="34694" hidden="1"/>
    <cellStyle name="Uwaga 2" xfId="19871" hidden="1"/>
    <cellStyle name="Uwaga 2" xfId="37157" hidden="1"/>
    <cellStyle name="Uwaga 2" xfId="38028" hidden="1"/>
    <cellStyle name="Uwaga 2" xfId="38029" hidden="1"/>
    <cellStyle name="Uwaga 2" xfId="38065" hidden="1"/>
    <cellStyle name="Uwaga 2" xfId="38066" hidden="1"/>
    <cellStyle name="Uwaga 2" xfId="37126" hidden="1"/>
    <cellStyle name="Uwaga 2" xfId="38145" hidden="1"/>
    <cellStyle name="Uwaga 2" xfId="39016" hidden="1"/>
    <cellStyle name="Uwaga 2" xfId="39017" hidden="1"/>
    <cellStyle name="Uwaga 2" xfId="39053" hidden="1"/>
    <cellStyle name="Uwaga 2" xfId="39054" hidden="1"/>
    <cellStyle name="Uwaga 2" xfId="38108" hidden="1"/>
    <cellStyle name="Uwaga 2" xfId="39132" hidden="1"/>
    <cellStyle name="Uwaga 2" xfId="40003" hidden="1"/>
    <cellStyle name="Uwaga 2" xfId="40004" hidden="1"/>
    <cellStyle name="Uwaga 2" xfId="40040" hidden="1"/>
    <cellStyle name="Uwaga 2" xfId="40041" hidden="1"/>
    <cellStyle name="Uwaga 2" xfId="39095" hidden="1"/>
    <cellStyle name="Uwaga 2" xfId="40117" hidden="1"/>
    <cellStyle name="Uwaga 2" xfId="40988" hidden="1"/>
    <cellStyle name="Uwaga 2" xfId="40989" hidden="1"/>
    <cellStyle name="Uwaga 2" xfId="41025" hidden="1"/>
    <cellStyle name="Uwaga 2" xfId="41026" hidden="1"/>
    <cellStyle name="Uwaga 2" xfId="40080" hidden="1"/>
    <cellStyle name="Uwaga 2" xfId="41101" hidden="1"/>
    <cellStyle name="Uwaga 2" xfId="41972" hidden="1"/>
    <cellStyle name="Uwaga 2" xfId="41973" hidden="1"/>
    <cellStyle name="Uwaga 2" xfId="42009" hidden="1"/>
    <cellStyle name="Uwaga 2" xfId="42010" hidden="1"/>
    <cellStyle name="Uwaga 2" xfId="41064" hidden="1"/>
    <cellStyle name="Uwaga 2" xfId="42085" hidden="1"/>
    <cellStyle name="Uwaga 2" xfId="42956" hidden="1"/>
    <cellStyle name="Uwaga 2" xfId="42957" hidden="1"/>
    <cellStyle name="Uwaga 2" xfId="42993" hidden="1"/>
    <cellStyle name="Uwaga 2" xfId="42994" hidden="1"/>
    <cellStyle name="Uwaga 2" xfId="42048" hidden="1"/>
    <cellStyle name="Uwaga 2" xfId="43069" hidden="1"/>
    <cellStyle name="Uwaga 2" xfId="43940" hidden="1"/>
    <cellStyle name="Uwaga 2" xfId="43941" hidden="1"/>
    <cellStyle name="Uwaga 2" xfId="43977" hidden="1"/>
    <cellStyle name="Uwaga 2" xfId="43978" hidden="1"/>
    <cellStyle name="Uwaga 2" xfId="43032" hidden="1"/>
    <cellStyle name="Uwaga 2" xfId="44053" hidden="1"/>
    <cellStyle name="Uwaga 2" xfId="44924" hidden="1"/>
    <cellStyle name="Uwaga 2" xfId="44925" hidden="1"/>
    <cellStyle name="Uwaga 2" xfId="44961" hidden="1"/>
    <cellStyle name="Uwaga 2" xfId="44962" hidden="1"/>
    <cellStyle name="Uwaga 2" xfId="44016" hidden="1"/>
    <cellStyle name="Uwaga 2" xfId="45035" hidden="1"/>
    <cellStyle name="Uwaga 2" xfId="45906" hidden="1"/>
    <cellStyle name="Uwaga 2" xfId="45907" hidden="1"/>
    <cellStyle name="Uwaga 2" xfId="45943" hidden="1"/>
    <cellStyle name="Uwaga 2" xfId="45944" hidden="1"/>
    <cellStyle name="Uwaga 2" xfId="44999" hidden="1"/>
    <cellStyle name="Uwaga 2" xfId="46016" hidden="1"/>
    <cellStyle name="Uwaga 2" xfId="46887" hidden="1"/>
    <cellStyle name="Uwaga 2" xfId="46888" hidden="1"/>
    <cellStyle name="Uwaga 2" xfId="46924" hidden="1"/>
    <cellStyle name="Uwaga 2" xfId="46925" hidden="1"/>
    <cellStyle name="Uwaga 2" xfId="45980" hidden="1"/>
    <cellStyle name="Uwaga 2" xfId="46997" hidden="1"/>
    <cellStyle name="Uwaga 2" xfId="47868" hidden="1"/>
    <cellStyle name="Uwaga 2" xfId="47869" hidden="1"/>
    <cellStyle name="Uwaga 2" xfId="47905" hidden="1"/>
    <cellStyle name="Uwaga 2" xfId="47906" hidden="1"/>
    <cellStyle name="Uwaga 2" xfId="46961" hidden="1"/>
    <cellStyle name="Uwaga 2" xfId="47978" hidden="1"/>
    <cellStyle name="Uwaga 2" xfId="48849" hidden="1"/>
    <cellStyle name="Uwaga 2" xfId="48850" hidden="1"/>
    <cellStyle name="Uwaga 2" xfId="48886" hidden="1"/>
    <cellStyle name="Uwaga 2" xfId="48887" hidden="1"/>
    <cellStyle name="Uwaga 2" xfId="47942" hidden="1"/>
    <cellStyle name="Uwaga 2" xfId="48959" hidden="1"/>
    <cellStyle name="Uwaga 2" xfId="49830" hidden="1"/>
    <cellStyle name="Uwaga 2" xfId="49831" hidden="1"/>
    <cellStyle name="Uwaga 2" xfId="49867" hidden="1"/>
    <cellStyle name="Uwaga 2" xfId="49868" hidden="1"/>
    <cellStyle name="Uwaga 2" xfId="48923" hidden="1"/>
    <cellStyle name="Uwaga 2" xfId="49910" hidden="1"/>
    <cellStyle name="Uwaga 2" xfId="50781" hidden="1"/>
    <cellStyle name="Uwaga 2" xfId="50782" hidden="1"/>
    <cellStyle name="Uwaga 2" xfId="50818" hidden="1"/>
    <cellStyle name="Uwaga 2" xfId="50819" hidden="1"/>
    <cellStyle name="Uwaga 2" xfId="50884" hidden="1"/>
    <cellStyle name="Uwaga 2" xfId="51065" hidden="1"/>
    <cellStyle name="Uwaga 2" xfId="51936" hidden="1"/>
    <cellStyle name="Uwaga 2" xfId="51937" hidden="1"/>
    <cellStyle name="Uwaga 2" xfId="51973" hidden="1"/>
    <cellStyle name="Uwaga 2" xfId="51974" hidden="1"/>
    <cellStyle name="Uwaga 3" xfId="82" hidden="1"/>
    <cellStyle name="Uwaga 3" xfId="83" hidden="1"/>
    <cellStyle name="Uwaga 3" xfId="85" hidden="1"/>
    <cellStyle name="Uwaga 3" xfId="124" hidden="1"/>
    <cellStyle name="Uwaga 3" xfId="126" hidden="1"/>
    <cellStyle name="Uwaga 3" xfId="138" hidden="1"/>
    <cellStyle name="Uwaga 3" xfId="166" hidden="1"/>
    <cellStyle name="Uwaga 3" xfId="167" hidden="1"/>
    <cellStyle name="Uwaga 3" xfId="175" hidden="1"/>
    <cellStyle name="Uwaga 3" xfId="208" hidden="1"/>
    <cellStyle name="Uwaga 3" xfId="209" hidden="1"/>
    <cellStyle name="Uwaga 3" xfId="210" hidden="1"/>
    <cellStyle name="Uwaga 3" xfId="250" hidden="1"/>
    <cellStyle name="Uwaga 3" xfId="256" hidden="1"/>
    <cellStyle name="Uwaga 3" xfId="267" hidden="1"/>
    <cellStyle name="Uwaga 3" xfId="298" hidden="1"/>
    <cellStyle name="Uwaga 3" xfId="309" hidden="1"/>
    <cellStyle name="Uwaga 3" xfId="322" hidden="1"/>
    <cellStyle name="Uwaga 3" xfId="342" hidden="1"/>
    <cellStyle name="Uwaga 3" xfId="353" hidden="1"/>
    <cellStyle name="Uwaga 3" xfId="363" hidden="1"/>
    <cellStyle name="Uwaga 3" xfId="381" hidden="1"/>
    <cellStyle name="Uwaga 3" xfId="389" hidden="1"/>
    <cellStyle name="Uwaga 3" xfId="399" hidden="1"/>
    <cellStyle name="Uwaga 3" xfId="418" hidden="1"/>
    <cellStyle name="Uwaga 3" xfId="419" hidden="1"/>
    <cellStyle name="Uwaga 3" xfId="423" hidden="1"/>
    <cellStyle name="Uwaga 3" xfId="462" hidden="1"/>
    <cellStyle name="Uwaga 3" xfId="467" hidden="1"/>
    <cellStyle name="Uwaga 3" xfId="475" hidden="1"/>
    <cellStyle name="Uwaga 3" xfId="504" hidden="1"/>
    <cellStyle name="Uwaga 3" xfId="510" hidden="1"/>
    <cellStyle name="Uwaga 3" xfId="517" hidden="1"/>
    <cellStyle name="Uwaga 3" xfId="545" hidden="1"/>
    <cellStyle name="Uwaga 3" xfId="549" hidden="1"/>
    <cellStyle name="Uwaga 3" xfId="555" hidden="1"/>
    <cellStyle name="Uwaga 3" xfId="586" hidden="1"/>
    <cellStyle name="Uwaga 3" xfId="587" hidden="1"/>
    <cellStyle name="Uwaga 3" xfId="589" hidden="1"/>
    <cellStyle name="Uwaga 3" xfId="629" hidden="1"/>
    <cellStyle name="Uwaga 3" xfId="633" hidden="1"/>
    <cellStyle name="Uwaga 3" xfId="639" hidden="1"/>
    <cellStyle name="Uwaga 3" xfId="672" hidden="1"/>
    <cellStyle name="Uwaga 3" xfId="676" hidden="1"/>
    <cellStyle name="Uwaga 3" xfId="682" hidden="1"/>
    <cellStyle name="Uwaga 3" xfId="713" hidden="1"/>
    <cellStyle name="Uwaga 3" xfId="716" hidden="1"/>
    <cellStyle name="Uwaga 3" xfId="721" hidden="1"/>
    <cellStyle name="Uwaga 3" xfId="754" hidden="1"/>
    <cellStyle name="Uwaga 3" xfId="755" hidden="1"/>
    <cellStyle name="Uwaga 3" xfId="758" hidden="1"/>
    <cellStyle name="Uwaga 3" xfId="798" hidden="1"/>
    <cellStyle name="Uwaga 3" xfId="803" hidden="1"/>
    <cellStyle name="Uwaga 3" xfId="808" hidden="1"/>
    <cellStyle name="Uwaga 3" xfId="840" hidden="1"/>
    <cellStyle name="Uwaga 3" xfId="846" hidden="1"/>
    <cellStyle name="Uwaga 3" xfId="851" hidden="1"/>
    <cellStyle name="Uwaga 3" xfId="880" hidden="1"/>
    <cellStyle name="Uwaga 3" xfId="886" hidden="1"/>
    <cellStyle name="Uwaga 3" xfId="891" hidden="1"/>
    <cellStyle name="Uwaga 3" xfId="918" hidden="1"/>
    <cellStyle name="Uwaga 3" xfId="922" hidden="1"/>
    <cellStyle name="Uwaga 3" xfId="925" hidden="1"/>
    <cellStyle name="Uwaga 3" xfId="958" hidden="1"/>
    <cellStyle name="Uwaga 3" xfId="962" hidden="1"/>
    <cellStyle name="Uwaga 3" xfId="966" hidden="1"/>
    <cellStyle name="Uwaga 3" xfId="993" hidden="1"/>
    <cellStyle name="Uwaga 3" xfId="999" hidden="1"/>
    <cellStyle name="Uwaga 3" xfId="1005" hidden="1"/>
    <cellStyle name="Uwaga 3" xfId="1034" hidden="1"/>
    <cellStyle name="Uwaga 3" xfId="1037" hidden="1"/>
    <cellStyle name="Uwaga 3" xfId="1042" hidden="1"/>
    <cellStyle name="Uwaga 3" xfId="1078" hidden="1"/>
    <cellStyle name="Uwaga 3" xfId="1082" hidden="1"/>
    <cellStyle name="Uwaga 3" xfId="1086" hidden="1"/>
    <cellStyle name="Uwaga 3" xfId="1121" hidden="1"/>
    <cellStyle name="Uwaga 3" xfId="1127" hidden="1"/>
    <cellStyle name="Uwaga 3" xfId="1134" hidden="1"/>
    <cellStyle name="Uwaga 3" xfId="1163" hidden="1"/>
    <cellStyle name="Uwaga 3" xfId="1169" hidden="1"/>
    <cellStyle name="Uwaga 3" xfId="1176" hidden="1"/>
    <cellStyle name="Uwaga 3" xfId="1205" hidden="1"/>
    <cellStyle name="Uwaga 3" xfId="1211" hidden="1"/>
    <cellStyle name="Uwaga 3" xfId="1216" hidden="1"/>
    <cellStyle name="Uwaga 3" xfId="1246" hidden="1"/>
    <cellStyle name="Uwaga 3" xfId="1250" hidden="1"/>
    <cellStyle name="Uwaga 3" xfId="1255" hidden="1"/>
    <cellStyle name="Uwaga 3" xfId="1289" hidden="1"/>
    <cellStyle name="Uwaga 3" xfId="1293" hidden="1"/>
    <cellStyle name="Uwaga 3" xfId="1299" hidden="1"/>
    <cellStyle name="Uwaga 3" xfId="1328" hidden="1"/>
    <cellStyle name="Uwaga 3" xfId="1334" hidden="1"/>
    <cellStyle name="Uwaga 3" xfId="1340" hidden="1"/>
    <cellStyle name="Uwaga 3" xfId="1369" hidden="1"/>
    <cellStyle name="Uwaga 3" xfId="1373" hidden="1"/>
    <cellStyle name="Uwaga 3" xfId="1378" hidden="1"/>
    <cellStyle name="Uwaga 3" xfId="1408" hidden="1"/>
    <cellStyle name="Uwaga 3" xfId="1411" hidden="1"/>
    <cellStyle name="Uwaga 3" xfId="1414" hidden="1"/>
    <cellStyle name="Uwaga 3" xfId="1448" hidden="1"/>
    <cellStyle name="Uwaga 3" xfId="1451" hidden="1"/>
    <cellStyle name="Uwaga 3" xfId="1456" hidden="1"/>
    <cellStyle name="Uwaga 3" xfId="1487" hidden="1"/>
    <cellStyle name="Uwaga 3" xfId="1490" hidden="1"/>
    <cellStyle name="Uwaga 3" xfId="1495" hidden="1"/>
    <cellStyle name="Uwaga 3" xfId="1526" hidden="1"/>
    <cellStyle name="Uwaga 3" xfId="1531" hidden="1"/>
    <cellStyle name="Uwaga 3" xfId="1536" hidden="1"/>
    <cellStyle name="Uwaga 3" xfId="1573" hidden="1"/>
    <cellStyle name="Uwaga 3" xfId="1577" hidden="1"/>
    <cellStyle name="Uwaga 3" xfId="1580" hidden="1"/>
    <cellStyle name="Uwaga 3" xfId="1617" hidden="1"/>
    <cellStyle name="Uwaga 3" xfId="1621" hidden="1"/>
    <cellStyle name="Uwaga 3" xfId="1626" hidden="1"/>
    <cellStyle name="Uwaga 3" xfId="1658" hidden="1"/>
    <cellStyle name="Uwaga 3" xfId="1663" hidden="1"/>
    <cellStyle name="Uwaga 3" xfId="1669" hidden="1"/>
    <cellStyle name="Uwaga 3" xfId="1697" hidden="1"/>
    <cellStyle name="Uwaga 3" xfId="1703" hidden="1"/>
    <cellStyle name="Uwaga 3" xfId="1709" hidden="1"/>
    <cellStyle name="Uwaga 3" xfId="1737" hidden="1"/>
    <cellStyle name="Uwaga 3" xfId="1742" hidden="1"/>
    <cellStyle name="Uwaga 3" xfId="1746" hidden="1"/>
    <cellStyle name="Uwaga 3" xfId="1781" hidden="1"/>
    <cellStyle name="Uwaga 3" xfId="1786" hidden="1"/>
    <cellStyle name="Uwaga 3" xfId="1789" hidden="1"/>
    <cellStyle name="Uwaga 3" xfId="1818" hidden="1"/>
    <cellStyle name="Uwaga 3" xfId="1823" hidden="1"/>
    <cellStyle name="Uwaga 3" xfId="1829" hidden="1"/>
    <cellStyle name="Uwaga 3" xfId="1856" hidden="1"/>
    <cellStyle name="Uwaga 3" xfId="1862" hidden="1"/>
    <cellStyle name="Uwaga 3" xfId="1868" hidden="1"/>
    <cellStyle name="Uwaga 3" xfId="1899" hidden="1"/>
    <cellStyle name="Uwaga 3" xfId="1903" hidden="1"/>
    <cellStyle name="Uwaga 3" xfId="1907" hidden="1"/>
    <cellStyle name="Uwaga 3" xfId="1942" hidden="1"/>
    <cellStyle name="Uwaga 3" xfId="1948" hidden="1"/>
    <cellStyle name="Uwaga 3" xfId="1954" hidden="1"/>
    <cellStyle name="Uwaga 3" xfId="1981" hidden="1"/>
    <cellStyle name="Uwaga 3" xfId="1986" hidden="1"/>
    <cellStyle name="Uwaga 3" xfId="1991" hidden="1"/>
    <cellStyle name="Uwaga 3" xfId="2021" hidden="1"/>
    <cellStyle name="Uwaga 3" xfId="2027" hidden="1"/>
    <cellStyle name="Uwaga 3" xfId="2031" hidden="1"/>
    <cellStyle name="Uwaga 3" xfId="2063" hidden="1"/>
    <cellStyle name="Uwaga 3" xfId="2068" hidden="1"/>
    <cellStyle name="Uwaga 3" xfId="2071" hidden="1"/>
    <cellStyle name="Uwaga 3" xfId="2108" hidden="1"/>
    <cellStyle name="Uwaga 3" xfId="2114" hidden="1"/>
    <cellStyle name="Uwaga 3" xfId="2118" hidden="1"/>
    <cellStyle name="Uwaga 3" xfId="2146" hidden="1"/>
    <cellStyle name="Uwaga 3" xfId="2151" hidden="1"/>
    <cellStyle name="Uwaga 3" xfId="2156" hidden="1"/>
    <cellStyle name="Uwaga 3" xfId="2187" hidden="1"/>
    <cellStyle name="Uwaga 3" xfId="2191" hidden="1"/>
    <cellStyle name="Uwaga 3" xfId="2197" hidden="1"/>
    <cellStyle name="Uwaga 3" xfId="2231" hidden="1"/>
    <cellStyle name="Uwaga 3" xfId="2236" hidden="1"/>
    <cellStyle name="Uwaga 3" xfId="2240" hidden="1"/>
    <cellStyle name="Uwaga 3" xfId="2270" hidden="1"/>
    <cellStyle name="Uwaga 3" xfId="2274" hidden="1"/>
    <cellStyle name="Uwaga 3" xfId="2277" hidden="1"/>
    <cellStyle name="Uwaga 3" xfId="2306" hidden="1"/>
    <cellStyle name="Uwaga 3" xfId="2311" hidden="1"/>
    <cellStyle name="Uwaga 3" xfId="2314" hidden="1"/>
    <cellStyle name="Uwaga 3" xfId="2345" hidden="1"/>
    <cellStyle name="Uwaga 3" xfId="2348" hidden="1"/>
    <cellStyle name="Uwaga 3" xfId="2352" hidden="1"/>
    <cellStyle name="Uwaga 3" xfId="2387" hidden="1"/>
    <cellStyle name="Uwaga 3" xfId="2392" hidden="1"/>
    <cellStyle name="Uwaga 3" xfId="2397" hidden="1"/>
    <cellStyle name="Uwaga 3" xfId="2426" hidden="1"/>
    <cellStyle name="Uwaga 3" xfId="2431" hidden="1"/>
    <cellStyle name="Uwaga 3" xfId="2436" hidden="1"/>
    <cellStyle name="Uwaga 3" xfId="2529" hidden="1"/>
    <cellStyle name="Uwaga 3" xfId="2530" hidden="1"/>
    <cellStyle name="Uwaga 3" xfId="2532" hidden="1"/>
    <cellStyle name="Uwaga 3" xfId="2544" hidden="1"/>
    <cellStyle name="Uwaga 3" xfId="2545" hidden="1"/>
    <cellStyle name="Uwaga 3" xfId="2550" hidden="1"/>
    <cellStyle name="Uwaga 3" xfId="2559" hidden="1"/>
    <cellStyle name="Uwaga 3" xfId="2560" hidden="1"/>
    <cellStyle name="Uwaga 3" xfId="2565" hidden="1"/>
    <cellStyle name="Uwaga 3" xfId="2574" hidden="1"/>
    <cellStyle name="Uwaga 3" xfId="2575" hidden="1"/>
    <cellStyle name="Uwaga 3" xfId="2576" hidden="1"/>
    <cellStyle name="Uwaga 3" xfId="2589" hidden="1"/>
    <cellStyle name="Uwaga 3" xfId="2594" hidden="1"/>
    <cellStyle name="Uwaga 3" xfId="2599" hidden="1"/>
    <cellStyle name="Uwaga 3" xfId="2609" hidden="1"/>
    <cellStyle name="Uwaga 3" xfId="2614" hidden="1"/>
    <cellStyle name="Uwaga 3" xfId="2618" hidden="1"/>
    <cellStyle name="Uwaga 3" xfId="2625" hidden="1"/>
    <cellStyle name="Uwaga 3" xfId="2630" hidden="1"/>
    <cellStyle name="Uwaga 3" xfId="2633" hidden="1"/>
    <cellStyle name="Uwaga 3" xfId="2639" hidden="1"/>
    <cellStyle name="Uwaga 3" xfId="2644" hidden="1"/>
    <cellStyle name="Uwaga 3" xfId="2648" hidden="1"/>
    <cellStyle name="Uwaga 3" xfId="2649" hidden="1"/>
    <cellStyle name="Uwaga 3" xfId="2650" hidden="1"/>
    <cellStyle name="Uwaga 3" xfId="2654" hidden="1"/>
    <cellStyle name="Uwaga 3" xfId="2666" hidden="1"/>
    <cellStyle name="Uwaga 3" xfId="2671" hidden="1"/>
    <cellStyle name="Uwaga 3" xfId="2676" hidden="1"/>
    <cellStyle name="Uwaga 3" xfId="2681" hidden="1"/>
    <cellStyle name="Uwaga 3" xfId="2686" hidden="1"/>
    <cellStyle name="Uwaga 3" xfId="2691" hidden="1"/>
    <cellStyle name="Uwaga 3" xfId="2695" hidden="1"/>
    <cellStyle name="Uwaga 3" xfId="2699" hidden="1"/>
    <cellStyle name="Uwaga 3" xfId="2704" hidden="1"/>
    <cellStyle name="Uwaga 3" xfId="2709" hidden="1"/>
    <cellStyle name="Uwaga 3" xfId="2710" hidden="1"/>
    <cellStyle name="Uwaga 3" xfId="2712" hidden="1"/>
    <cellStyle name="Uwaga 3" xfId="2725" hidden="1"/>
    <cellStyle name="Uwaga 3" xfId="2729" hidden="1"/>
    <cellStyle name="Uwaga 3" xfId="2734" hidden="1"/>
    <cellStyle name="Uwaga 3" xfId="2741" hidden="1"/>
    <cellStyle name="Uwaga 3" xfId="2745" hidden="1"/>
    <cellStyle name="Uwaga 3" xfId="2750" hidden="1"/>
    <cellStyle name="Uwaga 3" xfId="2755" hidden="1"/>
    <cellStyle name="Uwaga 3" xfId="2758" hidden="1"/>
    <cellStyle name="Uwaga 3" xfId="2763" hidden="1"/>
    <cellStyle name="Uwaga 3" xfId="2769" hidden="1"/>
    <cellStyle name="Uwaga 3" xfId="2770" hidden="1"/>
    <cellStyle name="Uwaga 3" xfId="2773" hidden="1"/>
    <cellStyle name="Uwaga 3" xfId="2786" hidden="1"/>
    <cellStyle name="Uwaga 3" xfId="2790" hidden="1"/>
    <cellStyle name="Uwaga 3" xfId="2795" hidden="1"/>
    <cellStyle name="Uwaga 3" xfId="2802" hidden="1"/>
    <cellStyle name="Uwaga 3" xfId="2807" hidden="1"/>
    <cellStyle name="Uwaga 3" xfId="2811" hidden="1"/>
    <cellStyle name="Uwaga 3" xfId="2816" hidden="1"/>
    <cellStyle name="Uwaga 3" xfId="2820" hidden="1"/>
    <cellStyle name="Uwaga 3" xfId="2825" hidden="1"/>
    <cellStyle name="Uwaga 3" xfId="2829" hidden="1"/>
    <cellStyle name="Uwaga 3" xfId="2830" hidden="1"/>
    <cellStyle name="Uwaga 3" xfId="2832" hidden="1"/>
    <cellStyle name="Uwaga 3" xfId="2844" hidden="1"/>
    <cellStyle name="Uwaga 3" xfId="2845" hidden="1"/>
    <cellStyle name="Uwaga 3" xfId="2847" hidden="1"/>
    <cellStyle name="Uwaga 3" xfId="2859" hidden="1"/>
    <cellStyle name="Uwaga 3" xfId="2861" hidden="1"/>
    <cellStyle name="Uwaga 3" xfId="2864" hidden="1"/>
    <cellStyle name="Uwaga 3" xfId="2874" hidden="1"/>
    <cellStyle name="Uwaga 3" xfId="2875" hidden="1"/>
    <cellStyle name="Uwaga 3" xfId="2877" hidden="1"/>
    <cellStyle name="Uwaga 3" xfId="2889" hidden="1"/>
    <cellStyle name="Uwaga 3" xfId="2890" hidden="1"/>
    <cellStyle name="Uwaga 3" xfId="2891" hidden="1"/>
    <cellStyle name="Uwaga 3" xfId="2905" hidden="1"/>
    <cellStyle name="Uwaga 3" xfId="2908" hidden="1"/>
    <cellStyle name="Uwaga 3" xfId="2912" hidden="1"/>
    <cellStyle name="Uwaga 3" xfId="2920" hidden="1"/>
    <cellStyle name="Uwaga 3" xfId="2923" hidden="1"/>
    <cellStyle name="Uwaga 3" xfId="2927" hidden="1"/>
    <cellStyle name="Uwaga 3" xfId="2935" hidden="1"/>
    <cellStyle name="Uwaga 3" xfId="2938" hidden="1"/>
    <cellStyle name="Uwaga 3" xfId="2942" hidden="1"/>
    <cellStyle name="Uwaga 3" xfId="2949" hidden="1"/>
    <cellStyle name="Uwaga 3" xfId="2950" hidden="1"/>
    <cellStyle name="Uwaga 3" xfId="2952" hidden="1"/>
    <cellStyle name="Uwaga 3" xfId="2965" hidden="1"/>
    <cellStyle name="Uwaga 3" xfId="2968" hidden="1"/>
    <cellStyle name="Uwaga 3" xfId="2971" hidden="1"/>
    <cellStyle name="Uwaga 3" xfId="2980" hidden="1"/>
    <cellStyle name="Uwaga 3" xfId="2983" hidden="1"/>
    <cellStyle name="Uwaga 3" xfId="2987" hidden="1"/>
    <cellStyle name="Uwaga 3" xfId="2995" hidden="1"/>
    <cellStyle name="Uwaga 3" xfId="2997" hidden="1"/>
    <cellStyle name="Uwaga 3" xfId="3000" hidden="1"/>
    <cellStyle name="Uwaga 3" xfId="3009" hidden="1"/>
    <cellStyle name="Uwaga 3" xfId="3010" hidden="1"/>
    <cellStyle name="Uwaga 3" xfId="3011" hidden="1"/>
    <cellStyle name="Uwaga 3" xfId="3024" hidden="1"/>
    <cellStyle name="Uwaga 3" xfId="3025" hidden="1"/>
    <cellStyle name="Uwaga 3" xfId="3027" hidden="1"/>
    <cellStyle name="Uwaga 3" xfId="3039" hidden="1"/>
    <cellStyle name="Uwaga 3" xfId="3040" hidden="1"/>
    <cellStyle name="Uwaga 3" xfId="3042" hidden="1"/>
    <cellStyle name="Uwaga 3" xfId="3054" hidden="1"/>
    <cellStyle name="Uwaga 3" xfId="3055" hidden="1"/>
    <cellStyle name="Uwaga 3" xfId="3057" hidden="1"/>
    <cellStyle name="Uwaga 3" xfId="3069" hidden="1"/>
    <cellStyle name="Uwaga 3" xfId="3070" hidden="1"/>
    <cellStyle name="Uwaga 3" xfId="3071" hidden="1"/>
    <cellStyle name="Uwaga 3" xfId="3085" hidden="1"/>
    <cellStyle name="Uwaga 3" xfId="3087" hidden="1"/>
    <cellStyle name="Uwaga 3" xfId="3090" hidden="1"/>
    <cellStyle name="Uwaga 3" xfId="3100" hidden="1"/>
    <cellStyle name="Uwaga 3" xfId="3103" hidden="1"/>
    <cellStyle name="Uwaga 3" xfId="3106" hidden="1"/>
    <cellStyle name="Uwaga 3" xfId="3115" hidden="1"/>
    <cellStyle name="Uwaga 3" xfId="3117" hidden="1"/>
    <cellStyle name="Uwaga 3" xfId="3120" hidden="1"/>
    <cellStyle name="Uwaga 3" xfId="3129" hidden="1"/>
    <cellStyle name="Uwaga 3" xfId="3130" hidden="1"/>
    <cellStyle name="Uwaga 3" xfId="3131" hidden="1"/>
    <cellStyle name="Uwaga 3" xfId="3144" hidden="1"/>
    <cellStyle name="Uwaga 3" xfId="3146" hidden="1"/>
    <cellStyle name="Uwaga 3" xfId="3148" hidden="1"/>
    <cellStyle name="Uwaga 3" xfId="3159" hidden="1"/>
    <cellStyle name="Uwaga 3" xfId="3161" hidden="1"/>
    <cellStyle name="Uwaga 3" xfId="3163" hidden="1"/>
    <cellStyle name="Uwaga 3" xfId="3174" hidden="1"/>
    <cellStyle name="Uwaga 3" xfId="3176" hidden="1"/>
    <cellStyle name="Uwaga 3" xfId="3178" hidden="1"/>
    <cellStyle name="Uwaga 3" xfId="3189" hidden="1"/>
    <cellStyle name="Uwaga 3" xfId="3190" hidden="1"/>
    <cellStyle name="Uwaga 3" xfId="3191" hidden="1"/>
    <cellStyle name="Uwaga 3" xfId="3204" hidden="1"/>
    <cellStyle name="Uwaga 3" xfId="3206" hidden="1"/>
    <cellStyle name="Uwaga 3" xfId="3208" hidden="1"/>
    <cellStyle name="Uwaga 3" xfId="3219" hidden="1"/>
    <cellStyle name="Uwaga 3" xfId="3221" hidden="1"/>
    <cellStyle name="Uwaga 3" xfId="3223" hidden="1"/>
    <cellStyle name="Uwaga 3" xfId="3234" hidden="1"/>
    <cellStyle name="Uwaga 3" xfId="3236" hidden="1"/>
    <cellStyle name="Uwaga 3" xfId="3237" hidden="1"/>
    <cellStyle name="Uwaga 3" xfId="3249" hidden="1"/>
    <cellStyle name="Uwaga 3" xfId="3250" hidden="1"/>
    <cellStyle name="Uwaga 3" xfId="3251" hidden="1"/>
    <cellStyle name="Uwaga 3" xfId="3264" hidden="1"/>
    <cellStyle name="Uwaga 3" xfId="3266" hidden="1"/>
    <cellStyle name="Uwaga 3" xfId="3268" hidden="1"/>
    <cellStyle name="Uwaga 3" xfId="3279" hidden="1"/>
    <cellStyle name="Uwaga 3" xfId="3281" hidden="1"/>
    <cellStyle name="Uwaga 3" xfId="3283" hidden="1"/>
    <cellStyle name="Uwaga 3" xfId="3294" hidden="1"/>
    <cellStyle name="Uwaga 3" xfId="3296" hidden="1"/>
    <cellStyle name="Uwaga 3" xfId="3298" hidden="1"/>
    <cellStyle name="Uwaga 3" xfId="3309" hidden="1"/>
    <cellStyle name="Uwaga 3" xfId="3310" hidden="1"/>
    <cellStyle name="Uwaga 3" xfId="3312" hidden="1"/>
    <cellStyle name="Uwaga 3" xfId="3323" hidden="1"/>
    <cellStyle name="Uwaga 3" xfId="3325" hidden="1"/>
    <cellStyle name="Uwaga 3" xfId="3326" hidden="1"/>
    <cellStyle name="Uwaga 3" xfId="3335" hidden="1"/>
    <cellStyle name="Uwaga 3" xfId="3338" hidden="1"/>
    <cellStyle name="Uwaga 3" xfId="3340" hidden="1"/>
    <cellStyle name="Uwaga 3" xfId="3351" hidden="1"/>
    <cellStyle name="Uwaga 3" xfId="3353" hidden="1"/>
    <cellStyle name="Uwaga 3" xfId="3355" hidden="1"/>
    <cellStyle name="Uwaga 3" xfId="3367" hidden="1"/>
    <cellStyle name="Uwaga 3" xfId="3369" hidden="1"/>
    <cellStyle name="Uwaga 3" xfId="3371" hidden="1"/>
    <cellStyle name="Uwaga 3" xfId="3379" hidden="1"/>
    <cellStyle name="Uwaga 3" xfId="3381" hidden="1"/>
    <cellStyle name="Uwaga 3" xfId="3384" hidden="1"/>
    <cellStyle name="Uwaga 3" xfId="3374" hidden="1"/>
    <cellStyle name="Uwaga 3" xfId="3373" hidden="1"/>
    <cellStyle name="Uwaga 3" xfId="3372" hidden="1"/>
    <cellStyle name="Uwaga 3" xfId="3359" hidden="1"/>
    <cellStyle name="Uwaga 3" xfId="3358" hidden="1"/>
    <cellStyle name="Uwaga 3" xfId="3357" hidden="1"/>
    <cellStyle name="Uwaga 3" xfId="3344" hidden="1"/>
    <cellStyle name="Uwaga 3" xfId="3343" hidden="1"/>
    <cellStyle name="Uwaga 3" xfId="3342" hidden="1"/>
    <cellStyle name="Uwaga 3" xfId="3329" hidden="1"/>
    <cellStyle name="Uwaga 3" xfId="3328" hidden="1"/>
    <cellStyle name="Uwaga 3" xfId="3327" hidden="1"/>
    <cellStyle name="Uwaga 3" xfId="3314" hidden="1"/>
    <cellStyle name="Uwaga 3" xfId="3313" hidden="1"/>
    <cellStyle name="Uwaga 3" xfId="3311" hidden="1"/>
    <cellStyle name="Uwaga 3" xfId="3300" hidden="1"/>
    <cellStyle name="Uwaga 3" xfId="3297" hidden="1"/>
    <cellStyle name="Uwaga 3" xfId="3295" hidden="1"/>
    <cellStyle name="Uwaga 3" xfId="3285" hidden="1"/>
    <cellStyle name="Uwaga 3" xfId="3282" hidden="1"/>
    <cellStyle name="Uwaga 3" xfId="3280" hidden="1"/>
    <cellStyle name="Uwaga 3" xfId="3270" hidden="1"/>
    <cellStyle name="Uwaga 3" xfId="3267" hidden="1"/>
    <cellStyle name="Uwaga 3" xfId="3265" hidden="1"/>
    <cellStyle name="Uwaga 3" xfId="3255" hidden="1"/>
    <cellStyle name="Uwaga 3" xfId="3253" hidden="1"/>
    <cellStyle name="Uwaga 3" xfId="3252" hidden="1"/>
    <cellStyle name="Uwaga 3" xfId="3240" hidden="1"/>
    <cellStyle name="Uwaga 3" xfId="3238" hidden="1"/>
    <cellStyle name="Uwaga 3" xfId="3235" hidden="1"/>
    <cellStyle name="Uwaga 3" xfId="3225" hidden="1"/>
    <cellStyle name="Uwaga 3" xfId="3222" hidden="1"/>
    <cellStyle name="Uwaga 3" xfId="3220" hidden="1"/>
    <cellStyle name="Uwaga 3" xfId="3210" hidden="1"/>
    <cellStyle name="Uwaga 3" xfId="3207" hidden="1"/>
    <cellStyle name="Uwaga 3" xfId="3205" hidden="1"/>
    <cellStyle name="Uwaga 3" xfId="3195" hidden="1"/>
    <cellStyle name="Uwaga 3" xfId="3193" hidden="1"/>
    <cellStyle name="Uwaga 3" xfId="3192" hidden="1"/>
    <cellStyle name="Uwaga 3" xfId="3180" hidden="1"/>
    <cellStyle name="Uwaga 3" xfId="3177" hidden="1"/>
    <cellStyle name="Uwaga 3" xfId="3175" hidden="1"/>
    <cellStyle name="Uwaga 3" xfId="3165" hidden="1"/>
    <cellStyle name="Uwaga 3" xfId="3162" hidden="1"/>
    <cellStyle name="Uwaga 3" xfId="3160" hidden="1"/>
    <cellStyle name="Uwaga 3" xfId="3150" hidden="1"/>
    <cellStyle name="Uwaga 3" xfId="3147" hidden="1"/>
    <cellStyle name="Uwaga 3" xfId="3145" hidden="1"/>
    <cellStyle name="Uwaga 3" xfId="3135" hidden="1"/>
    <cellStyle name="Uwaga 3" xfId="3133" hidden="1"/>
    <cellStyle name="Uwaga 3" xfId="3132" hidden="1"/>
    <cellStyle name="Uwaga 3" xfId="3119" hidden="1"/>
    <cellStyle name="Uwaga 3" xfId="3116" hidden="1"/>
    <cellStyle name="Uwaga 3" xfId="3114" hidden="1"/>
    <cellStyle name="Uwaga 3" xfId="3104" hidden="1"/>
    <cellStyle name="Uwaga 3" xfId="3101" hidden="1"/>
    <cellStyle name="Uwaga 3" xfId="3099" hidden="1"/>
    <cellStyle name="Uwaga 3" xfId="3089" hidden="1"/>
    <cellStyle name="Uwaga 3" xfId="3086" hidden="1"/>
    <cellStyle name="Uwaga 3" xfId="3084" hidden="1"/>
    <cellStyle name="Uwaga 3" xfId="3075" hidden="1"/>
    <cellStyle name="Uwaga 3" xfId="3073" hidden="1"/>
    <cellStyle name="Uwaga 3" xfId="3072" hidden="1"/>
    <cellStyle name="Uwaga 3" xfId="3060" hidden="1"/>
    <cellStyle name="Uwaga 3" xfId="3058" hidden="1"/>
    <cellStyle name="Uwaga 3" xfId="3056" hidden="1"/>
    <cellStyle name="Uwaga 3" xfId="3045" hidden="1"/>
    <cellStyle name="Uwaga 3" xfId="3043" hidden="1"/>
    <cellStyle name="Uwaga 3" xfId="3041" hidden="1"/>
    <cellStyle name="Uwaga 3" xfId="3030" hidden="1"/>
    <cellStyle name="Uwaga 3" xfId="3028" hidden="1"/>
    <cellStyle name="Uwaga 3" xfId="3026" hidden="1"/>
    <cellStyle name="Uwaga 3" xfId="3015" hidden="1"/>
    <cellStyle name="Uwaga 3" xfId="3013" hidden="1"/>
    <cellStyle name="Uwaga 3" xfId="3012" hidden="1"/>
    <cellStyle name="Uwaga 3" xfId="2999" hidden="1"/>
    <cellStyle name="Uwaga 3" xfId="2996" hidden="1"/>
    <cellStyle name="Uwaga 3" xfId="2994" hidden="1"/>
    <cellStyle name="Uwaga 3" xfId="2984" hidden="1"/>
    <cellStyle name="Uwaga 3" xfId="2981" hidden="1"/>
    <cellStyle name="Uwaga 3" xfId="2979" hidden="1"/>
    <cellStyle name="Uwaga 3" xfId="2969" hidden="1"/>
    <cellStyle name="Uwaga 3" xfId="2966" hidden="1"/>
    <cellStyle name="Uwaga 3" xfId="2964" hidden="1"/>
    <cellStyle name="Uwaga 3" xfId="2955" hidden="1"/>
    <cellStyle name="Uwaga 3" xfId="2953" hidden="1"/>
    <cellStyle name="Uwaga 3" xfId="2951" hidden="1"/>
    <cellStyle name="Uwaga 3" xfId="2939" hidden="1"/>
    <cellStyle name="Uwaga 3" xfId="2936" hidden="1"/>
    <cellStyle name="Uwaga 3" xfId="2934" hidden="1"/>
    <cellStyle name="Uwaga 3" xfId="2924" hidden="1"/>
    <cellStyle name="Uwaga 3" xfId="2921" hidden="1"/>
    <cellStyle name="Uwaga 3" xfId="2919" hidden="1"/>
    <cellStyle name="Uwaga 3" xfId="2909" hidden="1"/>
    <cellStyle name="Uwaga 3" xfId="2906" hidden="1"/>
    <cellStyle name="Uwaga 3" xfId="2904" hidden="1"/>
    <cellStyle name="Uwaga 3" xfId="2897" hidden="1"/>
    <cellStyle name="Uwaga 3" xfId="2894" hidden="1"/>
    <cellStyle name="Uwaga 3" xfId="2892" hidden="1"/>
    <cellStyle name="Uwaga 3" xfId="2882" hidden="1"/>
    <cellStyle name="Uwaga 3" xfId="2879" hidden="1"/>
    <cellStyle name="Uwaga 3" xfId="2876" hidden="1"/>
    <cellStyle name="Uwaga 3" xfId="2867" hidden="1"/>
    <cellStyle name="Uwaga 3" xfId="2863" hidden="1"/>
    <cellStyle name="Uwaga 3" xfId="2860" hidden="1"/>
    <cellStyle name="Uwaga 3" xfId="2852" hidden="1"/>
    <cellStyle name="Uwaga 3" xfId="2849" hidden="1"/>
    <cellStyle name="Uwaga 3" xfId="2846" hidden="1"/>
    <cellStyle name="Uwaga 3" xfId="2837" hidden="1"/>
    <cellStyle name="Uwaga 3" xfId="2834" hidden="1"/>
    <cellStyle name="Uwaga 3" xfId="2831" hidden="1"/>
    <cellStyle name="Uwaga 3" xfId="2821" hidden="1"/>
    <cellStyle name="Uwaga 3" xfId="2817" hidden="1"/>
    <cellStyle name="Uwaga 3" xfId="2814" hidden="1"/>
    <cellStyle name="Uwaga 3" xfId="2805" hidden="1"/>
    <cellStyle name="Uwaga 3" xfId="2801" hidden="1"/>
    <cellStyle name="Uwaga 3" xfId="2799" hidden="1"/>
    <cellStyle name="Uwaga 3" xfId="2791" hidden="1"/>
    <cellStyle name="Uwaga 3" xfId="2787" hidden="1"/>
    <cellStyle name="Uwaga 3" xfId="2784" hidden="1"/>
    <cellStyle name="Uwaga 3" xfId="2777" hidden="1"/>
    <cellStyle name="Uwaga 3" xfId="2774" hidden="1"/>
    <cellStyle name="Uwaga 3" xfId="2771" hidden="1"/>
    <cellStyle name="Uwaga 3" xfId="2762" hidden="1"/>
    <cellStyle name="Uwaga 3" xfId="2757" hidden="1"/>
    <cellStyle name="Uwaga 3" xfId="2754" hidden="1"/>
    <cellStyle name="Uwaga 3" xfId="2747" hidden="1"/>
    <cellStyle name="Uwaga 3" xfId="2742" hidden="1"/>
    <cellStyle name="Uwaga 3" xfId="2739" hidden="1"/>
    <cellStyle name="Uwaga 3" xfId="2732" hidden="1"/>
    <cellStyle name="Uwaga 3" xfId="2727" hidden="1"/>
    <cellStyle name="Uwaga 3" xfId="2724" hidden="1"/>
    <cellStyle name="Uwaga 3" xfId="2718" hidden="1"/>
    <cellStyle name="Uwaga 3" xfId="2714" hidden="1"/>
    <cellStyle name="Uwaga 3" xfId="2711" hidden="1"/>
    <cellStyle name="Uwaga 3" xfId="2703" hidden="1"/>
    <cellStyle name="Uwaga 3" xfId="2698" hidden="1"/>
    <cellStyle name="Uwaga 3" xfId="2694" hidden="1"/>
    <cellStyle name="Uwaga 3" xfId="2688" hidden="1"/>
    <cellStyle name="Uwaga 3" xfId="2683" hidden="1"/>
    <cellStyle name="Uwaga 3" xfId="2679" hidden="1"/>
    <cellStyle name="Uwaga 3" xfId="2673" hidden="1"/>
    <cellStyle name="Uwaga 3" xfId="2668" hidden="1"/>
    <cellStyle name="Uwaga 3" xfId="2664" hidden="1"/>
    <cellStyle name="Uwaga 3" xfId="2659" hidden="1"/>
    <cellStyle name="Uwaga 3" xfId="2655" hidden="1"/>
    <cellStyle name="Uwaga 3" xfId="2651" hidden="1"/>
    <cellStyle name="Uwaga 3" xfId="2643" hidden="1"/>
    <cellStyle name="Uwaga 3" xfId="2638" hidden="1"/>
    <cellStyle name="Uwaga 3" xfId="2634" hidden="1"/>
    <cellStyle name="Uwaga 3" xfId="2628" hidden="1"/>
    <cellStyle name="Uwaga 3" xfId="2623" hidden="1"/>
    <cellStyle name="Uwaga 3" xfId="2619" hidden="1"/>
    <cellStyle name="Uwaga 3" xfId="2613" hidden="1"/>
    <cellStyle name="Uwaga 3" xfId="2608" hidden="1"/>
    <cellStyle name="Uwaga 3" xfId="2604" hidden="1"/>
    <cellStyle name="Uwaga 3" xfId="2600" hidden="1"/>
    <cellStyle name="Uwaga 3" xfId="2595" hidden="1"/>
    <cellStyle name="Uwaga 3" xfId="2590" hidden="1"/>
    <cellStyle name="Uwaga 3" xfId="2585" hidden="1"/>
    <cellStyle name="Uwaga 3" xfId="2581" hidden="1"/>
    <cellStyle name="Uwaga 3" xfId="2577" hidden="1"/>
    <cellStyle name="Uwaga 3" xfId="2570" hidden="1"/>
    <cellStyle name="Uwaga 3" xfId="2566" hidden="1"/>
    <cellStyle name="Uwaga 3" xfId="2561" hidden="1"/>
    <cellStyle name="Uwaga 3" xfId="2555" hidden="1"/>
    <cellStyle name="Uwaga 3" xfId="2551" hidden="1"/>
    <cellStyle name="Uwaga 3" xfId="2546" hidden="1"/>
    <cellStyle name="Uwaga 3" xfId="2540" hidden="1"/>
    <cellStyle name="Uwaga 3" xfId="2536" hidden="1"/>
    <cellStyle name="Uwaga 3" xfId="2531" hidden="1"/>
    <cellStyle name="Uwaga 3" xfId="2525" hidden="1"/>
    <cellStyle name="Uwaga 3" xfId="2521" hidden="1"/>
    <cellStyle name="Uwaga 3" xfId="2517" hidden="1"/>
    <cellStyle name="Uwaga 3" xfId="3377" hidden="1"/>
    <cellStyle name="Uwaga 3" xfId="3376" hidden="1"/>
    <cellStyle name="Uwaga 3" xfId="3375" hidden="1"/>
    <cellStyle name="Uwaga 3" xfId="3362" hidden="1"/>
    <cellStyle name="Uwaga 3" xfId="3361" hidden="1"/>
    <cellStyle name="Uwaga 3" xfId="3360" hidden="1"/>
    <cellStyle name="Uwaga 3" xfId="3347" hidden="1"/>
    <cellStyle name="Uwaga 3" xfId="3346" hidden="1"/>
    <cellStyle name="Uwaga 3" xfId="3345" hidden="1"/>
    <cellStyle name="Uwaga 3" xfId="3332" hidden="1"/>
    <cellStyle name="Uwaga 3" xfId="3331" hidden="1"/>
    <cellStyle name="Uwaga 3" xfId="3330" hidden="1"/>
    <cellStyle name="Uwaga 3" xfId="3317" hidden="1"/>
    <cellStyle name="Uwaga 3" xfId="3316" hidden="1"/>
    <cellStyle name="Uwaga 3" xfId="3315" hidden="1"/>
    <cellStyle name="Uwaga 3" xfId="3303" hidden="1"/>
    <cellStyle name="Uwaga 3" xfId="3301" hidden="1"/>
    <cellStyle name="Uwaga 3" xfId="3299" hidden="1"/>
    <cellStyle name="Uwaga 3" xfId="3288" hidden="1"/>
    <cellStyle name="Uwaga 3" xfId="3286" hidden="1"/>
    <cellStyle name="Uwaga 3" xfId="3284" hidden="1"/>
    <cellStyle name="Uwaga 3" xfId="3273" hidden="1"/>
    <cellStyle name="Uwaga 3" xfId="3271" hidden="1"/>
    <cellStyle name="Uwaga 3" xfId="3269" hidden="1"/>
    <cellStyle name="Uwaga 3" xfId="3258" hidden="1"/>
    <cellStyle name="Uwaga 3" xfId="3256" hidden="1"/>
    <cellStyle name="Uwaga 3" xfId="3254" hidden="1"/>
    <cellStyle name="Uwaga 3" xfId="3243" hidden="1"/>
    <cellStyle name="Uwaga 3" xfId="3241" hidden="1"/>
    <cellStyle name="Uwaga 3" xfId="3239" hidden="1"/>
    <cellStyle name="Uwaga 3" xfId="3228" hidden="1"/>
    <cellStyle name="Uwaga 3" xfId="3226" hidden="1"/>
    <cellStyle name="Uwaga 3" xfId="3224" hidden="1"/>
    <cellStyle name="Uwaga 3" xfId="3213" hidden="1"/>
    <cellStyle name="Uwaga 3" xfId="3211" hidden="1"/>
    <cellStyle name="Uwaga 3" xfId="3209" hidden="1"/>
    <cellStyle name="Uwaga 3" xfId="3198" hidden="1"/>
    <cellStyle name="Uwaga 3" xfId="3196" hidden="1"/>
    <cellStyle name="Uwaga 3" xfId="3194" hidden="1"/>
    <cellStyle name="Uwaga 3" xfId="3183" hidden="1"/>
    <cellStyle name="Uwaga 3" xfId="3181" hidden="1"/>
    <cellStyle name="Uwaga 3" xfId="3179" hidden="1"/>
    <cellStyle name="Uwaga 3" xfId="3168" hidden="1"/>
    <cellStyle name="Uwaga 3" xfId="3166" hidden="1"/>
    <cellStyle name="Uwaga 3" xfId="3164" hidden="1"/>
    <cellStyle name="Uwaga 3" xfId="3153" hidden="1"/>
    <cellStyle name="Uwaga 3" xfId="3151" hidden="1"/>
    <cellStyle name="Uwaga 3" xfId="3149" hidden="1"/>
    <cellStyle name="Uwaga 3" xfId="3138" hidden="1"/>
    <cellStyle name="Uwaga 3" xfId="3136" hidden="1"/>
    <cellStyle name="Uwaga 3" xfId="3134" hidden="1"/>
    <cellStyle name="Uwaga 3" xfId="3123" hidden="1"/>
    <cellStyle name="Uwaga 3" xfId="3121" hidden="1"/>
    <cellStyle name="Uwaga 3" xfId="3118" hidden="1"/>
    <cellStyle name="Uwaga 3" xfId="3108" hidden="1"/>
    <cellStyle name="Uwaga 3" xfId="3105" hidden="1"/>
    <cellStyle name="Uwaga 3" xfId="3102" hidden="1"/>
    <cellStyle name="Uwaga 3" xfId="3093" hidden="1"/>
    <cellStyle name="Uwaga 3" xfId="3091" hidden="1"/>
    <cellStyle name="Uwaga 3" xfId="3088" hidden="1"/>
    <cellStyle name="Uwaga 3" xfId="3078" hidden="1"/>
    <cellStyle name="Uwaga 3" xfId="3076" hidden="1"/>
    <cellStyle name="Uwaga 3" xfId="3074" hidden="1"/>
    <cellStyle name="Uwaga 3" xfId="3063" hidden="1"/>
    <cellStyle name="Uwaga 3" xfId="3061" hidden="1"/>
    <cellStyle name="Uwaga 3" xfId="3059"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8" hidden="1"/>
    <cellStyle name="Uwaga 3" xfId="2988" hidden="1"/>
    <cellStyle name="Uwaga 3" xfId="2985" hidden="1"/>
    <cellStyle name="Uwaga 3" xfId="2982" hidden="1"/>
    <cellStyle name="Uwaga 3" xfId="2973" hidden="1"/>
    <cellStyle name="Uwaga 3" xfId="2970" hidden="1"/>
    <cellStyle name="Uwaga 3" xfId="2967" hidden="1"/>
    <cellStyle name="Uwaga 3" xfId="2958" hidden="1"/>
    <cellStyle name="Uwaga 3" xfId="2956" hidden="1"/>
    <cellStyle name="Uwaga 3" xfId="2954" hidden="1"/>
    <cellStyle name="Uwaga 3" xfId="2943" hidden="1"/>
    <cellStyle name="Uwaga 3" xfId="2940" hidden="1"/>
    <cellStyle name="Uwaga 3" xfId="2937" hidden="1"/>
    <cellStyle name="Uwaga 3" xfId="2928" hidden="1"/>
    <cellStyle name="Uwaga 3" xfId="2925" hidden="1"/>
    <cellStyle name="Uwaga 3" xfId="2922" hidden="1"/>
    <cellStyle name="Uwaga 3" xfId="2913" hidden="1"/>
    <cellStyle name="Uwaga 3" xfId="2910" hidden="1"/>
    <cellStyle name="Uwaga 3" xfId="2907" hidden="1"/>
    <cellStyle name="Uwaga 3" xfId="2900" hidden="1"/>
    <cellStyle name="Uwaga 3" xfId="2896" hidden="1"/>
    <cellStyle name="Uwaga 3" xfId="2893" hidden="1"/>
    <cellStyle name="Uwaga 3" xfId="2885" hidden="1"/>
    <cellStyle name="Uwaga 3" xfId="2881" hidden="1"/>
    <cellStyle name="Uwaga 3" xfId="2878" hidden="1"/>
    <cellStyle name="Uwaga 3" xfId="2870" hidden="1"/>
    <cellStyle name="Uwaga 3" xfId="2866" hidden="1"/>
    <cellStyle name="Uwaga 3" xfId="2862" hidden="1"/>
    <cellStyle name="Uwaga 3" xfId="2855" hidden="1"/>
    <cellStyle name="Uwaga 3" xfId="2851" hidden="1"/>
    <cellStyle name="Uwaga 3" xfId="2848" hidden="1"/>
    <cellStyle name="Uwaga 3" xfId="2840" hidden="1"/>
    <cellStyle name="Uwaga 3" xfId="2836" hidden="1"/>
    <cellStyle name="Uwaga 3" xfId="2833" hidden="1"/>
    <cellStyle name="Uwaga 3" xfId="2824" hidden="1"/>
    <cellStyle name="Uwaga 3" xfId="2819" hidden="1"/>
    <cellStyle name="Uwaga 3" xfId="2815" hidden="1"/>
    <cellStyle name="Uwaga 3" xfId="2809" hidden="1"/>
    <cellStyle name="Uwaga 3" xfId="2804" hidden="1"/>
    <cellStyle name="Uwaga 3" xfId="2800" hidden="1"/>
    <cellStyle name="Uwaga 3" xfId="2794" hidden="1"/>
    <cellStyle name="Uwaga 3" xfId="2789" hidden="1"/>
    <cellStyle name="Uwaga 3" xfId="2785" hidden="1"/>
    <cellStyle name="Uwaga 3" xfId="2780" hidden="1"/>
    <cellStyle name="Uwaga 3" xfId="2776" hidden="1"/>
    <cellStyle name="Uwaga 3" xfId="2772" hidden="1"/>
    <cellStyle name="Uwaga 3" xfId="2765" hidden="1"/>
    <cellStyle name="Uwaga 3" xfId="2760" hidden="1"/>
    <cellStyle name="Uwaga 3" xfId="2756" hidden="1"/>
    <cellStyle name="Uwaga 3" xfId="2749" hidden="1"/>
    <cellStyle name="Uwaga 3" xfId="2744" hidden="1"/>
    <cellStyle name="Uwaga 3" xfId="2740" hidden="1"/>
    <cellStyle name="Uwaga 3" xfId="2735" hidden="1"/>
    <cellStyle name="Uwaga 3" xfId="2730" hidden="1"/>
    <cellStyle name="Uwaga 3" xfId="2726" hidden="1"/>
    <cellStyle name="Uwaga 3" xfId="2720" hidden="1"/>
    <cellStyle name="Uwaga 3" xfId="2716" hidden="1"/>
    <cellStyle name="Uwaga 3" xfId="2713" hidden="1"/>
    <cellStyle name="Uwaga 3" xfId="2706" hidden="1"/>
    <cellStyle name="Uwaga 3" xfId="2701" hidden="1"/>
    <cellStyle name="Uwaga 3" xfId="2696" hidden="1"/>
    <cellStyle name="Uwaga 3" xfId="2690" hidden="1"/>
    <cellStyle name="Uwaga 3" xfId="2685" hidden="1"/>
    <cellStyle name="Uwaga 3" xfId="2680" hidden="1"/>
    <cellStyle name="Uwaga 3" xfId="2675" hidden="1"/>
    <cellStyle name="Uwaga 3" xfId="2670" hidden="1"/>
    <cellStyle name="Uwaga 3" xfId="2665" hidden="1"/>
    <cellStyle name="Uwaga 3" xfId="2661" hidden="1"/>
    <cellStyle name="Uwaga 3" xfId="2657" hidden="1"/>
    <cellStyle name="Uwaga 3" xfId="2652" hidden="1"/>
    <cellStyle name="Uwaga 3" xfId="2645" hidden="1"/>
    <cellStyle name="Uwaga 3" xfId="2640" hidden="1"/>
    <cellStyle name="Uwaga 3" xfId="2635" hidden="1"/>
    <cellStyle name="Uwaga 3" xfId="2629" hidden="1"/>
    <cellStyle name="Uwaga 3" xfId="2624" hidden="1"/>
    <cellStyle name="Uwaga 3" xfId="2620" hidden="1"/>
    <cellStyle name="Uwaga 3" xfId="2615" hidden="1"/>
    <cellStyle name="Uwaga 3" xfId="2610" hidden="1"/>
    <cellStyle name="Uwaga 3" xfId="2605" hidden="1"/>
    <cellStyle name="Uwaga 3" xfId="2601" hidden="1"/>
    <cellStyle name="Uwaga 3" xfId="2596" hidden="1"/>
    <cellStyle name="Uwaga 3" xfId="2591" hidden="1"/>
    <cellStyle name="Uwaga 3" xfId="2586" hidden="1"/>
    <cellStyle name="Uwaga 3" xfId="2582" hidden="1"/>
    <cellStyle name="Uwaga 3" xfId="2578" hidden="1"/>
    <cellStyle name="Uwaga 3" xfId="2571" hidden="1"/>
    <cellStyle name="Uwaga 3" xfId="2567" hidden="1"/>
    <cellStyle name="Uwaga 3" xfId="2562" hidden="1"/>
    <cellStyle name="Uwaga 3" xfId="2556" hidden="1"/>
    <cellStyle name="Uwaga 3" xfId="2552" hidden="1"/>
    <cellStyle name="Uwaga 3" xfId="2547" hidden="1"/>
    <cellStyle name="Uwaga 3" xfId="2541" hidden="1"/>
    <cellStyle name="Uwaga 3" xfId="2537" hidden="1"/>
    <cellStyle name="Uwaga 3" xfId="2533" hidden="1"/>
    <cellStyle name="Uwaga 3" xfId="2526" hidden="1"/>
    <cellStyle name="Uwaga 3" xfId="2522" hidden="1"/>
    <cellStyle name="Uwaga 3" xfId="2518" hidden="1"/>
    <cellStyle name="Uwaga 3" xfId="3382" hidden="1"/>
    <cellStyle name="Uwaga 3" xfId="3380" hidden="1"/>
    <cellStyle name="Uwaga 3" xfId="3378" hidden="1"/>
    <cellStyle name="Uwaga 3" xfId="3365" hidden="1"/>
    <cellStyle name="Uwaga 3" xfId="3364" hidden="1"/>
    <cellStyle name="Uwaga 3" xfId="3363" hidden="1"/>
    <cellStyle name="Uwaga 3" xfId="3350" hidden="1"/>
    <cellStyle name="Uwaga 3" xfId="3349" hidden="1"/>
    <cellStyle name="Uwaga 3" xfId="3348" hidden="1"/>
    <cellStyle name="Uwaga 3" xfId="3336" hidden="1"/>
    <cellStyle name="Uwaga 3" xfId="3334" hidden="1"/>
    <cellStyle name="Uwaga 3" xfId="3333" hidden="1"/>
    <cellStyle name="Uwaga 3" xfId="3320" hidden="1"/>
    <cellStyle name="Uwaga 3" xfId="3319" hidden="1"/>
    <cellStyle name="Uwaga 3" xfId="3318" hidden="1"/>
    <cellStyle name="Uwaga 3" xfId="3306" hidden="1"/>
    <cellStyle name="Uwaga 3" xfId="3304" hidden="1"/>
    <cellStyle name="Uwaga 3" xfId="3302" hidden="1"/>
    <cellStyle name="Uwaga 3" xfId="3291" hidden="1"/>
    <cellStyle name="Uwaga 3" xfId="3289" hidden="1"/>
    <cellStyle name="Uwaga 3" xfId="3287" hidden="1"/>
    <cellStyle name="Uwaga 3" xfId="3276" hidden="1"/>
    <cellStyle name="Uwaga 3" xfId="3274" hidden="1"/>
    <cellStyle name="Uwaga 3" xfId="3272" hidden="1"/>
    <cellStyle name="Uwaga 3" xfId="3261" hidden="1"/>
    <cellStyle name="Uwaga 3" xfId="3259" hidden="1"/>
    <cellStyle name="Uwaga 3" xfId="3257" hidden="1"/>
    <cellStyle name="Uwaga 3" xfId="3246" hidden="1"/>
    <cellStyle name="Uwaga 3" xfId="3244" hidden="1"/>
    <cellStyle name="Uwaga 3" xfId="3242" hidden="1"/>
    <cellStyle name="Uwaga 3" xfId="3231" hidden="1"/>
    <cellStyle name="Uwaga 3" xfId="3229" hidden="1"/>
    <cellStyle name="Uwaga 3" xfId="3227" hidden="1"/>
    <cellStyle name="Uwaga 3" xfId="3216" hidden="1"/>
    <cellStyle name="Uwaga 3" xfId="3214" hidden="1"/>
    <cellStyle name="Uwaga 3" xfId="3212" hidden="1"/>
    <cellStyle name="Uwaga 3" xfId="3201" hidden="1"/>
    <cellStyle name="Uwaga 3" xfId="3199" hidden="1"/>
    <cellStyle name="Uwaga 3" xfId="3197" hidden="1"/>
    <cellStyle name="Uwaga 3" xfId="3186" hidden="1"/>
    <cellStyle name="Uwaga 3" xfId="3184" hidden="1"/>
    <cellStyle name="Uwaga 3" xfId="3182" hidden="1"/>
    <cellStyle name="Uwaga 3" xfId="3171" hidden="1"/>
    <cellStyle name="Uwaga 3" xfId="3169" hidden="1"/>
    <cellStyle name="Uwaga 3" xfId="3167" hidden="1"/>
    <cellStyle name="Uwaga 3" xfId="3156" hidden="1"/>
    <cellStyle name="Uwaga 3" xfId="3154" hidden="1"/>
    <cellStyle name="Uwaga 3" xfId="3152" hidden="1"/>
    <cellStyle name="Uwaga 3" xfId="3141" hidden="1"/>
    <cellStyle name="Uwaga 3" xfId="3139" hidden="1"/>
    <cellStyle name="Uwaga 3" xfId="3137" hidden="1"/>
    <cellStyle name="Uwaga 3" xfId="3126" hidden="1"/>
    <cellStyle name="Uwaga 3" xfId="3124" hidden="1"/>
    <cellStyle name="Uwaga 3" xfId="3122" hidden="1"/>
    <cellStyle name="Uwaga 3" xfId="3111" hidden="1"/>
    <cellStyle name="Uwaga 3" xfId="3109" hidden="1"/>
    <cellStyle name="Uwaga 3" xfId="3107" hidden="1"/>
    <cellStyle name="Uwaga 3" xfId="3096" hidden="1"/>
    <cellStyle name="Uwaga 3" xfId="3094" hidden="1"/>
    <cellStyle name="Uwaga 3" xfId="3092" hidden="1"/>
    <cellStyle name="Uwaga 3" xfId="3081" hidden="1"/>
    <cellStyle name="Uwaga 3" xfId="3079" hidden="1"/>
    <cellStyle name="Uwaga 3" xfId="3077" hidden="1"/>
    <cellStyle name="Uwaga 3" xfId="3066" hidden="1"/>
    <cellStyle name="Uwaga 3" xfId="3064" hidden="1"/>
    <cellStyle name="Uwaga 3" xfId="3062"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6"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1" hidden="1"/>
    <cellStyle name="Uwaga 3" xfId="2931" hidden="1"/>
    <cellStyle name="Uwaga 3" xfId="2929" hidden="1"/>
    <cellStyle name="Uwaga 3" xfId="2926" hidden="1"/>
    <cellStyle name="Uwaga 3" xfId="2916" hidden="1"/>
    <cellStyle name="Uwaga 3" xfId="2914" hidden="1"/>
    <cellStyle name="Uwaga 3" xfId="2911" hidden="1"/>
    <cellStyle name="Uwaga 3" xfId="2902" hidden="1"/>
    <cellStyle name="Uwaga 3" xfId="2899" hidden="1"/>
    <cellStyle name="Uwaga 3" xfId="2895" hidden="1"/>
    <cellStyle name="Uwaga 3" xfId="2887" hidden="1"/>
    <cellStyle name="Uwaga 3" xfId="2884" hidden="1"/>
    <cellStyle name="Uwaga 3" xfId="2880" hidden="1"/>
    <cellStyle name="Uwaga 3" xfId="2872" hidden="1"/>
    <cellStyle name="Uwaga 3" xfId="2869" hidden="1"/>
    <cellStyle name="Uwaga 3" xfId="2865" hidden="1"/>
    <cellStyle name="Uwaga 3" xfId="2857" hidden="1"/>
    <cellStyle name="Uwaga 3" xfId="2854" hidden="1"/>
    <cellStyle name="Uwaga 3" xfId="2850" hidden="1"/>
    <cellStyle name="Uwaga 3" xfId="2842" hidden="1"/>
    <cellStyle name="Uwaga 3" xfId="2839" hidden="1"/>
    <cellStyle name="Uwaga 3" xfId="2835" hidden="1"/>
    <cellStyle name="Uwaga 3" xfId="2827" hidden="1"/>
    <cellStyle name="Uwaga 3" xfId="2823" hidden="1"/>
    <cellStyle name="Uwaga 3" xfId="2818" hidden="1"/>
    <cellStyle name="Uwaga 3" xfId="2812" hidden="1"/>
    <cellStyle name="Uwaga 3" xfId="2808" hidden="1"/>
    <cellStyle name="Uwaga 3" xfId="2803" hidden="1"/>
    <cellStyle name="Uwaga 3" xfId="2797" hidden="1"/>
    <cellStyle name="Uwaga 3" xfId="2793" hidden="1"/>
    <cellStyle name="Uwaga 3" xfId="2788" hidden="1"/>
    <cellStyle name="Uwaga 3" xfId="2782" hidden="1"/>
    <cellStyle name="Uwaga 3" xfId="2779" hidden="1"/>
    <cellStyle name="Uwaga 3" xfId="2775" hidden="1"/>
    <cellStyle name="Uwaga 3" xfId="2767" hidden="1"/>
    <cellStyle name="Uwaga 3" xfId="2764" hidden="1"/>
    <cellStyle name="Uwaga 3" xfId="2759" hidden="1"/>
    <cellStyle name="Uwaga 3" xfId="2752" hidden="1"/>
    <cellStyle name="Uwaga 3" xfId="2748" hidden="1"/>
    <cellStyle name="Uwaga 3" xfId="2743" hidden="1"/>
    <cellStyle name="Uwaga 3" xfId="2737" hidden="1"/>
    <cellStyle name="Uwaga 3" xfId="2733" hidden="1"/>
    <cellStyle name="Uwaga 3" xfId="2728" hidden="1"/>
    <cellStyle name="Uwaga 3" xfId="2722" hidden="1"/>
    <cellStyle name="Uwaga 3" xfId="2719" hidden="1"/>
    <cellStyle name="Uwaga 3" xfId="2715" hidden="1"/>
    <cellStyle name="Uwaga 3" xfId="2707" hidden="1"/>
    <cellStyle name="Uwaga 3" xfId="2702" hidden="1"/>
    <cellStyle name="Uwaga 3" xfId="2697" hidden="1"/>
    <cellStyle name="Uwaga 3" xfId="2692" hidden="1"/>
    <cellStyle name="Uwaga 3" xfId="2687" hidden="1"/>
    <cellStyle name="Uwaga 3" xfId="2682" hidden="1"/>
    <cellStyle name="Uwaga 3" xfId="2677" hidden="1"/>
    <cellStyle name="Uwaga 3" xfId="2672" hidden="1"/>
    <cellStyle name="Uwaga 3" xfId="2667" hidden="1"/>
    <cellStyle name="Uwaga 3" xfId="2662" hidden="1"/>
    <cellStyle name="Uwaga 3" xfId="2658" hidden="1"/>
    <cellStyle name="Uwaga 3" xfId="2653" hidden="1"/>
    <cellStyle name="Uwaga 3" xfId="2646" hidden="1"/>
    <cellStyle name="Uwaga 3" xfId="2641" hidden="1"/>
    <cellStyle name="Uwaga 3" xfId="2636" hidden="1"/>
    <cellStyle name="Uwaga 3" xfId="2631" hidden="1"/>
    <cellStyle name="Uwaga 3" xfId="2626" hidden="1"/>
    <cellStyle name="Uwaga 3" xfId="2621" hidden="1"/>
    <cellStyle name="Uwaga 3" xfId="2616" hidden="1"/>
    <cellStyle name="Uwaga 3" xfId="2611" hidden="1"/>
    <cellStyle name="Uwaga 3" xfId="2606" hidden="1"/>
    <cellStyle name="Uwaga 3" xfId="2602" hidden="1"/>
    <cellStyle name="Uwaga 3" xfId="2597" hidden="1"/>
    <cellStyle name="Uwaga 3" xfId="2592" hidden="1"/>
    <cellStyle name="Uwaga 3" xfId="2587" hidden="1"/>
    <cellStyle name="Uwaga 3" xfId="2583" hidden="1"/>
    <cellStyle name="Uwaga 3" xfId="2579"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4" hidden="1"/>
    <cellStyle name="Uwaga 3" xfId="2527" hidden="1"/>
    <cellStyle name="Uwaga 3" xfId="2523" hidden="1"/>
    <cellStyle name="Uwaga 3" xfId="2519" hidden="1"/>
    <cellStyle name="Uwaga 3" xfId="3386" hidden="1"/>
    <cellStyle name="Uwaga 3" xfId="3385" hidden="1"/>
    <cellStyle name="Uwaga 3" xfId="3383" hidden="1"/>
    <cellStyle name="Uwaga 3" xfId="3370" hidden="1"/>
    <cellStyle name="Uwaga 3" xfId="3368" hidden="1"/>
    <cellStyle name="Uwaga 3" xfId="3366" hidden="1"/>
    <cellStyle name="Uwaga 3" xfId="3356" hidden="1"/>
    <cellStyle name="Uwaga 3" xfId="3354" hidden="1"/>
    <cellStyle name="Uwaga 3" xfId="3352" hidden="1"/>
    <cellStyle name="Uwaga 3" xfId="3341" hidden="1"/>
    <cellStyle name="Uwaga 3" xfId="3339" hidden="1"/>
    <cellStyle name="Uwaga 3" xfId="3337" hidden="1"/>
    <cellStyle name="Uwaga 3" xfId="3324" hidden="1"/>
    <cellStyle name="Uwaga 3" xfId="3322" hidden="1"/>
    <cellStyle name="Uwaga 3" xfId="3321" hidden="1"/>
    <cellStyle name="Uwaga 3" xfId="3308" hidden="1"/>
    <cellStyle name="Uwaga 3" xfId="3307" hidden="1"/>
    <cellStyle name="Uwaga 3" xfId="3305" hidden="1"/>
    <cellStyle name="Uwaga 3" xfId="3293" hidden="1"/>
    <cellStyle name="Uwaga 3" xfId="3292" hidden="1"/>
    <cellStyle name="Uwaga 3" xfId="3290" hidden="1"/>
    <cellStyle name="Uwaga 3" xfId="3278" hidden="1"/>
    <cellStyle name="Uwaga 3" xfId="3277" hidden="1"/>
    <cellStyle name="Uwaga 3" xfId="3275" hidden="1"/>
    <cellStyle name="Uwaga 3" xfId="3263" hidden="1"/>
    <cellStyle name="Uwaga 3" xfId="3262" hidden="1"/>
    <cellStyle name="Uwaga 3" xfId="3260" hidden="1"/>
    <cellStyle name="Uwaga 3" xfId="3248" hidden="1"/>
    <cellStyle name="Uwaga 3" xfId="3247" hidden="1"/>
    <cellStyle name="Uwaga 3" xfId="3245" hidden="1"/>
    <cellStyle name="Uwaga 3" xfId="3233" hidden="1"/>
    <cellStyle name="Uwaga 3" xfId="3232" hidden="1"/>
    <cellStyle name="Uwaga 3" xfId="3230" hidden="1"/>
    <cellStyle name="Uwaga 3" xfId="3218" hidden="1"/>
    <cellStyle name="Uwaga 3" xfId="3217" hidden="1"/>
    <cellStyle name="Uwaga 3" xfId="3215" hidden="1"/>
    <cellStyle name="Uwaga 3" xfId="3203" hidden="1"/>
    <cellStyle name="Uwaga 3" xfId="3202" hidden="1"/>
    <cellStyle name="Uwaga 3" xfId="3200" hidden="1"/>
    <cellStyle name="Uwaga 3" xfId="3188" hidden="1"/>
    <cellStyle name="Uwaga 3" xfId="3187" hidden="1"/>
    <cellStyle name="Uwaga 3" xfId="3185" hidden="1"/>
    <cellStyle name="Uwaga 3" xfId="3173" hidden="1"/>
    <cellStyle name="Uwaga 3" xfId="3172" hidden="1"/>
    <cellStyle name="Uwaga 3" xfId="3170" hidden="1"/>
    <cellStyle name="Uwaga 3" xfId="3158" hidden="1"/>
    <cellStyle name="Uwaga 3" xfId="3157" hidden="1"/>
    <cellStyle name="Uwaga 3" xfId="3155" hidden="1"/>
    <cellStyle name="Uwaga 3" xfId="3143" hidden="1"/>
    <cellStyle name="Uwaga 3" xfId="3142" hidden="1"/>
    <cellStyle name="Uwaga 3" xfId="3140" hidden="1"/>
    <cellStyle name="Uwaga 3" xfId="3128" hidden="1"/>
    <cellStyle name="Uwaga 3" xfId="3127" hidden="1"/>
    <cellStyle name="Uwaga 3" xfId="3125" hidden="1"/>
    <cellStyle name="Uwaga 3" xfId="3113" hidden="1"/>
    <cellStyle name="Uwaga 3" xfId="3112" hidden="1"/>
    <cellStyle name="Uwaga 3" xfId="3110" hidden="1"/>
    <cellStyle name="Uwaga 3" xfId="3098" hidden="1"/>
    <cellStyle name="Uwaga 3" xfId="3097" hidden="1"/>
    <cellStyle name="Uwaga 3" xfId="3095" hidden="1"/>
    <cellStyle name="Uwaga 3" xfId="3083" hidden="1"/>
    <cellStyle name="Uwaga 3" xfId="3082" hidden="1"/>
    <cellStyle name="Uwaga 3" xfId="3080" hidden="1"/>
    <cellStyle name="Uwaga 3" xfId="3068" hidden="1"/>
    <cellStyle name="Uwaga 3" xfId="3067" hidden="1"/>
    <cellStyle name="Uwaga 3" xfId="3065"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1" hidden="1"/>
    <cellStyle name="Uwaga 3" xfId="2898" hidden="1"/>
    <cellStyle name="Uwaga 3" xfId="2888" hidden="1"/>
    <cellStyle name="Uwaga 3" xfId="2886" hidden="1"/>
    <cellStyle name="Uwaga 3" xfId="2883" hidden="1"/>
    <cellStyle name="Uwaga 3" xfId="2873" hidden="1"/>
    <cellStyle name="Uwaga 3" xfId="2871" hidden="1"/>
    <cellStyle name="Uwaga 3" xfId="2868" hidden="1"/>
    <cellStyle name="Uwaga 3" xfId="2858" hidden="1"/>
    <cellStyle name="Uwaga 3" xfId="2856" hidden="1"/>
    <cellStyle name="Uwaga 3" xfId="2853" hidden="1"/>
    <cellStyle name="Uwaga 3" xfId="2843" hidden="1"/>
    <cellStyle name="Uwaga 3" xfId="2841" hidden="1"/>
    <cellStyle name="Uwaga 3" xfId="2838" hidden="1"/>
    <cellStyle name="Uwaga 3" xfId="2828" hidden="1"/>
    <cellStyle name="Uwaga 3" xfId="2826" hidden="1"/>
    <cellStyle name="Uwaga 3" xfId="2822" hidden="1"/>
    <cellStyle name="Uwaga 3" xfId="2813" hidden="1"/>
    <cellStyle name="Uwaga 3" xfId="2810" hidden="1"/>
    <cellStyle name="Uwaga 3" xfId="2806" hidden="1"/>
    <cellStyle name="Uwaga 3" xfId="2798" hidden="1"/>
    <cellStyle name="Uwaga 3" xfId="2796" hidden="1"/>
    <cellStyle name="Uwaga 3" xfId="2792" hidden="1"/>
    <cellStyle name="Uwaga 3" xfId="2783" hidden="1"/>
    <cellStyle name="Uwaga 3" xfId="2781" hidden="1"/>
    <cellStyle name="Uwaga 3" xfId="2778" hidden="1"/>
    <cellStyle name="Uwaga 3" xfId="2768" hidden="1"/>
    <cellStyle name="Uwaga 3" xfId="2766" hidden="1"/>
    <cellStyle name="Uwaga 3" xfId="2761" hidden="1"/>
    <cellStyle name="Uwaga 3" xfId="2753" hidden="1"/>
    <cellStyle name="Uwaga 3" xfId="2751" hidden="1"/>
    <cellStyle name="Uwaga 3" xfId="2746" hidden="1"/>
    <cellStyle name="Uwaga 3" xfId="2738" hidden="1"/>
    <cellStyle name="Uwaga 3" xfId="2736" hidden="1"/>
    <cellStyle name="Uwaga 3" xfId="2731" hidden="1"/>
    <cellStyle name="Uwaga 3" xfId="2723" hidden="1"/>
    <cellStyle name="Uwaga 3" xfId="2721" hidden="1"/>
    <cellStyle name="Uwaga 3" xfId="2717" hidden="1"/>
    <cellStyle name="Uwaga 3" xfId="2708" hidden="1"/>
    <cellStyle name="Uwaga 3" xfId="2705" hidden="1"/>
    <cellStyle name="Uwaga 3" xfId="2700" hidden="1"/>
    <cellStyle name="Uwaga 3" xfId="2693" hidden="1"/>
    <cellStyle name="Uwaga 3" xfId="2689" hidden="1"/>
    <cellStyle name="Uwaga 3" xfId="2684" hidden="1"/>
    <cellStyle name="Uwaga 3" xfId="2678" hidden="1"/>
    <cellStyle name="Uwaga 3" xfId="2674" hidden="1"/>
    <cellStyle name="Uwaga 3" xfId="2669" hidden="1"/>
    <cellStyle name="Uwaga 3" xfId="2663" hidden="1"/>
    <cellStyle name="Uwaga 3" xfId="2660" hidden="1"/>
    <cellStyle name="Uwaga 3" xfId="2656" hidden="1"/>
    <cellStyle name="Uwaga 3" xfId="2647" hidden="1"/>
    <cellStyle name="Uwaga 3" xfId="2642" hidden="1"/>
    <cellStyle name="Uwaga 3" xfId="2637" hidden="1"/>
    <cellStyle name="Uwaga 3" xfId="2632" hidden="1"/>
    <cellStyle name="Uwaga 3" xfId="2627" hidden="1"/>
    <cellStyle name="Uwaga 3" xfId="2622" hidden="1"/>
    <cellStyle name="Uwaga 3" xfId="2617" hidden="1"/>
    <cellStyle name="Uwaga 3" xfId="2612" hidden="1"/>
    <cellStyle name="Uwaga 3" xfId="2607" hidden="1"/>
    <cellStyle name="Uwaga 3" xfId="2603" hidden="1"/>
    <cellStyle name="Uwaga 3" xfId="2598" hidden="1"/>
    <cellStyle name="Uwaga 3" xfId="2593" hidden="1"/>
    <cellStyle name="Uwaga 3" xfId="2588" hidden="1"/>
    <cellStyle name="Uwaga 3" xfId="2584" hidden="1"/>
    <cellStyle name="Uwaga 3" xfId="2580" hidden="1"/>
    <cellStyle name="Uwaga 3" xfId="2573" hidden="1"/>
    <cellStyle name="Uwaga 3" xfId="2569" hidden="1"/>
    <cellStyle name="Uwaga 3" xfId="2564" hidden="1"/>
    <cellStyle name="Uwaga 3" xfId="2558" hidden="1"/>
    <cellStyle name="Uwaga 3" xfId="2554" hidden="1"/>
    <cellStyle name="Uwaga 3" xfId="2549" hidden="1"/>
    <cellStyle name="Uwaga 3" xfId="2543" hidden="1"/>
    <cellStyle name="Uwaga 3" xfId="2539" hidden="1"/>
    <cellStyle name="Uwaga 3" xfId="2535" hidden="1"/>
    <cellStyle name="Uwaga 3" xfId="2528" hidden="1"/>
    <cellStyle name="Uwaga 3" xfId="2524" hidden="1"/>
    <cellStyle name="Uwaga 3" xfId="2520" hidden="1"/>
    <cellStyle name="Uwaga 3" xfId="2412" hidden="1"/>
    <cellStyle name="Uwaga 3" xfId="2408" hidden="1"/>
    <cellStyle name="Uwaga 3" xfId="2404" hidden="1"/>
    <cellStyle name="Uwaga 3" xfId="2364" hidden="1"/>
    <cellStyle name="Uwaga 3" xfId="2360" hidden="1"/>
    <cellStyle name="Uwaga 3" xfId="2356" hidden="1"/>
    <cellStyle name="Uwaga 3" xfId="2327" hidden="1"/>
    <cellStyle name="Uwaga 3" xfId="2322" hidden="1"/>
    <cellStyle name="Uwaga 3" xfId="2319" hidden="1"/>
    <cellStyle name="Uwaga 3" xfId="2293" hidden="1"/>
    <cellStyle name="Uwaga 3" xfId="2290" hidden="1"/>
    <cellStyle name="Uwaga 3" xfId="2285" hidden="1"/>
    <cellStyle name="Uwaga 3" xfId="2247" hidden="1"/>
    <cellStyle name="Uwaga 3" xfId="2244" hidden="1"/>
    <cellStyle name="Uwaga 3" xfId="2239" hidden="1"/>
    <cellStyle name="Uwaga 3" xfId="2199" hidden="1"/>
    <cellStyle name="Uwaga 3" xfId="2194" hidden="1"/>
    <cellStyle name="Uwaga 3" xfId="2189" hidden="1"/>
    <cellStyle name="Uwaga 3" xfId="2157" hidden="1"/>
    <cellStyle name="Uwaga 3" xfId="2152" hidden="1"/>
    <cellStyle name="Uwaga 3" xfId="2147" hidden="1"/>
    <cellStyle name="Uwaga 3" xfId="2121" hidden="1"/>
    <cellStyle name="Uwaga 3" xfId="2115" hidden="1"/>
    <cellStyle name="Uwaga 3" xfId="2110" hidden="1"/>
    <cellStyle name="Uwaga 3" xfId="2085" hidden="1"/>
    <cellStyle name="Uwaga 3" xfId="2079" hidden="1"/>
    <cellStyle name="Uwaga 3" xfId="2076" hidden="1"/>
    <cellStyle name="Uwaga 3" xfId="2037" hidden="1"/>
    <cellStyle name="Uwaga 3" xfId="2030" hidden="1"/>
    <cellStyle name="Uwaga 3" xfId="2025" hidden="1"/>
    <cellStyle name="Uwaga 3" xfId="1994" hidden="1"/>
    <cellStyle name="Uwaga 3" xfId="1987" hidden="1"/>
    <cellStyle name="Uwaga 3" xfId="1982" hidden="1"/>
    <cellStyle name="Uwaga 3" xfId="1957" hidden="1"/>
    <cellStyle name="Uwaga 3" xfId="1952" hidden="1"/>
    <cellStyle name="Uwaga 3" xfId="1947" hidden="1"/>
    <cellStyle name="Uwaga 3" xfId="1920" hidden="1"/>
    <cellStyle name="Uwaga 3" xfId="1916" hidden="1"/>
    <cellStyle name="Uwaga 3" xfId="1912" hidden="1"/>
    <cellStyle name="Uwaga 3" xfId="1873" hidden="1"/>
    <cellStyle name="Uwaga 3" xfId="1866" hidden="1"/>
    <cellStyle name="Uwaga 3" xfId="1860" hidden="1"/>
    <cellStyle name="Uwaga 3" xfId="1832" hidden="1"/>
    <cellStyle name="Uwaga 3" xfId="1826" hidden="1"/>
    <cellStyle name="Uwaga 3" xfId="1820" hidden="1"/>
    <cellStyle name="Uwaga 3" xfId="1793" hidden="1"/>
    <cellStyle name="Uwaga 3" xfId="1788" hidden="1"/>
    <cellStyle name="Uwaga 3" xfId="1784" hidden="1"/>
    <cellStyle name="Uwaga 3" xfId="1754" hidden="1"/>
    <cellStyle name="Uwaga 3" xfId="1750" hidden="1"/>
    <cellStyle name="Uwaga 3" xfId="1747" hidden="1"/>
    <cellStyle name="Uwaga 3" xfId="1708" hidden="1"/>
    <cellStyle name="Uwaga 3" xfId="1702" hidden="1"/>
    <cellStyle name="Uwaga 3" xfId="1696" hidden="1"/>
    <cellStyle name="Uwaga 3" xfId="1665" hidden="1"/>
    <cellStyle name="Uwaga 3" xfId="1660" hidden="1"/>
    <cellStyle name="Uwaga 3" xfId="1654" hidden="1"/>
    <cellStyle name="Uwaga 3" xfId="1624" hidden="1"/>
    <cellStyle name="Uwaga 3" xfId="1619" hidden="1"/>
    <cellStyle name="Uwaga 3" xfId="1615" hidden="1"/>
    <cellStyle name="Uwaga 3" xfId="1589" hidden="1"/>
    <cellStyle name="Uwaga 3" xfId="1585" hidden="1"/>
    <cellStyle name="Uwaga 3" xfId="1582" hidden="1"/>
    <cellStyle name="Uwaga 3" xfId="1543" hidden="1"/>
    <cellStyle name="Uwaga 3" xfId="1539" hidden="1"/>
    <cellStyle name="Uwaga 3" xfId="1535" hidden="1"/>
    <cellStyle name="Uwaga 3" xfId="1501" hidden="1"/>
    <cellStyle name="Uwaga 3" xfId="1496" hidden="1"/>
    <cellStyle name="Uwaga 3" xfId="1492" hidden="1"/>
    <cellStyle name="Uwaga 3" xfId="1462" hidden="1"/>
    <cellStyle name="Uwaga 3" xfId="1459" hidden="1"/>
    <cellStyle name="Uwaga 3" xfId="1455" hidden="1"/>
    <cellStyle name="Uwaga 3" xfId="1424" hidden="1"/>
    <cellStyle name="Uwaga 3" xfId="1420" hidden="1"/>
    <cellStyle name="Uwaga 3" xfId="1417" hidden="1"/>
    <cellStyle name="Uwaga 3" xfId="1377" hidden="1"/>
    <cellStyle name="Uwaga 3" xfId="1371" hidden="1"/>
    <cellStyle name="Uwaga 3" xfId="1366" hidden="1"/>
    <cellStyle name="Uwaga 3" xfId="1335" hidden="1"/>
    <cellStyle name="Uwaga 3" xfId="1329" hidden="1"/>
    <cellStyle name="Uwaga 3" xfId="1324" hidden="1"/>
    <cellStyle name="Uwaga 3" xfId="1296" hidden="1"/>
    <cellStyle name="Uwaga 3" xfId="1290" hidden="1"/>
    <cellStyle name="Uwaga 3" xfId="1285" hidden="1"/>
    <cellStyle name="Uwaga 3" xfId="1261" hidden="1"/>
    <cellStyle name="Uwaga 3" xfId="1256" hidden="1"/>
    <cellStyle name="Uwaga 3" xfId="1251" hidden="1"/>
    <cellStyle name="Uwaga 3" xfId="1212" hidden="1"/>
    <cellStyle name="Uwaga 3" xfId="1206" hidden="1"/>
    <cellStyle name="Uwaga 3" xfId="1201" hidden="1"/>
    <cellStyle name="Uwaga 3" xfId="1170" hidden="1"/>
    <cellStyle name="Uwaga 3" xfId="1164" hidden="1"/>
    <cellStyle name="Uwaga 3" xfId="1159" hidden="1"/>
    <cellStyle name="Uwaga 3" xfId="1128" hidden="1"/>
    <cellStyle name="Uwaga 3" xfId="1122" hidden="1"/>
    <cellStyle name="Uwaga 3" xfId="1118" hidden="1"/>
    <cellStyle name="Uwaga 3" xfId="1095" hidden="1"/>
    <cellStyle name="Uwaga 3" xfId="1091" hidden="1"/>
    <cellStyle name="Uwaga 3" xfId="1087" hidden="1"/>
    <cellStyle name="Uwaga 3" xfId="1053" hidden="1"/>
    <cellStyle name="Uwaga 3" xfId="1047" hidden="1"/>
    <cellStyle name="Uwaga 3" xfId="1040" hidden="1"/>
    <cellStyle name="Uwaga 3" xfId="1011" hidden="1"/>
    <cellStyle name="Uwaga 3" xfId="1004" hidden="1"/>
    <cellStyle name="Uwaga 3" xfId="997" hidden="1"/>
    <cellStyle name="Uwaga 3" xfId="972" hidden="1"/>
    <cellStyle name="Uwaga 3" xfId="968" hidden="1"/>
    <cellStyle name="Uwaga 3" xfId="963" hidden="1"/>
    <cellStyle name="Uwaga 3" xfId="930" hidden="1"/>
    <cellStyle name="Uwaga 3" xfId="927" hidden="1"/>
    <cellStyle name="Uwaga 3" xfId="923" hidden="1"/>
    <cellStyle name="Uwaga 3" xfId="887" hidden="1"/>
    <cellStyle name="Uwaga 3" xfId="881" hidden="1"/>
    <cellStyle name="Uwaga 3" xfId="875" hidden="1"/>
    <cellStyle name="Uwaga 3" xfId="844" hidden="1"/>
    <cellStyle name="Uwaga 3" xfId="838" hidden="1"/>
    <cellStyle name="Uwaga 3" xfId="833" hidden="1"/>
    <cellStyle name="Uwaga 3" xfId="802" hidden="1"/>
    <cellStyle name="Uwaga 3" xfId="797" hidden="1"/>
    <cellStyle name="Uwaga 3" xfId="793" hidden="1"/>
    <cellStyle name="Uwaga 3" xfId="762" hidden="1"/>
    <cellStyle name="Uwaga 3" xfId="759" hidden="1"/>
    <cellStyle name="Uwaga 3" xfId="756" hidden="1"/>
    <cellStyle name="Uwaga 3" xfId="720" hidden="1"/>
    <cellStyle name="Uwaga 3" xfId="715" hidden="1"/>
    <cellStyle name="Uwaga 3" xfId="711" hidden="1"/>
    <cellStyle name="Uwaga 3" xfId="678" hidden="1"/>
    <cellStyle name="Uwaga 3" xfId="673" hidden="1"/>
    <cellStyle name="Uwaga 3" xfId="670" hidden="1"/>
    <cellStyle name="Uwaga 3" xfId="636" hidden="1"/>
    <cellStyle name="Uwaga 3" xfId="631" hidden="1"/>
    <cellStyle name="Uwaga 3" xfId="628" hidden="1"/>
    <cellStyle name="Uwaga 3" xfId="595" hidden="1"/>
    <cellStyle name="Uwaga 3" xfId="591" hidden="1"/>
    <cellStyle name="Uwaga 3" xfId="588" hidden="1"/>
    <cellStyle name="Uwaga 3" xfId="553" hidden="1"/>
    <cellStyle name="Uwaga 3" xfId="547" hidden="1"/>
    <cellStyle name="Uwaga 3" xfId="544" hidden="1"/>
    <cellStyle name="Uwaga 3" xfId="512" hidden="1"/>
    <cellStyle name="Uwaga 3" xfId="506" hidden="1"/>
    <cellStyle name="Uwaga 3" xfId="502" hidden="1"/>
    <cellStyle name="Uwaga 3" xfId="470" hidden="1"/>
    <cellStyle name="Uwaga 3" xfId="464" hidden="1"/>
    <cellStyle name="Uwaga 3" xfId="460" hidden="1"/>
    <cellStyle name="Uwaga 3" xfId="430" hidden="1"/>
    <cellStyle name="Uwaga 3" xfId="424" hidden="1"/>
    <cellStyle name="Uwaga 3" xfId="420" hidden="1"/>
    <cellStyle name="Uwaga 3" xfId="386" hidden="1"/>
    <cellStyle name="Uwaga 3" xfId="379" hidden="1"/>
    <cellStyle name="Uwaga 3" xfId="376" hidden="1"/>
    <cellStyle name="Uwaga 3" xfId="346" hidden="1"/>
    <cellStyle name="Uwaga 3" xfId="338" hidden="1"/>
    <cellStyle name="Uwaga 3" xfId="334" hidden="1"/>
    <cellStyle name="Uwaga 3" xfId="305" hidden="1"/>
    <cellStyle name="Uwaga 3" xfId="296" hidden="1"/>
    <cellStyle name="Uwaga 3" xfId="292" hidden="1"/>
    <cellStyle name="Uwaga 3" xfId="268" hidden="1"/>
    <cellStyle name="Uwaga 3" xfId="257" hidden="1"/>
    <cellStyle name="Uwaga 3" xfId="251" hidden="1"/>
    <cellStyle name="Uwaga 3" xfId="229" hidden="1"/>
    <cellStyle name="Uwaga 3" xfId="217" hidden="1"/>
    <cellStyle name="Uwaga 3" xfId="211" hidden="1"/>
    <cellStyle name="Uwaga 3" xfId="189" hidden="1"/>
    <cellStyle name="Uwaga 3" xfId="177" hidden="1"/>
    <cellStyle name="Uwaga 3" xfId="168" hidden="1"/>
    <cellStyle name="Uwaga 3" xfId="150" hidden="1"/>
    <cellStyle name="Uwaga 3" xfId="137" hidden="1"/>
    <cellStyle name="Uwaga 3" xfId="125" hidden="1"/>
    <cellStyle name="Uwaga 3" xfId="111" hidden="1"/>
    <cellStyle name="Uwaga 3" xfId="98" hidden="1"/>
    <cellStyle name="Uwaga 3" xfId="84" hidden="1"/>
    <cellStyle name="Uwaga 3" xfId="69" hidden="1"/>
    <cellStyle name="Uwaga 3" xfId="57" hidden="1"/>
    <cellStyle name="Uwaga 3" xfId="44" hidden="1"/>
    <cellStyle name="Uwaga 3" xfId="3518" hidden="1"/>
    <cellStyle name="Uwaga 3" xfId="3519" hidden="1"/>
    <cellStyle name="Uwaga 3" xfId="3521" hidden="1"/>
    <cellStyle name="Uwaga 3" xfId="3533" hidden="1"/>
    <cellStyle name="Uwaga 3" xfId="3534" hidden="1"/>
    <cellStyle name="Uwaga 3" xfId="3539" hidden="1"/>
    <cellStyle name="Uwaga 3" xfId="3548" hidden="1"/>
    <cellStyle name="Uwaga 3" xfId="3549" hidden="1"/>
    <cellStyle name="Uwaga 3" xfId="3554" hidden="1"/>
    <cellStyle name="Uwaga 3" xfId="3563" hidden="1"/>
    <cellStyle name="Uwaga 3" xfId="3564" hidden="1"/>
    <cellStyle name="Uwaga 3" xfId="3565" hidden="1"/>
    <cellStyle name="Uwaga 3" xfId="3578" hidden="1"/>
    <cellStyle name="Uwaga 3" xfId="3583" hidden="1"/>
    <cellStyle name="Uwaga 3" xfId="3588" hidden="1"/>
    <cellStyle name="Uwaga 3" xfId="3598" hidden="1"/>
    <cellStyle name="Uwaga 3" xfId="3603" hidden="1"/>
    <cellStyle name="Uwaga 3" xfId="3607" hidden="1"/>
    <cellStyle name="Uwaga 3" xfId="3614" hidden="1"/>
    <cellStyle name="Uwaga 3" xfId="3619" hidden="1"/>
    <cellStyle name="Uwaga 3" xfId="3622" hidden="1"/>
    <cellStyle name="Uwaga 3" xfId="3628" hidden="1"/>
    <cellStyle name="Uwaga 3" xfId="3633" hidden="1"/>
    <cellStyle name="Uwaga 3" xfId="3637" hidden="1"/>
    <cellStyle name="Uwaga 3" xfId="3638" hidden="1"/>
    <cellStyle name="Uwaga 3" xfId="3639" hidden="1"/>
    <cellStyle name="Uwaga 3" xfId="3643" hidden="1"/>
    <cellStyle name="Uwaga 3" xfId="3655" hidden="1"/>
    <cellStyle name="Uwaga 3" xfId="3660" hidden="1"/>
    <cellStyle name="Uwaga 3" xfId="3665" hidden="1"/>
    <cellStyle name="Uwaga 3" xfId="3670" hidden="1"/>
    <cellStyle name="Uwaga 3" xfId="3675" hidden="1"/>
    <cellStyle name="Uwaga 3" xfId="3680" hidden="1"/>
    <cellStyle name="Uwaga 3" xfId="3684" hidden="1"/>
    <cellStyle name="Uwaga 3" xfId="3688" hidden="1"/>
    <cellStyle name="Uwaga 3" xfId="3693" hidden="1"/>
    <cellStyle name="Uwaga 3" xfId="3698" hidden="1"/>
    <cellStyle name="Uwaga 3" xfId="3699" hidden="1"/>
    <cellStyle name="Uwaga 3" xfId="3701" hidden="1"/>
    <cellStyle name="Uwaga 3" xfId="3714" hidden="1"/>
    <cellStyle name="Uwaga 3" xfId="3718" hidden="1"/>
    <cellStyle name="Uwaga 3" xfId="3723" hidden="1"/>
    <cellStyle name="Uwaga 3" xfId="3730" hidden="1"/>
    <cellStyle name="Uwaga 3" xfId="3734" hidden="1"/>
    <cellStyle name="Uwaga 3" xfId="3739" hidden="1"/>
    <cellStyle name="Uwaga 3" xfId="3744" hidden="1"/>
    <cellStyle name="Uwaga 3" xfId="3747" hidden="1"/>
    <cellStyle name="Uwaga 3" xfId="3752" hidden="1"/>
    <cellStyle name="Uwaga 3" xfId="3758" hidden="1"/>
    <cellStyle name="Uwaga 3" xfId="3759" hidden="1"/>
    <cellStyle name="Uwaga 3" xfId="3762" hidden="1"/>
    <cellStyle name="Uwaga 3" xfId="3775" hidden="1"/>
    <cellStyle name="Uwaga 3" xfId="3779" hidden="1"/>
    <cellStyle name="Uwaga 3" xfId="3784" hidden="1"/>
    <cellStyle name="Uwaga 3" xfId="3791" hidden="1"/>
    <cellStyle name="Uwaga 3" xfId="3796" hidden="1"/>
    <cellStyle name="Uwaga 3" xfId="3800" hidden="1"/>
    <cellStyle name="Uwaga 3" xfId="3805" hidden="1"/>
    <cellStyle name="Uwaga 3" xfId="3809" hidden="1"/>
    <cellStyle name="Uwaga 3" xfId="3814" hidden="1"/>
    <cellStyle name="Uwaga 3" xfId="3818" hidden="1"/>
    <cellStyle name="Uwaga 3" xfId="3819" hidden="1"/>
    <cellStyle name="Uwaga 3" xfId="3821" hidden="1"/>
    <cellStyle name="Uwaga 3" xfId="3833" hidden="1"/>
    <cellStyle name="Uwaga 3" xfId="3834" hidden="1"/>
    <cellStyle name="Uwaga 3" xfId="3836" hidden="1"/>
    <cellStyle name="Uwaga 3" xfId="3848" hidden="1"/>
    <cellStyle name="Uwaga 3" xfId="3850" hidden="1"/>
    <cellStyle name="Uwaga 3" xfId="3853" hidden="1"/>
    <cellStyle name="Uwaga 3" xfId="3863" hidden="1"/>
    <cellStyle name="Uwaga 3" xfId="3864" hidden="1"/>
    <cellStyle name="Uwaga 3" xfId="3866" hidden="1"/>
    <cellStyle name="Uwaga 3" xfId="3878" hidden="1"/>
    <cellStyle name="Uwaga 3" xfId="3879" hidden="1"/>
    <cellStyle name="Uwaga 3" xfId="3880" hidden="1"/>
    <cellStyle name="Uwaga 3" xfId="3894" hidden="1"/>
    <cellStyle name="Uwaga 3" xfId="3897" hidden="1"/>
    <cellStyle name="Uwaga 3" xfId="3901" hidden="1"/>
    <cellStyle name="Uwaga 3" xfId="3909" hidden="1"/>
    <cellStyle name="Uwaga 3" xfId="3912" hidden="1"/>
    <cellStyle name="Uwaga 3" xfId="3916" hidden="1"/>
    <cellStyle name="Uwaga 3" xfId="3924" hidden="1"/>
    <cellStyle name="Uwaga 3" xfId="3927" hidden="1"/>
    <cellStyle name="Uwaga 3" xfId="3931" hidden="1"/>
    <cellStyle name="Uwaga 3" xfId="3938" hidden="1"/>
    <cellStyle name="Uwaga 3" xfId="3939" hidden="1"/>
    <cellStyle name="Uwaga 3" xfId="3941" hidden="1"/>
    <cellStyle name="Uwaga 3" xfId="3954" hidden="1"/>
    <cellStyle name="Uwaga 3" xfId="3957" hidden="1"/>
    <cellStyle name="Uwaga 3" xfId="3960" hidden="1"/>
    <cellStyle name="Uwaga 3" xfId="3969" hidden="1"/>
    <cellStyle name="Uwaga 3" xfId="3972" hidden="1"/>
    <cellStyle name="Uwaga 3" xfId="3976" hidden="1"/>
    <cellStyle name="Uwaga 3" xfId="3984" hidden="1"/>
    <cellStyle name="Uwaga 3" xfId="3986" hidden="1"/>
    <cellStyle name="Uwaga 3" xfId="3989" hidden="1"/>
    <cellStyle name="Uwaga 3" xfId="3998" hidden="1"/>
    <cellStyle name="Uwaga 3" xfId="3999" hidden="1"/>
    <cellStyle name="Uwaga 3" xfId="4000" hidden="1"/>
    <cellStyle name="Uwaga 3" xfId="4013" hidden="1"/>
    <cellStyle name="Uwaga 3" xfId="4014" hidden="1"/>
    <cellStyle name="Uwaga 3" xfId="4016" hidden="1"/>
    <cellStyle name="Uwaga 3" xfId="4028" hidden="1"/>
    <cellStyle name="Uwaga 3" xfId="4029" hidden="1"/>
    <cellStyle name="Uwaga 3" xfId="4031" hidden="1"/>
    <cellStyle name="Uwaga 3" xfId="4043" hidden="1"/>
    <cellStyle name="Uwaga 3" xfId="4044" hidden="1"/>
    <cellStyle name="Uwaga 3" xfId="4046" hidden="1"/>
    <cellStyle name="Uwaga 3" xfId="4058" hidden="1"/>
    <cellStyle name="Uwaga 3" xfId="4059" hidden="1"/>
    <cellStyle name="Uwaga 3" xfId="4060" hidden="1"/>
    <cellStyle name="Uwaga 3" xfId="4074" hidden="1"/>
    <cellStyle name="Uwaga 3" xfId="4076" hidden="1"/>
    <cellStyle name="Uwaga 3" xfId="4079" hidden="1"/>
    <cellStyle name="Uwaga 3" xfId="4089" hidden="1"/>
    <cellStyle name="Uwaga 3" xfId="4092" hidden="1"/>
    <cellStyle name="Uwaga 3" xfId="4095" hidden="1"/>
    <cellStyle name="Uwaga 3" xfId="4104" hidden="1"/>
    <cellStyle name="Uwaga 3" xfId="4106" hidden="1"/>
    <cellStyle name="Uwaga 3" xfId="4109" hidden="1"/>
    <cellStyle name="Uwaga 3" xfId="4118" hidden="1"/>
    <cellStyle name="Uwaga 3" xfId="4119" hidden="1"/>
    <cellStyle name="Uwaga 3" xfId="4120" hidden="1"/>
    <cellStyle name="Uwaga 3" xfId="4133" hidden="1"/>
    <cellStyle name="Uwaga 3" xfId="4135" hidden="1"/>
    <cellStyle name="Uwaga 3" xfId="4137" hidden="1"/>
    <cellStyle name="Uwaga 3" xfId="4148" hidden="1"/>
    <cellStyle name="Uwaga 3" xfId="4150" hidden="1"/>
    <cellStyle name="Uwaga 3" xfId="4152" hidden="1"/>
    <cellStyle name="Uwaga 3" xfId="4163" hidden="1"/>
    <cellStyle name="Uwaga 3" xfId="4165" hidden="1"/>
    <cellStyle name="Uwaga 3" xfId="4167" hidden="1"/>
    <cellStyle name="Uwaga 3" xfId="4178" hidden="1"/>
    <cellStyle name="Uwaga 3" xfId="4179" hidden="1"/>
    <cellStyle name="Uwaga 3" xfId="4180" hidden="1"/>
    <cellStyle name="Uwaga 3" xfId="4193" hidden="1"/>
    <cellStyle name="Uwaga 3" xfId="4195" hidden="1"/>
    <cellStyle name="Uwaga 3" xfId="4197" hidden="1"/>
    <cellStyle name="Uwaga 3" xfId="4208" hidden="1"/>
    <cellStyle name="Uwaga 3" xfId="4210" hidden="1"/>
    <cellStyle name="Uwaga 3" xfId="4212" hidden="1"/>
    <cellStyle name="Uwaga 3" xfId="4223" hidden="1"/>
    <cellStyle name="Uwaga 3" xfId="4225" hidden="1"/>
    <cellStyle name="Uwaga 3" xfId="4226" hidden="1"/>
    <cellStyle name="Uwaga 3" xfId="4238" hidden="1"/>
    <cellStyle name="Uwaga 3" xfId="4239" hidden="1"/>
    <cellStyle name="Uwaga 3" xfId="4240" hidden="1"/>
    <cellStyle name="Uwaga 3" xfId="4253" hidden="1"/>
    <cellStyle name="Uwaga 3" xfId="4255" hidden="1"/>
    <cellStyle name="Uwaga 3" xfId="4257" hidden="1"/>
    <cellStyle name="Uwaga 3" xfId="4268" hidden="1"/>
    <cellStyle name="Uwaga 3" xfId="4270" hidden="1"/>
    <cellStyle name="Uwaga 3" xfId="4272" hidden="1"/>
    <cellStyle name="Uwaga 3" xfId="4283" hidden="1"/>
    <cellStyle name="Uwaga 3" xfId="4285" hidden="1"/>
    <cellStyle name="Uwaga 3" xfId="4287" hidden="1"/>
    <cellStyle name="Uwaga 3" xfId="4298" hidden="1"/>
    <cellStyle name="Uwaga 3" xfId="4299" hidden="1"/>
    <cellStyle name="Uwaga 3" xfId="4301" hidden="1"/>
    <cellStyle name="Uwaga 3" xfId="4312" hidden="1"/>
    <cellStyle name="Uwaga 3" xfId="4314" hidden="1"/>
    <cellStyle name="Uwaga 3" xfId="4315" hidden="1"/>
    <cellStyle name="Uwaga 3" xfId="4324" hidden="1"/>
    <cellStyle name="Uwaga 3" xfId="4327" hidden="1"/>
    <cellStyle name="Uwaga 3" xfId="4329" hidden="1"/>
    <cellStyle name="Uwaga 3" xfId="4340" hidden="1"/>
    <cellStyle name="Uwaga 3" xfId="4342" hidden="1"/>
    <cellStyle name="Uwaga 3" xfId="4344" hidden="1"/>
    <cellStyle name="Uwaga 3" xfId="4356" hidden="1"/>
    <cellStyle name="Uwaga 3" xfId="4358" hidden="1"/>
    <cellStyle name="Uwaga 3" xfId="4360" hidden="1"/>
    <cellStyle name="Uwaga 3" xfId="4368" hidden="1"/>
    <cellStyle name="Uwaga 3" xfId="4370" hidden="1"/>
    <cellStyle name="Uwaga 3" xfId="4373" hidden="1"/>
    <cellStyle name="Uwaga 3" xfId="4363" hidden="1"/>
    <cellStyle name="Uwaga 3" xfId="4362" hidden="1"/>
    <cellStyle name="Uwaga 3" xfId="4361" hidden="1"/>
    <cellStyle name="Uwaga 3" xfId="4348" hidden="1"/>
    <cellStyle name="Uwaga 3" xfId="4347" hidden="1"/>
    <cellStyle name="Uwaga 3" xfId="4346" hidden="1"/>
    <cellStyle name="Uwaga 3" xfId="4333" hidden="1"/>
    <cellStyle name="Uwaga 3" xfId="4332" hidden="1"/>
    <cellStyle name="Uwaga 3" xfId="4331" hidden="1"/>
    <cellStyle name="Uwaga 3" xfId="4318" hidden="1"/>
    <cellStyle name="Uwaga 3" xfId="4317" hidden="1"/>
    <cellStyle name="Uwaga 3" xfId="4316" hidden="1"/>
    <cellStyle name="Uwaga 3" xfId="4303" hidden="1"/>
    <cellStyle name="Uwaga 3" xfId="4302" hidden="1"/>
    <cellStyle name="Uwaga 3" xfId="4300" hidden="1"/>
    <cellStyle name="Uwaga 3" xfId="4289" hidden="1"/>
    <cellStyle name="Uwaga 3" xfId="4286" hidden="1"/>
    <cellStyle name="Uwaga 3" xfId="4284" hidden="1"/>
    <cellStyle name="Uwaga 3" xfId="4274" hidden="1"/>
    <cellStyle name="Uwaga 3" xfId="4271" hidden="1"/>
    <cellStyle name="Uwaga 3" xfId="4269" hidden="1"/>
    <cellStyle name="Uwaga 3" xfId="4259" hidden="1"/>
    <cellStyle name="Uwaga 3" xfId="4256" hidden="1"/>
    <cellStyle name="Uwaga 3" xfId="4254" hidden="1"/>
    <cellStyle name="Uwaga 3" xfId="4244" hidden="1"/>
    <cellStyle name="Uwaga 3" xfId="4242" hidden="1"/>
    <cellStyle name="Uwaga 3" xfId="4241" hidden="1"/>
    <cellStyle name="Uwaga 3" xfId="4229" hidden="1"/>
    <cellStyle name="Uwaga 3" xfId="4227" hidden="1"/>
    <cellStyle name="Uwaga 3" xfId="4224" hidden="1"/>
    <cellStyle name="Uwaga 3" xfId="4214" hidden="1"/>
    <cellStyle name="Uwaga 3" xfId="4211" hidden="1"/>
    <cellStyle name="Uwaga 3" xfId="4209" hidden="1"/>
    <cellStyle name="Uwaga 3" xfId="4199" hidden="1"/>
    <cellStyle name="Uwaga 3" xfId="4196" hidden="1"/>
    <cellStyle name="Uwaga 3" xfId="4194" hidden="1"/>
    <cellStyle name="Uwaga 3" xfId="4184" hidden="1"/>
    <cellStyle name="Uwaga 3" xfId="4182" hidden="1"/>
    <cellStyle name="Uwaga 3" xfId="4181" hidden="1"/>
    <cellStyle name="Uwaga 3" xfId="4169" hidden="1"/>
    <cellStyle name="Uwaga 3" xfId="4166" hidden="1"/>
    <cellStyle name="Uwaga 3" xfId="4164" hidden="1"/>
    <cellStyle name="Uwaga 3" xfId="4154" hidden="1"/>
    <cellStyle name="Uwaga 3" xfId="4151" hidden="1"/>
    <cellStyle name="Uwaga 3" xfId="4149" hidden="1"/>
    <cellStyle name="Uwaga 3" xfId="4139" hidden="1"/>
    <cellStyle name="Uwaga 3" xfId="4136" hidden="1"/>
    <cellStyle name="Uwaga 3" xfId="4134" hidden="1"/>
    <cellStyle name="Uwaga 3" xfId="4124" hidden="1"/>
    <cellStyle name="Uwaga 3" xfId="4122" hidden="1"/>
    <cellStyle name="Uwaga 3" xfId="4121" hidden="1"/>
    <cellStyle name="Uwaga 3" xfId="4108" hidden="1"/>
    <cellStyle name="Uwaga 3" xfId="4105" hidden="1"/>
    <cellStyle name="Uwaga 3" xfId="4103" hidden="1"/>
    <cellStyle name="Uwaga 3" xfId="4093" hidden="1"/>
    <cellStyle name="Uwaga 3" xfId="4090" hidden="1"/>
    <cellStyle name="Uwaga 3" xfId="4088" hidden="1"/>
    <cellStyle name="Uwaga 3" xfId="4078" hidden="1"/>
    <cellStyle name="Uwaga 3" xfId="4075" hidden="1"/>
    <cellStyle name="Uwaga 3" xfId="4073" hidden="1"/>
    <cellStyle name="Uwaga 3" xfId="4064" hidden="1"/>
    <cellStyle name="Uwaga 3" xfId="4062" hidden="1"/>
    <cellStyle name="Uwaga 3" xfId="4061" hidden="1"/>
    <cellStyle name="Uwaga 3" xfId="4049" hidden="1"/>
    <cellStyle name="Uwaga 3" xfId="4047" hidden="1"/>
    <cellStyle name="Uwaga 3" xfId="4045" hidden="1"/>
    <cellStyle name="Uwaga 3" xfId="4034" hidden="1"/>
    <cellStyle name="Uwaga 3" xfId="4032" hidden="1"/>
    <cellStyle name="Uwaga 3" xfId="4030" hidden="1"/>
    <cellStyle name="Uwaga 3" xfId="4019" hidden="1"/>
    <cellStyle name="Uwaga 3" xfId="4017" hidden="1"/>
    <cellStyle name="Uwaga 3" xfId="4015" hidden="1"/>
    <cellStyle name="Uwaga 3" xfId="4004" hidden="1"/>
    <cellStyle name="Uwaga 3" xfId="4002" hidden="1"/>
    <cellStyle name="Uwaga 3" xfId="4001" hidden="1"/>
    <cellStyle name="Uwaga 3" xfId="3988" hidden="1"/>
    <cellStyle name="Uwaga 3" xfId="3985" hidden="1"/>
    <cellStyle name="Uwaga 3" xfId="3983" hidden="1"/>
    <cellStyle name="Uwaga 3" xfId="3973" hidden="1"/>
    <cellStyle name="Uwaga 3" xfId="3970" hidden="1"/>
    <cellStyle name="Uwaga 3" xfId="3968" hidden="1"/>
    <cellStyle name="Uwaga 3" xfId="3958" hidden="1"/>
    <cellStyle name="Uwaga 3" xfId="3955" hidden="1"/>
    <cellStyle name="Uwaga 3" xfId="3953" hidden="1"/>
    <cellStyle name="Uwaga 3" xfId="3944" hidden="1"/>
    <cellStyle name="Uwaga 3" xfId="3942" hidden="1"/>
    <cellStyle name="Uwaga 3" xfId="3940" hidden="1"/>
    <cellStyle name="Uwaga 3" xfId="3928" hidden="1"/>
    <cellStyle name="Uwaga 3" xfId="3925" hidden="1"/>
    <cellStyle name="Uwaga 3" xfId="3923" hidden="1"/>
    <cellStyle name="Uwaga 3" xfId="3913" hidden="1"/>
    <cellStyle name="Uwaga 3" xfId="3910" hidden="1"/>
    <cellStyle name="Uwaga 3" xfId="3908" hidden="1"/>
    <cellStyle name="Uwaga 3" xfId="3898" hidden="1"/>
    <cellStyle name="Uwaga 3" xfId="3895" hidden="1"/>
    <cellStyle name="Uwaga 3" xfId="3893" hidden="1"/>
    <cellStyle name="Uwaga 3" xfId="3886" hidden="1"/>
    <cellStyle name="Uwaga 3" xfId="3883" hidden="1"/>
    <cellStyle name="Uwaga 3" xfId="3881" hidden="1"/>
    <cellStyle name="Uwaga 3" xfId="3871" hidden="1"/>
    <cellStyle name="Uwaga 3" xfId="3868" hidden="1"/>
    <cellStyle name="Uwaga 3" xfId="3865" hidden="1"/>
    <cellStyle name="Uwaga 3" xfId="3856" hidden="1"/>
    <cellStyle name="Uwaga 3" xfId="3852" hidden="1"/>
    <cellStyle name="Uwaga 3" xfId="3849" hidden="1"/>
    <cellStyle name="Uwaga 3" xfId="3841" hidden="1"/>
    <cellStyle name="Uwaga 3" xfId="3838" hidden="1"/>
    <cellStyle name="Uwaga 3" xfId="3835" hidden="1"/>
    <cellStyle name="Uwaga 3" xfId="3826" hidden="1"/>
    <cellStyle name="Uwaga 3" xfId="3823" hidden="1"/>
    <cellStyle name="Uwaga 3" xfId="3820" hidden="1"/>
    <cellStyle name="Uwaga 3" xfId="3810" hidden="1"/>
    <cellStyle name="Uwaga 3" xfId="3806" hidden="1"/>
    <cellStyle name="Uwaga 3" xfId="3803" hidden="1"/>
    <cellStyle name="Uwaga 3" xfId="3794" hidden="1"/>
    <cellStyle name="Uwaga 3" xfId="3790" hidden="1"/>
    <cellStyle name="Uwaga 3" xfId="3788" hidden="1"/>
    <cellStyle name="Uwaga 3" xfId="3780" hidden="1"/>
    <cellStyle name="Uwaga 3" xfId="3776" hidden="1"/>
    <cellStyle name="Uwaga 3" xfId="3773" hidden="1"/>
    <cellStyle name="Uwaga 3" xfId="3766" hidden="1"/>
    <cellStyle name="Uwaga 3" xfId="3763" hidden="1"/>
    <cellStyle name="Uwaga 3" xfId="3760" hidden="1"/>
    <cellStyle name="Uwaga 3" xfId="3751" hidden="1"/>
    <cellStyle name="Uwaga 3" xfId="3746" hidden="1"/>
    <cellStyle name="Uwaga 3" xfId="3743" hidden="1"/>
    <cellStyle name="Uwaga 3" xfId="3736" hidden="1"/>
    <cellStyle name="Uwaga 3" xfId="3731" hidden="1"/>
    <cellStyle name="Uwaga 3" xfId="3728" hidden="1"/>
    <cellStyle name="Uwaga 3" xfId="3721" hidden="1"/>
    <cellStyle name="Uwaga 3" xfId="3716" hidden="1"/>
    <cellStyle name="Uwaga 3" xfId="3713" hidden="1"/>
    <cellStyle name="Uwaga 3" xfId="3707" hidden="1"/>
    <cellStyle name="Uwaga 3" xfId="3703" hidden="1"/>
    <cellStyle name="Uwaga 3" xfId="3700" hidden="1"/>
    <cellStyle name="Uwaga 3" xfId="3692" hidden="1"/>
    <cellStyle name="Uwaga 3" xfId="3687" hidden="1"/>
    <cellStyle name="Uwaga 3" xfId="3683" hidden="1"/>
    <cellStyle name="Uwaga 3" xfId="3677" hidden="1"/>
    <cellStyle name="Uwaga 3" xfId="3672" hidden="1"/>
    <cellStyle name="Uwaga 3" xfId="3668" hidden="1"/>
    <cellStyle name="Uwaga 3" xfId="3662" hidden="1"/>
    <cellStyle name="Uwaga 3" xfId="3657" hidden="1"/>
    <cellStyle name="Uwaga 3" xfId="3653" hidden="1"/>
    <cellStyle name="Uwaga 3" xfId="3648" hidden="1"/>
    <cellStyle name="Uwaga 3" xfId="3644" hidden="1"/>
    <cellStyle name="Uwaga 3" xfId="3640" hidden="1"/>
    <cellStyle name="Uwaga 3" xfId="3632" hidden="1"/>
    <cellStyle name="Uwaga 3" xfId="3627" hidden="1"/>
    <cellStyle name="Uwaga 3" xfId="3623" hidden="1"/>
    <cellStyle name="Uwaga 3" xfId="3617" hidden="1"/>
    <cellStyle name="Uwaga 3" xfId="3612" hidden="1"/>
    <cellStyle name="Uwaga 3" xfId="3608" hidden="1"/>
    <cellStyle name="Uwaga 3" xfId="3602" hidden="1"/>
    <cellStyle name="Uwaga 3" xfId="3597" hidden="1"/>
    <cellStyle name="Uwaga 3" xfId="3593" hidden="1"/>
    <cellStyle name="Uwaga 3" xfId="3589" hidden="1"/>
    <cellStyle name="Uwaga 3" xfId="3584" hidden="1"/>
    <cellStyle name="Uwaga 3" xfId="3579" hidden="1"/>
    <cellStyle name="Uwaga 3" xfId="3574" hidden="1"/>
    <cellStyle name="Uwaga 3" xfId="3570" hidden="1"/>
    <cellStyle name="Uwaga 3" xfId="3566" hidden="1"/>
    <cellStyle name="Uwaga 3" xfId="3559" hidden="1"/>
    <cellStyle name="Uwaga 3" xfId="3555" hidden="1"/>
    <cellStyle name="Uwaga 3" xfId="3550" hidden="1"/>
    <cellStyle name="Uwaga 3" xfId="3544" hidden="1"/>
    <cellStyle name="Uwaga 3" xfId="3540" hidden="1"/>
    <cellStyle name="Uwaga 3" xfId="3535" hidden="1"/>
    <cellStyle name="Uwaga 3" xfId="3529" hidden="1"/>
    <cellStyle name="Uwaga 3" xfId="3525" hidden="1"/>
    <cellStyle name="Uwaga 3" xfId="3520" hidden="1"/>
    <cellStyle name="Uwaga 3" xfId="3514" hidden="1"/>
    <cellStyle name="Uwaga 3" xfId="3510" hidden="1"/>
    <cellStyle name="Uwaga 3" xfId="3506" hidden="1"/>
    <cellStyle name="Uwaga 3" xfId="4366" hidden="1"/>
    <cellStyle name="Uwaga 3" xfId="4365" hidden="1"/>
    <cellStyle name="Uwaga 3" xfId="4364" hidden="1"/>
    <cellStyle name="Uwaga 3" xfId="4351" hidden="1"/>
    <cellStyle name="Uwaga 3" xfId="4350" hidden="1"/>
    <cellStyle name="Uwaga 3" xfId="4349" hidden="1"/>
    <cellStyle name="Uwaga 3" xfId="4336" hidden="1"/>
    <cellStyle name="Uwaga 3" xfId="4335" hidden="1"/>
    <cellStyle name="Uwaga 3" xfId="4334" hidden="1"/>
    <cellStyle name="Uwaga 3" xfId="4321" hidden="1"/>
    <cellStyle name="Uwaga 3" xfId="4320" hidden="1"/>
    <cellStyle name="Uwaga 3" xfId="4319" hidden="1"/>
    <cellStyle name="Uwaga 3" xfId="4306" hidden="1"/>
    <cellStyle name="Uwaga 3" xfId="4305" hidden="1"/>
    <cellStyle name="Uwaga 3" xfId="4304" hidden="1"/>
    <cellStyle name="Uwaga 3" xfId="4292" hidden="1"/>
    <cellStyle name="Uwaga 3" xfId="4290" hidden="1"/>
    <cellStyle name="Uwaga 3" xfId="4288" hidden="1"/>
    <cellStyle name="Uwaga 3" xfId="4277" hidden="1"/>
    <cellStyle name="Uwaga 3" xfId="4275" hidden="1"/>
    <cellStyle name="Uwaga 3" xfId="4273" hidden="1"/>
    <cellStyle name="Uwaga 3" xfId="4262" hidden="1"/>
    <cellStyle name="Uwaga 3" xfId="4260" hidden="1"/>
    <cellStyle name="Uwaga 3" xfId="4258" hidden="1"/>
    <cellStyle name="Uwaga 3" xfId="4247" hidden="1"/>
    <cellStyle name="Uwaga 3" xfId="4245" hidden="1"/>
    <cellStyle name="Uwaga 3" xfId="4243" hidden="1"/>
    <cellStyle name="Uwaga 3" xfId="4232" hidden="1"/>
    <cellStyle name="Uwaga 3" xfId="4230" hidden="1"/>
    <cellStyle name="Uwaga 3" xfId="4228" hidden="1"/>
    <cellStyle name="Uwaga 3" xfId="4217" hidden="1"/>
    <cellStyle name="Uwaga 3" xfId="4215" hidden="1"/>
    <cellStyle name="Uwaga 3" xfId="4213" hidden="1"/>
    <cellStyle name="Uwaga 3" xfId="4202" hidden="1"/>
    <cellStyle name="Uwaga 3" xfId="4200" hidden="1"/>
    <cellStyle name="Uwaga 3" xfId="4198" hidden="1"/>
    <cellStyle name="Uwaga 3" xfId="4187" hidden="1"/>
    <cellStyle name="Uwaga 3" xfId="4185" hidden="1"/>
    <cellStyle name="Uwaga 3" xfId="4183" hidden="1"/>
    <cellStyle name="Uwaga 3" xfId="4172" hidden="1"/>
    <cellStyle name="Uwaga 3" xfId="4170" hidden="1"/>
    <cellStyle name="Uwaga 3" xfId="4168" hidden="1"/>
    <cellStyle name="Uwaga 3" xfId="4157" hidden="1"/>
    <cellStyle name="Uwaga 3" xfId="4155" hidden="1"/>
    <cellStyle name="Uwaga 3" xfId="4153" hidden="1"/>
    <cellStyle name="Uwaga 3" xfId="4142" hidden="1"/>
    <cellStyle name="Uwaga 3" xfId="4140" hidden="1"/>
    <cellStyle name="Uwaga 3" xfId="4138" hidden="1"/>
    <cellStyle name="Uwaga 3" xfId="4127" hidden="1"/>
    <cellStyle name="Uwaga 3" xfId="4125" hidden="1"/>
    <cellStyle name="Uwaga 3" xfId="4123" hidden="1"/>
    <cellStyle name="Uwaga 3" xfId="4112" hidden="1"/>
    <cellStyle name="Uwaga 3" xfId="4110" hidden="1"/>
    <cellStyle name="Uwaga 3" xfId="4107" hidden="1"/>
    <cellStyle name="Uwaga 3" xfId="4097" hidden="1"/>
    <cellStyle name="Uwaga 3" xfId="4094" hidden="1"/>
    <cellStyle name="Uwaga 3" xfId="4091" hidden="1"/>
    <cellStyle name="Uwaga 3" xfId="4082" hidden="1"/>
    <cellStyle name="Uwaga 3" xfId="4080" hidden="1"/>
    <cellStyle name="Uwaga 3" xfId="4077" hidden="1"/>
    <cellStyle name="Uwaga 3" xfId="4067" hidden="1"/>
    <cellStyle name="Uwaga 3" xfId="4065" hidden="1"/>
    <cellStyle name="Uwaga 3" xfId="4063" hidden="1"/>
    <cellStyle name="Uwaga 3" xfId="4052" hidden="1"/>
    <cellStyle name="Uwaga 3" xfId="4050" hidden="1"/>
    <cellStyle name="Uwaga 3" xfId="4048" hidden="1"/>
    <cellStyle name="Uwaga 3" xfId="4037" hidden="1"/>
    <cellStyle name="Uwaga 3" xfId="4035" hidden="1"/>
    <cellStyle name="Uwaga 3" xfId="4033" hidden="1"/>
    <cellStyle name="Uwaga 3" xfId="4022" hidden="1"/>
    <cellStyle name="Uwaga 3" xfId="4020" hidden="1"/>
    <cellStyle name="Uwaga 3" xfId="4018" hidden="1"/>
    <cellStyle name="Uwaga 3" xfId="4007" hidden="1"/>
    <cellStyle name="Uwaga 3" xfId="4005" hidden="1"/>
    <cellStyle name="Uwaga 3" xfId="4003" hidden="1"/>
    <cellStyle name="Uwaga 3" xfId="3992" hidden="1"/>
    <cellStyle name="Uwaga 3" xfId="3990" hidden="1"/>
    <cellStyle name="Uwaga 3" xfId="3987" hidden="1"/>
    <cellStyle name="Uwaga 3" xfId="3977" hidden="1"/>
    <cellStyle name="Uwaga 3" xfId="3974" hidden="1"/>
    <cellStyle name="Uwaga 3" xfId="3971" hidden="1"/>
    <cellStyle name="Uwaga 3" xfId="3962" hidden="1"/>
    <cellStyle name="Uwaga 3" xfId="3959" hidden="1"/>
    <cellStyle name="Uwaga 3" xfId="3956" hidden="1"/>
    <cellStyle name="Uwaga 3" xfId="3947" hidden="1"/>
    <cellStyle name="Uwaga 3" xfId="3945" hidden="1"/>
    <cellStyle name="Uwaga 3" xfId="3943" hidden="1"/>
    <cellStyle name="Uwaga 3" xfId="3932" hidden="1"/>
    <cellStyle name="Uwaga 3" xfId="3929" hidden="1"/>
    <cellStyle name="Uwaga 3" xfId="3926" hidden="1"/>
    <cellStyle name="Uwaga 3" xfId="3917" hidden="1"/>
    <cellStyle name="Uwaga 3" xfId="3914" hidden="1"/>
    <cellStyle name="Uwaga 3" xfId="3911" hidden="1"/>
    <cellStyle name="Uwaga 3" xfId="3902" hidden="1"/>
    <cellStyle name="Uwaga 3" xfId="3899" hidden="1"/>
    <cellStyle name="Uwaga 3" xfId="3896" hidden="1"/>
    <cellStyle name="Uwaga 3" xfId="3889" hidden="1"/>
    <cellStyle name="Uwaga 3" xfId="3885" hidden="1"/>
    <cellStyle name="Uwaga 3" xfId="3882" hidden="1"/>
    <cellStyle name="Uwaga 3" xfId="3874" hidden="1"/>
    <cellStyle name="Uwaga 3" xfId="3870" hidden="1"/>
    <cellStyle name="Uwaga 3" xfId="3867" hidden="1"/>
    <cellStyle name="Uwaga 3" xfId="3859" hidden="1"/>
    <cellStyle name="Uwaga 3" xfId="3855" hidden="1"/>
    <cellStyle name="Uwaga 3" xfId="3851" hidden="1"/>
    <cellStyle name="Uwaga 3" xfId="3844" hidden="1"/>
    <cellStyle name="Uwaga 3" xfId="3840" hidden="1"/>
    <cellStyle name="Uwaga 3" xfId="3837" hidden="1"/>
    <cellStyle name="Uwaga 3" xfId="3829" hidden="1"/>
    <cellStyle name="Uwaga 3" xfId="3825" hidden="1"/>
    <cellStyle name="Uwaga 3" xfId="3822" hidden="1"/>
    <cellStyle name="Uwaga 3" xfId="3813" hidden="1"/>
    <cellStyle name="Uwaga 3" xfId="3808" hidden="1"/>
    <cellStyle name="Uwaga 3" xfId="3804" hidden="1"/>
    <cellStyle name="Uwaga 3" xfId="3798" hidden="1"/>
    <cellStyle name="Uwaga 3" xfId="3793" hidden="1"/>
    <cellStyle name="Uwaga 3" xfId="3789" hidden="1"/>
    <cellStyle name="Uwaga 3" xfId="3783" hidden="1"/>
    <cellStyle name="Uwaga 3" xfId="3778" hidden="1"/>
    <cellStyle name="Uwaga 3" xfId="3774" hidden="1"/>
    <cellStyle name="Uwaga 3" xfId="3769" hidden="1"/>
    <cellStyle name="Uwaga 3" xfId="3765" hidden="1"/>
    <cellStyle name="Uwaga 3" xfId="3761" hidden="1"/>
    <cellStyle name="Uwaga 3" xfId="3754" hidden="1"/>
    <cellStyle name="Uwaga 3" xfId="3749" hidden="1"/>
    <cellStyle name="Uwaga 3" xfId="3745" hidden="1"/>
    <cellStyle name="Uwaga 3" xfId="3738" hidden="1"/>
    <cellStyle name="Uwaga 3" xfId="3733" hidden="1"/>
    <cellStyle name="Uwaga 3" xfId="3729" hidden="1"/>
    <cellStyle name="Uwaga 3" xfId="3724" hidden="1"/>
    <cellStyle name="Uwaga 3" xfId="3719" hidden="1"/>
    <cellStyle name="Uwaga 3" xfId="3715" hidden="1"/>
    <cellStyle name="Uwaga 3" xfId="3709" hidden="1"/>
    <cellStyle name="Uwaga 3" xfId="3705" hidden="1"/>
    <cellStyle name="Uwaga 3" xfId="3702" hidden="1"/>
    <cellStyle name="Uwaga 3" xfId="3695" hidden="1"/>
    <cellStyle name="Uwaga 3" xfId="3690" hidden="1"/>
    <cellStyle name="Uwaga 3" xfId="3685" hidden="1"/>
    <cellStyle name="Uwaga 3" xfId="3679" hidden="1"/>
    <cellStyle name="Uwaga 3" xfId="3674" hidden="1"/>
    <cellStyle name="Uwaga 3" xfId="3669" hidden="1"/>
    <cellStyle name="Uwaga 3" xfId="3664" hidden="1"/>
    <cellStyle name="Uwaga 3" xfId="3659" hidden="1"/>
    <cellStyle name="Uwaga 3" xfId="3654" hidden="1"/>
    <cellStyle name="Uwaga 3" xfId="3650" hidden="1"/>
    <cellStyle name="Uwaga 3" xfId="3646" hidden="1"/>
    <cellStyle name="Uwaga 3" xfId="3641" hidden="1"/>
    <cellStyle name="Uwaga 3" xfId="3634" hidden="1"/>
    <cellStyle name="Uwaga 3" xfId="3629" hidden="1"/>
    <cellStyle name="Uwaga 3" xfId="3624" hidden="1"/>
    <cellStyle name="Uwaga 3" xfId="3618" hidden="1"/>
    <cellStyle name="Uwaga 3" xfId="3613" hidden="1"/>
    <cellStyle name="Uwaga 3" xfId="3609" hidden="1"/>
    <cellStyle name="Uwaga 3" xfId="3604" hidden="1"/>
    <cellStyle name="Uwaga 3" xfId="3599" hidden="1"/>
    <cellStyle name="Uwaga 3" xfId="3594" hidden="1"/>
    <cellStyle name="Uwaga 3" xfId="3590" hidden="1"/>
    <cellStyle name="Uwaga 3" xfId="3585" hidden="1"/>
    <cellStyle name="Uwaga 3" xfId="3580" hidden="1"/>
    <cellStyle name="Uwaga 3" xfId="3575" hidden="1"/>
    <cellStyle name="Uwaga 3" xfId="3571" hidden="1"/>
    <cellStyle name="Uwaga 3" xfId="3567" hidden="1"/>
    <cellStyle name="Uwaga 3" xfId="3560" hidden="1"/>
    <cellStyle name="Uwaga 3" xfId="3556" hidden="1"/>
    <cellStyle name="Uwaga 3" xfId="3551" hidden="1"/>
    <cellStyle name="Uwaga 3" xfId="3545" hidden="1"/>
    <cellStyle name="Uwaga 3" xfId="3541" hidden="1"/>
    <cellStyle name="Uwaga 3" xfId="3536" hidden="1"/>
    <cellStyle name="Uwaga 3" xfId="3530" hidden="1"/>
    <cellStyle name="Uwaga 3" xfId="3526" hidden="1"/>
    <cellStyle name="Uwaga 3" xfId="3522" hidden="1"/>
    <cellStyle name="Uwaga 3" xfId="3515" hidden="1"/>
    <cellStyle name="Uwaga 3" xfId="3511" hidden="1"/>
    <cellStyle name="Uwaga 3" xfId="3507" hidden="1"/>
    <cellStyle name="Uwaga 3" xfId="4371" hidden="1"/>
    <cellStyle name="Uwaga 3" xfId="4369" hidden="1"/>
    <cellStyle name="Uwaga 3" xfId="4367" hidden="1"/>
    <cellStyle name="Uwaga 3" xfId="4354" hidden="1"/>
    <cellStyle name="Uwaga 3" xfId="4353" hidden="1"/>
    <cellStyle name="Uwaga 3" xfId="4352" hidden="1"/>
    <cellStyle name="Uwaga 3" xfId="4339" hidden="1"/>
    <cellStyle name="Uwaga 3" xfId="4338" hidden="1"/>
    <cellStyle name="Uwaga 3" xfId="4337" hidden="1"/>
    <cellStyle name="Uwaga 3" xfId="4325" hidden="1"/>
    <cellStyle name="Uwaga 3" xfId="4323" hidden="1"/>
    <cellStyle name="Uwaga 3" xfId="4322" hidden="1"/>
    <cellStyle name="Uwaga 3" xfId="4309" hidden="1"/>
    <cellStyle name="Uwaga 3" xfId="4308" hidden="1"/>
    <cellStyle name="Uwaga 3" xfId="4307" hidden="1"/>
    <cellStyle name="Uwaga 3" xfId="4295" hidden="1"/>
    <cellStyle name="Uwaga 3" xfId="4293" hidden="1"/>
    <cellStyle name="Uwaga 3" xfId="4291" hidden="1"/>
    <cellStyle name="Uwaga 3" xfId="4280" hidden="1"/>
    <cellStyle name="Uwaga 3" xfId="4278" hidden="1"/>
    <cellStyle name="Uwaga 3" xfId="4276" hidden="1"/>
    <cellStyle name="Uwaga 3" xfId="4265" hidden="1"/>
    <cellStyle name="Uwaga 3" xfId="4263" hidden="1"/>
    <cellStyle name="Uwaga 3" xfId="4261" hidden="1"/>
    <cellStyle name="Uwaga 3" xfId="4250" hidden="1"/>
    <cellStyle name="Uwaga 3" xfId="4248" hidden="1"/>
    <cellStyle name="Uwaga 3" xfId="4246" hidden="1"/>
    <cellStyle name="Uwaga 3" xfId="4235" hidden="1"/>
    <cellStyle name="Uwaga 3" xfId="4233" hidden="1"/>
    <cellStyle name="Uwaga 3" xfId="4231" hidden="1"/>
    <cellStyle name="Uwaga 3" xfId="4220" hidden="1"/>
    <cellStyle name="Uwaga 3" xfId="4218" hidden="1"/>
    <cellStyle name="Uwaga 3" xfId="4216" hidden="1"/>
    <cellStyle name="Uwaga 3" xfId="4205" hidden="1"/>
    <cellStyle name="Uwaga 3" xfId="4203" hidden="1"/>
    <cellStyle name="Uwaga 3" xfId="4201" hidden="1"/>
    <cellStyle name="Uwaga 3" xfId="4190" hidden="1"/>
    <cellStyle name="Uwaga 3" xfId="4188" hidden="1"/>
    <cellStyle name="Uwaga 3" xfId="4186" hidden="1"/>
    <cellStyle name="Uwaga 3" xfId="4175" hidden="1"/>
    <cellStyle name="Uwaga 3" xfId="4173" hidden="1"/>
    <cellStyle name="Uwaga 3" xfId="4171" hidden="1"/>
    <cellStyle name="Uwaga 3" xfId="4160" hidden="1"/>
    <cellStyle name="Uwaga 3" xfId="4158" hidden="1"/>
    <cellStyle name="Uwaga 3" xfId="4156" hidden="1"/>
    <cellStyle name="Uwaga 3" xfId="4145" hidden="1"/>
    <cellStyle name="Uwaga 3" xfId="4143" hidden="1"/>
    <cellStyle name="Uwaga 3" xfId="4141" hidden="1"/>
    <cellStyle name="Uwaga 3" xfId="4130" hidden="1"/>
    <cellStyle name="Uwaga 3" xfId="4128" hidden="1"/>
    <cellStyle name="Uwaga 3" xfId="4126" hidden="1"/>
    <cellStyle name="Uwaga 3" xfId="4115" hidden="1"/>
    <cellStyle name="Uwaga 3" xfId="4113" hidden="1"/>
    <cellStyle name="Uwaga 3" xfId="4111" hidden="1"/>
    <cellStyle name="Uwaga 3" xfId="4100" hidden="1"/>
    <cellStyle name="Uwaga 3" xfId="4098" hidden="1"/>
    <cellStyle name="Uwaga 3" xfId="4096" hidden="1"/>
    <cellStyle name="Uwaga 3" xfId="4085" hidden="1"/>
    <cellStyle name="Uwaga 3" xfId="4083" hidden="1"/>
    <cellStyle name="Uwaga 3" xfId="4081" hidden="1"/>
    <cellStyle name="Uwaga 3" xfId="4070" hidden="1"/>
    <cellStyle name="Uwaga 3" xfId="4068" hidden="1"/>
    <cellStyle name="Uwaga 3" xfId="4066" hidden="1"/>
    <cellStyle name="Uwaga 3" xfId="4055" hidden="1"/>
    <cellStyle name="Uwaga 3" xfId="4053" hidden="1"/>
    <cellStyle name="Uwaga 3" xfId="4051" hidden="1"/>
    <cellStyle name="Uwaga 3" xfId="4040" hidden="1"/>
    <cellStyle name="Uwaga 3" xfId="4038" hidden="1"/>
    <cellStyle name="Uwaga 3" xfId="4036" hidden="1"/>
    <cellStyle name="Uwaga 3" xfId="4025" hidden="1"/>
    <cellStyle name="Uwaga 3" xfId="4023" hidden="1"/>
    <cellStyle name="Uwaga 3" xfId="4021" hidden="1"/>
    <cellStyle name="Uwaga 3" xfId="4010" hidden="1"/>
    <cellStyle name="Uwaga 3" xfId="4008" hidden="1"/>
    <cellStyle name="Uwaga 3" xfId="4006" hidden="1"/>
    <cellStyle name="Uwaga 3" xfId="3995" hidden="1"/>
    <cellStyle name="Uwaga 3" xfId="3993" hidden="1"/>
    <cellStyle name="Uwaga 3" xfId="3991" hidden="1"/>
    <cellStyle name="Uwaga 3" xfId="3980" hidden="1"/>
    <cellStyle name="Uwaga 3" xfId="3978" hidden="1"/>
    <cellStyle name="Uwaga 3" xfId="3975" hidden="1"/>
    <cellStyle name="Uwaga 3" xfId="3965" hidden="1"/>
    <cellStyle name="Uwaga 3" xfId="3963" hidden="1"/>
    <cellStyle name="Uwaga 3" xfId="3961" hidden="1"/>
    <cellStyle name="Uwaga 3" xfId="3950" hidden="1"/>
    <cellStyle name="Uwaga 3" xfId="3948" hidden="1"/>
    <cellStyle name="Uwaga 3" xfId="3946" hidden="1"/>
    <cellStyle name="Uwaga 3" xfId="3935" hidden="1"/>
    <cellStyle name="Uwaga 3" xfId="3933" hidden="1"/>
    <cellStyle name="Uwaga 3" xfId="3930" hidden="1"/>
    <cellStyle name="Uwaga 3" xfId="3920" hidden="1"/>
    <cellStyle name="Uwaga 3" xfId="3918" hidden="1"/>
    <cellStyle name="Uwaga 3" xfId="3915" hidden="1"/>
    <cellStyle name="Uwaga 3" xfId="3905" hidden="1"/>
    <cellStyle name="Uwaga 3" xfId="3903" hidden="1"/>
    <cellStyle name="Uwaga 3" xfId="3900" hidden="1"/>
    <cellStyle name="Uwaga 3" xfId="3891" hidden="1"/>
    <cellStyle name="Uwaga 3" xfId="3888" hidden="1"/>
    <cellStyle name="Uwaga 3" xfId="3884" hidden="1"/>
    <cellStyle name="Uwaga 3" xfId="3876" hidden="1"/>
    <cellStyle name="Uwaga 3" xfId="3873" hidden="1"/>
    <cellStyle name="Uwaga 3" xfId="3869" hidden="1"/>
    <cellStyle name="Uwaga 3" xfId="3861" hidden="1"/>
    <cellStyle name="Uwaga 3" xfId="3858" hidden="1"/>
    <cellStyle name="Uwaga 3" xfId="3854" hidden="1"/>
    <cellStyle name="Uwaga 3" xfId="3846" hidden="1"/>
    <cellStyle name="Uwaga 3" xfId="3843" hidden="1"/>
    <cellStyle name="Uwaga 3" xfId="3839" hidden="1"/>
    <cellStyle name="Uwaga 3" xfId="3831" hidden="1"/>
    <cellStyle name="Uwaga 3" xfId="3828" hidden="1"/>
    <cellStyle name="Uwaga 3" xfId="3824" hidden="1"/>
    <cellStyle name="Uwaga 3" xfId="3816" hidden="1"/>
    <cellStyle name="Uwaga 3" xfId="3812" hidden="1"/>
    <cellStyle name="Uwaga 3" xfId="3807" hidden="1"/>
    <cellStyle name="Uwaga 3" xfId="3801" hidden="1"/>
    <cellStyle name="Uwaga 3" xfId="3797" hidden="1"/>
    <cellStyle name="Uwaga 3" xfId="3792" hidden="1"/>
    <cellStyle name="Uwaga 3" xfId="3786" hidden="1"/>
    <cellStyle name="Uwaga 3" xfId="3782" hidden="1"/>
    <cellStyle name="Uwaga 3" xfId="3777" hidden="1"/>
    <cellStyle name="Uwaga 3" xfId="3771" hidden="1"/>
    <cellStyle name="Uwaga 3" xfId="3768" hidden="1"/>
    <cellStyle name="Uwaga 3" xfId="3764" hidden="1"/>
    <cellStyle name="Uwaga 3" xfId="3756" hidden="1"/>
    <cellStyle name="Uwaga 3" xfId="3753" hidden="1"/>
    <cellStyle name="Uwaga 3" xfId="3748" hidden="1"/>
    <cellStyle name="Uwaga 3" xfId="3741" hidden="1"/>
    <cellStyle name="Uwaga 3" xfId="3737" hidden="1"/>
    <cellStyle name="Uwaga 3" xfId="3732" hidden="1"/>
    <cellStyle name="Uwaga 3" xfId="3726" hidden="1"/>
    <cellStyle name="Uwaga 3" xfId="3722" hidden="1"/>
    <cellStyle name="Uwaga 3" xfId="3717" hidden="1"/>
    <cellStyle name="Uwaga 3" xfId="3711" hidden="1"/>
    <cellStyle name="Uwaga 3" xfId="3708" hidden="1"/>
    <cellStyle name="Uwaga 3" xfId="3704" hidden="1"/>
    <cellStyle name="Uwaga 3" xfId="3696" hidden="1"/>
    <cellStyle name="Uwaga 3" xfId="3691" hidden="1"/>
    <cellStyle name="Uwaga 3" xfId="3686" hidden="1"/>
    <cellStyle name="Uwaga 3" xfId="3681" hidden="1"/>
    <cellStyle name="Uwaga 3" xfId="3676" hidden="1"/>
    <cellStyle name="Uwaga 3" xfId="3671" hidden="1"/>
    <cellStyle name="Uwaga 3" xfId="3666" hidden="1"/>
    <cellStyle name="Uwaga 3" xfId="3661" hidden="1"/>
    <cellStyle name="Uwaga 3" xfId="3656" hidden="1"/>
    <cellStyle name="Uwaga 3" xfId="3651" hidden="1"/>
    <cellStyle name="Uwaga 3" xfId="3647" hidden="1"/>
    <cellStyle name="Uwaga 3" xfId="3642" hidden="1"/>
    <cellStyle name="Uwaga 3" xfId="3635" hidden="1"/>
    <cellStyle name="Uwaga 3" xfId="3630" hidden="1"/>
    <cellStyle name="Uwaga 3" xfId="3625" hidden="1"/>
    <cellStyle name="Uwaga 3" xfId="3620" hidden="1"/>
    <cellStyle name="Uwaga 3" xfId="3615" hidden="1"/>
    <cellStyle name="Uwaga 3" xfId="3610" hidden="1"/>
    <cellStyle name="Uwaga 3" xfId="3605" hidden="1"/>
    <cellStyle name="Uwaga 3" xfId="3600" hidden="1"/>
    <cellStyle name="Uwaga 3" xfId="3595" hidden="1"/>
    <cellStyle name="Uwaga 3" xfId="3591" hidden="1"/>
    <cellStyle name="Uwaga 3" xfId="3586" hidden="1"/>
    <cellStyle name="Uwaga 3" xfId="3581" hidden="1"/>
    <cellStyle name="Uwaga 3" xfId="3576" hidden="1"/>
    <cellStyle name="Uwaga 3" xfId="3572" hidden="1"/>
    <cellStyle name="Uwaga 3" xfId="3568" hidden="1"/>
    <cellStyle name="Uwaga 3" xfId="3561" hidden="1"/>
    <cellStyle name="Uwaga 3" xfId="3557" hidden="1"/>
    <cellStyle name="Uwaga 3" xfId="3552" hidden="1"/>
    <cellStyle name="Uwaga 3" xfId="3546" hidden="1"/>
    <cellStyle name="Uwaga 3" xfId="3542" hidden="1"/>
    <cellStyle name="Uwaga 3" xfId="3537" hidden="1"/>
    <cellStyle name="Uwaga 3" xfId="3531" hidden="1"/>
    <cellStyle name="Uwaga 3" xfId="3527" hidden="1"/>
    <cellStyle name="Uwaga 3" xfId="3523" hidden="1"/>
    <cellStyle name="Uwaga 3" xfId="3516" hidden="1"/>
    <cellStyle name="Uwaga 3" xfId="3512" hidden="1"/>
    <cellStyle name="Uwaga 3" xfId="3508" hidden="1"/>
    <cellStyle name="Uwaga 3" xfId="4375" hidden="1"/>
    <cellStyle name="Uwaga 3" xfId="4374" hidden="1"/>
    <cellStyle name="Uwaga 3" xfId="4372" hidden="1"/>
    <cellStyle name="Uwaga 3" xfId="4359" hidden="1"/>
    <cellStyle name="Uwaga 3" xfId="4357" hidden="1"/>
    <cellStyle name="Uwaga 3" xfId="4355" hidden="1"/>
    <cellStyle name="Uwaga 3" xfId="4345" hidden="1"/>
    <cellStyle name="Uwaga 3" xfId="4343" hidden="1"/>
    <cellStyle name="Uwaga 3" xfId="4341" hidden="1"/>
    <cellStyle name="Uwaga 3" xfId="4330" hidden="1"/>
    <cellStyle name="Uwaga 3" xfId="4328" hidden="1"/>
    <cellStyle name="Uwaga 3" xfId="4326" hidden="1"/>
    <cellStyle name="Uwaga 3" xfId="4313" hidden="1"/>
    <cellStyle name="Uwaga 3" xfId="4311" hidden="1"/>
    <cellStyle name="Uwaga 3" xfId="4310" hidden="1"/>
    <cellStyle name="Uwaga 3" xfId="4297" hidden="1"/>
    <cellStyle name="Uwaga 3" xfId="4296" hidden="1"/>
    <cellStyle name="Uwaga 3" xfId="4294" hidden="1"/>
    <cellStyle name="Uwaga 3" xfId="4282" hidden="1"/>
    <cellStyle name="Uwaga 3" xfId="4281" hidden="1"/>
    <cellStyle name="Uwaga 3" xfId="4279" hidden="1"/>
    <cellStyle name="Uwaga 3" xfId="4267" hidden="1"/>
    <cellStyle name="Uwaga 3" xfId="4266" hidden="1"/>
    <cellStyle name="Uwaga 3" xfId="4264" hidden="1"/>
    <cellStyle name="Uwaga 3" xfId="4252" hidden="1"/>
    <cellStyle name="Uwaga 3" xfId="4251" hidden="1"/>
    <cellStyle name="Uwaga 3" xfId="4249" hidden="1"/>
    <cellStyle name="Uwaga 3" xfId="4237" hidden="1"/>
    <cellStyle name="Uwaga 3" xfId="4236" hidden="1"/>
    <cellStyle name="Uwaga 3" xfId="4234" hidden="1"/>
    <cellStyle name="Uwaga 3" xfId="4222" hidden="1"/>
    <cellStyle name="Uwaga 3" xfId="4221" hidden="1"/>
    <cellStyle name="Uwaga 3" xfId="4219" hidden="1"/>
    <cellStyle name="Uwaga 3" xfId="4207" hidden="1"/>
    <cellStyle name="Uwaga 3" xfId="4206" hidden="1"/>
    <cellStyle name="Uwaga 3" xfId="4204" hidden="1"/>
    <cellStyle name="Uwaga 3" xfId="4192" hidden="1"/>
    <cellStyle name="Uwaga 3" xfId="4191" hidden="1"/>
    <cellStyle name="Uwaga 3" xfId="4189" hidden="1"/>
    <cellStyle name="Uwaga 3" xfId="4177" hidden="1"/>
    <cellStyle name="Uwaga 3" xfId="4176" hidden="1"/>
    <cellStyle name="Uwaga 3" xfId="4174" hidden="1"/>
    <cellStyle name="Uwaga 3" xfId="4162" hidden="1"/>
    <cellStyle name="Uwaga 3" xfId="4161" hidden="1"/>
    <cellStyle name="Uwaga 3" xfId="4159" hidden="1"/>
    <cellStyle name="Uwaga 3" xfId="4147" hidden="1"/>
    <cellStyle name="Uwaga 3" xfId="4146" hidden="1"/>
    <cellStyle name="Uwaga 3" xfId="4144" hidden="1"/>
    <cellStyle name="Uwaga 3" xfId="4132" hidden="1"/>
    <cellStyle name="Uwaga 3" xfId="4131" hidden="1"/>
    <cellStyle name="Uwaga 3" xfId="4129" hidden="1"/>
    <cellStyle name="Uwaga 3" xfId="4117" hidden="1"/>
    <cellStyle name="Uwaga 3" xfId="4116" hidden="1"/>
    <cellStyle name="Uwaga 3" xfId="4114" hidden="1"/>
    <cellStyle name="Uwaga 3" xfId="4102" hidden="1"/>
    <cellStyle name="Uwaga 3" xfId="4101" hidden="1"/>
    <cellStyle name="Uwaga 3" xfId="4099" hidden="1"/>
    <cellStyle name="Uwaga 3" xfId="4087" hidden="1"/>
    <cellStyle name="Uwaga 3" xfId="4086" hidden="1"/>
    <cellStyle name="Uwaga 3" xfId="4084" hidden="1"/>
    <cellStyle name="Uwaga 3" xfId="4072" hidden="1"/>
    <cellStyle name="Uwaga 3" xfId="4071" hidden="1"/>
    <cellStyle name="Uwaga 3" xfId="4069" hidden="1"/>
    <cellStyle name="Uwaga 3" xfId="4057" hidden="1"/>
    <cellStyle name="Uwaga 3" xfId="4056" hidden="1"/>
    <cellStyle name="Uwaga 3" xfId="4054" hidden="1"/>
    <cellStyle name="Uwaga 3" xfId="4042" hidden="1"/>
    <cellStyle name="Uwaga 3" xfId="4041" hidden="1"/>
    <cellStyle name="Uwaga 3" xfId="4039" hidden="1"/>
    <cellStyle name="Uwaga 3" xfId="4027" hidden="1"/>
    <cellStyle name="Uwaga 3" xfId="4026" hidden="1"/>
    <cellStyle name="Uwaga 3" xfId="4024" hidden="1"/>
    <cellStyle name="Uwaga 3" xfId="4012" hidden="1"/>
    <cellStyle name="Uwaga 3" xfId="4011" hidden="1"/>
    <cellStyle name="Uwaga 3" xfId="4009" hidden="1"/>
    <cellStyle name="Uwaga 3" xfId="3997" hidden="1"/>
    <cellStyle name="Uwaga 3" xfId="3996" hidden="1"/>
    <cellStyle name="Uwaga 3" xfId="3994" hidden="1"/>
    <cellStyle name="Uwaga 3" xfId="3982" hidden="1"/>
    <cellStyle name="Uwaga 3" xfId="3981" hidden="1"/>
    <cellStyle name="Uwaga 3" xfId="3979" hidden="1"/>
    <cellStyle name="Uwaga 3" xfId="3967" hidden="1"/>
    <cellStyle name="Uwaga 3" xfId="3966" hidden="1"/>
    <cellStyle name="Uwaga 3" xfId="3964" hidden="1"/>
    <cellStyle name="Uwaga 3" xfId="3952" hidden="1"/>
    <cellStyle name="Uwaga 3" xfId="3951" hidden="1"/>
    <cellStyle name="Uwaga 3" xfId="3949" hidden="1"/>
    <cellStyle name="Uwaga 3" xfId="3937" hidden="1"/>
    <cellStyle name="Uwaga 3" xfId="3936" hidden="1"/>
    <cellStyle name="Uwaga 3" xfId="3934" hidden="1"/>
    <cellStyle name="Uwaga 3" xfId="3922" hidden="1"/>
    <cellStyle name="Uwaga 3" xfId="3921" hidden="1"/>
    <cellStyle name="Uwaga 3" xfId="3919" hidden="1"/>
    <cellStyle name="Uwaga 3" xfId="3907" hidden="1"/>
    <cellStyle name="Uwaga 3" xfId="3906" hidden="1"/>
    <cellStyle name="Uwaga 3" xfId="3904" hidden="1"/>
    <cellStyle name="Uwaga 3" xfId="3892" hidden="1"/>
    <cellStyle name="Uwaga 3" xfId="3890" hidden="1"/>
    <cellStyle name="Uwaga 3" xfId="3887" hidden="1"/>
    <cellStyle name="Uwaga 3" xfId="3877" hidden="1"/>
    <cellStyle name="Uwaga 3" xfId="3875" hidden="1"/>
    <cellStyle name="Uwaga 3" xfId="3872" hidden="1"/>
    <cellStyle name="Uwaga 3" xfId="3862" hidden="1"/>
    <cellStyle name="Uwaga 3" xfId="3860" hidden="1"/>
    <cellStyle name="Uwaga 3" xfId="3857" hidden="1"/>
    <cellStyle name="Uwaga 3" xfId="3847" hidden="1"/>
    <cellStyle name="Uwaga 3" xfId="3845" hidden="1"/>
    <cellStyle name="Uwaga 3" xfId="3842" hidden="1"/>
    <cellStyle name="Uwaga 3" xfId="3832" hidden="1"/>
    <cellStyle name="Uwaga 3" xfId="3830" hidden="1"/>
    <cellStyle name="Uwaga 3" xfId="3827" hidden="1"/>
    <cellStyle name="Uwaga 3" xfId="3817" hidden="1"/>
    <cellStyle name="Uwaga 3" xfId="3815" hidden="1"/>
    <cellStyle name="Uwaga 3" xfId="3811" hidden="1"/>
    <cellStyle name="Uwaga 3" xfId="3802" hidden="1"/>
    <cellStyle name="Uwaga 3" xfId="3799" hidden="1"/>
    <cellStyle name="Uwaga 3" xfId="3795" hidden="1"/>
    <cellStyle name="Uwaga 3" xfId="3787" hidden="1"/>
    <cellStyle name="Uwaga 3" xfId="3785" hidden="1"/>
    <cellStyle name="Uwaga 3" xfId="3781" hidden="1"/>
    <cellStyle name="Uwaga 3" xfId="3772" hidden="1"/>
    <cellStyle name="Uwaga 3" xfId="3770" hidden="1"/>
    <cellStyle name="Uwaga 3" xfId="3767" hidden="1"/>
    <cellStyle name="Uwaga 3" xfId="3757" hidden="1"/>
    <cellStyle name="Uwaga 3" xfId="3755" hidden="1"/>
    <cellStyle name="Uwaga 3" xfId="3750" hidden="1"/>
    <cellStyle name="Uwaga 3" xfId="3742" hidden="1"/>
    <cellStyle name="Uwaga 3" xfId="3740" hidden="1"/>
    <cellStyle name="Uwaga 3" xfId="3735" hidden="1"/>
    <cellStyle name="Uwaga 3" xfId="3727" hidden="1"/>
    <cellStyle name="Uwaga 3" xfId="3725" hidden="1"/>
    <cellStyle name="Uwaga 3" xfId="3720" hidden="1"/>
    <cellStyle name="Uwaga 3" xfId="3712" hidden="1"/>
    <cellStyle name="Uwaga 3" xfId="3710" hidden="1"/>
    <cellStyle name="Uwaga 3" xfId="3706" hidden="1"/>
    <cellStyle name="Uwaga 3" xfId="3697" hidden="1"/>
    <cellStyle name="Uwaga 3" xfId="3694" hidden="1"/>
    <cellStyle name="Uwaga 3" xfId="3689" hidden="1"/>
    <cellStyle name="Uwaga 3" xfId="3682" hidden="1"/>
    <cellStyle name="Uwaga 3" xfId="3678" hidden="1"/>
    <cellStyle name="Uwaga 3" xfId="3673" hidden="1"/>
    <cellStyle name="Uwaga 3" xfId="3667" hidden="1"/>
    <cellStyle name="Uwaga 3" xfId="3663" hidden="1"/>
    <cellStyle name="Uwaga 3" xfId="3658" hidden="1"/>
    <cellStyle name="Uwaga 3" xfId="3652" hidden="1"/>
    <cellStyle name="Uwaga 3" xfId="3649" hidden="1"/>
    <cellStyle name="Uwaga 3" xfId="3645" hidden="1"/>
    <cellStyle name="Uwaga 3" xfId="3636" hidden="1"/>
    <cellStyle name="Uwaga 3" xfId="3631" hidden="1"/>
    <cellStyle name="Uwaga 3" xfId="3626" hidden="1"/>
    <cellStyle name="Uwaga 3" xfId="3621" hidden="1"/>
    <cellStyle name="Uwaga 3" xfId="3616" hidden="1"/>
    <cellStyle name="Uwaga 3" xfId="3611" hidden="1"/>
    <cellStyle name="Uwaga 3" xfId="3606" hidden="1"/>
    <cellStyle name="Uwaga 3" xfId="3601" hidden="1"/>
    <cellStyle name="Uwaga 3" xfId="3596" hidden="1"/>
    <cellStyle name="Uwaga 3" xfId="3592" hidden="1"/>
    <cellStyle name="Uwaga 3" xfId="3587" hidden="1"/>
    <cellStyle name="Uwaga 3" xfId="3582" hidden="1"/>
    <cellStyle name="Uwaga 3" xfId="3577" hidden="1"/>
    <cellStyle name="Uwaga 3" xfId="3573" hidden="1"/>
    <cellStyle name="Uwaga 3" xfId="3569" hidden="1"/>
    <cellStyle name="Uwaga 3" xfId="3562" hidden="1"/>
    <cellStyle name="Uwaga 3" xfId="3558" hidden="1"/>
    <cellStyle name="Uwaga 3" xfId="3553" hidden="1"/>
    <cellStyle name="Uwaga 3" xfId="3547" hidden="1"/>
    <cellStyle name="Uwaga 3" xfId="3543" hidden="1"/>
    <cellStyle name="Uwaga 3" xfId="3538" hidden="1"/>
    <cellStyle name="Uwaga 3" xfId="3532" hidden="1"/>
    <cellStyle name="Uwaga 3" xfId="3528" hidden="1"/>
    <cellStyle name="Uwaga 3" xfId="3524" hidden="1"/>
    <cellStyle name="Uwaga 3" xfId="3517" hidden="1"/>
    <cellStyle name="Uwaga 3" xfId="3513" hidden="1"/>
    <cellStyle name="Uwaga 3" xfId="3509" hidden="1"/>
    <cellStyle name="Uwaga 3" xfId="2421" hidden="1"/>
    <cellStyle name="Uwaga 3" xfId="2417" hidden="1"/>
    <cellStyle name="Uwaga 3" xfId="2413" hidden="1"/>
    <cellStyle name="Uwaga 3" xfId="2373" hidden="1"/>
    <cellStyle name="Uwaga 3" xfId="2369" hidden="1"/>
    <cellStyle name="Uwaga 3" xfId="2365" hidden="1"/>
    <cellStyle name="Uwaga 3" xfId="2336" hidden="1"/>
    <cellStyle name="Uwaga 3" xfId="2331" hidden="1"/>
    <cellStyle name="Uwaga 3" xfId="2328" hidden="1"/>
    <cellStyle name="Uwaga 3" xfId="2300" hidden="1"/>
    <cellStyle name="Uwaga 3" xfId="2298" hidden="1"/>
    <cellStyle name="Uwaga 3" xfId="2294" hidden="1"/>
    <cellStyle name="Uwaga 3" xfId="2257" hidden="1"/>
    <cellStyle name="Uwaga 3" xfId="2254" hidden="1"/>
    <cellStyle name="Uwaga 3" xfId="2249" hidden="1"/>
    <cellStyle name="Uwaga 3" xfId="2208" hidden="1"/>
    <cellStyle name="Uwaga 3" xfId="2204" hidden="1"/>
    <cellStyle name="Uwaga 3" xfId="2200" hidden="1"/>
    <cellStyle name="Uwaga 3" xfId="2167" hidden="1"/>
    <cellStyle name="Uwaga 3" xfId="2162" hidden="1"/>
    <cellStyle name="Uwaga 3" xfId="2158" hidden="1"/>
    <cellStyle name="Uwaga 3" xfId="2129" hidden="1"/>
    <cellStyle name="Uwaga 3" xfId="2126" hidden="1"/>
    <cellStyle name="Uwaga 3" xfId="2120" hidden="1"/>
    <cellStyle name="Uwaga 3" xfId="2093" hidden="1"/>
    <cellStyle name="Uwaga 3" xfId="2088" hidden="1"/>
    <cellStyle name="Uwaga 3" xfId="2084" hidden="1"/>
    <cellStyle name="Uwaga 3" xfId="2046" hidden="1"/>
    <cellStyle name="Uwaga 3" xfId="2040" hidden="1"/>
    <cellStyle name="Uwaga 3" xfId="2036" hidden="1"/>
    <cellStyle name="Uwaga 3" xfId="2003" hidden="1"/>
    <cellStyle name="Uwaga 3" xfId="1998" hidden="1"/>
    <cellStyle name="Uwaga 3" xfId="1993" hidden="1"/>
    <cellStyle name="Uwaga 3" xfId="1964" hidden="1"/>
    <cellStyle name="Uwaga 3" xfId="1960" hidden="1"/>
    <cellStyle name="Uwaga 3" xfId="1956" hidden="1"/>
    <cellStyle name="Uwaga 3" xfId="1926" hidden="1"/>
    <cellStyle name="Uwaga 3" xfId="1923" hidden="1"/>
    <cellStyle name="Uwaga 3" xfId="1919" hidden="1"/>
    <cellStyle name="Uwaga 3" xfId="1881" hidden="1"/>
    <cellStyle name="Uwaga 3" xfId="1876" hidden="1"/>
    <cellStyle name="Uwaga 3" xfId="1870" hidden="1"/>
    <cellStyle name="Uwaga 3" xfId="1839" hidden="1"/>
    <cellStyle name="Uwaga 3" xfId="1835" hidden="1"/>
    <cellStyle name="Uwaga 3" xfId="1830" hidden="1"/>
    <cellStyle name="Uwaga 3" xfId="1799" hidden="1"/>
    <cellStyle name="Uwaga 3" xfId="1795" hidden="1"/>
    <cellStyle name="Uwaga 3" xfId="1791" hidden="1"/>
    <cellStyle name="Uwaga 3" xfId="1761" hidden="1"/>
    <cellStyle name="Uwaga 3" xfId="1757" hidden="1"/>
    <cellStyle name="Uwaga 3" xfId="1753" hidden="1"/>
    <cellStyle name="Uwaga 3" xfId="1715" hidden="1"/>
    <cellStyle name="Uwaga 3" xfId="1711" hidden="1"/>
    <cellStyle name="Uwaga 3" xfId="1705" hidden="1"/>
    <cellStyle name="Uwaga 3" xfId="1673" hidden="1"/>
    <cellStyle name="Uwaga 3" xfId="1668" hidden="1"/>
    <cellStyle name="Uwaga 3" xfId="1662" hidden="1"/>
    <cellStyle name="Uwaga 3" xfId="1631" hidden="1"/>
    <cellStyle name="Uwaga 3" xfId="1627" hidden="1"/>
    <cellStyle name="Uwaga 3" xfId="1622" hidden="1"/>
    <cellStyle name="Uwaga 3" xfId="1595" hidden="1"/>
    <cellStyle name="Uwaga 3" xfId="1591" hidden="1"/>
    <cellStyle name="Uwaga 3" xfId="1587" hidden="1"/>
    <cellStyle name="Uwaga 3" xfId="1549" hidden="1"/>
    <cellStyle name="Uwaga 3" xfId="1545" hidden="1"/>
    <cellStyle name="Uwaga 3" xfId="1541" hidden="1"/>
    <cellStyle name="Uwaga 3" xfId="1507" hidden="1"/>
    <cellStyle name="Uwaga 3" xfId="1502" hidden="1"/>
    <cellStyle name="Uwaga 3" xfId="1499" hidden="1"/>
    <cellStyle name="Uwaga 3" xfId="1469" hidden="1"/>
    <cellStyle name="Uwaga 3" xfId="1465" hidden="1"/>
    <cellStyle name="Uwaga 3" xfId="1461" hidden="1"/>
    <cellStyle name="Uwaga 3" xfId="1430" hidden="1"/>
    <cellStyle name="Uwaga 3" xfId="1426" hidden="1"/>
    <cellStyle name="Uwaga 3" xfId="1422" hidden="1"/>
    <cellStyle name="Uwaga 3" xfId="1384" hidden="1"/>
    <cellStyle name="Uwaga 3" xfId="1379" hidden="1"/>
    <cellStyle name="Uwaga 3" xfId="1374" hidden="1"/>
    <cellStyle name="Uwaga 3" xfId="1342" hidden="1"/>
    <cellStyle name="Uwaga 3" xfId="1336" hidden="1"/>
    <cellStyle name="Uwaga 3" xfId="1330" hidden="1"/>
    <cellStyle name="Uwaga 3" xfId="1303" hidden="1"/>
    <cellStyle name="Uwaga 3" xfId="1297" hidden="1"/>
    <cellStyle name="Uwaga 3" xfId="1291" hidden="1"/>
    <cellStyle name="Uwaga 3" xfId="1266" hidden="1"/>
    <cellStyle name="Uwaga 3" xfId="1262" hidden="1"/>
    <cellStyle name="Uwaga 3" xfId="1257" hidden="1"/>
    <cellStyle name="Uwaga 3" xfId="1219" hidden="1"/>
    <cellStyle name="Uwaga 3" xfId="1214" hidden="1"/>
    <cellStyle name="Uwaga 3" xfId="1208" hidden="1"/>
    <cellStyle name="Uwaga 3" xfId="1177" hidden="1"/>
    <cellStyle name="Uwaga 3" xfId="1171" hidden="1"/>
    <cellStyle name="Uwaga 3" xfId="1165" hidden="1"/>
    <cellStyle name="Uwaga 3" xfId="1135" hidden="1"/>
    <cellStyle name="Uwaga 3" xfId="1130" hidden="1"/>
    <cellStyle name="Uwaga 3" xfId="1124" hidden="1"/>
    <cellStyle name="Uwaga 3" xfId="1100" hidden="1"/>
    <cellStyle name="Uwaga 3" xfId="1097" hidden="1"/>
    <cellStyle name="Uwaga 3" xfId="1092" hidden="1"/>
    <cellStyle name="Uwaga 3" xfId="1058" hidden="1"/>
    <cellStyle name="Uwaga 3" xfId="1052" hidden="1"/>
    <cellStyle name="Uwaga 3" xfId="1046" hidden="1"/>
    <cellStyle name="Uwaga 3" xfId="1016" hidden="1"/>
    <cellStyle name="Uwaga 3" xfId="1010" hidden="1"/>
    <cellStyle name="Uwaga 3" xfId="1003" hidden="1"/>
    <cellStyle name="Uwaga 3" xfId="975" hidden="1"/>
    <cellStyle name="Uwaga 3" xfId="971" hidden="1"/>
    <cellStyle name="Uwaga 3" xfId="967" hidden="1"/>
    <cellStyle name="Uwaga 3" xfId="933" hidden="1"/>
    <cellStyle name="Uwaga 3" xfId="929" hidden="1"/>
    <cellStyle name="Uwaga 3" xfId="926" hidden="1"/>
    <cellStyle name="Uwaga 3" xfId="890" hidden="1"/>
    <cellStyle name="Uwaga 3" xfId="884" hidden="1"/>
    <cellStyle name="Uwaga 3" xfId="878" hidden="1"/>
    <cellStyle name="Uwaga 3" xfId="848" hidden="1"/>
    <cellStyle name="Uwaga 3" xfId="842" hidden="1"/>
    <cellStyle name="Uwaga 3" xfId="837" hidden="1"/>
    <cellStyle name="Uwaga 3" xfId="806" hidden="1"/>
    <cellStyle name="Uwaga 3" xfId="801" hidden="1"/>
    <cellStyle name="Uwaga 3" xfId="796" hidden="1"/>
    <cellStyle name="Uwaga 3" xfId="765" hidden="1"/>
    <cellStyle name="Uwaga 3" xfId="761" hidden="1"/>
    <cellStyle name="Uwaga 3" xfId="757" hidden="1"/>
    <cellStyle name="Uwaga 3" xfId="724" hidden="1"/>
    <cellStyle name="Uwaga 3" xfId="718" hidden="1"/>
    <cellStyle name="Uwaga 3" xfId="714" hidden="1"/>
    <cellStyle name="Uwaga 3" xfId="681" hidden="1"/>
    <cellStyle name="Uwaga 3" xfId="675" hidden="1"/>
    <cellStyle name="Uwaga 3" xfId="671" hidden="1"/>
    <cellStyle name="Uwaga 3" xfId="640" hidden="1"/>
    <cellStyle name="Uwaga 3" xfId="634" hidden="1"/>
    <cellStyle name="Uwaga 3" xfId="630" hidden="1"/>
    <cellStyle name="Uwaga 3" xfId="598" hidden="1"/>
    <cellStyle name="Uwaga 3" xfId="593" hidden="1"/>
    <cellStyle name="Uwaga 3" xfId="590" hidden="1"/>
    <cellStyle name="Uwaga 3" xfId="558" hidden="1"/>
    <cellStyle name="Uwaga 3" xfId="551" hidden="1"/>
    <cellStyle name="Uwaga 3" xfId="546" hidden="1"/>
    <cellStyle name="Uwaga 3" xfId="515" hidden="1"/>
    <cellStyle name="Uwaga 3" xfId="508" hidden="1"/>
    <cellStyle name="Uwaga 3" xfId="503" hidden="1"/>
    <cellStyle name="Uwaga 3" xfId="473" hidden="1"/>
    <cellStyle name="Uwaga 3" xfId="466" hidden="1"/>
    <cellStyle name="Uwaga 3" xfId="461" hidden="1"/>
    <cellStyle name="Uwaga 3" xfId="433" hidden="1"/>
    <cellStyle name="Uwaga 3" xfId="426" hidden="1"/>
    <cellStyle name="Uwaga 3" xfId="421" hidden="1"/>
    <cellStyle name="Uwaga 3" xfId="391" hidden="1"/>
    <cellStyle name="Uwaga 3" xfId="383" hidden="1"/>
    <cellStyle name="Uwaga 3" xfId="377" hidden="1"/>
    <cellStyle name="Uwaga 3" xfId="349" hidden="1"/>
    <cellStyle name="Uwaga 3" xfId="340" hidden="1"/>
    <cellStyle name="Uwaga 3" xfId="335" hidden="1"/>
    <cellStyle name="Uwaga 3" xfId="310" hidden="1"/>
    <cellStyle name="Uwaga 3" xfId="300" hidden="1"/>
    <cellStyle name="Uwaga 3" xfId="293" hidden="1"/>
    <cellStyle name="Uwaga 3" xfId="271" hidden="1"/>
    <cellStyle name="Uwaga 3" xfId="259" hidden="1"/>
    <cellStyle name="Uwaga 3" xfId="252" hidden="1"/>
    <cellStyle name="Uwaga 3" xfId="232" hidden="1"/>
    <cellStyle name="Uwaga 3" xfId="220" hidden="1"/>
    <cellStyle name="Uwaga 3" xfId="212" hidden="1"/>
    <cellStyle name="Uwaga 3" xfId="192" hidden="1"/>
    <cellStyle name="Uwaga 3" xfId="180" hidden="1"/>
    <cellStyle name="Uwaga 3" xfId="169" hidden="1"/>
    <cellStyle name="Uwaga 3" xfId="152" hidden="1"/>
    <cellStyle name="Uwaga 3" xfId="140" hidden="1"/>
    <cellStyle name="Uwaga 3" xfId="127" hidden="1"/>
    <cellStyle name="Uwaga 3" xfId="112" hidden="1"/>
    <cellStyle name="Uwaga 3" xfId="99" hidden="1"/>
    <cellStyle name="Uwaga 3" xfId="86" hidden="1"/>
    <cellStyle name="Uwaga 3" xfId="70" hidden="1"/>
    <cellStyle name="Uwaga 3" xfId="58" hidden="1"/>
    <cellStyle name="Uwaga 3" xfId="45" hidden="1"/>
    <cellStyle name="Uwaga 3" xfId="4505" hidden="1"/>
    <cellStyle name="Uwaga 3" xfId="4506" hidden="1"/>
    <cellStyle name="Uwaga 3" xfId="4508" hidden="1"/>
    <cellStyle name="Uwaga 3" xfId="4520" hidden="1"/>
    <cellStyle name="Uwaga 3" xfId="4521" hidden="1"/>
    <cellStyle name="Uwaga 3" xfId="4526" hidden="1"/>
    <cellStyle name="Uwaga 3" xfId="4535" hidden="1"/>
    <cellStyle name="Uwaga 3" xfId="4536" hidden="1"/>
    <cellStyle name="Uwaga 3" xfId="4541" hidden="1"/>
    <cellStyle name="Uwaga 3" xfId="4550" hidden="1"/>
    <cellStyle name="Uwaga 3" xfId="4551" hidden="1"/>
    <cellStyle name="Uwaga 3" xfId="4552" hidden="1"/>
    <cellStyle name="Uwaga 3" xfId="4565" hidden="1"/>
    <cellStyle name="Uwaga 3" xfId="4570" hidden="1"/>
    <cellStyle name="Uwaga 3" xfId="4575" hidden="1"/>
    <cellStyle name="Uwaga 3" xfId="4585" hidden="1"/>
    <cellStyle name="Uwaga 3" xfId="4590" hidden="1"/>
    <cellStyle name="Uwaga 3" xfId="4594" hidden="1"/>
    <cellStyle name="Uwaga 3" xfId="4601" hidden="1"/>
    <cellStyle name="Uwaga 3" xfId="4606" hidden="1"/>
    <cellStyle name="Uwaga 3" xfId="4609" hidden="1"/>
    <cellStyle name="Uwaga 3" xfId="4615" hidden="1"/>
    <cellStyle name="Uwaga 3" xfId="4620" hidden="1"/>
    <cellStyle name="Uwaga 3" xfId="4624" hidden="1"/>
    <cellStyle name="Uwaga 3" xfId="4625" hidden="1"/>
    <cellStyle name="Uwaga 3" xfId="4626" hidden="1"/>
    <cellStyle name="Uwaga 3" xfId="4630" hidden="1"/>
    <cellStyle name="Uwaga 3" xfId="4642" hidden="1"/>
    <cellStyle name="Uwaga 3" xfId="4647" hidden="1"/>
    <cellStyle name="Uwaga 3" xfId="4652" hidden="1"/>
    <cellStyle name="Uwaga 3" xfId="4657" hidden="1"/>
    <cellStyle name="Uwaga 3" xfId="4662" hidden="1"/>
    <cellStyle name="Uwaga 3" xfId="4667" hidden="1"/>
    <cellStyle name="Uwaga 3" xfId="4671" hidden="1"/>
    <cellStyle name="Uwaga 3" xfId="4675" hidden="1"/>
    <cellStyle name="Uwaga 3" xfId="4680" hidden="1"/>
    <cellStyle name="Uwaga 3" xfId="4685" hidden="1"/>
    <cellStyle name="Uwaga 3" xfId="4686" hidden="1"/>
    <cellStyle name="Uwaga 3" xfId="4688" hidden="1"/>
    <cellStyle name="Uwaga 3" xfId="4701" hidden="1"/>
    <cellStyle name="Uwaga 3" xfId="4705" hidden="1"/>
    <cellStyle name="Uwaga 3" xfId="4710" hidden="1"/>
    <cellStyle name="Uwaga 3" xfId="4717" hidden="1"/>
    <cellStyle name="Uwaga 3" xfId="4721" hidden="1"/>
    <cellStyle name="Uwaga 3" xfId="4726" hidden="1"/>
    <cellStyle name="Uwaga 3" xfId="4731" hidden="1"/>
    <cellStyle name="Uwaga 3" xfId="4734" hidden="1"/>
    <cellStyle name="Uwaga 3" xfId="4739" hidden="1"/>
    <cellStyle name="Uwaga 3" xfId="4745" hidden="1"/>
    <cellStyle name="Uwaga 3" xfId="4746" hidden="1"/>
    <cellStyle name="Uwaga 3" xfId="4749" hidden="1"/>
    <cellStyle name="Uwaga 3" xfId="4762" hidden="1"/>
    <cellStyle name="Uwaga 3" xfId="4766" hidden="1"/>
    <cellStyle name="Uwaga 3" xfId="4771" hidden="1"/>
    <cellStyle name="Uwaga 3" xfId="4778" hidden="1"/>
    <cellStyle name="Uwaga 3" xfId="4783" hidden="1"/>
    <cellStyle name="Uwaga 3" xfId="4787" hidden="1"/>
    <cellStyle name="Uwaga 3" xfId="4792" hidden="1"/>
    <cellStyle name="Uwaga 3" xfId="4796" hidden="1"/>
    <cellStyle name="Uwaga 3" xfId="4801" hidden="1"/>
    <cellStyle name="Uwaga 3" xfId="4805" hidden="1"/>
    <cellStyle name="Uwaga 3" xfId="4806" hidden="1"/>
    <cellStyle name="Uwaga 3" xfId="4808" hidden="1"/>
    <cellStyle name="Uwaga 3" xfId="4820" hidden="1"/>
    <cellStyle name="Uwaga 3" xfId="4821" hidden="1"/>
    <cellStyle name="Uwaga 3" xfId="4823" hidden="1"/>
    <cellStyle name="Uwaga 3" xfId="4835" hidden="1"/>
    <cellStyle name="Uwaga 3" xfId="4837" hidden="1"/>
    <cellStyle name="Uwaga 3" xfId="4840" hidden="1"/>
    <cellStyle name="Uwaga 3" xfId="4850" hidden="1"/>
    <cellStyle name="Uwaga 3" xfId="4851" hidden="1"/>
    <cellStyle name="Uwaga 3" xfId="4853" hidden="1"/>
    <cellStyle name="Uwaga 3" xfId="4865" hidden="1"/>
    <cellStyle name="Uwaga 3" xfId="4866" hidden="1"/>
    <cellStyle name="Uwaga 3" xfId="4867" hidden="1"/>
    <cellStyle name="Uwaga 3" xfId="4881" hidden="1"/>
    <cellStyle name="Uwaga 3" xfId="4884" hidden="1"/>
    <cellStyle name="Uwaga 3" xfId="4888" hidden="1"/>
    <cellStyle name="Uwaga 3" xfId="4896" hidden="1"/>
    <cellStyle name="Uwaga 3" xfId="4899" hidden="1"/>
    <cellStyle name="Uwaga 3" xfId="4903" hidden="1"/>
    <cellStyle name="Uwaga 3" xfId="4911" hidden="1"/>
    <cellStyle name="Uwaga 3" xfId="4914" hidden="1"/>
    <cellStyle name="Uwaga 3" xfId="4918" hidden="1"/>
    <cellStyle name="Uwaga 3" xfId="4925" hidden="1"/>
    <cellStyle name="Uwaga 3" xfId="4926" hidden="1"/>
    <cellStyle name="Uwaga 3" xfId="4928" hidden="1"/>
    <cellStyle name="Uwaga 3" xfId="4941" hidden="1"/>
    <cellStyle name="Uwaga 3" xfId="4944" hidden="1"/>
    <cellStyle name="Uwaga 3" xfId="4947" hidden="1"/>
    <cellStyle name="Uwaga 3" xfId="4956" hidden="1"/>
    <cellStyle name="Uwaga 3" xfId="4959" hidden="1"/>
    <cellStyle name="Uwaga 3" xfId="4963" hidden="1"/>
    <cellStyle name="Uwaga 3" xfId="4971" hidden="1"/>
    <cellStyle name="Uwaga 3" xfId="4973" hidden="1"/>
    <cellStyle name="Uwaga 3" xfId="4976" hidden="1"/>
    <cellStyle name="Uwaga 3" xfId="4985" hidden="1"/>
    <cellStyle name="Uwaga 3" xfId="4986" hidden="1"/>
    <cellStyle name="Uwaga 3" xfId="4987" hidden="1"/>
    <cellStyle name="Uwaga 3" xfId="5000" hidden="1"/>
    <cellStyle name="Uwaga 3" xfId="5001" hidden="1"/>
    <cellStyle name="Uwaga 3" xfId="5003" hidden="1"/>
    <cellStyle name="Uwaga 3" xfId="5015" hidden="1"/>
    <cellStyle name="Uwaga 3" xfId="5016" hidden="1"/>
    <cellStyle name="Uwaga 3" xfId="5018" hidden="1"/>
    <cellStyle name="Uwaga 3" xfId="5030" hidden="1"/>
    <cellStyle name="Uwaga 3" xfId="5031" hidden="1"/>
    <cellStyle name="Uwaga 3" xfId="5033" hidden="1"/>
    <cellStyle name="Uwaga 3" xfId="5045" hidden="1"/>
    <cellStyle name="Uwaga 3" xfId="5046" hidden="1"/>
    <cellStyle name="Uwaga 3" xfId="5047" hidden="1"/>
    <cellStyle name="Uwaga 3" xfId="5061" hidden="1"/>
    <cellStyle name="Uwaga 3" xfId="5063" hidden="1"/>
    <cellStyle name="Uwaga 3" xfId="5066" hidden="1"/>
    <cellStyle name="Uwaga 3" xfId="5076" hidden="1"/>
    <cellStyle name="Uwaga 3" xfId="5079" hidden="1"/>
    <cellStyle name="Uwaga 3" xfId="5082" hidden="1"/>
    <cellStyle name="Uwaga 3" xfId="5091" hidden="1"/>
    <cellStyle name="Uwaga 3" xfId="5093" hidden="1"/>
    <cellStyle name="Uwaga 3" xfId="5096" hidden="1"/>
    <cellStyle name="Uwaga 3" xfId="5105" hidden="1"/>
    <cellStyle name="Uwaga 3" xfId="5106" hidden="1"/>
    <cellStyle name="Uwaga 3" xfId="5107" hidden="1"/>
    <cellStyle name="Uwaga 3" xfId="5120" hidden="1"/>
    <cellStyle name="Uwaga 3" xfId="5122" hidden="1"/>
    <cellStyle name="Uwaga 3" xfId="5124" hidden="1"/>
    <cellStyle name="Uwaga 3" xfId="5135" hidden="1"/>
    <cellStyle name="Uwaga 3" xfId="5137" hidden="1"/>
    <cellStyle name="Uwaga 3" xfId="5139" hidden="1"/>
    <cellStyle name="Uwaga 3" xfId="5150" hidden="1"/>
    <cellStyle name="Uwaga 3" xfId="5152" hidden="1"/>
    <cellStyle name="Uwaga 3" xfId="5154" hidden="1"/>
    <cellStyle name="Uwaga 3" xfId="5165" hidden="1"/>
    <cellStyle name="Uwaga 3" xfId="5166" hidden="1"/>
    <cellStyle name="Uwaga 3" xfId="5167" hidden="1"/>
    <cellStyle name="Uwaga 3" xfId="5180" hidden="1"/>
    <cellStyle name="Uwaga 3" xfId="5182" hidden="1"/>
    <cellStyle name="Uwaga 3" xfId="5184" hidden="1"/>
    <cellStyle name="Uwaga 3" xfId="5195" hidden="1"/>
    <cellStyle name="Uwaga 3" xfId="5197" hidden="1"/>
    <cellStyle name="Uwaga 3" xfId="5199" hidden="1"/>
    <cellStyle name="Uwaga 3" xfId="5210" hidden="1"/>
    <cellStyle name="Uwaga 3" xfId="5212" hidden="1"/>
    <cellStyle name="Uwaga 3" xfId="5213" hidden="1"/>
    <cellStyle name="Uwaga 3" xfId="5225" hidden="1"/>
    <cellStyle name="Uwaga 3" xfId="5226" hidden="1"/>
    <cellStyle name="Uwaga 3" xfId="5227" hidden="1"/>
    <cellStyle name="Uwaga 3" xfId="5240" hidden="1"/>
    <cellStyle name="Uwaga 3" xfId="5242" hidden="1"/>
    <cellStyle name="Uwaga 3" xfId="5244" hidden="1"/>
    <cellStyle name="Uwaga 3" xfId="5255" hidden="1"/>
    <cellStyle name="Uwaga 3" xfId="5257" hidden="1"/>
    <cellStyle name="Uwaga 3" xfId="5259" hidden="1"/>
    <cellStyle name="Uwaga 3" xfId="5270" hidden="1"/>
    <cellStyle name="Uwaga 3" xfId="5272" hidden="1"/>
    <cellStyle name="Uwaga 3" xfId="5274" hidden="1"/>
    <cellStyle name="Uwaga 3" xfId="5285" hidden="1"/>
    <cellStyle name="Uwaga 3" xfId="5286" hidden="1"/>
    <cellStyle name="Uwaga 3" xfId="5288" hidden="1"/>
    <cellStyle name="Uwaga 3" xfId="5299" hidden="1"/>
    <cellStyle name="Uwaga 3" xfId="5301" hidden="1"/>
    <cellStyle name="Uwaga 3" xfId="5302" hidden="1"/>
    <cellStyle name="Uwaga 3" xfId="5311" hidden="1"/>
    <cellStyle name="Uwaga 3" xfId="5314" hidden="1"/>
    <cellStyle name="Uwaga 3" xfId="5316" hidden="1"/>
    <cellStyle name="Uwaga 3" xfId="5327" hidden="1"/>
    <cellStyle name="Uwaga 3" xfId="5329" hidden="1"/>
    <cellStyle name="Uwaga 3" xfId="5331" hidden="1"/>
    <cellStyle name="Uwaga 3" xfId="5343" hidden="1"/>
    <cellStyle name="Uwaga 3" xfId="5345" hidden="1"/>
    <cellStyle name="Uwaga 3" xfId="5347" hidden="1"/>
    <cellStyle name="Uwaga 3" xfId="5355" hidden="1"/>
    <cellStyle name="Uwaga 3" xfId="5357" hidden="1"/>
    <cellStyle name="Uwaga 3" xfId="5360" hidden="1"/>
    <cellStyle name="Uwaga 3" xfId="5350" hidden="1"/>
    <cellStyle name="Uwaga 3" xfId="5349" hidden="1"/>
    <cellStyle name="Uwaga 3" xfId="5348" hidden="1"/>
    <cellStyle name="Uwaga 3" xfId="5335" hidden="1"/>
    <cellStyle name="Uwaga 3" xfId="5334" hidden="1"/>
    <cellStyle name="Uwaga 3" xfId="5333" hidden="1"/>
    <cellStyle name="Uwaga 3" xfId="5320" hidden="1"/>
    <cellStyle name="Uwaga 3" xfId="5319" hidden="1"/>
    <cellStyle name="Uwaga 3" xfId="5318" hidden="1"/>
    <cellStyle name="Uwaga 3" xfId="5305" hidden="1"/>
    <cellStyle name="Uwaga 3" xfId="5304" hidden="1"/>
    <cellStyle name="Uwaga 3" xfId="5303" hidden="1"/>
    <cellStyle name="Uwaga 3" xfId="5290" hidden="1"/>
    <cellStyle name="Uwaga 3" xfId="5289" hidden="1"/>
    <cellStyle name="Uwaga 3" xfId="5287" hidden="1"/>
    <cellStyle name="Uwaga 3" xfId="5276" hidden="1"/>
    <cellStyle name="Uwaga 3" xfId="5273" hidden="1"/>
    <cellStyle name="Uwaga 3" xfId="5271" hidden="1"/>
    <cellStyle name="Uwaga 3" xfId="5261" hidden="1"/>
    <cellStyle name="Uwaga 3" xfId="5258" hidden="1"/>
    <cellStyle name="Uwaga 3" xfId="5256" hidden="1"/>
    <cellStyle name="Uwaga 3" xfId="5246" hidden="1"/>
    <cellStyle name="Uwaga 3" xfId="5243" hidden="1"/>
    <cellStyle name="Uwaga 3" xfId="5241" hidden="1"/>
    <cellStyle name="Uwaga 3" xfId="5231" hidden="1"/>
    <cellStyle name="Uwaga 3" xfId="5229" hidden="1"/>
    <cellStyle name="Uwaga 3" xfId="5228" hidden="1"/>
    <cellStyle name="Uwaga 3" xfId="5216" hidden="1"/>
    <cellStyle name="Uwaga 3" xfId="5214" hidden="1"/>
    <cellStyle name="Uwaga 3" xfId="5211" hidden="1"/>
    <cellStyle name="Uwaga 3" xfId="5201" hidden="1"/>
    <cellStyle name="Uwaga 3" xfId="5198" hidden="1"/>
    <cellStyle name="Uwaga 3" xfId="5196" hidden="1"/>
    <cellStyle name="Uwaga 3" xfId="5186" hidden="1"/>
    <cellStyle name="Uwaga 3" xfId="5183" hidden="1"/>
    <cellStyle name="Uwaga 3" xfId="5181" hidden="1"/>
    <cellStyle name="Uwaga 3" xfId="5171" hidden="1"/>
    <cellStyle name="Uwaga 3" xfId="5169" hidden="1"/>
    <cellStyle name="Uwaga 3" xfId="5168" hidden="1"/>
    <cellStyle name="Uwaga 3" xfId="5156" hidden="1"/>
    <cellStyle name="Uwaga 3" xfId="5153" hidden="1"/>
    <cellStyle name="Uwaga 3" xfId="5151" hidden="1"/>
    <cellStyle name="Uwaga 3" xfId="5141" hidden="1"/>
    <cellStyle name="Uwaga 3" xfId="5138" hidden="1"/>
    <cellStyle name="Uwaga 3" xfId="5136" hidden="1"/>
    <cellStyle name="Uwaga 3" xfId="5126" hidden="1"/>
    <cellStyle name="Uwaga 3" xfId="5123" hidden="1"/>
    <cellStyle name="Uwaga 3" xfId="5121" hidden="1"/>
    <cellStyle name="Uwaga 3" xfId="5111" hidden="1"/>
    <cellStyle name="Uwaga 3" xfId="5109" hidden="1"/>
    <cellStyle name="Uwaga 3" xfId="5108" hidden="1"/>
    <cellStyle name="Uwaga 3" xfId="5095" hidden="1"/>
    <cellStyle name="Uwaga 3" xfId="5092" hidden="1"/>
    <cellStyle name="Uwaga 3" xfId="5090" hidden="1"/>
    <cellStyle name="Uwaga 3" xfId="5080" hidden="1"/>
    <cellStyle name="Uwaga 3" xfId="5077" hidden="1"/>
    <cellStyle name="Uwaga 3" xfId="5075" hidden="1"/>
    <cellStyle name="Uwaga 3" xfId="5065" hidden="1"/>
    <cellStyle name="Uwaga 3" xfId="5062" hidden="1"/>
    <cellStyle name="Uwaga 3" xfId="5060" hidden="1"/>
    <cellStyle name="Uwaga 3" xfId="5051" hidden="1"/>
    <cellStyle name="Uwaga 3" xfId="5049" hidden="1"/>
    <cellStyle name="Uwaga 3" xfId="5048" hidden="1"/>
    <cellStyle name="Uwaga 3" xfId="5036" hidden="1"/>
    <cellStyle name="Uwaga 3" xfId="5034" hidden="1"/>
    <cellStyle name="Uwaga 3" xfId="5032" hidden="1"/>
    <cellStyle name="Uwaga 3" xfId="5021" hidden="1"/>
    <cellStyle name="Uwaga 3" xfId="5019" hidden="1"/>
    <cellStyle name="Uwaga 3" xfId="5017" hidden="1"/>
    <cellStyle name="Uwaga 3" xfId="5006" hidden="1"/>
    <cellStyle name="Uwaga 3" xfId="5004" hidden="1"/>
    <cellStyle name="Uwaga 3" xfId="5002" hidden="1"/>
    <cellStyle name="Uwaga 3" xfId="4991" hidden="1"/>
    <cellStyle name="Uwaga 3" xfId="4989" hidden="1"/>
    <cellStyle name="Uwaga 3" xfId="4988" hidden="1"/>
    <cellStyle name="Uwaga 3" xfId="4975" hidden="1"/>
    <cellStyle name="Uwaga 3" xfId="4972" hidden="1"/>
    <cellStyle name="Uwaga 3" xfId="4970" hidden="1"/>
    <cellStyle name="Uwaga 3" xfId="4960" hidden="1"/>
    <cellStyle name="Uwaga 3" xfId="4957" hidden="1"/>
    <cellStyle name="Uwaga 3" xfId="4955" hidden="1"/>
    <cellStyle name="Uwaga 3" xfId="4945" hidden="1"/>
    <cellStyle name="Uwaga 3" xfId="4942" hidden="1"/>
    <cellStyle name="Uwaga 3" xfId="4940" hidden="1"/>
    <cellStyle name="Uwaga 3" xfId="4931" hidden="1"/>
    <cellStyle name="Uwaga 3" xfId="4929" hidden="1"/>
    <cellStyle name="Uwaga 3" xfId="4927" hidden="1"/>
    <cellStyle name="Uwaga 3" xfId="4915" hidden="1"/>
    <cellStyle name="Uwaga 3" xfId="4912" hidden="1"/>
    <cellStyle name="Uwaga 3" xfId="4910" hidden="1"/>
    <cellStyle name="Uwaga 3" xfId="4900" hidden="1"/>
    <cellStyle name="Uwaga 3" xfId="4897" hidden="1"/>
    <cellStyle name="Uwaga 3" xfId="4895" hidden="1"/>
    <cellStyle name="Uwaga 3" xfId="4885" hidden="1"/>
    <cellStyle name="Uwaga 3" xfId="4882" hidden="1"/>
    <cellStyle name="Uwaga 3" xfId="4880" hidden="1"/>
    <cellStyle name="Uwaga 3" xfId="4873" hidden="1"/>
    <cellStyle name="Uwaga 3" xfId="4870" hidden="1"/>
    <cellStyle name="Uwaga 3" xfId="4868" hidden="1"/>
    <cellStyle name="Uwaga 3" xfId="4858" hidden="1"/>
    <cellStyle name="Uwaga 3" xfId="4855" hidden="1"/>
    <cellStyle name="Uwaga 3" xfId="4852" hidden="1"/>
    <cellStyle name="Uwaga 3" xfId="4843" hidden="1"/>
    <cellStyle name="Uwaga 3" xfId="4839" hidden="1"/>
    <cellStyle name="Uwaga 3" xfId="4836" hidden="1"/>
    <cellStyle name="Uwaga 3" xfId="4828" hidden="1"/>
    <cellStyle name="Uwaga 3" xfId="4825" hidden="1"/>
    <cellStyle name="Uwaga 3" xfId="4822" hidden="1"/>
    <cellStyle name="Uwaga 3" xfId="4813" hidden="1"/>
    <cellStyle name="Uwaga 3" xfId="4810" hidden="1"/>
    <cellStyle name="Uwaga 3" xfId="4807" hidden="1"/>
    <cellStyle name="Uwaga 3" xfId="4797" hidden="1"/>
    <cellStyle name="Uwaga 3" xfId="4793" hidden="1"/>
    <cellStyle name="Uwaga 3" xfId="4790" hidden="1"/>
    <cellStyle name="Uwaga 3" xfId="4781" hidden="1"/>
    <cellStyle name="Uwaga 3" xfId="4777" hidden="1"/>
    <cellStyle name="Uwaga 3" xfId="4775" hidden="1"/>
    <cellStyle name="Uwaga 3" xfId="4767" hidden="1"/>
    <cellStyle name="Uwaga 3" xfId="4763" hidden="1"/>
    <cellStyle name="Uwaga 3" xfId="4760" hidden="1"/>
    <cellStyle name="Uwaga 3" xfId="4753" hidden="1"/>
    <cellStyle name="Uwaga 3" xfId="4750" hidden="1"/>
    <cellStyle name="Uwaga 3" xfId="4747" hidden="1"/>
    <cellStyle name="Uwaga 3" xfId="4738" hidden="1"/>
    <cellStyle name="Uwaga 3" xfId="4733" hidden="1"/>
    <cellStyle name="Uwaga 3" xfId="4730" hidden="1"/>
    <cellStyle name="Uwaga 3" xfId="4723" hidden="1"/>
    <cellStyle name="Uwaga 3" xfId="4718" hidden="1"/>
    <cellStyle name="Uwaga 3" xfId="4715" hidden="1"/>
    <cellStyle name="Uwaga 3" xfId="4708" hidden="1"/>
    <cellStyle name="Uwaga 3" xfId="4703" hidden="1"/>
    <cellStyle name="Uwaga 3" xfId="4700" hidden="1"/>
    <cellStyle name="Uwaga 3" xfId="4694" hidden="1"/>
    <cellStyle name="Uwaga 3" xfId="4690" hidden="1"/>
    <cellStyle name="Uwaga 3" xfId="4687" hidden="1"/>
    <cellStyle name="Uwaga 3" xfId="4679" hidden="1"/>
    <cellStyle name="Uwaga 3" xfId="4674" hidden="1"/>
    <cellStyle name="Uwaga 3" xfId="4670" hidden="1"/>
    <cellStyle name="Uwaga 3" xfId="4664" hidden="1"/>
    <cellStyle name="Uwaga 3" xfId="4659" hidden="1"/>
    <cellStyle name="Uwaga 3" xfId="4655" hidden="1"/>
    <cellStyle name="Uwaga 3" xfId="4649" hidden="1"/>
    <cellStyle name="Uwaga 3" xfId="4644" hidden="1"/>
    <cellStyle name="Uwaga 3" xfId="4640" hidden="1"/>
    <cellStyle name="Uwaga 3" xfId="4635" hidden="1"/>
    <cellStyle name="Uwaga 3" xfId="4631" hidden="1"/>
    <cellStyle name="Uwaga 3" xfId="4627" hidden="1"/>
    <cellStyle name="Uwaga 3" xfId="4619" hidden="1"/>
    <cellStyle name="Uwaga 3" xfId="4614" hidden="1"/>
    <cellStyle name="Uwaga 3" xfId="4610" hidden="1"/>
    <cellStyle name="Uwaga 3" xfId="4604" hidden="1"/>
    <cellStyle name="Uwaga 3" xfId="4599" hidden="1"/>
    <cellStyle name="Uwaga 3" xfId="4595" hidden="1"/>
    <cellStyle name="Uwaga 3" xfId="4589" hidden="1"/>
    <cellStyle name="Uwaga 3" xfId="4584" hidden="1"/>
    <cellStyle name="Uwaga 3" xfId="4580" hidden="1"/>
    <cellStyle name="Uwaga 3" xfId="4576" hidden="1"/>
    <cellStyle name="Uwaga 3" xfId="4571" hidden="1"/>
    <cellStyle name="Uwaga 3" xfId="4566" hidden="1"/>
    <cellStyle name="Uwaga 3" xfId="4561" hidden="1"/>
    <cellStyle name="Uwaga 3" xfId="4557" hidden="1"/>
    <cellStyle name="Uwaga 3" xfId="4553" hidden="1"/>
    <cellStyle name="Uwaga 3" xfId="4546" hidden="1"/>
    <cellStyle name="Uwaga 3" xfId="4542" hidden="1"/>
    <cellStyle name="Uwaga 3" xfId="4537" hidden="1"/>
    <cellStyle name="Uwaga 3" xfId="4531" hidden="1"/>
    <cellStyle name="Uwaga 3" xfId="4527" hidden="1"/>
    <cellStyle name="Uwaga 3" xfId="4522" hidden="1"/>
    <cellStyle name="Uwaga 3" xfId="4516" hidden="1"/>
    <cellStyle name="Uwaga 3" xfId="4512" hidden="1"/>
    <cellStyle name="Uwaga 3" xfId="4507" hidden="1"/>
    <cellStyle name="Uwaga 3" xfId="4501" hidden="1"/>
    <cellStyle name="Uwaga 3" xfId="4497" hidden="1"/>
    <cellStyle name="Uwaga 3" xfId="4493" hidden="1"/>
    <cellStyle name="Uwaga 3" xfId="5353" hidden="1"/>
    <cellStyle name="Uwaga 3" xfId="5352" hidden="1"/>
    <cellStyle name="Uwaga 3" xfId="5351" hidden="1"/>
    <cellStyle name="Uwaga 3" xfId="5338" hidden="1"/>
    <cellStyle name="Uwaga 3" xfId="5337" hidden="1"/>
    <cellStyle name="Uwaga 3" xfId="5336" hidden="1"/>
    <cellStyle name="Uwaga 3" xfId="5323" hidden="1"/>
    <cellStyle name="Uwaga 3" xfId="5322" hidden="1"/>
    <cellStyle name="Uwaga 3" xfId="5321" hidden="1"/>
    <cellStyle name="Uwaga 3" xfId="5308" hidden="1"/>
    <cellStyle name="Uwaga 3" xfId="5307" hidden="1"/>
    <cellStyle name="Uwaga 3" xfId="5306" hidden="1"/>
    <cellStyle name="Uwaga 3" xfId="5293" hidden="1"/>
    <cellStyle name="Uwaga 3" xfId="5292" hidden="1"/>
    <cellStyle name="Uwaga 3" xfId="5291" hidden="1"/>
    <cellStyle name="Uwaga 3" xfId="5279" hidden="1"/>
    <cellStyle name="Uwaga 3" xfId="5277" hidden="1"/>
    <cellStyle name="Uwaga 3" xfId="5275" hidden="1"/>
    <cellStyle name="Uwaga 3" xfId="5264" hidden="1"/>
    <cellStyle name="Uwaga 3" xfId="5262" hidden="1"/>
    <cellStyle name="Uwaga 3" xfId="5260" hidden="1"/>
    <cellStyle name="Uwaga 3" xfId="5249" hidden="1"/>
    <cellStyle name="Uwaga 3" xfId="5247" hidden="1"/>
    <cellStyle name="Uwaga 3" xfId="5245" hidden="1"/>
    <cellStyle name="Uwaga 3" xfId="5234" hidden="1"/>
    <cellStyle name="Uwaga 3" xfId="5232" hidden="1"/>
    <cellStyle name="Uwaga 3" xfId="5230" hidden="1"/>
    <cellStyle name="Uwaga 3" xfId="5219" hidden="1"/>
    <cellStyle name="Uwaga 3" xfId="5217" hidden="1"/>
    <cellStyle name="Uwaga 3" xfId="5215" hidden="1"/>
    <cellStyle name="Uwaga 3" xfId="5204" hidden="1"/>
    <cellStyle name="Uwaga 3" xfId="5202" hidden="1"/>
    <cellStyle name="Uwaga 3" xfId="5200" hidden="1"/>
    <cellStyle name="Uwaga 3" xfId="5189" hidden="1"/>
    <cellStyle name="Uwaga 3" xfId="5187" hidden="1"/>
    <cellStyle name="Uwaga 3" xfId="5185" hidden="1"/>
    <cellStyle name="Uwaga 3" xfId="5174" hidden="1"/>
    <cellStyle name="Uwaga 3" xfId="5172" hidden="1"/>
    <cellStyle name="Uwaga 3" xfId="5170" hidden="1"/>
    <cellStyle name="Uwaga 3" xfId="5159" hidden="1"/>
    <cellStyle name="Uwaga 3" xfId="5157" hidden="1"/>
    <cellStyle name="Uwaga 3" xfId="5155" hidden="1"/>
    <cellStyle name="Uwaga 3" xfId="5144" hidden="1"/>
    <cellStyle name="Uwaga 3" xfId="5142" hidden="1"/>
    <cellStyle name="Uwaga 3" xfId="5140" hidden="1"/>
    <cellStyle name="Uwaga 3" xfId="5129" hidden="1"/>
    <cellStyle name="Uwaga 3" xfId="5127" hidden="1"/>
    <cellStyle name="Uwaga 3" xfId="5125" hidden="1"/>
    <cellStyle name="Uwaga 3" xfId="5114" hidden="1"/>
    <cellStyle name="Uwaga 3" xfId="5112" hidden="1"/>
    <cellStyle name="Uwaga 3" xfId="5110" hidden="1"/>
    <cellStyle name="Uwaga 3" xfId="5099" hidden="1"/>
    <cellStyle name="Uwaga 3" xfId="5097" hidden="1"/>
    <cellStyle name="Uwaga 3" xfId="5094" hidden="1"/>
    <cellStyle name="Uwaga 3" xfId="5084" hidden="1"/>
    <cellStyle name="Uwaga 3" xfId="5081" hidden="1"/>
    <cellStyle name="Uwaga 3" xfId="5078" hidden="1"/>
    <cellStyle name="Uwaga 3" xfId="5069" hidden="1"/>
    <cellStyle name="Uwaga 3" xfId="5067" hidden="1"/>
    <cellStyle name="Uwaga 3" xfId="5064" hidden="1"/>
    <cellStyle name="Uwaga 3" xfId="5054" hidden="1"/>
    <cellStyle name="Uwaga 3" xfId="5052" hidden="1"/>
    <cellStyle name="Uwaga 3" xfId="5050" hidden="1"/>
    <cellStyle name="Uwaga 3" xfId="5039" hidden="1"/>
    <cellStyle name="Uwaga 3" xfId="5037" hidden="1"/>
    <cellStyle name="Uwaga 3" xfId="5035" hidden="1"/>
    <cellStyle name="Uwaga 3" xfId="5024" hidden="1"/>
    <cellStyle name="Uwaga 3" xfId="5022" hidden="1"/>
    <cellStyle name="Uwaga 3" xfId="5020" hidden="1"/>
    <cellStyle name="Uwaga 3" xfId="5009" hidden="1"/>
    <cellStyle name="Uwaga 3" xfId="5007" hidden="1"/>
    <cellStyle name="Uwaga 3" xfId="5005" hidden="1"/>
    <cellStyle name="Uwaga 3" xfId="4994" hidden="1"/>
    <cellStyle name="Uwaga 3" xfId="4992" hidden="1"/>
    <cellStyle name="Uwaga 3" xfId="4990" hidden="1"/>
    <cellStyle name="Uwaga 3" xfId="4979" hidden="1"/>
    <cellStyle name="Uwaga 3" xfId="4977" hidden="1"/>
    <cellStyle name="Uwaga 3" xfId="4974" hidden="1"/>
    <cellStyle name="Uwaga 3" xfId="4964" hidden="1"/>
    <cellStyle name="Uwaga 3" xfId="4961" hidden="1"/>
    <cellStyle name="Uwaga 3" xfId="4958" hidden="1"/>
    <cellStyle name="Uwaga 3" xfId="4949" hidden="1"/>
    <cellStyle name="Uwaga 3" xfId="4946" hidden="1"/>
    <cellStyle name="Uwaga 3" xfId="4943" hidden="1"/>
    <cellStyle name="Uwaga 3" xfId="4934" hidden="1"/>
    <cellStyle name="Uwaga 3" xfId="4932" hidden="1"/>
    <cellStyle name="Uwaga 3" xfId="4930" hidden="1"/>
    <cellStyle name="Uwaga 3" xfId="4919" hidden="1"/>
    <cellStyle name="Uwaga 3" xfId="4916" hidden="1"/>
    <cellStyle name="Uwaga 3" xfId="4913" hidden="1"/>
    <cellStyle name="Uwaga 3" xfId="4904" hidden="1"/>
    <cellStyle name="Uwaga 3" xfId="4901" hidden="1"/>
    <cellStyle name="Uwaga 3" xfId="4898" hidden="1"/>
    <cellStyle name="Uwaga 3" xfId="4889" hidden="1"/>
    <cellStyle name="Uwaga 3" xfId="4886" hidden="1"/>
    <cellStyle name="Uwaga 3" xfId="4883" hidden="1"/>
    <cellStyle name="Uwaga 3" xfId="4876" hidden="1"/>
    <cellStyle name="Uwaga 3" xfId="4872" hidden="1"/>
    <cellStyle name="Uwaga 3" xfId="4869" hidden="1"/>
    <cellStyle name="Uwaga 3" xfId="4861" hidden="1"/>
    <cellStyle name="Uwaga 3" xfId="4857" hidden="1"/>
    <cellStyle name="Uwaga 3" xfId="4854" hidden="1"/>
    <cellStyle name="Uwaga 3" xfId="4846" hidden="1"/>
    <cellStyle name="Uwaga 3" xfId="4842" hidden="1"/>
    <cellStyle name="Uwaga 3" xfId="4838" hidden="1"/>
    <cellStyle name="Uwaga 3" xfId="4831" hidden="1"/>
    <cellStyle name="Uwaga 3" xfId="4827" hidden="1"/>
    <cellStyle name="Uwaga 3" xfId="4824" hidden="1"/>
    <cellStyle name="Uwaga 3" xfId="4816" hidden="1"/>
    <cellStyle name="Uwaga 3" xfId="4812" hidden="1"/>
    <cellStyle name="Uwaga 3" xfId="4809" hidden="1"/>
    <cellStyle name="Uwaga 3" xfId="4800" hidden="1"/>
    <cellStyle name="Uwaga 3" xfId="4795" hidden="1"/>
    <cellStyle name="Uwaga 3" xfId="4791" hidden="1"/>
    <cellStyle name="Uwaga 3" xfId="4785" hidden="1"/>
    <cellStyle name="Uwaga 3" xfId="4780" hidden="1"/>
    <cellStyle name="Uwaga 3" xfId="4776" hidden="1"/>
    <cellStyle name="Uwaga 3" xfId="4770" hidden="1"/>
    <cellStyle name="Uwaga 3" xfId="4765" hidden="1"/>
    <cellStyle name="Uwaga 3" xfId="4761" hidden="1"/>
    <cellStyle name="Uwaga 3" xfId="4756" hidden="1"/>
    <cellStyle name="Uwaga 3" xfId="4752" hidden="1"/>
    <cellStyle name="Uwaga 3" xfId="4748" hidden="1"/>
    <cellStyle name="Uwaga 3" xfId="4741" hidden="1"/>
    <cellStyle name="Uwaga 3" xfId="4736" hidden="1"/>
    <cellStyle name="Uwaga 3" xfId="4732" hidden="1"/>
    <cellStyle name="Uwaga 3" xfId="4725" hidden="1"/>
    <cellStyle name="Uwaga 3" xfId="4720" hidden="1"/>
    <cellStyle name="Uwaga 3" xfId="4716" hidden="1"/>
    <cellStyle name="Uwaga 3" xfId="4711" hidden="1"/>
    <cellStyle name="Uwaga 3" xfId="4706" hidden="1"/>
    <cellStyle name="Uwaga 3" xfId="4702" hidden="1"/>
    <cellStyle name="Uwaga 3" xfId="4696" hidden="1"/>
    <cellStyle name="Uwaga 3" xfId="4692" hidden="1"/>
    <cellStyle name="Uwaga 3" xfId="4689" hidden="1"/>
    <cellStyle name="Uwaga 3" xfId="4682" hidden="1"/>
    <cellStyle name="Uwaga 3" xfId="4677" hidden="1"/>
    <cellStyle name="Uwaga 3" xfId="4672" hidden="1"/>
    <cellStyle name="Uwaga 3" xfId="4666" hidden="1"/>
    <cellStyle name="Uwaga 3" xfId="4661" hidden="1"/>
    <cellStyle name="Uwaga 3" xfId="4656" hidden="1"/>
    <cellStyle name="Uwaga 3" xfId="4651" hidden="1"/>
    <cellStyle name="Uwaga 3" xfId="4646" hidden="1"/>
    <cellStyle name="Uwaga 3" xfId="4641" hidden="1"/>
    <cellStyle name="Uwaga 3" xfId="4637" hidden="1"/>
    <cellStyle name="Uwaga 3" xfId="4633" hidden="1"/>
    <cellStyle name="Uwaga 3" xfId="4628" hidden="1"/>
    <cellStyle name="Uwaga 3" xfId="4621" hidden="1"/>
    <cellStyle name="Uwaga 3" xfId="4616" hidden="1"/>
    <cellStyle name="Uwaga 3" xfId="4611" hidden="1"/>
    <cellStyle name="Uwaga 3" xfId="4605" hidden="1"/>
    <cellStyle name="Uwaga 3" xfId="4600" hidden="1"/>
    <cellStyle name="Uwaga 3" xfId="4596" hidden="1"/>
    <cellStyle name="Uwaga 3" xfId="4591" hidden="1"/>
    <cellStyle name="Uwaga 3" xfId="4586" hidden="1"/>
    <cellStyle name="Uwaga 3" xfId="4581" hidden="1"/>
    <cellStyle name="Uwaga 3" xfId="4577" hidden="1"/>
    <cellStyle name="Uwaga 3" xfId="4572" hidden="1"/>
    <cellStyle name="Uwaga 3" xfId="4567" hidden="1"/>
    <cellStyle name="Uwaga 3" xfId="4562" hidden="1"/>
    <cellStyle name="Uwaga 3" xfId="4558" hidden="1"/>
    <cellStyle name="Uwaga 3" xfId="4554" hidden="1"/>
    <cellStyle name="Uwaga 3" xfId="4547" hidden="1"/>
    <cellStyle name="Uwaga 3" xfId="4543" hidden="1"/>
    <cellStyle name="Uwaga 3" xfId="4538" hidden="1"/>
    <cellStyle name="Uwaga 3" xfId="4532" hidden="1"/>
    <cellStyle name="Uwaga 3" xfId="4528" hidden="1"/>
    <cellStyle name="Uwaga 3" xfId="4523" hidden="1"/>
    <cellStyle name="Uwaga 3" xfId="4517" hidden="1"/>
    <cellStyle name="Uwaga 3" xfId="4513" hidden="1"/>
    <cellStyle name="Uwaga 3" xfId="4509" hidden="1"/>
    <cellStyle name="Uwaga 3" xfId="4502" hidden="1"/>
    <cellStyle name="Uwaga 3" xfId="4498" hidden="1"/>
    <cellStyle name="Uwaga 3" xfId="4494" hidden="1"/>
    <cellStyle name="Uwaga 3" xfId="5358" hidden="1"/>
    <cellStyle name="Uwaga 3" xfId="5356" hidden="1"/>
    <cellStyle name="Uwaga 3" xfId="5354" hidden="1"/>
    <cellStyle name="Uwaga 3" xfId="5341" hidden="1"/>
    <cellStyle name="Uwaga 3" xfId="5340" hidden="1"/>
    <cellStyle name="Uwaga 3" xfId="5339" hidden="1"/>
    <cellStyle name="Uwaga 3" xfId="5326" hidden="1"/>
    <cellStyle name="Uwaga 3" xfId="5325" hidden="1"/>
    <cellStyle name="Uwaga 3" xfId="5324" hidden="1"/>
    <cellStyle name="Uwaga 3" xfId="5312" hidden="1"/>
    <cellStyle name="Uwaga 3" xfId="5310" hidden="1"/>
    <cellStyle name="Uwaga 3" xfId="5309" hidden="1"/>
    <cellStyle name="Uwaga 3" xfId="5296" hidden="1"/>
    <cellStyle name="Uwaga 3" xfId="5295" hidden="1"/>
    <cellStyle name="Uwaga 3" xfId="5294" hidden="1"/>
    <cellStyle name="Uwaga 3" xfId="5282" hidden="1"/>
    <cellStyle name="Uwaga 3" xfId="5280" hidden="1"/>
    <cellStyle name="Uwaga 3" xfId="5278" hidden="1"/>
    <cellStyle name="Uwaga 3" xfId="5267" hidden="1"/>
    <cellStyle name="Uwaga 3" xfId="5265" hidden="1"/>
    <cellStyle name="Uwaga 3" xfId="5263" hidden="1"/>
    <cellStyle name="Uwaga 3" xfId="5252" hidden="1"/>
    <cellStyle name="Uwaga 3" xfId="5250" hidden="1"/>
    <cellStyle name="Uwaga 3" xfId="5248" hidden="1"/>
    <cellStyle name="Uwaga 3" xfId="5237" hidden="1"/>
    <cellStyle name="Uwaga 3" xfId="5235" hidden="1"/>
    <cellStyle name="Uwaga 3" xfId="5233" hidden="1"/>
    <cellStyle name="Uwaga 3" xfId="5222" hidden="1"/>
    <cellStyle name="Uwaga 3" xfId="5220" hidden="1"/>
    <cellStyle name="Uwaga 3" xfId="5218" hidden="1"/>
    <cellStyle name="Uwaga 3" xfId="5207" hidden="1"/>
    <cellStyle name="Uwaga 3" xfId="5205" hidden="1"/>
    <cellStyle name="Uwaga 3" xfId="5203" hidden="1"/>
    <cellStyle name="Uwaga 3" xfId="5192" hidden="1"/>
    <cellStyle name="Uwaga 3" xfId="5190" hidden="1"/>
    <cellStyle name="Uwaga 3" xfId="5188" hidden="1"/>
    <cellStyle name="Uwaga 3" xfId="5177" hidden="1"/>
    <cellStyle name="Uwaga 3" xfId="5175" hidden="1"/>
    <cellStyle name="Uwaga 3" xfId="5173" hidden="1"/>
    <cellStyle name="Uwaga 3" xfId="5162" hidden="1"/>
    <cellStyle name="Uwaga 3" xfId="5160" hidden="1"/>
    <cellStyle name="Uwaga 3" xfId="5158" hidden="1"/>
    <cellStyle name="Uwaga 3" xfId="5147" hidden="1"/>
    <cellStyle name="Uwaga 3" xfId="5145" hidden="1"/>
    <cellStyle name="Uwaga 3" xfId="5143" hidden="1"/>
    <cellStyle name="Uwaga 3" xfId="5132" hidden="1"/>
    <cellStyle name="Uwaga 3" xfId="5130" hidden="1"/>
    <cellStyle name="Uwaga 3" xfId="5128" hidden="1"/>
    <cellStyle name="Uwaga 3" xfId="5117" hidden="1"/>
    <cellStyle name="Uwaga 3" xfId="5115" hidden="1"/>
    <cellStyle name="Uwaga 3" xfId="5113" hidden="1"/>
    <cellStyle name="Uwaga 3" xfId="5102" hidden="1"/>
    <cellStyle name="Uwaga 3" xfId="5100" hidden="1"/>
    <cellStyle name="Uwaga 3" xfId="5098" hidden="1"/>
    <cellStyle name="Uwaga 3" xfId="5087" hidden="1"/>
    <cellStyle name="Uwaga 3" xfId="5085" hidden="1"/>
    <cellStyle name="Uwaga 3" xfId="5083" hidden="1"/>
    <cellStyle name="Uwaga 3" xfId="5072" hidden="1"/>
    <cellStyle name="Uwaga 3" xfId="5070" hidden="1"/>
    <cellStyle name="Uwaga 3" xfId="5068" hidden="1"/>
    <cellStyle name="Uwaga 3" xfId="5057" hidden="1"/>
    <cellStyle name="Uwaga 3" xfId="5055" hidden="1"/>
    <cellStyle name="Uwaga 3" xfId="5053" hidden="1"/>
    <cellStyle name="Uwaga 3" xfId="5042" hidden="1"/>
    <cellStyle name="Uwaga 3" xfId="5040" hidden="1"/>
    <cellStyle name="Uwaga 3" xfId="5038" hidden="1"/>
    <cellStyle name="Uwaga 3" xfId="5027" hidden="1"/>
    <cellStyle name="Uwaga 3" xfId="5025" hidden="1"/>
    <cellStyle name="Uwaga 3" xfId="5023" hidden="1"/>
    <cellStyle name="Uwaga 3" xfId="5012" hidden="1"/>
    <cellStyle name="Uwaga 3" xfId="5010" hidden="1"/>
    <cellStyle name="Uwaga 3" xfId="5008" hidden="1"/>
    <cellStyle name="Uwaga 3" xfId="4997" hidden="1"/>
    <cellStyle name="Uwaga 3" xfId="4995" hidden="1"/>
    <cellStyle name="Uwaga 3" xfId="4993" hidden="1"/>
    <cellStyle name="Uwaga 3" xfId="4982" hidden="1"/>
    <cellStyle name="Uwaga 3" xfId="4980" hidden="1"/>
    <cellStyle name="Uwaga 3" xfId="4978" hidden="1"/>
    <cellStyle name="Uwaga 3" xfId="4967" hidden="1"/>
    <cellStyle name="Uwaga 3" xfId="4965" hidden="1"/>
    <cellStyle name="Uwaga 3" xfId="4962" hidden="1"/>
    <cellStyle name="Uwaga 3" xfId="4952" hidden="1"/>
    <cellStyle name="Uwaga 3" xfId="4950" hidden="1"/>
    <cellStyle name="Uwaga 3" xfId="4948" hidden="1"/>
    <cellStyle name="Uwaga 3" xfId="4937" hidden="1"/>
    <cellStyle name="Uwaga 3" xfId="4935" hidden="1"/>
    <cellStyle name="Uwaga 3" xfId="4933" hidden="1"/>
    <cellStyle name="Uwaga 3" xfId="4922" hidden="1"/>
    <cellStyle name="Uwaga 3" xfId="4920" hidden="1"/>
    <cellStyle name="Uwaga 3" xfId="4917" hidden="1"/>
    <cellStyle name="Uwaga 3" xfId="4907" hidden="1"/>
    <cellStyle name="Uwaga 3" xfId="4905" hidden="1"/>
    <cellStyle name="Uwaga 3" xfId="4902" hidden="1"/>
    <cellStyle name="Uwaga 3" xfId="4892" hidden="1"/>
    <cellStyle name="Uwaga 3" xfId="4890" hidden="1"/>
    <cellStyle name="Uwaga 3" xfId="4887" hidden="1"/>
    <cellStyle name="Uwaga 3" xfId="4878" hidden="1"/>
    <cellStyle name="Uwaga 3" xfId="4875" hidden="1"/>
    <cellStyle name="Uwaga 3" xfId="4871" hidden="1"/>
    <cellStyle name="Uwaga 3" xfId="4863" hidden="1"/>
    <cellStyle name="Uwaga 3" xfId="4860" hidden="1"/>
    <cellStyle name="Uwaga 3" xfId="4856" hidden="1"/>
    <cellStyle name="Uwaga 3" xfId="4848" hidden="1"/>
    <cellStyle name="Uwaga 3" xfId="4845" hidden="1"/>
    <cellStyle name="Uwaga 3" xfId="4841" hidden="1"/>
    <cellStyle name="Uwaga 3" xfId="4833" hidden="1"/>
    <cellStyle name="Uwaga 3" xfId="4830" hidden="1"/>
    <cellStyle name="Uwaga 3" xfId="4826" hidden="1"/>
    <cellStyle name="Uwaga 3" xfId="4818" hidden="1"/>
    <cellStyle name="Uwaga 3" xfId="4815" hidden="1"/>
    <cellStyle name="Uwaga 3" xfId="4811" hidden="1"/>
    <cellStyle name="Uwaga 3" xfId="4803" hidden="1"/>
    <cellStyle name="Uwaga 3" xfId="4799" hidden="1"/>
    <cellStyle name="Uwaga 3" xfId="4794" hidden="1"/>
    <cellStyle name="Uwaga 3" xfId="4788" hidden="1"/>
    <cellStyle name="Uwaga 3" xfId="4784" hidden="1"/>
    <cellStyle name="Uwaga 3" xfId="4779" hidden="1"/>
    <cellStyle name="Uwaga 3" xfId="4773" hidden="1"/>
    <cellStyle name="Uwaga 3" xfId="4769" hidden="1"/>
    <cellStyle name="Uwaga 3" xfId="4764" hidden="1"/>
    <cellStyle name="Uwaga 3" xfId="4758" hidden="1"/>
    <cellStyle name="Uwaga 3" xfId="4755" hidden="1"/>
    <cellStyle name="Uwaga 3" xfId="4751" hidden="1"/>
    <cellStyle name="Uwaga 3" xfId="4743" hidden="1"/>
    <cellStyle name="Uwaga 3" xfId="4740"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5" hidden="1"/>
    <cellStyle name="Uwaga 3" xfId="4691" hidden="1"/>
    <cellStyle name="Uwaga 3" xfId="4683" hidden="1"/>
    <cellStyle name="Uwaga 3" xfId="4678" hidden="1"/>
    <cellStyle name="Uwaga 3" xfId="4673" hidden="1"/>
    <cellStyle name="Uwaga 3" xfId="4668" hidden="1"/>
    <cellStyle name="Uwaga 3" xfId="4663" hidden="1"/>
    <cellStyle name="Uwaga 3" xfId="4658" hidden="1"/>
    <cellStyle name="Uwaga 3" xfId="4653" hidden="1"/>
    <cellStyle name="Uwaga 3" xfId="4648" hidden="1"/>
    <cellStyle name="Uwaga 3" xfId="4643" hidden="1"/>
    <cellStyle name="Uwaga 3" xfId="4638" hidden="1"/>
    <cellStyle name="Uwaga 3" xfId="4634" hidden="1"/>
    <cellStyle name="Uwaga 3" xfId="4629" hidden="1"/>
    <cellStyle name="Uwaga 3" xfId="4622" hidden="1"/>
    <cellStyle name="Uwaga 3" xfId="4617" hidden="1"/>
    <cellStyle name="Uwaga 3" xfId="4612" hidden="1"/>
    <cellStyle name="Uwaga 3" xfId="4607" hidden="1"/>
    <cellStyle name="Uwaga 3" xfId="4602" hidden="1"/>
    <cellStyle name="Uwaga 3" xfId="4597" hidden="1"/>
    <cellStyle name="Uwaga 3" xfId="4592" hidden="1"/>
    <cellStyle name="Uwaga 3" xfId="4587" hidden="1"/>
    <cellStyle name="Uwaga 3" xfId="4582" hidden="1"/>
    <cellStyle name="Uwaga 3" xfId="4578" hidden="1"/>
    <cellStyle name="Uwaga 3" xfId="4573" hidden="1"/>
    <cellStyle name="Uwaga 3" xfId="4568" hidden="1"/>
    <cellStyle name="Uwaga 3" xfId="4563" hidden="1"/>
    <cellStyle name="Uwaga 3" xfId="4559" hidden="1"/>
    <cellStyle name="Uwaga 3" xfId="4555" hidden="1"/>
    <cellStyle name="Uwaga 3" xfId="4548" hidden="1"/>
    <cellStyle name="Uwaga 3" xfId="4544" hidden="1"/>
    <cellStyle name="Uwaga 3" xfId="4539" hidden="1"/>
    <cellStyle name="Uwaga 3" xfId="4533" hidden="1"/>
    <cellStyle name="Uwaga 3" xfId="4529" hidden="1"/>
    <cellStyle name="Uwaga 3" xfId="4524" hidden="1"/>
    <cellStyle name="Uwaga 3" xfId="4518" hidden="1"/>
    <cellStyle name="Uwaga 3" xfId="4514" hidden="1"/>
    <cellStyle name="Uwaga 3" xfId="4510" hidden="1"/>
    <cellStyle name="Uwaga 3" xfId="4503" hidden="1"/>
    <cellStyle name="Uwaga 3" xfId="4499" hidden="1"/>
    <cellStyle name="Uwaga 3" xfId="4495" hidden="1"/>
    <cellStyle name="Uwaga 3" xfId="5362" hidden="1"/>
    <cellStyle name="Uwaga 3" xfId="5361" hidden="1"/>
    <cellStyle name="Uwaga 3" xfId="5359" hidden="1"/>
    <cellStyle name="Uwaga 3" xfId="5346" hidden="1"/>
    <cellStyle name="Uwaga 3" xfId="5344" hidden="1"/>
    <cellStyle name="Uwaga 3" xfId="5342" hidden="1"/>
    <cellStyle name="Uwaga 3" xfId="5332" hidden="1"/>
    <cellStyle name="Uwaga 3" xfId="5330" hidden="1"/>
    <cellStyle name="Uwaga 3" xfId="5328" hidden="1"/>
    <cellStyle name="Uwaga 3" xfId="5317" hidden="1"/>
    <cellStyle name="Uwaga 3" xfId="5315" hidden="1"/>
    <cellStyle name="Uwaga 3" xfId="5313" hidden="1"/>
    <cellStyle name="Uwaga 3" xfId="5300" hidden="1"/>
    <cellStyle name="Uwaga 3" xfId="5298" hidden="1"/>
    <cellStyle name="Uwaga 3" xfId="5297" hidden="1"/>
    <cellStyle name="Uwaga 3" xfId="5284" hidden="1"/>
    <cellStyle name="Uwaga 3" xfId="5283" hidden="1"/>
    <cellStyle name="Uwaga 3" xfId="5281" hidden="1"/>
    <cellStyle name="Uwaga 3" xfId="5269" hidden="1"/>
    <cellStyle name="Uwaga 3" xfId="5268" hidden="1"/>
    <cellStyle name="Uwaga 3" xfId="5266" hidden="1"/>
    <cellStyle name="Uwaga 3" xfId="5254" hidden="1"/>
    <cellStyle name="Uwaga 3" xfId="5253" hidden="1"/>
    <cellStyle name="Uwaga 3" xfId="5251" hidden="1"/>
    <cellStyle name="Uwaga 3" xfId="5239" hidden="1"/>
    <cellStyle name="Uwaga 3" xfId="5238" hidden="1"/>
    <cellStyle name="Uwaga 3" xfId="5236" hidden="1"/>
    <cellStyle name="Uwaga 3" xfId="5224" hidden="1"/>
    <cellStyle name="Uwaga 3" xfId="5223" hidden="1"/>
    <cellStyle name="Uwaga 3" xfId="5221" hidden="1"/>
    <cellStyle name="Uwaga 3" xfId="5209" hidden="1"/>
    <cellStyle name="Uwaga 3" xfId="5208" hidden="1"/>
    <cellStyle name="Uwaga 3" xfId="5206" hidden="1"/>
    <cellStyle name="Uwaga 3" xfId="5194" hidden="1"/>
    <cellStyle name="Uwaga 3" xfId="5193" hidden="1"/>
    <cellStyle name="Uwaga 3" xfId="5191" hidden="1"/>
    <cellStyle name="Uwaga 3" xfId="5179" hidden="1"/>
    <cellStyle name="Uwaga 3" xfId="5178" hidden="1"/>
    <cellStyle name="Uwaga 3" xfId="5176" hidden="1"/>
    <cellStyle name="Uwaga 3" xfId="5164" hidden="1"/>
    <cellStyle name="Uwaga 3" xfId="5163" hidden="1"/>
    <cellStyle name="Uwaga 3" xfId="5161" hidden="1"/>
    <cellStyle name="Uwaga 3" xfId="5149" hidden="1"/>
    <cellStyle name="Uwaga 3" xfId="5148" hidden="1"/>
    <cellStyle name="Uwaga 3" xfId="5146" hidden="1"/>
    <cellStyle name="Uwaga 3" xfId="5134" hidden="1"/>
    <cellStyle name="Uwaga 3" xfId="5133" hidden="1"/>
    <cellStyle name="Uwaga 3" xfId="5131" hidden="1"/>
    <cellStyle name="Uwaga 3" xfId="5119" hidden="1"/>
    <cellStyle name="Uwaga 3" xfId="5118" hidden="1"/>
    <cellStyle name="Uwaga 3" xfId="5116" hidden="1"/>
    <cellStyle name="Uwaga 3" xfId="5104" hidden="1"/>
    <cellStyle name="Uwaga 3" xfId="5103" hidden="1"/>
    <cellStyle name="Uwaga 3" xfId="5101" hidden="1"/>
    <cellStyle name="Uwaga 3" xfId="5089" hidden="1"/>
    <cellStyle name="Uwaga 3" xfId="5088" hidden="1"/>
    <cellStyle name="Uwaga 3" xfId="5086" hidden="1"/>
    <cellStyle name="Uwaga 3" xfId="5074" hidden="1"/>
    <cellStyle name="Uwaga 3" xfId="5073" hidden="1"/>
    <cellStyle name="Uwaga 3" xfId="5071" hidden="1"/>
    <cellStyle name="Uwaga 3" xfId="5059" hidden="1"/>
    <cellStyle name="Uwaga 3" xfId="5058" hidden="1"/>
    <cellStyle name="Uwaga 3" xfId="5056" hidden="1"/>
    <cellStyle name="Uwaga 3" xfId="5044" hidden="1"/>
    <cellStyle name="Uwaga 3" xfId="5043" hidden="1"/>
    <cellStyle name="Uwaga 3" xfId="5041" hidden="1"/>
    <cellStyle name="Uwaga 3" xfId="5029" hidden="1"/>
    <cellStyle name="Uwaga 3" xfId="5028" hidden="1"/>
    <cellStyle name="Uwaga 3" xfId="5026" hidden="1"/>
    <cellStyle name="Uwaga 3" xfId="5014" hidden="1"/>
    <cellStyle name="Uwaga 3" xfId="5013" hidden="1"/>
    <cellStyle name="Uwaga 3" xfId="5011" hidden="1"/>
    <cellStyle name="Uwaga 3" xfId="4999" hidden="1"/>
    <cellStyle name="Uwaga 3" xfId="4998" hidden="1"/>
    <cellStyle name="Uwaga 3" xfId="4996" hidden="1"/>
    <cellStyle name="Uwaga 3" xfId="4984" hidden="1"/>
    <cellStyle name="Uwaga 3" xfId="4983" hidden="1"/>
    <cellStyle name="Uwaga 3" xfId="4981" hidden="1"/>
    <cellStyle name="Uwaga 3" xfId="4969" hidden="1"/>
    <cellStyle name="Uwaga 3" xfId="4968" hidden="1"/>
    <cellStyle name="Uwaga 3" xfId="4966" hidden="1"/>
    <cellStyle name="Uwaga 3" xfId="4954" hidden="1"/>
    <cellStyle name="Uwaga 3" xfId="4953" hidden="1"/>
    <cellStyle name="Uwaga 3" xfId="4951" hidden="1"/>
    <cellStyle name="Uwaga 3" xfId="4939" hidden="1"/>
    <cellStyle name="Uwaga 3" xfId="4938" hidden="1"/>
    <cellStyle name="Uwaga 3" xfId="4936" hidden="1"/>
    <cellStyle name="Uwaga 3" xfId="4924" hidden="1"/>
    <cellStyle name="Uwaga 3" xfId="4923" hidden="1"/>
    <cellStyle name="Uwaga 3" xfId="4921" hidden="1"/>
    <cellStyle name="Uwaga 3" xfId="4909" hidden="1"/>
    <cellStyle name="Uwaga 3" xfId="4908" hidden="1"/>
    <cellStyle name="Uwaga 3" xfId="4906" hidden="1"/>
    <cellStyle name="Uwaga 3" xfId="4894" hidden="1"/>
    <cellStyle name="Uwaga 3" xfId="4893" hidden="1"/>
    <cellStyle name="Uwaga 3" xfId="4891" hidden="1"/>
    <cellStyle name="Uwaga 3" xfId="4879" hidden="1"/>
    <cellStyle name="Uwaga 3" xfId="4877" hidden="1"/>
    <cellStyle name="Uwaga 3" xfId="4874" hidden="1"/>
    <cellStyle name="Uwaga 3" xfId="4864" hidden="1"/>
    <cellStyle name="Uwaga 3" xfId="4862" hidden="1"/>
    <cellStyle name="Uwaga 3" xfId="4859" hidden="1"/>
    <cellStyle name="Uwaga 3" xfId="4849" hidden="1"/>
    <cellStyle name="Uwaga 3" xfId="4847" hidden="1"/>
    <cellStyle name="Uwaga 3" xfId="4844" hidden="1"/>
    <cellStyle name="Uwaga 3" xfId="4834" hidden="1"/>
    <cellStyle name="Uwaga 3" xfId="4832" hidden="1"/>
    <cellStyle name="Uwaga 3" xfId="4829" hidden="1"/>
    <cellStyle name="Uwaga 3" xfId="4819" hidden="1"/>
    <cellStyle name="Uwaga 3" xfId="4817" hidden="1"/>
    <cellStyle name="Uwaga 3" xfId="4814" hidden="1"/>
    <cellStyle name="Uwaga 3" xfId="4804" hidden="1"/>
    <cellStyle name="Uwaga 3" xfId="4802" hidden="1"/>
    <cellStyle name="Uwaga 3" xfId="4798" hidden="1"/>
    <cellStyle name="Uwaga 3" xfId="4789" hidden="1"/>
    <cellStyle name="Uwaga 3" xfId="4786" hidden="1"/>
    <cellStyle name="Uwaga 3" xfId="4782" hidden="1"/>
    <cellStyle name="Uwaga 3" xfId="4774" hidden="1"/>
    <cellStyle name="Uwaga 3" xfId="4772" hidden="1"/>
    <cellStyle name="Uwaga 3" xfId="4768" hidden="1"/>
    <cellStyle name="Uwaga 3" xfId="4759" hidden="1"/>
    <cellStyle name="Uwaga 3" xfId="4757" hidden="1"/>
    <cellStyle name="Uwaga 3" xfId="4754" hidden="1"/>
    <cellStyle name="Uwaga 3" xfId="4744" hidden="1"/>
    <cellStyle name="Uwaga 3" xfId="4742" hidden="1"/>
    <cellStyle name="Uwaga 3" xfId="4737" hidden="1"/>
    <cellStyle name="Uwaga 3" xfId="4729" hidden="1"/>
    <cellStyle name="Uwaga 3" xfId="4727" hidden="1"/>
    <cellStyle name="Uwaga 3" xfId="4722" hidden="1"/>
    <cellStyle name="Uwaga 3" xfId="4714" hidden="1"/>
    <cellStyle name="Uwaga 3" xfId="4712" hidden="1"/>
    <cellStyle name="Uwaga 3" xfId="4707" hidden="1"/>
    <cellStyle name="Uwaga 3" xfId="4699" hidden="1"/>
    <cellStyle name="Uwaga 3" xfId="4697" hidden="1"/>
    <cellStyle name="Uwaga 3" xfId="4693" hidden="1"/>
    <cellStyle name="Uwaga 3" xfId="4684" hidden="1"/>
    <cellStyle name="Uwaga 3" xfId="4681" hidden="1"/>
    <cellStyle name="Uwaga 3" xfId="4676" hidden="1"/>
    <cellStyle name="Uwaga 3" xfId="4669" hidden="1"/>
    <cellStyle name="Uwaga 3" xfId="4665" hidden="1"/>
    <cellStyle name="Uwaga 3" xfId="4660" hidden="1"/>
    <cellStyle name="Uwaga 3" xfId="4654" hidden="1"/>
    <cellStyle name="Uwaga 3" xfId="4650" hidden="1"/>
    <cellStyle name="Uwaga 3" xfId="4645" hidden="1"/>
    <cellStyle name="Uwaga 3" xfId="4639" hidden="1"/>
    <cellStyle name="Uwaga 3" xfId="4636" hidden="1"/>
    <cellStyle name="Uwaga 3" xfId="4632" hidden="1"/>
    <cellStyle name="Uwaga 3" xfId="4623" hidden="1"/>
    <cellStyle name="Uwaga 3" xfId="4618" hidden="1"/>
    <cellStyle name="Uwaga 3" xfId="4613" hidden="1"/>
    <cellStyle name="Uwaga 3" xfId="4608" hidden="1"/>
    <cellStyle name="Uwaga 3" xfId="4603" hidden="1"/>
    <cellStyle name="Uwaga 3" xfId="4598" hidden="1"/>
    <cellStyle name="Uwaga 3" xfId="4593" hidden="1"/>
    <cellStyle name="Uwaga 3" xfId="4588" hidden="1"/>
    <cellStyle name="Uwaga 3" xfId="4583" hidden="1"/>
    <cellStyle name="Uwaga 3" xfId="4579" hidden="1"/>
    <cellStyle name="Uwaga 3" xfId="4574" hidden="1"/>
    <cellStyle name="Uwaga 3" xfId="4569" hidden="1"/>
    <cellStyle name="Uwaga 3" xfId="4564" hidden="1"/>
    <cellStyle name="Uwaga 3" xfId="4560" hidden="1"/>
    <cellStyle name="Uwaga 3" xfId="4556" hidden="1"/>
    <cellStyle name="Uwaga 3" xfId="4549" hidden="1"/>
    <cellStyle name="Uwaga 3" xfId="4545" hidden="1"/>
    <cellStyle name="Uwaga 3" xfId="4540" hidden="1"/>
    <cellStyle name="Uwaga 3" xfId="4534" hidden="1"/>
    <cellStyle name="Uwaga 3" xfId="4530" hidden="1"/>
    <cellStyle name="Uwaga 3" xfId="4525" hidden="1"/>
    <cellStyle name="Uwaga 3" xfId="4519" hidden="1"/>
    <cellStyle name="Uwaga 3" xfId="4515" hidden="1"/>
    <cellStyle name="Uwaga 3" xfId="4511" hidden="1"/>
    <cellStyle name="Uwaga 3" xfId="4504" hidden="1"/>
    <cellStyle name="Uwaga 3" xfId="4500" hidden="1"/>
    <cellStyle name="Uwaga 3" xfId="4496" hidden="1"/>
    <cellStyle name="Uwaga 3" xfId="2432" hidden="1"/>
    <cellStyle name="Uwaga 3" xfId="2427" hidden="1"/>
    <cellStyle name="Uwaga 3" xfId="2422" hidden="1"/>
    <cellStyle name="Uwaga 3" xfId="2382" hidden="1"/>
    <cellStyle name="Uwaga 3" xfId="2378" hidden="1"/>
    <cellStyle name="Uwaga 3" xfId="2374" hidden="1"/>
    <cellStyle name="Uwaga 3" xfId="2344" hidden="1"/>
    <cellStyle name="Uwaga 3" xfId="2340" hidden="1"/>
    <cellStyle name="Uwaga 3" xfId="2337" hidden="1"/>
    <cellStyle name="Uwaga 3" xfId="2307" hidden="1"/>
    <cellStyle name="Uwaga 3" xfId="2304" hidden="1"/>
    <cellStyle name="Uwaga 3" xfId="2301" hidden="1"/>
    <cellStyle name="Uwaga 3" xfId="2264" hidden="1"/>
    <cellStyle name="Uwaga 3" xfId="2262" hidden="1"/>
    <cellStyle name="Uwaga 3" xfId="2258" hidden="1"/>
    <cellStyle name="Uwaga 3" xfId="2218" hidden="1"/>
    <cellStyle name="Uwaga 3" xfId="2213" hidden="1"/>
    <cellStyle name="Uwaga 3" xfId="2209" hidden="1"/>
    <cellStyle name="Uwaga 3" xfId="2176" hidden="1"/>
    <cellStyle name="Uwaga 3" xfId="2171" hidden="1"/>
    <cellStyle name="Uwaga 3" xfId="2166" hidden="1"/>
    <cellStyle name="Uwaga 3" xfId="2136" hidden="1"/>
    <cellStyle name="Uwaga 3" xfId="2133" hidden="1"/>
    <cellStyle name="Uwaga 3" xfId="2128" hidden="1"/>
    <cellStyle name="Uwaga 3" xfId="2099" hidden="1"/>
    <cellStyle name="Uwaga 3" xfId="2095" hidden="1"/>
    <cellStyle name="Uwaga 3" xfId="2092" hidden="1"/>
    <cellStyle name="Uwaga 3" xfId="2054" hidden="1"/>
    <cellStyle name="Uwaga 3" xfId="2049" hidden="1"/>
    <cellStyle name="Uwaga 3" xfId="2045" hidden="1"/>
    <cellStyle name="Uwaga 3" xfId="2012" hidden="1"/>
    <cellStyle name="Uwaga 3" xfId="2007" hidden="1"/>
    <cellStyle name="Uwaga 3" xfId="2002" hidden="1"/>
    <cellStyle name="Uwaga 3" xfId="1970" hidden="1"/>
    <cellStyle name="Uwaga 3" xfId="1966" hidden="1"/>
    <cellStyle name="Uwaga 3" xfId="1963" hidden="1"/>
    <cellStyle name="Uwaga 3" xfId="1932" hidden="1"/>
    <cellStyle name="Uwaga 3" xfId="1929" hidden="1"/>
    <cellStyle name="Uwaga 3" xfId="1925" hidden="1"/>
    <cellStyle name="Uwaga 3" xfId="1887" hidden="1"/>
    <cellStyle name="Uwaga 3" xfId="1884" hidden="1"/>
    <cellStyle name="Uwaga 3" xfId="1879" hidden="1"/>
    <cellStyle name="Uwaga 3" xfId="1845" hidden="1"/>
    <cellStyle name="Uwaga 3" xfId="1841" hidden="1"/>
    <cellStyle name="Uwaga 3" xfId="1837" hidden="1"/>
    <cellStyle name="Uwaga 3" xfId="1805" hidden="1"/>
    <cellStyle name="Uwaga 3" xfId="1801" hidden="1"/>
    <cellStyle name="Uwaga 3" xfId="1797" hidden="1"/>
    <cellStyle name="Uwaga 3" xfId="1766" hidden="1"/>
    <cellStyle name="Uwaga 3" xfId="1762" hidden="1"/>
    <cellStyle name="Uwaga 3" xfId="1759" hidden="1"/>
    <cellStyle name="Uwaga 3" xfId="1721" hidden="1"/>
    <cellStyle name="Uwaga 3" xfId="1717" hidden="1"/>
    <cellStyle name="Uwaga 3" xfId="1713" hidden="1"/>
    <cellStyle name="Uwaga 3" xfId="1679" hidden="1"/>
    <cellStyle name="Uwaga 3" xfId="1675" hidden="1"/>
    <cellStyle name="Uwaga 3" xfId="1671" hidden="1"/>
    <cellStyle name="Uwaga 3" xfId="1638" hidden="1"/>
    <cellStyle name="Uwaga 3" xfId="1634" hidden="1"/>
    <cellStyle name="Uwaga 3" xfId="1629" hidden="1"/>
    <cellStyle name="Uwaga 3" xfId="1601" hidden="1"/>
    <cellStyle name="Uwaga 3" xfId="1597" hidden="1"/>
    <cellStyle name="Uwaga 3" xfId="1593" hidden="1"/>
    <cellStyle name="Uwaga 3" xfId="1555" hidden="1"/>
    <cellStyle name="Uwaga 3" xfId="1551" hidden="1"/>
    <cellStyle name="Uwaga 3" xfId="1547" hidden="1"/>
    <cellStyle name="Uwaga 3" xfId="1513" hidden="1"/>
    <cellStyle name="Uwaga 3" xfId="1508" hidden="1"/>
    <cellStyle name="Uwaga 3" xfId="1505" hidden="1"/>
    <cellStyle name="Uwaga 3" xfId="1475" hidden="1"/>
    <cellStyle name="Uwaga 3" xfId="1471" hidden="1"/>
    <cellStyle name="Uwaga 3" xfId="1467" hidden="1"/>
    <cellStyle name="Uwaga 3" xfId="1436" hidden="1"/>
    <cellStyle name="Uwaga 3" xfId="1433" hidden="1"/>
    <cellStyle name="Uwaga 3" xfId="1428" hidden="1"/>
    <cellStyle name="Uwaga 3" xfId="1390" hidden="1"/>
    <cellStyle name="Uwaga 3" xfId="1386" hidden="1"/>
    <cellStyle name="Uwaga 3" xfId="1382" hidden="1"/>
    <cellStyle name="Uwaga 3" xfId="1348" hidden="1"/>
    <cellStyle name="Uwaga 3" xfId="1343" hidden="1"/>
    <cellStyle name="Uwaga 3" xfId="1337" hidden="1"/>
    <cellStyle name="Uwaga 3" xfId="1309" hidden="1"/>
    <cellStyle name="Uwaga 3" xfId="1304" hidden="1"/>
    <cellStyle name="Uwaga 3" xfId="1300" hidden="1"/>
    <cellStyle name="Uwaga 3" xfId="1270" hidden="1"/>
    <cellStyle name="Uwaga 3" xfId="1267" hidden="1"/>
    <cellStyle name="Uwaga 3" xfId="1263" hidden="1"/>
    <cellStyle name="Uwaga 3" xfId="1225" hidden="1"/>
    <cellStyle name="Uwaga 3" xfId="1220" hidden="1"/>
    <cellStyle name="Uwaga 3" xfId="1215" hidden="1"/>
    <cellStyle name="Uwaga 3" xfId="1183" hidden="1"/>
    <cellStyle name="Uwaga 3" xfId="1178" hidden="1"/>
    <cellStyle name="Uwaga 3" xfId="1173" hidden="1"/>
    <cellStyle name="Uwaga 3" xfId="1141" hidden="1"/>
    <cellStyle name="Uwaga 3" xfId="1136" hidden="1"/>
    <cellStyle name="Uwaga 3" xfId="1131" hidden="1"/>
    <cellStyle name="Uwaga 3" xfId="1104" hidden="1"/>
    <cellStyle name="Uwaga 3" xfId="1101" hidden="1"/>
    <cellStyle name="Uwaga 3" xfId="1096" hidden="1"/>
    <cellStyle name="Uwaga 3" xfId="1062" hidden="1"/>
    <cellStyle name="Uwaga 3" xfId="1057" hidden="1"/>
    <cellStyle name="Uwaga 3" xfId="1051" hidden="1"/>
    <cellStyle name="Uwaga 3" xfId="1020" hidden="1"/>
    <cellStyle name="Uwaga 3" xfId="1015" hidden="1"/>
    <cellStyle name="Uwaga 3" xfId="1008" hidden="1"/>
    <cellStyle name="Uwaga 3" xfId="978" hidden="1"/>
    <cellStyle name="Uwaga 3" xfId="974" hidden="1"/>
    <cellStyle name="Uwaga 3" xfId="970" hidden="1"/>
    <cellStyle name="Uwaga 3" xfId="936" hidden="1"/>
    <cellStyle name="Uwaga 3" xfId="932" hidden="1"/>
    <cellStyle name="Uwaga 3" xfId="928" hidden="1"/>
    <cellStyle name="Uwaga 3" xfId="894" hidden="1"/>
    <cellStyle name="Uwaga 3" xfId="889" hidden="1"/>
    <cellStyle name="Uwaga 3" xfId="883" hidden="1"/>
    <cellStyle name="Uwaga 3" xfId="852" hidden="1"/>
    <cellStyle name="Uwaga 3" xfId="847" hidden="1"/>
    <cellStyle name="Uwaga 3" xfId="841" hidden="1"/>
    <cellStyle name="Uwaga 3" xfId="810" hidden="1"/>
    <cellStyle name="Uwaga 3" xfId="805" hidden="1"/>
    <cellStyle name="Uwaga 3" xfId="800" hidden="1"/>
    <cellStyle name="Uwaga 3" xfId="768" hidden="1"/>
    <cellStyle name="Uwaga 3" xfId="764" hidden="1"/>
    <cellStyle name="Uwaga 3" xfId="760" hidden="1"/>
    <cellStyle name="Uwaga 3" xfId="727" hidden="1"/>
    <cellStyle name="Uwaga 3" xfId="722" hidden="1"/>
    <cellStyle name="Uwaga 3" xfId="717" hidden="1"/>
    <cellStyle name="Uwaga 3" xfId="685" hidden="1"/>
    <cellStyle name="Uwaga 3" xfId="679" hidden="1"/>
    <cellStyle name="Uwaga 3" xfId="674" hidden="1"/>
    <cellStyle name="Uwaga 3" xfId="643" hidden="1"/>
    <cellStyle name="Uwaga 3" xfId="637" hidden="1"/>
    <cellStyle name="Uwaga 3" xfId="632" hidden="1"/>
    <cellStyle name="Uwaga 3" xfId="601" hidden="1"/>
    <cellStyle name="Uwaga 3" xfId="596" hidden="1"/>
    <cellStyle name="Uwaga 3" xfId="592" hidden="1"/>
    <cellStyle name="Uwaga 3" xfId="561" hidden="1"/>
    <cellStyle name="Uwaga 3" xfId="554" hidden="1"/>
    <cellStyle name="Uwaga 3" xfId="548" hidden="1"/>
    <cellStyle name="Uwaga 3" xfId="519" hidden="1"/>
    <cellStyle name="Uwaga 3" xfId="511" hidden="1"/>
    <cellStyle name="Uwaga 3" xfId="505" hidden="1"/>
    <cellStyle name="Uwaga 3" xfId="478" hidden="1"/>
    <cellStyle name="Uwaga 3" xfId="469" hidden="1"/>
    <cellStyle name="Uwaga 3" xfId="463" hidden="1"/>
    <cellStyle name="Uwaga 3" xfId="436" hidden="1"/>
    <cellStyle name="Uwaga 3" xfId="428" hidden="1"/>
    <cellStyle name="Uwaga 3" xfId="422" hidden="1"/>
    <cellStyle name="Uwaga 3" xfId="395" hidden="1"/>
    <cellStyle name="Uwaga 3" xfId="385" hidden="1"/>
    <cellStyle name="Uwaga 3" xfId="378" hidden="1"/>
    <cellStyle name="Uwaga 3" xfId="354" hidden="1"/>
    <cellStyle name="Uwaga 3" xfId="343" hidden="1"/>
    <cellStyle name="Uwaga 3" xfId="336" hidden="1"/>
    <cellStyle name="Uwaga 3" xfId="313" hidden="1"/>
    <cellStyle name="Uwaga 3" xfId="302" hidden="1"/>
    <cellStyle name="Uwaga 3" xfId="294" hidden="1"/>
    <cellStyle name="Uwaga 3" xfId="274" hidden="1"/>
    <cellStyle name="Uwaga 3" xfId="262" hidden="1"/>
    <cellStyle name="Uwaga 3" xfId="253" hidden="1"/>
    <cellStyle name="Uwaga 3" xfId="234" hidden="1"/>
    <cellStyle name="Uwaga 3" xfId="223" hidden="1"/>
    <cellStyle name="Uwaga 3" xfId="213" hidden="1"/>
    <cellStyle name="Uwaga 3" xfId="194" hidden="1"/>
    <cellStyle name="Uwaga 3" xfId="181" hidden="1"/>
    <cellStyle name="Uwaga 3" xfId="170" hidden="1"/>
    <cellStyle name="Uwaga 3" xfId="154" hidden="1"/>
    <cellStyle name="Uwaga 3" xfId="142" hidden="1"/>
    <cellStyle name="Uwaga 3" xfId="128" hidden="1"/>
    <cellStyle name="Uwaga 3" xfId="113" hidden="1"/>
    <cellStyle name="Uwaga 3" xfId="100" hidden="1"/>
    <cellStyle name="Uwaga 3" xfId="87" hidden="1"/>
    <cellStyle name="Uwaga 3" xfId="72" hidden="1"/>
    <cellStyle name="Uwaga 3" xfId="59" hidden="1"/>
    <cellStyle name="Uwaga 3" xfId="47" hidden="1"/>
    <cellStyle name="Uwaga 3" xfId="5490" hidden="1"/>
    <cellStyle name="Uwaga 3" xfId="5491" hidden="1"/>
    <cellStyle name="Uwaga 3" xfId="5493" hidden="1"/>
    <cellStyle name="Uwaga 3" xfId="5505" hidden="1"/>
    <cellStyle name="Uwaga 3" xfId="5506" hidden="1"/>
    <cellStyle name="Uwaga 3" xfId="5511" hidden="1"/>
    <cellStyle name="Uwaga 3" xfId="5520" hidden="1"/>
    <cellStyle name="Uwaga 3" xfId="5521" hidden="1"/>
    <cellStyle name="Uwaga 3" xfId="5526" hidden="1"/>
    <cellStyle name="Uwaga 3" xfId="5535" hidden="1"/>
    <cellStyle name="Uwaga 3" xfId="5536" hidden="1"/>
    <cellStyle name="Uwaga 3" xfId="5537" hidden="1"/>
    <cellStyle name="Uwaga 3" xfId="5550" hidden="1"/>
    <cellStyle name="Uwaga 3" xfId="5555" hidden="1"/>
    <cellStyle name="Uwaga 3" xfId="5560" hidden="1"/>
    <cellStyle name="Uwaga 3" xfId="5570" hidden="1"/>
    <cellStyle name="Uwaga 3" xfId="5575" hidden="1"/>
    <cellStyle name="Uwaga 3" xfId="5579" hidden="1"/>
    <cellStyle name="Uwaga 3" xfId="5586" hidden="1"/>
    <cellStyle name="Uwaga 3" xfId="5591" hidden="1"/>
    <cellStyle name="Uwaga 3" xfId="5594" hidden="1"/>
    <cellStyle name="Uwaga 3" xfId="5600" hidden="1"/>
    <cellStyle name="Uwaga 3" xfId="5605" hidden="1"/>
    <cellStyle name="Uwaga 3" xfId="5609" hidden="1"/>
    <cellStyle name="Uwaga 3" xfId="5610" hidden="1"/>
    <cellStyle name="Uwaga 3" xfId="5611" hidden="1"/>
    <cellStyle name="Uwaga 3" xfId="5615" hidden="1"/>
    <cellStyle name="Uwaga 3" xfId="5627" hidden="1"/>
    <cellStyle name="Uwaga 3" xfId="5632" hidden="1"/>
    <cellStyle name="Uwaga 3" xfId="5637" hidden="1"/>
    <cellStyle name="Uwaga 3" xfId="5642" hidden="1"/>
    <cellStyle name="Uwaga 3" xfId="5647" hidden="1"/>
    <cellStyle name="Uwaga 3" xfId="5652" hidden="1"/>
    <cellStyle name="Uwaga 3" xfId="5656" hidden="1"/>
    <cellStyle name="Uwaga 3" xfId="5660" hidden="1"/>
    <cellStyle name="Uwaga 3" xfId="5665" hidden="1"/>
    <cellStyle name="Uwaga 3" xfId="5670" hidden="1"/>
    <cellStyle name="Uwaga 3" xfId="5671" hidden="1"/>
    <cellStyle name="Uwaga 3" xfId="5673" hidden="1"/>
    <cellStyle name="Uwaga 3" xfId="5686" hidden="1"/>
    <cellStyle name="Uwaga 3" xfId="5690" hidden="1"/>
    <cellStyle name="Uwaga 3" xfId="5695" hidden="1"/>
    <cellStyle name="Uwaga 3" xfId="5702" hidden="1"/>
    <cellStyle name="Uwaga 3" xfId="5706" hidden="1"/>
    <cellStyle name="Uwaga 3" xfId="5711" hidden="1"/>
    <cellStyle name="Uwaga 3" xfId="5716" hidden="1"/>
    <cellStyle name="Uwaga 3" xfId="5719" hidden="1"/>
    <cellStyle name="Uwaga 3" xfId="5724" hidden="1"/>
    <cellStyle name="Uwaga 3" xfId="5730" hidden="1"/>
    <cellStyle name="Uwaga 3" xfId="5731" hidden="1"/>
    <cellStyle name="Uwaga 3" xfId="5734" hidden="1"/>
    <cellStyle name="Uwaga 3" xfId="5747" hidden="1"/>
    <cellStyle name="Uwaga 3" xfId="5751" hidden="1"/>
    <cellStyle name="Uwaga 3" xfId="5756" hidden="1"/>
    <cellStyle name="Uwaga 3" xfId="5763" hidden="1"/>
    <cellStyle name="Uwaga 3" xfId="5768" hidden="1"/>
    <cellStyle name="Uwaga 3" xfId="5772" hidden="1"/>
    <cellStyle name="Uwaga 3" xfId="5777" hidden="1"/>
    <cellStyle name="Uwaga 3" xfId="5781" hidden="1"/>
    <cellStyle name="Uwaga 3" xfId="5786" hidden="1"/>
    <cellStyle name="Uwaga 3" xfId="5790" hidden="1"/>
    <cellStyle name="Uwaga 3" xfId="5791" hidden="1"/>
    <cellStyle name="Uwaga 3" xfId="5793" hidden="1"/>
    <cellStyle name="Uwaga 3" xfId="5805" hidden="1"/>
    <cellStyle name="Uwaga 3" xfId="5806" hidden="1"/>
    <cellStyle name="Uwaga 3" xfId="5808" hidden="1"/>
    <cellStyle name="Uwaga 3" xfId="5820" hidden="1"/>
    <cellStyle name="Uwaga 3" xfId="5822" hidden="1"/>
    <cellStyle name="Uwaga 3" xfId="5825" hidden="1"/>
    <cellStyle name="Uwaga 3" xfId="5835" hidden="1"/>
    <cellStyle name="Uwaga 3" xfId="5836" hidden="1"/>
    <cellStyle name="Uwaga 3" xfId="5838" hidden="1"/>
    <cellStyle name="Uwaga 3" xfId="5850" hidden="1"/>
    <cellStyle name="Uwaga 3" xfId="5851" hidden="1"/>
    <cellStyle name="Uwaga 3" xfId="5852" hidden="1"/>
    <cellStyle name="Uwaga 3" xfId="5866" hidden="1"/>
    <cellStyle name="Uwaga 3" xfId="5869" hidden="1"/>
    <cellStyle name="Uwaga 3" xfId="5873" hidden="1"/>
    <cellStyle name="Uwaga 3" xfId="5881" hidden="1"/>
    <cellStyle name="Uwaga 3" xfId="5884" hidden="1"/>
    <cellStyle name="Uwaga 3" xfId="5888" hidden="1"/>
    <cellStyle name="Uwaga 3" xfId="5896" hidden="1"/>
    <cellStyle name="Uwaga 3" xfId="5899" hidden="1"/>
    <cellStyle name="Uwaga 3" xfId="5903" hidden="1"/>
    <cellStyle name="Uwaga 3" xfId="5910" hidden="1"/>
    <cellStyle name="Uwaga 3" xfId="5911" hidden="1"/>
    <cellStyle name="Uwaga 3" xfId="5913" hidden="1"/>
    <cellStyle name="Uwaga 3" xfId="5926" hidden="1"/>
    <cellStyle name="Uwaga 3" xfId="5929" hidden="1"/>
    <cellStyle name="Uwaga 3" xfId="5932" hidden="1"/>
    <cellStyle name="Uwaga 3" xfId="5941" hidden="1"/>
    <cellStyle name="Uwaga 3" xfId="5944" hidden="1"/>
    <cellStyle name="Uwaga 3" xfId="5948" hidden="1"/>
    <cellStyle name="Uwaga 3" xfId="5956" hidden="1"/>
    <cellStyle name="Uwaga 3" xfId="5958" hidden="1"/>
    <cellStyle name="Uwaga 3" xfId="5961" hidden="1"/>
    <cellStyle name="Uwaga 3" xfId="5970" hidden="1"/>
    <cellStyle name="Uwaga 3" xfId="5971" hidden="1"/>
    <cellStyle name="Uwaga 3" xfId="5972" hidden="1"/>
    <cellStyle name="Uwaga 3" xfId="5985" hidden="1"/>
    <cellStyle name="Uwaga 3" xfId="5986" hidden="1"/>
    <cellStyle name="Uwaga 3" xfId="5988" hidden="1"/>
    <cellStyle name="Uwaga 3" xfId="6000" hidden="1"/>
    <cellStyle name="Uwaga 3" xfId="6001" hidden="1"/>
    <cellStyle name="Uwaga 3" xfId="6003" hidden="1"/>
    <cellStyle name="Uwaga 3" xfId="6015" hidden="1"/>
    <cellStyle name="Uwaga 3" xfId="6016" hidden="1"/>
    <cellStyle name="Uwaga 3" xfId="6018" hidden="1"/>
    <cellStyle name="Uwaga 3" xfId="6030" hidden="1"/>
    <cellStyle name="Uwaga 3" xfId="6031" hidden="1"/>
    <cellStyle name="Uwaga 3" xfId="6032" hidden="1"/>
    <cellStyle name="Uwaga 3" xfId="6046" hidden="1"/>
    <cellStyle name="Uwaga 3" xfId="6048" hidden="1"/>
    <cellStyle name="Uwaga 3" xfId="6051" hidden="1"/>
    <cellStyle name="Uwaga 3" xfId="6061" hidden="1"/>
    <cellStyle name="Uwaga 3" xfId="6064" hidden="1"/>
    <cellStyle name="Uwaga 3" xfId="6067" hidden="1"/>
    <cellStyle name="Uwaga 3" xfId="6076" hidden="1"/>
    <cellStyle name="Uwaga 3" xfId="6078" hidden="1"/>
    <cellStyle name="Uwaga 3" xfId="6081" hidden="1"/>
    <cellStyle name="Uwaga 3" xfId="6090" hidden="1"/>
    <cellStyle name="Uwaga 3" xfId="6091" hidden="1"/>
    <cellStyle name="Uwaga 3" xfId="6092" hidden="1"/>
    <cellStyle name="Uwaga 3" xfId="6105" hidden="1"/>
    <cellStyle name="Uwaga 3" xfId="6107" hidden="1"/>
    <cellStyle name="Uwaga 3" xfId="6109" hidden="1"/>
    <cellStyle name="Uwaga 3" xfId="6120" hidden="1"/>
    <cellStyle name="Uwaga 3" xfId="6122" hidden="1"/>
    <cellStyle name="Uwaga 3" xfId="6124" hidden="1"/>
    <cellStyle name="Uwaga 3" xfId="6135" hidden="1"/>
    <cellStyle name="Uwaga 3" xfId="6137" hidden="1"/>
    <cellStyle name="Uwaga 3" xfId="6139" hidden="1"/>
    <cellStyle name="Uwaga 3" xfId="6150" hidden="1"/>
    <cellStyle name="Uwaga 3" xfId="6151" hidden="1"/>
    <cellStyle name="Uwaga 3" xfId="6152" hidden="1"/>
    <cellStyle name="Uwaga 3" xfId="6165" hidden="1"/>
    <cellStyle name="Uwaga 3" xfId="6167" hidden="1"/>
    <cellStyle name="Uwaga 3" xfId="6169" hidden="1"/>
    <cellStyle name="Uwaga 3" xfId="6180" hidden="1"/>
    <cellStyle name="Uwaga 3" xfId="6182" hidden="1"/>
    <cellStyle name="Uwaga 3" xfId="6184" hidden="1"/>
    <cellStyle name="Uwaga 3" xfId="6195" hidden="1"/>
    <cellStyle name="Uwaga 3" xfId="6197" hidden="1"/>
    <cellStyle name="Uwaga 3" xfId="6198" hidden="1"/>
    <cellStyle name="Uwaga 3" xfId="6210" hidden="1"/>
    <cellStyle name="Uwaga 3" xfId="6211" hidden="1"/>
    <cellStyle name="Uwaga 3" xfId="6212" hidden="1"/>
    <cellStyle name="Uwaga 3" xfId="6225" hidden="1"/>
    <cellStyle name="Uwaga 3" xfId="6227" hidden="1"/>
    <cellStyle name="Uwaga 3" xfId="6229" hidden="1"/>
    <cellStyle name="Uwaga 3" xfId="6240" hidden="1"/>
    <cellStyle name="Uwaga 3" xfId="6242" hidden="1"/>
    <cellStyle name="Uwaga 3" xfId="6244" hidden="1"/>
    <cellStyle name="Uwaga 3" xfId="6255" hidden="1"/>
    <cellStyle name="Uwaga 3" xfId="6257" hidden="1"/>
    <cellStyle name="Uwaga 3" xfId="6259" hidden="1"/>
    <cellStyle name="Uwaga 3" xfId="6270" hidden="1"/>
    <cellStyle name="Uwaga 3" xfId="6271" hidden="1"/>
    <cellStyle name="Uwaga 3" xfId="6273" hidden="1"/>
    <cellStyle name="Uwaga 3" xfId="6284" hidden="1"/>
    <cellStyle name="Uwaga 3" xfId="6286" hidden="1"/>
    <cellStyle name="Uwaga 3" xfId="6287" hidden="1"/>
    <cellStyle name="Uwaga 3" xfId="6296" hidden="1"/>
    <cellStyle name="Uwaga 3" xfId="6299" hidden="1"/>
    <cellStyle name="Uwaga 3" xfId="6301" hidden="1"/>
    <cellStyle name="Uwaga 3" xfId="6312" hidden="1"/>
    <cellStyle name="Uwaga 3" xfId="6314" hidden="1"/>
    <cellStyle name="Uwaga 3" xfId="6316" hidden="1"/>
    <cellStyle name="Uwaga 3" xfId="6328" hidden="1"/>
    <cellStyle name="Uwaga 3" xfId="6330" hidden="1"/>
    <cellStyle name="Uwaga 3" xfId="6332" hidden="1"/>
    <cellStyle name="Uwaga 3" xfId="6340" hidden="1"/>
    <cellStyle name="Uwaga 3" xfId="6342" hidden="1"/>
    <cellStyle name="Uwaga 3" xfId="6345" hidden="1"/>
    <cellStyle name="Uwaga 3" xfId="6335" hidden="1"/>
    <cellStyle name="Uwaga 3" xfId="6334" hidden="1"/>
    <cellStyle name="Uwaga 3" xfId="6333" hidden="1"/>
    <cellStyle name="Uwaga 3" xfId="6320" hidden="1"/>
    <cellStyle name="Uwaga 3" xfId="6319" hidden="1"/>
    <cellStyle name="Uwaga 3" xfId="6318" hidden="1"/>
    <cellStyle name="Uwaga 3" xfId="6305" hidden="1"/>
    <cellStyle name="Uwaga 3" xfId="6304" hidden="1"/>
    <cellStyle name="Uwaga 3" xfId="6303" hidden="1"/>
    <cellStyle name="Uwaga 3" xfId="6290" hidden="1"/>
    <cellStyle name="Uwaga 3" xfId="6289" hidden="1"/>
    <cellStyle name="Uwaga 3" xfId="6288" hidden="1"/>
    <cellStyle name="Uwaga 3" xfId="6275" hidden="1"/>
    <cellStyle name="Uwaga 3" xfId="6274" hidden="1"/>
    <cellStyle name="Uwaga 3" xfId="6272" hidden="1"/>
    <cellStyle name="Uwaga 3" xfId="6261" hidden="1"/>
    <cellStyle name="Uwaga 3" xfId="6258" hidden="1"/>
    <cellStyle name="Uwaga 3" xfId="6256" hidden="1"/>
    <cellStyle name="Uwaga 3" xfId="6246" hidden="1"/>
    <cellStyle name="Uwaga 3" xfId="6243" hidden="1"/>
    <cellStyle name="Uwaga 3" xfId="6241" hidden="1"/>
    <cellStyle name="Uwaga 3" xfId="6231" hidden="1"/>
    <cellStyle name="Uwaga 3" xfId="6228" hidden="1"/>
    <cellStyle name="Uwaga 3" xfId="6226" hidden="1"/>
    <cellStyle name="Uwaga 3" xfId="6216" hidden="1"/>
    <cellStyle name="Uwaga 3" xfId="6214" hidden="1"/>
    <cellStyle name="Uwaga 3" xfId="6213" hidden="1"/>
    <cellStyle name="Uwaga 3" xfId="6201" hidden="1"/>
    <cellStyle name="Uwaga 3" xfId="6199" hidden="1"/>
    <cellStyle name="Uwaga 3" xfId="6196" hidden="1"/>
    <cellStyle name="Uwaga 3" xfId="6186" hidden="1"/>
    <cellStyle name="Uwaga 3" xfId="6183" hidden="1"/>
    <cellStyle name="Uwaga 3" xfId="6181" hidden="1"/>
    <cellStyle name="Uwaga 3" xfId="6171" hidden="1"/>
    <cellStyle name="Uwaga 3" xfId="6168" hidden="1"/>
    <cellStyle name="Uwaga 3" xfId="6166" hidden="1"/>
    <cellStyle name="Uwaga 3" xfId="6156" hidden="1"/>
    <cellStyle name="Uwaga 3" xfId="6154" hidden="1"/>
    <cellStyle name="Uwaga 3" xfId="6153" hidden="1"/>
    <cellStyle name="Uwaga 3" xfId="6141" hidden="1"/>
    <cellStyle name="Uwaga 3" xfId="6138" hidden="1"/>
    <cellStyle name="Uwaga 3" xfId="6136" hidden="1"/>
    <cellStyle name="Uwaga 3" xfId="6126" hidden="1"/>
    <cellStyle name="Uwaga 3" xfId="6123" hidden="1"/>
    <cellStyle name="Uwaga 3" xfId="6121" hidden="1"/>
    <cellStyle name="Uwaga 3" xfId="6111" hidden="1"/>
    <cellStyle name="Uwaga 3" xfId="6108" hidden="1"/>
    <cellStyle name="Uwaga 3" xfId="6106" hidden="1"/>
    <cellStyle name="Uwaga 3" xfId="6096" hidden="1"/>
    <cellStyle name="Uwaga 3" xfId="6094" hidden="1"/>
    <cellStyle name="Uwaga 3" xfId="6093" hidden="1"/>
    <cellStyle name="Uwaga 3" xfId="6080" hidden="1"/>
    <cellStyle name="Uwaga 3" xfId="6077" hidden="1"/>
    <cellStyle name="Uwaga 3" xfId="6075" hidden="1"/>
    <cellStyle name="Uwaga 3" xfId="6065" hidden="1"/>
    <cellStyle name="Uwaga 3" xfId="6062" hidden="1"/>
    <cellStyle name="Uwaga 3" xfId="6060" hidden="1"/>
    <cellStyle name="Uwaga 3" xfId="6050" hidden="1"/>
    <cellStyle name="Uwaga 3" xfId="6047" hidden="1"/>
    <cellStyle name="Uwaga 3" xfId="6045" hidden="1"/>
    <cellStyle name="Uwaga 3" xfId="6036" hidden="1"/>
    <cellStyle name="Uwaga 3" xfId="6034" hidden="1"/>
    <cellStyle name="Uwaga 3" xfId="6033" hidden="1"/>
    <cellStyle name="Uwaga 3" xfId="6021" hidden="1"/>
    <cellStyle name="Uwaga 3" xfId="6019" hidden="1"/>
    <cellStyle name="Uwaga 3" xfId="6017" hidden="1"/>
    <cellStyle name="Uwaga 3" xfId="6006" hidden="1"/>
    <cellStyle name="Uwaga 3" xfId="6004" hidden="1"/>
    <cellStyle name="Uwaga 3" xfId="6002" hidden="1"/>
    <cellStyle name="Uwaga 3" xfId="5991" hidden="1"/>
    <cellStyle name="Uwaga 3" xfId="5989" hidden="1"/>
    <cellStyle name="Uwaga 3" xfId="5987" hidden="1"/>
    <cellStyle name="Uwaga 3" xfId="5976" hidden="1"/>
    <cellStyle name="Uwaga 3" xfId="5974" hidden="1"/>
    <cellStyle name="Uwaga 3" xfId="5973" hidden="1"/>
    <cellStyle name="Uwaga 3" xfId="5960" hidden="1"/>
    <cellStyle name="Uwaga 3" xfId="5957" hidden="1"/>
    <cellStyle name="Uwaga 3" xfId="5955" hidden="1"/>
    <cellStyle name="Uwaga 3" xfId="5945" hidden="1"/>
    <cellStyle name="Uwaga 3" xfId="5942" hidden="1"/>
    <cellStyle name="Uwaga 3" xfId="5940" hidden="1"/>
    <cellStyle name="Uwaga 3" xfId="5930" hidden="1"/>
    <cellStyle name="Uwaga 3" xfId="5927" hidden="1"/>
    <cellStyle name="Uwaga 3" xfId="5925" hidden="1"/>
    <cellStyle name="Uwaga 3" xfId="5916" hidden="1"/>
    <cellStyle name="Uwaga 3" xfId="5914" hidden="1"/>
    <cellStyle name="Uwaga 3" xfId="5912" hidden="1"/>
    <cellStyle name="Uwaga 3" xfId="5900" hidden="1"/>
    <cellStyle name="Uwaga 3" xfId="5897" hidden="1"/>
    <cellStyle name="Uwaga 3" xfId="5895" hidden="1"/>
    <cellStyle name="Uwaga 3" xfId="5885" hidden="1"/>
    <cellStyle name="Uwaga 3" xfId="5882" hidden="1"/>
    <cellStyle name="Uwaga 3" xfId="5880" hidden="1"/>
    <cellStyle name="Uwaga 3" xfId="5870" hidden="1"/>
    <cellStyle name="Uwaga 3" xfId="5867" hidden="1"/>
    <cellStyle name="Uwaga 3" xfId="5865" hidden="1"/>
    <cellStyle name="Uwaga 3" xfId="5858" hidden="1"/>
    <cellStyle name="Uwaga 3" xfId="5855" hidden="1"/>
    <cellStyle name="Uwaga 3" xfId="5853" hidden="1"/>
    <cellStyle name="Uwaga 3" xfId="5843" hidden="1"/>
    <cellStyle name="Uwaga 3" xfId="5840" hidden="1"/>
    <cellStyle name="Uwaga 3" xfId="5837" hidden="1"/>
    <cellStyle name="Uwaga 3" xfId="5828" hidden="1"/>
    <cellStyle name="Uwaga 3" xfId="5824" hidden="1"/>
    <cellStyle name="Uwaga 3" xfId="5821" hidden="1"/>
    <cellStyle name="Uwaga 3" xfId="5813" hidden="1"/>
    <cellStyle name="Uwaga 3" xfId="5810" hidden="1"/>
    <cellStyle name="Uwaga 3" xfId="5807" hidden="1"/>
    <cellStyle name="Uwaga 3" xfId="5798" hidden="1"/>
    <cellStyle name="Uwaga 3" xfId="5795" hidden="1"/>
    <cellStyle name="Uwaga 3" xfId="5792" hidden="1"/>
    <cellStyle name="Uwaga 3" xfId="5782" hidden="1"/>
    <cellStyle name="Uwaga 3" xfId="5778" hidden="1"/>
    <cellStyle name="Uwaga 3" xfId="5775" hidden="1"/>
    <cellStyle name="Uwaga 3" xfId="5766" hidden="1"/>
    <cellStyle name="Uwaga 3" xfId="5762" hidden="1"/>
    <cellStyle name="Uwaga 3" xfId="5760" hidden="1"/>
    <cellStyle name="Uwaga 3" xfId="5752" hidden="1"/>
    <cellStyle name="Uwaga 3" xfId="5748" hidden="1"/>
    <cellStyle name="Uwaga 3" xfId="5745" hidden="1"/>
    <cellStyle name="Uwaga 3" xfId="5738" hidden="1"/>
    <cellStyle name="Uwaga 3" xfId="5735" hidden="1"/>
    <cellStyle name="Uwaga 3" xfId="5732" hidden="1"/>
    <cellStyle name="Uwaga 3" xfId="5723" hidden="1"/>
    <cellStyle name="Uwaga 3" xfId="5718" hidden="1"/>
    <cellStyle name="Uwaga 3" xfId="5715" hidden="1"/>
    <cellStyle name="Uwaga 3" xfId="5708" hidden="1"/>
    <cellStyle name="Uwaga 3" xfId="5703" hidden="1"/>
    <cellStyle name="Uwaga 3" xfId="5700" hidden="1"/>
    <cellStyle name="Uwaga 3" xfId="5693" hidden="1"/>
    <cellStyle name="Uwaga 3" xfId="5688" hidden="1"/>
    <cellStyle name="Uwaga 3" xfId="5685" hidden="1"/>
    <cellStyle name="Uwaga 3" xfId="5679" hidden="1"/>
    <cellStyle name="Uwaga 3" xfId="5675" hidden="1"/>
    <cellStyle name="Uwaga 3" xfId="5672" hidden="1"/>
    <cellStyle name="Uwaga 3" xfId="5664" hidden="1"/>
    <cellStyle name="Uwaga 3" xfId="5659" hidden="1"/>
    <cellStyle name="Uwaga 3" xfId="5655" hidden="1"/>
    <cellStyle name="Uwaga 3" xfId="5649" hidden="1"/>
    <cellStyle name="Uwaga 3" xfId="5644" hidden="1"/>
    <cellStyle name="Uwaga 3" xfId="5640" hidden="1"/>
    <cellStyle name="Uwaga 3" xfId="5634" hidden="1"/>
    <cellStyle name="Uwaga 3" xfId="5629" hidden="1"/>
    <cellStyle name="Uwaga 3" xfId="5625" hidden="1"/>
    <cellStyle name="Uwaga 3" xfId="5620" hidden="1"/>
    <cellStyle name="Uwaga 3" xfId="5616" hidden="1"/>
    <cellStyle name="Uwaga 3" xfId="5612" hidden="1"/>
    <cellStyle name="Uwaga 3" xfId="5604" hidden="1"/>
    <cellStyle name="Uwaga 3" xfId="5599" hidden="1"/>
    <cellStyle name="Uwaga 3" xfId="5595" hidden="1"/>
    <cellStyle name="Uwaga 3" xfId="5589" hidden="1"/>
    <cellStyle name="Uwaga 3" xfId="5584" hidden="1"/>
    <cellStyle name="Uwaga 3" xfId="5580" hidden="1"/>
    <cellStyle name="Uwaga 3" xfId="5574" hidden="1"/>
    <cellStyle name="Uwaga 3" xfId="5569" hidden="1"/>
    <cellStyle name="Uwaga 3" xfId="5565" hidden="1"/>
    <cellStyle name="Uwaga 3" xfId="5561" hidden="1"/>
    <cellStyle name="Uwaga 3" xfId="5556" hidden="1"/>
    <cellStyle name="Uwaga 3" xfId="5551" hidden="1"/>
    <cellStyle name="Uwaga 3" xfId="5546" hidden="1"/>
    <cellStyle name="Uwaga 3" xfId="5542" hidden="1"/>
    <cellStyle name="Uwaga 3" xfId="5538" hidden="1"/>
    <cellStyle name="Uwaga 3" xfId="5531" hidden="1"/>
    <cellStyle name="Uwaga 3" xfId="5527" hidden="1"/>
    <cellStyle name="Uwaga 3" xfId="5522" hidden="1"/>
    <cellStyle name="Uwaga 3" xfId="5516" hidden="1"/>
    <cellStyle name="Uwaga 3" xfId="5512" hidden="1"/>
    <cellStyle name="Uwaga 3" xfId="5507" hidden="1"/>
    <cellStyle name="Uwaga 3" xfId="5501" hidden="1"/>
    <cellStyle name="Uwaga 3" xfId="5497" hidden="1"/>
    <cellStyle name="Uwaga 3" xfId="5492" hidden="1"/>
    <cellStyle name="Uwaga 3" xfId="5486" hidden="1"/>
    <cellStyle name="Uwaga 3" xfId="5482" hidden="1"/>
    <cellStyle name="Uwaga 3" xfId="5478" hidden="1"/>
    <cellStyle name="Uwaga 3" xfId="6338" hidden="1"/>
    <cellStyle name="Uwaga 3" xfId="6337" hidden="1"/>
    <cellStyle name="Uwaga 3" xfId="6336" hidden="1"/>
    <cellStyle name="Uwaga 3" xfId="6323" hidden="1"/>
    <cellStyle name="Uwaga 3" xfId="6322" hidden="1"/>
    <cellStyle name="Uwaga 3" xfId="6321" hidden="1"/>
    <cellStyle name="Uwaga 3" xfId="6308" hidden="1"/>
    <cellStyle name="Uwaga 3" xfId="6307" hidden="1"/>
    <cellStyle name="Uwaga 3" xfId="6306" hidden="1"/>
    <cellStyle name="Uwaga 3" xfId="6293" hidden="1"/>
    <cellStyle name="Uwaga 3" xfId="6292" hidden="1"/>
    <cellStyle name="Uwaga 3" xfId="6291" hidden="1"/>
    <cellStyle name="Uwaga 3" xfId="6278" hidden="1"/>
    <cellStyle name="Uwaga 3" xfId="6277" hidden="1"/>
    <cellStyle name="Uwaga 3" xfId="6276" hidden="1"/>
    <cellStyle name="Uwaga 3" xfId="6264" hidden="1"/>
    <cellStyle name="Uwaga 3" xfId="6262" hidden="1"/>
    <cellStyle name="Uwaga 3" xfId="6260" hidden="1"/>
    <cellStyle name="Uwaga 3" xfId="6249" hidden="1"/>
    <cellStyle name="Uwaga 3" xfId="6247" hidden="1"/>
    <cellStyle name="Uwaga 3" xfId="6245" hidden="1"/>
    <cellStyle name="Uwaga 3" xfId="6234" hidden="1"/>
    <cellStyle name="Uwaga 3" xfId="6232" hidden="1"/>
    <cellStyle name="Uwaga 3" xfId="6230" hidden="1"/>
    <cellStyle name="Uwaga 3" xfId="6219" hidden="1"/>
    <cellStyle name="Uwaga 3" xfId="6217" hidden="1"/>
    <cellStyle name="Uwaga 3" xfId="6215" hidden="1"/>
    <cellStyle name="Uwaga 3" xfId="6204" hidden="1"/>
    <cellStyle name="Uwaga 3" xfId="6202" hidden="1"/>
    <cellStyle name="Uwaga 3" xfId="6200" hidden="1"/>
    <cellStyle name="Uwaga 3" xfId="6189" hidden="1"/>
    <cellStyle name="Uwaga 3" xfId="6187" hidden="1"/>
    <cellStyle name="Uwaga 3" xfId="6185" hidden="1"/>
    <cellStyle name="Uwaga 3" xfId="6174" hidden="1"/>
    <cellStyle name="Uwaga 3" xfId="6172" hidden="1"/>
    <cellStyle name="Uwaga 3" xfId="6170" hidden="1"/>
    <cellStyle name="Uwaga 3" xfId="6159" hidden="1"/>
    <cellStyle name="Uwaga 3" xfId="6157" hidden="1"/>
    <cellStyle name="Uwaga 3" xfId="6155" hidden="1"/>
    <cellStyle name="Uwaga 3" xfId="6144" hidden="1"/>
    <cellStyle name="Uwaga 3" xfId="6142" hidden="1"/>
    <cellStyle name="Uwaga 3" xfId="6140" hidden="1"/>
    <cellStyle name="Uwaga 3" xfId="6129" hidden="1"/>
    <cellStyle name="Uwaga 3" xfId="6127" hidden="1"/>
    <cellStyle name="Uwaga 3" xfId="6125" hidden="1"/>
    <cellStyle name="Uwaga 3" xfId="6114" hidden="1"/>
    <cellStyle name="Uwaga 3" xfId="6112" hidden="1"/>
    <cellStyle name="Uwaga 3" xfId="6110" hidden="1"/>
    <cellStyle name="Uwaga 3" xfId="6099" hidden="1"/>
    <cellStyle name="Uwaga 3" xfId="6097" hidden="1"/>
    <cellStyle name="Uwaga 3" xfId="6095" hidden="1"/>
    <cellStyle name="Uwaga 3" xfId="6084" hidden="1"/>
    <cellStyle name="Uwaga 3" xfId="6082" hidden="1"/>
    <cellStyle name="Uwaga 3" xfId="6079" hidden="1"/>
    <cellStyle name="Uwaga 3" xfId="6069" hidden="1"/>
    <cellStyle name="Uwaga 3" xfId="6066" hidden="1"/>
    <cellStyle name="Uwaga 3" xfId="6063" hidden="1"/>
    <cellStyle name="Uwaga 3" xfId="6054" hidden="1"/>
    <cellStyle name="Uwaga 3" xfId="6052" hidden="1"/>
    <cellStyle name="Uwaga 3" xfId="6049" hidden="1"/>
    <cellStyle name="Uwaga 3" xfId="6039" hidden="1"/>
    <cellStyle name="Uwaga 3" xfId="6037" hidden="1"/>
    <cellStyle name="Uwaga 3" xfId="6035" hidden="1"/>
    <cellStyle name="Uwaga 3" xfId="6024" hidden="1"/>
    <cellStyle name="Uwaga 3" xfId="6022" hidden="1"/>
    <cellStyle name="Uwaga 3" xfId="6020" hidden="1"/>
    <cellStyle name="Uwaga 3" xfId="6009" hidden="1"/>
    <cellStyle name="Uwaga 3" xfId="6007" hidden="1"/>
    <cellStyle name="Uwaga 3" xfId="6005" hidden="1"/>
    <cellStyle name="Uwaga 3" xfId="5994" hidden="1"/>
    <cellStyle name="Uwaga 3" xfId="5992" hidden="1"/>
    <cellStyle name="Uwaga 3" xfId="5990" hidden="1"/>
    <cellStyle name="Uwaga 3" xfId="5979" hidden="1"/>
    <cellStyle name="Uwaga 3" xfId="5977" hidden="1"/>
    <cellStyle name="Uwaga 3" xfId="5975" hidden="1"/>
    <cellStyle name="Uwaga 3" xfId="5964" hidden="1"/>
    <cellStyle name="Uwaga 3" xfId="5962" hidden="1"/>
    <cellStyle name="Uwaga 3" xfId="5959" hidden="1"/>
    <cellStyle name="Uwaga 3" xfId="5949" hidden="1"/>
    <cellStyle name="Uwaga 3" xfId="5946" hidden="1"/>
    <cellStyle name="Uwaga 3" xfId="5943" hidden="1"/>
    <cellStyle name="Uwaga 3" xfId="5934" hidden="1"/>
    <cellStyle name="Uwaga 3" xfId="5931" hidden="1"/>
    <cellStyle name="Uwaga 3" xfId="5928" hidden="1"/>
    <cellStyle name="Uwaga 3" xfId="5919" hidden="1"/>
    <cellStyle name="Uwaga 3" xfId="5917" hidden="1"/>
    <cellStyle name="Uwaga 3" xfId="5915" hidden="1"/>
    <cellStyle name="Uwaga 3" xfId="5904" hidden="1"/>
    <cellStyle name="Uwaga 3" xfId="5901" hidden="1"/>
    <cellStyle name="Uwaga 3" xfId="5898" hidden="1"/>
    <cellStyle name="Uwaga 3" xfId="5889" hidden="1"/>
    <cellStyle name="Uwaga 3" xfId="5886" hidden="1"/>
    <cellStyle name="Uwaga 3" xfId="5883" hidden="1"/>
    <cellStyle name="Uwaga 3" xfId="5874" hidden="1"/>
    <cellStyle name="Uwaga 3" xfId="5871" hidden="1"/>
    <cellStyle name="Uwaga 3" xfId="5868" hidden="1"/>
    <cellStyle name="Uwaga 3" xfId="5861" hidden="1"/>
    <cellStyle name="Uwaga 3" xfId="5857" hidden="1"/>
    <cellStyle name="Uwaga 3" xfId="5854" hidden="1"/>
    <cellStyle name="Uwaga 3" xfId="5846" hidden="1"/>
    <cellStyle name="Uwaga 3" xfId="5842" hidden="1"/>
    <cellStyle name="Uwaga 3" xfId="5839" hidden="1"/>
    <cellStyle name="Uwaga 3" xfId="5831" hidden="1"/>
    <cellStyle name="Uwaga 3" xfId="5827" hidden="1"/>
    <cellStyle name="Uwaga 3" xfId="5823" hidden="1"/>
    <cellStyle name="Uwaga 3" xfId="5816" hidden="1"/>
    <cellStyle name="Uwaga 3" xfId="5812" hidden="1"/>
    <cellStyle name="Uwaga 3" xfId="5809" hidden="1"/>
    <cellStyle name="Uwaga 3" xfId="5801" hidden="1"/>
    <cellStyle name="Uwaga 3" xfId="5797" hidden="1"/>
    <cellStyle name="Uwaga 3" xfId="5794" hidden="1"/>
    <cellStyle name="Uwaga 3" xfId="5785" hidden="1"/>
    <cellStyle name="Uwaga 3" xfId="5780" hidden="1"/>
    <cellStyle name="Uwaga 3" xfId="5776" hidden="1"/>
    <cellStyle name="Uwaga 3" xfId="5770" hidden="1"/>
    <cellStyle name="Uwaga 3" xfId="5765" hidden="1"/>
    <cellStyle name="Uwaga 3" xfId="5761" hidden="1"/>
    <cellStyle name="Uwaga 3" xfId="5755" hidden="1"/>
    <cellStyle name="Uwaga 3" xfId="5750" hidden="1"/>
    <cellStyle name="Uwaga 3" xfId="5746" hidden="1"/>
    <cellStyle name="Uwaga 3" xfId="5741" hidden="1"/>
    <cellStyle name="Uwaga 3" xfId="5737" hidden="1"/>
    <cellStyle name="Uwaga 3" xfId="5733" hidden="1"/>
    <cellStyle name="Uwaga 3" xfId="5726" hidden="1"/>
    <cellStyle name="Uwaga 3" xfId="5721" hidden="1"/>
    <cellStyle name="Uwaga 3" xfId="5717" hidden="1"/>
    <cellStyle name="Uwaga 3" xfId="5710" hidden="1"/>
    <cellStyle name="Uwaga 3" xfId="5705" hidden="1"/>
    <cellStyle name="Uwaga 3" xfId="5701" hidden="1"/>
    <cellStyle name="Uwaga 3" xfId="5696" hidden="1"/>
    <cellStyle name="Uwaga 3" xfId="5691" hidden="1"/>
    <cellStyle name="Uwaga 3" xfId="5687" hidden="1"/>
    <cellStyle name="Uwaga 3" xfId="5681" hidden="1"/>
    <cellStyle name="Uwaga 3" xfId="5677" hidden="1"/>
    <cellStyle name="Uwaga 3" xfId="5674" hidden="1"/>
    <cellStyle name="Uwaga 3" xfId="5667" hidden="1"/>
    <cellStyle name="Uwaga 3" xfId="5662" hidden="1"/>
    <cellStyle name="Uwaga 3" xfId="5657" hidden="1"/>
    <cellStyle name="Uwaga 3" xfId="5651" hidden="1"/>
    <cellStyle name="Uwaga 3" xfId="5646" hidden="1"/>
    <cellStyle name="Uwaga 3" xfId="5641" hidden="1"/>
    <cellStyle name="Uwaga 3" xfId="5636" hidden="1"/>
    <cellStyle name="Uwaga 3" xfId="5631" hidden="1"/>
    <cellStyle name="Uwaga 3" xfId="5626" hidden="1"/>
    <cellStyle name="Uwaga 3" xfId="5622" hidden="1"/>
    <cellStyle name="Uwaga 3" xfId="5618" hidden="1"/>
    <cellStyle name="Uwaga 3" xfId="5613" hidden="1"/>
    <cellStyle name="Uwaga 3" xfId="5606" hidden="1"/>
    <cellStyle name="Uwaga 3" xfId="5601" hidden="1"/>
    <cellStyle name="Uwaga 3" xfId="5596" hidden="1"/>
    <cellStyle name="Uwaga 3" xfId="5590" hidden="1"/>
    <cellStyle name="Uwaga 3" xfId="5585" hidden="1"/>
    <cellStyle name="Uwaga 3" xfId="5581" hidden="1"/>
    <cellStyle name="Uwaga 3" xfId="5576" hidden="1"/>
    <cellStyle name="Uwaga 3" xfId="5571" hidden="1"/>
    <cellStyle name="Uwaga 3" xfId="5566" hidden="1"/>
    <cellStyle name="Uwaga 3" xfId="5562" hidden="1"/>
    <cellStyle name="Uwaga 3" xfId="5557" hidden="1"/>
    <cellStyle name="Uwaga 3" xfId="5552" hidden="1"/>
    <cellStyle name="Uwaga 3" xfId="5547" hidden="1"/>
    <cellStyle name="Uwaga 3" xfId="5543" hidden="1"/>
    <cellStyle name="Uwaga 3" xfId="5539" hidden="1"/>
    <cellStyle name="Uwaga 3" xfId="5532" hidden="1"/>
    <cellStyle name="Uwaga 3" xfId="5528" hidden="1"/>
    <cellStyle name="Uwaga 3" xfId="5523" hidden="1"/>
    <cellStyle name="Uwaga 3" xfId="5517" hidden="1"/>
    <cellStyle name="Uwaga 3" xfId="5513" hidden="1"/>
    <cellStyle name="Uwaga 3" xfId="5508" hidden="1"/>
    <cellStyle name="Uwaga 3" xfId="5502" hidden="1"/>
    <cellStyle name="Uwaga 3" xfId="5498" hidden="1"/>
    <cellStyle name="Uwaga 3" xfId="5494" hidden="1"/>
    <cellStyle name="Uwaga 3" xfId="5487" hidden="1"/>
    <cellStyle name="Uwaga 3" xfId="5483" hidden="1"/>
    <cellStyle name="Uwaga 3" xfId="5479" hidden="1"/>
    <cellStyle name="Uwaga 3" xfId="6343" hidden="1"/>
    <cellStyle name="Uwaga 3" xfId="6341" hidden="1"/>
    <cellStyle name="Uwaga 3" xfId="6339" hidden="1"/>
    <cellStyle name="Uwaga 3" xfId="6326" hidden="1"/>
    <cellStyle name="Uwaga 3" xfId="6325" hidden="1"/>
    <cellStyle name="Uwaga 3" xfId="6324" hidden="1"/>
    <cellStyle name="Uwaga 3" xfId="6311" hidden="1"/>
    <cellStyle name="Uwaga 3" xfId="6310" hidden="1"/>
    <cellStyle name="Uwaga 3" xfId="6309" hidden="1"/>
    <cellStyle name="Uwaga 3" xfId="6297" hidden="1"/>
    <cellStyle name="Uwaga 3" xfId="6295" hidden="1"/>
    <cellStyle name="Uwaga 3" xfId="6294" hidden="1"/>
    <cellStyle name="Uwaga 3" xfId="6281" hidden="1"/>
    <cellStyle name="Uwaga 3" xfId="6280" hidden="1"/>
    <cellStyle name="Uwaga 3" xfId="6279" hidden="1"/>
    <cellStyle name="Uwaga 3" xfId="6267" hidden="1"/>
    <cellStyle name="Uwaga 3" xfId="6265" hidden="1"/>
    <cellStyle name="Uwaga 3" xfId="6263" hidden="1"/>
    <cellStyle name="Uwaga 3" xfId="6252" hidden="1"/>
    <cellStyle name="Uwaga 3" xfId="6250" hidden="1"/>
    <cellStyle name="Uwaga 3" xfId="6248" hidden="1"/>
    <cellStyle name="Uwaga 3" xfId="6237" hidden="1"/>
    <cellStyle name="Uwaga 3" xfId="6235" hidden="1"/>
    <cellStyle name="Uwaga 3" xfId="6233" hidden="1"/>
    <cellStyle name="Uwaga 3" xfId="6222" hidden="1"/>
    <cellStyle name="Uwaga 3" xfId="6220" hidden="1"/>
    <cellStyle name="Uwaga 3" xfId="6218" hidden="1"/>
    <cellStyle name="Uwaga 3" xfId="6207" hidden="1"/>
    <cellStyle name="Uwaga 3" xfId="6205" hidden="1"/>
    <cellStyle name="Uwaga 3" xfId="6203" hidden="1"/>
    <cellStyle name="Uwaga 3" xfId="6192" hidden="1"/>
    <cellStyle name="Uwaga 3" xfId="6190" hidden="1"/>
    <cellStyle name="Uwaga 3" xfId="6188" hidden="1"/>
    <cellStyle name="Uwaga 3" xfId="6177" hidden="1"/>
    <cellStyle name="Uwaga 3" xfId="6175" hidden="1"/>
    <cellStyle name="Uwaga 3" xfId="6173" hidden="1"/>
    <cellStyle name="Uwaga 3" xfId="6162" hidden="1"/>
    <cellStyle name="Uwaga 3" xfId="6160" hidden="1"/>
    <cellStyle name="Uwaga 3" xfId="6158" hidden="1"/>
    <cellStyle name="Uwaga 3" xfId="6147" hidden="1"/>
    <cellStyle name="Uwaga 3" xfId="6145" hidden="1"/>
    <cellStyle name="Uwaga 3" xfId="6143" hidden="1"/>
    <cellStyle name="Uwaga 3" xfId="6132" hidden="1"/>
    <cellStyle name="Uwaga 3" xfId="6130" hidden="1"/>
    <cellStyle name="Uwaga 3" xfId="6128" hidden="1"/>
    <cellStyle name="Uwaga 3" xfId="6117" hidden="1"/>
    <cellStyle name="Uwaga 3" xfId="6115" hidden="1"/>
    <cellStyle name="Uwaga 3" xfId="6113" hidden="1"/>
    <cellStyle name="Uwaga 3" xfId="6102" hidden="1"/>
    <cellStyle name="Uwaga 3" xfId="6100" hidden="1"/>
    <cellStyle name="Uwaga 3" xfId="6098" hidden="1"/>
    <cellStyle name="Uwaga 3" xfId="6087" hidden="1"/>
    <cellStyle name="Uwaga 3" xfId="6085" hidden="1"/>
    <cellStyle name="Uwaga 3" xfId="6083" hidden="1"/>
    <cellStyle name="Uwaga 3" xfId="6072" hidden="1"/>
    <cellStyle name="Uwaga 3" xfId="6070" hidden="1"/>
    <cellStyle name="Uwaga 3" xfId="6068" hidden="1"/>
    <cellStyle name="Uwaga 3" xfId="6057" hidden="1"/>
    <cellStyle name="Uwaga 3" xfId="6055" hidden="1"/>
    <cellStyle name="Uwaga 3" xfId="6053" hidden="1"/>
    <cellStyle name="Uwaga 3" xfId="6042" hidden="1"/>
    <cellStyle name="Uwaga 3" xfId="6040" hidden="1"/>
    <cellStyle name="Uwaga 3" xfId="6038" hidden="1"/>
    <cellStyle name="Uwaga 3" xfId="6027" hidden="1"/>
    <cellStyle name="Uwaga 3" xfId="6025" hidden="1"/>
    <cellStyle name="Uwaga 3" xfId="6023" hidden="1"/>
    <cellStyle name="Uwaga 3" xfId="6012" hidden="1"/>
    <cellStyle name="Uwaga 3" xfId="6010" hidden="1"/>
    <cellStyle name="Uwaga 3" xfId="6008" hidden="1"/>
    <cellStyle name="Uwaga 3" xfId="5997" hidden="1"/>
    <cellStyle name="Uwaga 3" xfId="5995" hidden="1"/>
    <cellStyle name="Uwaga 3" xfId="5993" hidden="1"/>
    <cellStyle name="Uwaga 3" xfId="5982" hidden="1"/>
    <cellStyle name="Uwaga 3" xfId="5980" hidden="1"/>
    <cellStyle name="Uwaga 3" xfId="5978" hidden="1"/>
    <cellStyle name="Uwaga 3" xfId="5967" hidden="1"/>
    <cellStyle name="Uwaga 3" xfId="5965" hidden="1"/>
    <cellStyle name="Uwaga 3" xfId="5963" hidden="1"/>
    <cellStyle name="Uwaga 3" xfId="5952" hidden="1"/>
    <cellStyle name="Uwaga 3" xfId="5950" hidden="1"/>
    <cellStyle name="Uwaga 3" xfId="5947" hidden="1"/>
    <cellStyle name="Uwaga 3" xfId="5937" hidden="1"/>
    <cellStyle name="Uwaga 3" xfId="5935" hidden="1"/>
    <cellStyle name="Uwaga 3" xfId="5933" hidden="1"/>
    <cellStyle name="Uwaga 3" xfId="5922" hidden="1"/>
    <cellStyle name="Uwaga 3" xfId="5920" hidden="1"/>
    <cellStyle name="Uwaga 3" xfId="5918"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3" hidden="1"/>
    <cellStyle name="Uwaga 3" xfId="5860" hidden="1"/>
    <cellStyle name="Uwaga 3" xfId="5856" hidden="1"/>
    <cellStyle name="Uwaga 3" xfId="5848" hidden="1"/>
    <cellStyle name="Uwaga 3" xfId="5845" hidden="1"/>
    <cellStyle name="Uwaga 3" xfId="5841" hidden="1"/>
    <cellStyle name="Uwaga 3" xfId="5833" hidden="1"/>
    <cellStyle name="Uwaga 3" xfId="5830" hidden="1"/>
    <cellStyle name="Uwaga 3" xfId="5826" hidden="1"/>
    <cellStyle name="Uwaga 3" xfId="5818" hidden="1"/>
    <cellStyle name="Uwaga 3" xfId="5815" hidden="1"/>
    <cellStyle name="Uwaga 3" xfId="5811" hidden="1"/>
    <cellStyle name="Uwaga 3" xfId="5803" hidden="1"/>
    <cellStyle name="Uwaga 3" xfId="5800" hidden="1"/>
    <cellStyle name="Uwaga 3" xfId="5796" hidden="1"/>
    <cellStyle name="Uwaga 3" xfId="5788" hidden="1"/>
    <cellStyle name="Uwaga 3" xfId="5784" hidden="1"/>
    <cellStyle name="Uwaga 3" xfId="5779" hidden="1"/>
    <cellStyle name="Uwaga 3" xfId="5773" hidden="1"/>
    <cellStyle name="Uwaga 3" xfId="5769" hidden="1"/>
    <cellStyle name="Uwaga 3" xfId="5764" hidden="1"/>
    <cellStyle name="Uwaga 3" xfId="5758" hidden="1"/>
    <cellStyle name="Uwaga 3" xfId="5754" hidden="1"/>
    <cellStyle name="Uwaga 3" xfId="5749" hidden="1"/>
    <cellStyle name="Uwaga 3" xfId="5743" hidden="1"/>
    <cellStyle name="Uwaga 3" xfId="5740" hidden="1"/>
    <cellStyle name="Uwaga 3" xfId="5736" hidden="1"/>
    <cellStyle name="Uwaga 3" xfId="5728" hidden="1"/>
    <cellStyle name="Uwaga 3" xfId="5725" hidden="1"/>
    <cellStyle name="Uwaga 3" xfId="5720" hidden="1"/>
    <cellStyle name="Uwaga 3" xfId="5713" hidden="1"/>
    <cellStyle name="Uwaga 3" xfId="5709" hidden="1"/>
    <cellStyle name="Uwaga 3" xfId="5704" hidden="1"/>
    <cellStyle name="Uwaga 3" xfId="5698" hidden="1"/>
    <cellStyle name="Uwaga 3" xfId="5694" hidden="1"/>
    <cellStyle name="Uwaga 3" xfId="5689" hidden="1"/>
    <cellStyle name="Uwaga 3" xfId="5683" hidden="1"/>
    <cellStyle name="Uwaga 3" xfId="5680" hidden="1"/>
    <cellStyle name="Uwaga 3" xfId="5676" hidden="1"/>
    <cellStyle name="Uwaga 3" xfId="5668" hidden="1"/>
    <cellStyle name="Uwaga 3" xfId="5663" hidden="1"/>
    <cellStyle name="Uwaga 3" xfId="5658" hidden="1"/>
    <cellStyle name="Uwaga 3" xfId="5653" hidden="1"/>
    <cellStyle name="Uwaga 3" xfId="5648" hidden="1"/>
    <cellStyle name="Uwaga 3" xfId="5643" hidden="1"/>
    <cellStyle name="Uwaga 3" xfId="5638" hidden="1"/>
    <cellStyle name="Uwaga 3" xfId="5633" hidden="1"/>
    <cellStyle name="Uwaga 3" xfId="5628" hidden="1"/>
    <cellStyle name="Uwaga 3" xfId="5623" hidden="1"/>
    <cellStyle name="Uwaga 3" xfId="5619" hidden="1"/>
    <cellStyle name="Uwaga 3" xfId="5614" hidden="1"/>
    <cellStyle name="Uwaga 3" xfId="5607" hidden="1"/>
    <cellStyle name="Uwaga 3" xfId="5602" hidden="1"/>
    <cellStyle name="Uwaga 3" xfId="5597" hidden="1"/>
    <cellStyle name="Uwaga 3" xfId="5592" hidden="1"/>
    <cellStyle name="Uwaga 3" xfId="5587" hidden="1"/>
    <cellStyle name="Uwaga 3" xfId="5582" hidden="1"/>
    <cellStyle name="Uwaga 3" xfId="5577" hidden="1"/>
    <cellStyle name="Uwaga 3" xfId="5572" hidden="1"/>
    <cellStyle name="Uwaga 3" xfId="5567" hidden="1"/>
    <cellStyle name="Uwaga 3" xfId="5563" hidden="1"/>
    <cellStyle name="Uwaga 3" xfId="5558" hidden="1"/>
    <cellStyle name="Uwaga 3" xfId="5553" hidden="1"/>
    <cellStyle name="Uwaga 3" xfId="5548" hidden="1"/>
    <cellStyle name="Uwaga 3" xfId="5544" hidden="1"/>
    <cellStyle name="Uwaga 3" xfId="5540" hidden="1"/>
    <cellStyle name="Uwaga 3" xfId="5533" hidden="1"/>
    <cellStyle name="Uwaga 3" xfId="5529" hidden="1"/>
    <cellStyle name="Uwaga 3" xfId="5524" hidden="1"/>
    <cellStyle name="Uwaga 3" xfId="5518" hidden="1"/>
    <cellStyle name="Uwaga 3" xfId="5514" hidden="1"/>
    <cellStyle name="Uwaga 3" xfId="5509" hidden="1"/>
    <cellStyle name="Uwaga 3" xfId="5503" hidden="1"/>
    <cellStyle name="Uwaga 3" xfId="5499" hidden="1"/>
    <cellStyle name="Uwaga 3" xfId="5495" hidden="1"/>
    <cellStyle name="Uwaga 3" xfId="5488" hidden="1"/>
    <cellStyle name="Uwaga 3" xfId="5484" hidden="1"/>
    <cellStyle name="Uwaga 3" xfId="5480" hidden="1"/>
    <cellStyle name="Uwaga 3" xfId="6347" hidden="1"/>
    <cellStyle name="Uwaga 3" xfId="6346" hidden="1"/>
    <cellStyle name="Uwaga 3" xfId="6344" hidden="1"/>
    <cellStyle name="Uwaga 3" xfId="6331" hidden="1"/>
    <cellStyle name="Uwaga 3" xfId="6329" hidden="1"/>
    <cellStyle name="Uwaga 3" xfId="6327" hidden="1"/>
    <cellStyle name="Uwaga 3" xfId="6317" hidden="1"/>
    <cellStyle name="Uwaga 3" xfId="6315" hidden="1"/>
    <cellStyle name="Uwaga 3" xfId="6313" hidden="1"/>
    <cellStyle name="Uwaga 3" xfId="6302" hidden="1"/>
    <cellStyle name="Uwaga 3" xfId="6300" hidden="1"/>
    <cellStyle name="Uwaga 3" xfId="6298" hidden="1"/>
    <cellStyle name="Uwaga 3" xfId="6285" hidden="1"/>
    <cellStyle name="Uwaga 3" xfId="6283" hidden="1"/>
    <cellStyle name="Uwaga 3" xfId="6282" hidden="1"/>
    <cellStyle name="Uwaga 3" xfId="6269" hidden="1"/>
    <cellStyle name="Uwaga 3" xfId="6268" hidden="1"/>
    <cellStyle name="Uwaga 3" xfId="6266" hidden="1"/>
    <cellStyle name="Uwaga 3" xfId="6254" hidden="1"/>
    <cellStyle name="Uwaga 3" xfId="6253" hidden="1"/>
    <cellStyle name="Uwaga 3" xfId="6251" hidden="1"/>
    <cellStyle name="Uwaga 3" xfId="6239" hidden="1"/>
    <cellStyle name="Uwaga 3" xfId="6238" hidden="1"/>
    <cellStyle name="Uwaga 3" xfId="6236" hidden="1"/>
    <cellStyle name="Uwaga 3" xfId="6224" hidden="1"/>
    <cellStyle name="Uwaga 3" xfId="6223" hidden="1"/>
    <cellStyle name="Uwaga 3" xfId="6221" hidden="1"/>
    <cellStyle name="Uwaga 3" xfId="6209" hidden="1"/>
    <cellStyle name="Uwaga 3" xfId="6208" hidden="1"/>
    <cellStyle name="Uwaga 3" xfId="6206" hidden="1"/>
    <cellStyle name="Uwaga 3" xfId="6194" hidden="1"/>
    <cellStyle name="Uwaga 3" xfId="6193" hidden="1"/>
    <cellStyle name="Uwaga 3" xfId="6191" hidden="1"/>
    <cellStyle name="Uwaga 3" xfId="6179" hidden="1"/>
    <cellStyle name="Uwaga 3" xfId="6178" hidden="1"/>
    <cellStyle name="Uwaga 3" xfId="6176" hidden="1"/>
    <cellStyle name="Uwaga 3" xfId="6164" hidden="1"/>
    <cellStyle name="Uwaga 3" xfId="6163" hidden="1"/>
    <cellStyle name="Uwaga 3" xfId="6161" hidden="1"/>
    <cellStyle name="Uwaga 3" xfId="6149" hidden="1"/>
    <cellStyle name="Uwaga 3" xfId="6148" hidden="1"/>
    <cellStyle name="Uwaga 3" xfId="6146" hidden="1"/>
    <cellStyle name="Uwaga 3" xfId="6134" hidden="1"/>
    <cellStyle name="Uwaga 3" xfId="6133" hidden="1"/>
    <cellStyle name="Uwaga 3" xfId="6131" hidden="1"/>
    <cellStyle name="Uwaga 3" xfId="6119" hidden="1"/>
    <cellStyle name="Uwaga 3" xfId="6118" hidden="1"/>
    <cellStyle name="Uwaga 3" xfId="6116" hidden="1"/>
    <cellStyle name="Uwaga 3" xfId="6104" hidden="1"/>
    <cellStyle name="Uwaga 3" xfId="6103" hidden="1"/>
    <cellStyle name="Uwaga 3" xfId="6101" hidden="1"/>
    <cellStyle name="Uwaga 3" xfId="6089" hidden="1"/>
    <cellStyle name="Uwaga 3" xfId="6088" hidden="1"/>
    <cellStyle name="Uwaga 3" xfId="6086" hidden="1"/>
    <cellStyle name="Uwaga 3" xfId="6074" hidden="1"/>
    <cellStyle name="Uwaga 3" xfId="6073" hidden="1"/>
    <cellStyle name="Uwaga 3" xfId="6071" hidden="1"/>
    <cellStyle name="Uwaga 3" xfId="6059" hidden="1"/>
    <cellStyle name="Uwaga 3" xfId="6058" hidden="1"/>
    <cellStyle name="Uwaga 3" xfId="6056" hidden="1"/>
    <cellStyle name="Uwaga 3" xfId="6044" hidden="1"/>
    <cellStyle name="Uwaga 3" xfId="6043" hidden="1"/>
    <cellStyle name="Uwaga 3" xfId="6041" hidden="1"/>
    <cellStyle name="Uwaga 3" xfId="6029" hidden="1"/>
    <cellStyle name="Uwaga 3" xfId="6028" hidden="1"/>
    <cellStyle name="Uwaga 3" xfId="6026" hidden="1"/>
    <cellStyle name="Uwaga 3" xfId="6014" hidden="1"/>
    <cellStyle name="Uwaga 3" xfId="6013" hidden="1"/>
    <cellStyle name="Uwaga 3" xfId="6011" hidden="1"/>
    <cellStyle name="Uwaga 3" xfId="5999" hidden="1"/>
    <cellStyle name="Uwaga 3" xfId="5998" hidden="1"/>
    <cellStyle name="Uwaga 3" xfId="5996" hidden="1"/>
    <cellStyle name="Uwaga 3" xfId="5984" hidden="1"/>
    <cellStyle name="Uwaga 3" xfId="5983" hidden="1"/>
    <cellStyle name="Uwaga 3" xfId="5981" hidden="1"/>
    <cellStyle name="Uwaga 3" xfId="5969" hidden="1"/>
    <cellStyle name="Uwaga 3" xfId="5968" hidden="1"/>
    <cellStyle name="Uwaga 3" xfId="5966" hidden="1"/>
    <cellStyle name="Uwaga 3" xfId="5954" hidden="1"/>
    <cellStyle name="Uwaga 3" xfId="5953" hidden="1"/>
    <cellStyle name="Uwaga 3" xfId="5951" hidden="1"/>
    <cellStyle name="Uwaga 3" xfId="5939" hidden="1"/>
    <cellStyle name="Uwaga 3" xfId="5938" hidden="1"/>
    <cellStyle name="Uwaga 3" xfId="5936" hidden="1"/>
    <cellStyle name="Uwaga 3" xfId="5924" hidden="1"/>
    <cellStyle name="Uwaga 3" xfId="5923" hidden="1"/>
    <cellStyle name="Uwaga 3" xfId="5921" hidden="1"/>
    <cellStyle name="Uwaga 3" xfId="5909" hidden="1"/>
    <cellStyle name="Uwaga 3" xfId="5908" hidden="1"/>
    <cellStyle name="Uwaga 3" xfId="5906" hidden="1"/>
    <cellStyle name="Uwaga 3" xfId="5894" hidden="1"/>
    <cellStyle name="Uwaga 3" xfId="5893" hidden="1"/>
    <cellStyle name="Uwaga 3" xfId="5891" hidden="1"/>
    <cellStyle name="Uwaga 3" xfId="5879" hidden="1"/>
    <cellStyle name="Uwaga 3" xfId="5878" hidden="1"/>
    <cellStyle name="Uwaga 3" xfId="5876" hidden="1"/>
    <cellStyle name="Uwaga 3" xfId="5864" hidden="1"/>
    <cellStyle name="Uwaga 3" xfId="5862" hidden="1"/>
    <cellStyle name="Uwaga 3" xfId="5859" hidden="1"/>
    <cellStyle name="Uwaga 3" xfId="5849" hidden="1"/>
    <cellStyle name="Uwaga 3" xfId="5847" hidden="1"/>
    <cellStyle name="Uwaga 3" xfId="5844" hidden="1"/>
    <cellStyle name="Uwaga 3" xfId="5834" hidden="1"/>
    <cellStyle name="Uwaga 3" xfId="5832" hidden="1"/>
    <cellStyle name="Uwaga 3" xfId="5829" hidden="1"/>
    <cellStyle name="Uwaga 3" xfId="5819" hidden="1"/>
    <cellStyle name="Uwaga 3" xfId="5817" hidden="1"/>
    <cellStyle name="Uwaga 3" xfId="5814" hidden="1"/>
    <cellStyle name="Uwaga 3" xfId="5804" hidden="1"/>
    <cellStyle name="Uwaga 3" xfId="5802" hidden="1"/>
    <cellStyle name="Uwaga 3" xfId="5799" hidden="1"/>
    <cellStyle name="Uwaga 3" xfId="5789" hidden="1"/>
    <cellStyle name="Uwaga 3" xfId="5787" hidden="1"/>
    <cellStyle name="Uwaga 3" xfId="5783" hidden="1"/>
    <cellStyle name="Uwaga 3" xfId="5774" hidden="1"/>
    <cellStyle name="Uwaga 3" xfId="5771" hidden="1"/>
    <cellStyle name="Uwaga 3" xfId="5767" hidden="1"/>
    <cellStyle name="Uwaga 3" xfId="5759" hidden="1"/>
    <cellStyle name="Uwaga 3" xfId="5757" hidden="1"/>
    <cellStyle name="Uwaga 3" xfId="5753" hidden="1"/>
    <cellStyle name="Uwaga 3" xfId="5744" hidden="1"/>
    <cellStyle name="Uwaga 3" xfId="5742" hidden="1"/>
    <cellStyle name="Uwaga 3" xfId="5739" hidden="1"/>
    <cellStyle name="Uwaga 3" xfId="5729" hidden="1"/>
    <cellStyle name="Uwaga 3" xfId="5727" hidden="1"/>
    <cellStyle name="Uwaga 3" xfId="5722" hidden="1"/>
    <cellStyle name="Uwaga 3" xfId="5714" hidden="1"/>
    <cellStyle name="Uwaga 3" xfId="5712" hidden="1"/>
    <cellStyle name="Uwaga 3" xfId="5707" hidden="1"/>
    <cellStyle name="Uwaga 3" xfId="5699" hidden="1"/>
    <cellStyle name="Uwaga 3" xfId="5697" hidden="1"/>
    <cellStyle name="Uwaga 3" xfId="5692" hidden="1"/>
    <cellStyle name="Uwaga 3" xfId="5684" hidden="1"/>
    <cellStyle name="Uwaga 3" xfId="5682" hidden="1"/>
    <cellStyle name="Uwaga 3" xfId="5678" hidden="1"/>
    <cellStyle name="Uwaga 3" xfId="5669" hidden="1"/>
    <cellStyle name="Uwaga 3" xfId="5666" hidden="1"/>
    <cellStyle name="Uwaga 3" xfId="5661" hidden="1"/>
    <cellStyle name="Uwaga 3" xfId="5654" hidden="1"/>
    <cellStyle name="Uwaga 3" xfId="5650" hidden="1"/>
    <cellStyle name="Uwaga 3" xfId="5645" hidden="1"/>
    <cellStyle name="Uwaga 3" xfId="5639" hidden="1"/>
    <cellStyle name="Uwaga 3" xfId="5635" hidden="1"/>
    <cellStyle name="Uwaga 3" xfId="5630" hidden="1"/>
    <cellStyle name="Uwaga 3" xfId="5624" hidden="1"/>
    <cellStyle name="Uwaga 3" xfId="5621" hidden="1"/>
    <cellStyle name="Uwaga 3" xfId="5617" hidden="1"/>
    <cellStyle name="Uwaga 3" xfId="5608" hidden="1"/>
    <cellStyle name="Uwaga 3" xfId="5603" hidden="1"/>
    <cellStyle name="Uwaga 3" xfId="5598" hidden="1"/>
    <cellStyle name="Uwaga 3" xfId="5593" hidden="1"/>
    <cellStyle name="Uwaga 3" xfId="5588" hidden="1"/>
    <cellStyle name="Uwaga 3" xfId="5583" hidden="1"/>
    <cellStyle name="Uwaga 3" xfId="5578" hidden="1"/>
    <cellStyle name="Uwaga 3" xfId="5573" hidden="1"/>
    <cellStyle name="Uwaga 3" xfId="5568" hidden="1"/>
    <cellStyle name="Uwaga 3" xfId="5564" hidden="1"/>
    <cellStyle name="Uwaga 3" xfId="5559" hidden="1"/>
    <cellStyle name="Uwaga 3" xfId="5554" hidden="1"/>
    <cellStyle name="Uwaga 3" xfId="5549" hidden="1"/>
    <cellStyle name="Uwaga 3" xfId="5545" hidden="1"/>
    <cellStyle name="Uwaga 3" xfId="5541" hidden="1"/>
    <cellStyle name="Uwaga 3" xfId="5534" hidden="1"/>
    <cellStyle name="Uwaga 3" xfId="5530" hidden="1"/>
    <cellStyle name="Uwaga 3" xfId="5525" hidden="1"/>
    <cellStyle name="Uwaga 3" xfId="5519" hidden="1"/>
    <cellStyle name="Uwaga 3" xfId="5515" hidden="1"/>
    <cellStyle name="Uwaga 3" xfId="5510" hidden="1"/>
    <cellStyle name="Uwaga 3" xfId="5504" hidden="1"/>
    <cellStyle name="Uwaga 3" xfId="5500" hidden="1"/>
    <cellStyle name="Uwaga 3" xfId="5496" hidden="1"/>
    <cellStyle name="Uwaga 3" xfId="5489" hidden="1"/>
    <cellStyle name="Uwaga 3" xfId="5485" hidden="1"/>
    <cellStyle name="Uwaga 3" xfId="5481" hidden="1"/>
    <cellStyle name="Uwaga 3" xfId="2440" hidden="1"/>
    <cellStyle name="Uwaga 3" xfId="2437" hidden="1"/>
    <cellStyle name="Uwaga 3" xfId="2433" hidden="1"/>
    <cellStyle name="Uwaga 3" xfId="2393" hidden="1"/>
    <cellStyle name="Uwaga 3" xfId="2388" hidden="1"/>
    <cellStyle name="Uwaga 3" xfId="2383" hidden="1"/>
    <cellStyle name="Uwaga 3" xfId="2353" hidden="1"/>
    <cellStyle name="Uwaga 3" xfId="2349" hidden="1"/>
    <cellStyle name="Uwaga 3" xfId="2346" hidden="1"/>
    <cellStyle name="Uwaga 3" xfId="2315" hidden="1"/>
    <cellStyle name="Uwaga 3" xfId="2312" hidden="1"/>
    <cellStyle name="Uwaga 3" xfId="2308" hidden="1"/>
    <cellStyle name="Uwaga 3" xfId="2271" hidden="1"/>
    <cellStyle name="Uwaga 3" xfId="2268" hidden="1"/>
    <cellStyle name="Uwaga 3" xfId="2265" hidden="1"/>
    <cellStyle name="Uwaga 3" xfId="2226" hidden="1"/>
    <cellStyle name="Uwaga 3" xfId="2222" hidden="1"/>
    <cellStyle name="Uwaga 3" xfId="2217" hidden="1"/>
    <cellStyle name="Uwaga 3" xfId="2184" hidden="1"/>
    <cellStyle name="Uwaga 3" xfId="2180" hidden="1"/>
    <cellStyle name="Uwaga 3" xfId="2175" hidden="1"/>
    <cellStyle name="Uwaga 3" xfId="2142" hidden="1"/>
    <cellStyle name="Uwaga 3" xfId="2139" hidden="1"/>
    <cellStyle name="Uwaga 3" xfId="2135" hidden="1"/>
    <cellStyle name="Uwaga 3" xfId="2105" hidden="1"/>
    <cellStyle name="Uwaga 3" xfId="2101" hidden="1"/>
    <cellStyle name="Uwaga 3" xfId="2098" hidden="1"/>
    <cellStyle name="Uwaga 3" xfId="2060" hidden="1"/>
    <cellStyle name="Uwaga 3" xfId="2056" hidden="1"/>
    <cellStyle name="Uwaga 3" xfId="2053" hidden="1"/>
    <cellStyle name="Uwaga 3" xfId="2018" hidden="1"/>
    <cellStyle name="Uwaga 3" xfId="2014" hidden="1"/>
    <cellStyle name="Uwaga 3" xfId="2010" hidden="1"/>
    <cellStyle name="Uwaga 3" xfId="1977" hidden="1"/>
    <cellStyle name="Uwaga 3" xfId="1973" hidden="1"/>
    <cellStyle name="Uwaga 3" xfId="1969" hidden="1"/>
    <cellStyle name="Uwaga 3" xfId="1938" hidden="1"/>
    <cellStyle name="Uwaga 3" xfId="1935" hidden="1"/>
    <cellStyle name="Uwaga 3" xfId="1931" hidden="1"/>
    <cellStyle name="Uwaga 3" xfId="1893" hidden="1"/>
    <cellStyle name="Uwaga 3" xfId="1889" hidden="1"/>
    <cellStyle name="Uwaga 3" xfId="1885" hidden="1"/>
    <cellStyle name="Uwaga 3" xfId="1851" hidden="1"/>
    <cellStyle name="Uwaga 3" xfId="1847" hidden="1"/>
    <cellStyle name="Uwaga 3" xfId="1843" hidden="1"/>
    <cellStyle name="Uwaga 3" xfId="1811" hidden="1"/>
    <cellStyle name="Uwaga 3" xfId="1807" hidden="1"/>
    <cellStyle name="Uwaga 3" xfId="1803" hidden="1"/>
    <cellStyle name="Uwaga 3" xfId="1772" hidden="1"/>
    <cellStyle name="Uwaga 3" xfId="1768" hidden="1"/>
    <cellStyle name="Uwaga 3" xfId="1765" hidden="1"/>
    <cellStyle name="Uwaga 3" xfId="1727" hidden="1"/>
    <cellStyle name="Uwaga 3" xfId="1723" hidden="1"/>
    <cellStyle name="Uwaga 3" xfId="1719" hidden="1"/>
    <cellStyle name="Uwaga 3" xfId="1685" hidden="1"/>
    <cellStyle name="Uwaga 3" xfId="1681" hidden="1"/>
    <cellStyle name="Uwaga 3" xfId="1677" hidden="1"/>
    <cellStyle name="Uwaga 3" xfId="1643" hidden="1"/>
    <cellStyle name="Uwaga 3" xfId="1639" hidden="1"/>
    <cellStyle name="Uwaga 3" xfId="1635" hidden="1"/>
    <cellStyle name="Uwaga 3" xfId="1607" hidden="1"/>
    <cellStyle name="Uwaga 3" xfId="1603" hidden="1"/>
    <cellStyle name="Uwaga 3" xfId="1599" hidden="1"/>
    <cellStyle name="Uwaga 3" xfId="1561" hidden="1"/>
    <cellStyle name="Uwaga 3" xfId="1557" hidden="1"/>
    <cellStyle name="Uwaga 3" xfId="1553" hidden="1"/>
    <cellStyle name="Uwaga 3" xfId="1519" hidden="1"/>
    <cellStyle name="Uwaga 3" xfId="1515" hidden="1"/>
    <cellStyle name="Uwaga 3" xfId="1511" hidden="1"/>
    <cellStyle name="Uwaga 3" xfId="1481" hidden="1"/>
    <cellStyle name="Uwaga 3" xfId="1477" hidden="1"/>
    <cellStyle name="Uwaga 3" xfId="1473" hidden="1"/>
    <cellStyle name="Uwaga 3" xfId="1441" hidden="1"/>
    <cellStyle name="Uwaga 3" xfId="1438" hidden="1"/>
    <cellStyle name="Uwaga 3" xfId="1434" hidden="1"/>
    <cellStyle name="Uwaga 3" xfId="1396" hidden="1"/>
    <cellStyle name="Uwaga 3" xfId="1391" hidden="1"/>
    <cellStyle name="Uwaga 3" xfId="1387" hidden="1"/>
    <cellStyle name="Uwaga 3" xfId="1354" hidden="1"/>
    <cellStyle name="Uwaga 3" xfId="1349" hidden="1"/>
    <cellStyle name="Uwaga 3" xfId="1345" hidden="1"/>
    <cellStyle name="Uwaga 3" xfId="1314" hidden="1"/>
    <cellStyle name="Uwaga 3" xfId="1310" hidden="1"/>
    <cellStyle name="Uwaga 3" xfId="1305" hidden="1"/>
    <cellStyle name="Uwaga 3" xfId="1273" hidden="1"/>
    <cellStyle name="Uwaga 3" xfId="1271" hidden="1"/>
    <cellStyle name="Uwaga 3" xfId="1268" hidden="1"/>
    <cellStyle name="Uwaga 3" xfId="1230" hidden="1"/>
    <cellStyle name="Uwaga 3" xfId="1226" hidden="1"/>
    <cellStyle name="Uwaga 3" xfId="1221" hidden="1"/>
    <cellStyle name="Uwaga 3" xfId="1188" hidden="1"/>
    <cellStyle name="Uwaga 3" xfId="1184" hidden="1"/>
    <cellStyle name="Uwaga 3" xfId="1179" hidden="1"/>
    <cellStyle name="Uwaga 3" xfId="1146" hidden="1"/>
    <cellStyle name="Uwaga 3" xfId="1142" hidden="1"/>
    <cellStyle name="Uwaga 3" xfId="1137" hidden="1"/>
    <cellStyle name="Uwaga 3" xfId="1107" hidden="1"/>
    <cellStyle name="Uwaga 3" xfId="1103" hidden="1"/>
    <cellStyle name="Uwaga 3" xfId="1099" hidden="1"/>
    <cellStyle name="Uwaga 3" xfId="1065" hidden="1"/>
    <cellStyle name="Uwaga 3" xfId="1061" hidden="1"/>
    <cellStyle name="Uwaga 3" xfId="1056" hidden="1"/>
    <cellStyle name="Uwaga 3" xfId="1023" hidden="1"/>
    <cellStyle name="Uwaga 3" xfId="1019" hidden="1"/>
    <cellStyle name="Uwaga 3" xfId="1013" hidden="1"/>
    <cellStyle name="Uwaga 3" xfId="981" hidden="1"/>
    <cellStyle name="Uwaga 3" xfId="977" hidden="1"/>
    <cellStyle name="Uwaga 3" xfId="973" hidden="1"/>
    <cellStyle name="Uwaga 3" xfId="939" hidden="1"/>
    <cellStyle name="Uwaga 3" xfId="935" hidden="1"/>
    <cellStyle name="Uwaga 3" xfId="931" hidden="1"/>
    <cellStyle name="Uwaga 3" xfId="897" hidden="1"/>
    <cellStyle name="Uwaga 3" xfId="893" hidden="1"/>
    <cellStyle name="Uwaga 3" xfId="888" hidden="1"/>
    <cellStyle name="Uwaga 3" xfId="855" hidden="1"/>
    <cellStyle name="Uwaga 3" xfId="850" hidden="1"/>
    <cellStyle name="Uwaga 3" xfId="845" hidden="1"/>
    <cellStyle name="Uwaga 3" xfId="813" hidden="1"/>
    <cellStyle name="Uwaga 3" xfId="809" hidden="1"/>
    <cellStyle name="Uwaga 3" xfId="804" hidden="1"/>
    <cellStyle name="Uwaga 3" xfId="771" hidden="1"/>
    <cellStyle name="Uwaga 3" xfId="767" hidden="1"/>
    <cellStyle name="Uwaga 3" xfId="763" hidden="1"/>
    <cellStyle name="Uwaga 3" xfId="730" hidden="1"/>
    <cellStyle name="Uwaga 3" xfId="725" hidden="1"/>
    <cellStyle name="Uwaga 3" xfId="719" hidden="1"/>
    <cellStyle name="Uwaga 3" xfId="688" hidden="1"/>
    <cellStyle name="Uwaga 3" xfId="683" hidden="1"/>
    <cellStyle name="Uwaga 3" xfId="677" hidden="1"/>
    <cellStyle name="Uwaga 3" xfId="646" hidden="1"/>
    <cellStyle name="Uwaga 3" xfId="641" hidden="1"/>
    <cellStyle name="Uwaga 3" xfId="635" hidden="1"/>
    <cellStyle name="Uwaga 3" xfId="604" hidden="1"/>
    <cellStyle name="Uwaga 3" xfId="599" hidden="1"/>
    <cellStyle name="Uwaga 3" xfId="594" hidden="1"/>
    <cellStyle name="Uwaga 3" xfId="564" hidden="1"/>
    <cellStyle name="Uwaga 3" xfId="557" hidden="1"/>
    <cellStyle name="Uwaga 3" xfId="550" hidden="1"/>
    <cellStyle name="Uwaga 3" xfId="522" hidden="1"/>
    <cellStyle name="Uwaga 3" xfId="514" hidden="1"/>
    <cellStyle name="Uwaga 3" xfId="507" hidden="1"/>
    <cellStyle name="Uwaga 3" xfId="480" hidden="1"/>
    <cellStyle name="Uwaga 3" xfId="472" hidden="1"/>
    <cellStyle name="Uwaga 3" xfId="465" hidden="1"/>
    <cellStyle name="Uwaga 3" xfId="440" hidden="1"/>
    <cellStyle name="Uwaga 3" xfId="431" hidden="1"/>
    <cellStyle name="Uwaga 3" xfId="425" hidden="1"/>
    <cellStyle name="Uwaga 3" xfId="398" hidden="1"/>
    <cellStyle name="Uwaga 3" xfId="388" hidden="1"/>
    <cellStyle name="Uwaga 3" xfId="380" hidden="1"/>
    <cellStyle name="Uwaga 3" xfId="356" hidden="1"/>
    <cellStyle name="Uwaga 3" xfId="345" hidden="1"/>
    <cellStyle name="Uwaga 3" xfId="337" hidden="1"/>
    <cellStyle name="Uwaga 3" xfId="317" hidden="1"/>
    <cellStyle name="Uwaga 3" xfId="304" hidden="1"/>
    <cellStyle name="Uwaga 3" xfId="295" hidden="1"/>
    <cellStyle name="Uwaga 3" xfId="277" hidden="1"/>
    <cellStyle name="Uwaga 3" xfId="263" hidden="1"/>
    <cellStyle name="Uwaga 3" xfId="254" hidden="1"/>
    <cellStyle name="Uwaga 3" xfId="237" hidden="1"/>
    <cellStyle name="Uwaga 3" xfId="224" hidden="1"/>
    <cellStyle name="Uwaga 3" xfId="214" hidden="1"/>
    <cellStyle name="Uwaga 3" xfId="196" hidden="1"/>
    <cellStyle name="Uwaga 3" xfId="183" hidden="1"/>
    <cellStyle name="Uwaga 3" xfId="171" hidden="1"/>
    <cellStyle name="Uwaga 3" xfId="156" hidden="1"/>
    <cellStyle name="Uwaga 3" xfId="143" hidden="1"/>
    <cellStyle name="Uwaga 3" xfId="129" hidden="1"/>
    <cellStyle name="Uwaga 3" xfId="114" hidden="1"/>
    <cellStyle name="Uwaga 3" xfId="101" hidden="1"/>
    <cellStyle name="Uwaga 3" xfId="88" hidden="1"/>
    <cellStyle name="Uwaga 3" xfId="73" hidden="1"/>
    <cellStyle name="Uwaga 3" xfId="60" hidden="1"/>
    <cellStyle name="Uwaga 3" xfId="48" hidden="1"/>
    <cellStyle name="Uwaga 3" xfId="6474" hidden="1"/>
    <cellStyle name="Uwaga 3" xfId="6475" hidden="1"/>
    <cellStyle name="Uwaga 3" xfId="6477" hidden="1"/>
    <cellStyle name="Uwaga 3" xfId="6489" hidden="1"/>
    <cellStyle name="Uwaga 3" xfId="6490" hidden="1"/>
    <cellStyle name="Uwaga 3" xfId="6495" hidden="1"/>
    <cellStyle name="Uwaga 3" xfId="6504" hidden="1"/>
    <cellStyle name="Uwaga 3" xfId="6505" hidden="1"/>
    <cellStyle name="Uwaga 3" xfId="6510" hidden="1"/>
    <cellStyle name="Uwaga 3" xfId="6519" hidden="1"/>
    <cellStyle name="Uwaga 3" xfId="6520" hidden="1"/>
    <cellStyle name="Uwaga 3" xfId="6521" hidden="1"/>
    <cellStyle name="Uwaga 3" xfId="6534" hidden="1"/>
    <cellStyle name="Uwaga 3" xfId="6539" hidden="1"/>
    <cellStyle name="Uwaga 3" xfId="6544" hidden="1"/>
    <cellStyle name="Uwaga 3" xfId="6554" hidden="1"/>
    <cellStyle name="Uwaga 3" xfId="6559" hidden="1"/>
    <cellStyle name="Uwaga 3" xfId="6563" hidden="1"/>
    <cellStyle name="Uwaga 3" xfId="6570" hidden="1"/>
    <cellStyle name="Uwaga 3" xfId="6575" hidden="1"/>
    <cellStyle name="Uwaga 3" xfId="6578" hidden="1"/>
    <cellStyle name="Uwaga 3" xfId="6584" hidden="1"/>
    <cellStyle name="Uwaga 3" xfId="6589" hidden="1"/>
    <cellStyle name="Uwaga 3" xfId="6593" hidden="1"/>
    <cellStyle name="Uwaga 3" xfId="6594" hidden="1"/>
    <cellStyle name="Uwaga 3" xfId="6595" hidden="1"/>
    <cellStyle name="Uwaga 3" xfId="6599" hidden="1"/>
    <cellStyle name="Uwaga 3" xfId="6611" hidden="1"/>
    <cellStyle name="Uwaga 3" xfId="6616" hidden="1"/>
    <cellStyle name="Uwaga 3" xfId="6621" hidden="1"/>
    <cellStyle name="Uwaga 3" xfId="6626" hidden="1"/>
    <cellStyle name="Uwaga 3" xfId="6631" hidden="1"/>
    <cellStyle name="Uwaga 3" xfId="6636" hidden="1"/>
    <cellStyle name="Uwaga 3" xfId="6640" hidden="1"/>
    <cellStyle name="Uwaga 3" xfId="6644" hidden="1"/>
    <cellStyle name="Uwaga 3" xfId="6649" hidden="1"/>
    <cellStyle name="Uwaga 3" xfId="6654" hidden="1"/>
    <cellStyle name="Uwaga 3" xfId="6655" hidden="1"/>
    <cellStyle name="Uwaga 3" xfId="6657" hidden="1"/>
    <cellStyle name="Uwaga 3" xfId="6670" hidden="1"/>
    <cellStyle name="Uwaga 3" xfId="6674" hidden="1"/>
    <cellStyle name="Uwaga 3" xfId="6679" hidden="1"/>
    <cellStyle name="Uwaga 3" xfId="6686" hidden="1"/>
    <cellStyle name="Uwaga 3" xfId="6690" hidden="1"/>
    <cellStyle name="Uwaga 3" xfId="6695" hidden="1"/>
    <cellStyle name="Uwaga 3" xfId="6700" hidden="1"/>
    <cellStyle name="Uwaga 3" xfId="6703" hidden="1"/>
    <cellStyle name="Uwaga 3" xfId="6708" hidden="1"/>
    <cellStyle name="Uwaga 3" xfId="6714" hidden="1"/>
    <cellStyle name="Uwaga 3" xfId="6715" hidden="1"/>
    <cellStyle name="Uwaga 3" xfId="6718" hidden="1"/>
    <cellStyle name="Uwaga 3" xfId="6731" hidden="1"/>
    <cellStyle name="Uwaga 3" xfId="6735" hidden="1"/>
    <cellStyle name="Uwaga 3" xfId="6740" hidden="1"/>
    <cellStyle name="Uwaga 3" xfId="6747" hidden="1"/>
    <cellStyle name="Uwaga 3" xfId="6752" hidden="1"/>
    <cellStyle name="Uwaga 3" xfId="6756" hidden="1"/>
    <cellStyle name="Uwaga 3" xfId="6761" hidden="1"/>
    <cellStyle name="Uwaga 3" xfId="6765" hidden="1"/>
    <cellStyle name="Uwaga 3" xfId="6770" hidden="1"/>
    <cellStyle name="Uwaga 3" xfId="6774" hidden="1"/>
    <cellStyle name="Uwaga 3" xfId="6775" hidden="1"/>
    <cellStyle name="Uwaga 3" xfId="6777" hidden="1"/>
    <cellStyle name="Uwaga 3" xfId="6789" hidden="1"/>
    <cellStyle name="Uwaga 3" xfId="6790" hidden="1"/>
    <cellStyle name="Uwaga 3" xfId="6792" hidden="1"/>
    <cellStyle name="Uwaga 3" xfId="6804" hidden="1"/>
    <cellStyle name="Uwaga 3" xfId="6806" hidden="1"/>
    <cellStyle name="Uwaga 3" xfId="6809" hidden="1"/>
    <cellStyle name="Uwaga 3" xfId="6819" hidden="1"/>
    <cellStyle name="Uwaga 3" xfId="6820" hidden="1"/>
    <cellStyle name="Uwaga 3" xfId="6822" hidden="1"/>
    <cellStyle name="Uwaga 3" xfId="6834" hidden="1"/>
    <cellStyle name="Uwaga 3" xfId="6835" hidden="1"/>
    <cellStyle name="Uwaga 3" xfId="6836" hidden="1"/>
    <cellStyle name="Uwaga 3" xfId="6850" hidden="1"/>
    <cellStyle name="Uwaga 3" xfId="6853" hidden="1"/>
    <cellStyle name="Uwaga 3" xfId="6857" hidden="1"/>
    <cellStyle name="Uwaga 3" xfId="6865" hidden="1"/>
    <cellStyle name="Uwaga 3" xfId="6868" hidden="1"/>
    <cellStyle name="Uwaga 3" xfId="6872" hidden="1"/>
    <cellStyle name="Uwaga 3" xfId="6880" hidden="1"/>
    <cellStyle name="Uwaga 3" xfId="6883" hidden="1"/>
    <cellStyle name="Uwaga 3" xfId="6887" hidden="1"/>
    <cellStyle name="Uwaga 3" xfId="6894" hidden="1"/>
    <cellStyle name="Uwaga 3" xfId="6895" hidden="1"/>
    <cellStyle name="Uwaga 3" xfId="6897" hidden="1"/>
    <cellStyle name="Uwaga 3" xfId="6910" hidden="1"/>
    <cellStyle name="Uwaga 3" xfId="6913" hidden="1"/>
    <cellStyle name="Uwaga 3" xfId="6916" hidden="1"/>
    <cellStyle name="Uwaga 3" xfId="6925" hidden="1"/>
    <cellStyle name="Uwaga 3" xfId="6928" hidden="1"/>
    <cellStyle name="Uwaga 3" xfId="6932" hidden="1"/>
    <cellStyle name="Uwaga 3" xfId="6940" hidden="1"/>
    <cellStyle name="Uwaga 3" xfId="6942" hidden="1"/>
    <cellStyle name="Uwaga 3" xfId="6945" hidden="1"/>
    <cellStyle name="Uwaga 3" xfId="6954" hidden="1"/>
    <cellStyle name="Uwaga 3" xfId="6955" hidden="1"/>
    <cellStyle name="Uwaga 3" xfId="6956" hidden="1"/>
    <cellStyle name="Uwaga 3" xfId="6969" hidden="1"/>
    <cellStyle name="Uwaga 3" xfId="6970" hidden="1"/>
    <cellStyle name="Uwaga 3" xfId="6972" hidden="1"/>
    <cellStyle name="Uwaga 3" xfId="6984" hidden="1"/>
    <cellStyle name="Uwaga 3" xfId="6985" hidden="1"/>
    <cellStyle name="Uwaga 3" xfId="6987" hidden="1"/>
    <cellStyle name="Uwaga 3" xfId="6999" hidden="1"/>
    <cellStyle name="Uwaga 3" xfId="7000" hidden="1"/>
    <cellStyle name="Uwaga 3" xfId="7002" hidden="1"/>
    <cellStyle name="Uwaga 3" xfId="7014" hidden="1"/>
    <cellStyle name="Uwaga 3" xfId="7015" hidden="1"/>
    <cellStyle name="Uwaga 3" xfId="7016" hidden="1"/>
    <cellStyle name="Uwaga 3" xfId="7030" hidden="1"/>
    <cellStyle name="Uwaga 3" xfId="7032" hidden="1"/>
    <cellStyle name="Uwaga 3" xfId="7035" hidden="1"/>
    <cellStyle name="Uwaga 3" xfId="7045" hidden="1"/>
    <cellStyle name="Uwaga 3" xfId="7048" hidden="1"/>
    <cellStyle name="Uwaga 3" xfId="7051" hidden="1"/>
    <cellStyle name="Uwaga 3" xfId="7060" hidden="1"/>
    <cellStyle name="Uwaga 3" xfId="7062" hidden="1"/>
    <cellStyle name="Uwaga 3" xfId="7065" hidden="1"/>
    <cellStyle name="Uwaga 3" xfId="7074" hidden="1"/>
    <cellStyle name="Uwaga 3" xfId="7075" hidden="1"/>
    <cellStyle name="Uwaga 3" xfId="7076" hidden="1"/>
    <cellStyle name="Uwaga 3" xfId="7089" hidden="1"/>
    <cellStyle name="Uwaga 3" xfId="7091" hidden="1"/>
    <cellStyle name="Uwaga 3" xfId="7093" hidden="1"/>
    <cellStyle name="Uwaga 3" xfId="7104" hidden="1"/>
    <cellStyle name="Uwaga 3" xfId="7106" hidden="1"/>
    <cellStyle name="Uwaga 3" xfId="7108" hidden="1"/>
    <cellStyle name="Uwaga 3" xfId="7119" hidden="1"/>
    <cellStyle name="Uwaga 3" xfId="7121" hidden="1"/>
    <cellStyle name="Uwaga 3" xfId="7123" hidden="1"/>
    <cellStyle name="Uwaga 3" xfId="7134" hidden="1"/>
    <cellStyle name="Uwaga 3" xfId="7135" hidden="1"/>
    <cellStyle name="Uwaga 3" xfId="7136" hidden="1"/>
    <cellStyle name="Uwaga 3" xfId="7149" hidden="1"/>
    <cellStyle name="Uwaga 3" xfId="7151" hidden="1"/>
    <cellStyle name="Uwaga 3" xfId="7153" hidden="1"/>
    <cellStyle name="Uwaga 3" xfId="7164" hidden="1"/>
    <cellStyle name="Uwaga 3" xfId="7166" hidden="1"/>
    <cellStyle name="Uwaga 3" xfId="7168" hidden="1"/>
    <cellStyle name="Uwaga 3" xfId="7179" hidden="1"/>
    <cellStyle name="Uwaga 3" xfId="7181" hidden="1"/>
    <cellStyle name="Uwaga 3" xfId="7182" hidden="1"/>
    <cellStyle name="Uwaga 3" xfId="7194" hidden="1"/>
    <cellStyle name="Uwaga 3" xfId="7195" hidden="1"/>
    <cellStyle name="Uwaga 3" xfId="7196" hidden="1"/>
    <cellStyle name="Uwaga 3" xfId="7209" hidden="1"/>
    <cellStyle name="Uwaga 3" xfId="7211" hidden="1"/>
    <cellStyle name="Uwaga 3" xfId="7213" hidden="1"/>
    <cellStyle name="Uwaga 3" xfId="7224" hidden="1"/>
    <cellStyle name="Uwaga 3" xfId="7226" hidden="1"/>
    <cellStyle name="Uwaga 3" xfId="7228" hidden="1"/>
    <cellStyle name="Uwaga 3" xfId="7239" hidden="1"/>
    <cellStyle name="Uwaga 3" xfId="7241" hidden="1"/>
    <cellStyle name="Uwaga 3" xfId="7243" hidden="1"/>
    <cellStyle name="Uwaga 3" xfId="7254" hidden="1"/>
    <cellStyle name="Uwaga 3" xfId="7255" hidden="1"/>
    <cellStyle name="Uwaga 3" xfId="7257" hidden="1"/>
    <cellStyle name="Uwaga 3" xfId="7268" hidden="1"/>
    <cellStyle name="Uwaga 3" xfId="7270" hidden="1"/>
    <cellStyle name="Uwaga 3" xfId="7271" hidden="1"/>
    <cellStyle name="Uwaga 3" xfId="7280" hidden="1"/>
    <cellStyle name="Uwaga 3" xfId="7283" hidden="1"/>
    <cellStyle name="Uwaga 3" xfId="7285" hidden="1"/>
    <cellStyle name="Uwaga 3" xfId="7296" hidden="1"/>
    <cellStyle name="Uwaga 3" xfId="7298" hidden="1"/>
    <cellStyle name="Uwaga 3" xfId="7300" hidden="1"/>
    <cellStyle name="Uwaga 3" xfId="7312" hidden="1"/>
    <cellStyle name="Uwaga 3" xfId="7314" hidden="1"/>
    <cellStyle name="Uwaga 3" xfId="7316" hidden="1"/>
    <cellStyle name="Uwaga 3" xfId="7324" hidden="1"/>
    <cellStyle name="Uwaga 3" xfId="7326" hidden="1"/>
    <cellStyle name="Uwaga 3" xfId="7329" hidden="1"/>
    <cellStyle name="Uwaga 3" xfId="7319" hidden="1"/>
    <cellStyle name="Uwaga 3" xfId="7318" hidden="1"/>
    <cellStyle name="Uwaga 3" xfId="7317" hidden="1"/>
    <cellStyle name="Uwaga 3" xfId="7304" hidden="1"/>
    <cellStyle name="Uwaga 3" xfId="7303" hidden="1"/>
    <cellStyle name="Uwaga 3" xfId="7302" hidden="1"/>
    <cellStyle name="Uwaga 3" xfId="7289" hidden="1"/>
    <cellStyle name="Uwaga 3" xfId="7288" hidden="1"/>
    <cellStyle name="Uwaga 3" xfId="7287" hidden="1"/>
    <cellStyle name="Uwaga 3" xfId="7274" hidden="1"/>
    <cellStyle name="Uwaga 3" xfId="7273" hidden="1"/>
    <cellStyle name="Uwaga 3" xfId="7272" hidden="1"/>
    <cellStyle name="Uwaga 3" xfId="7259" hidden="1"/>
    <cellStyle name="Uwaga 3" xfId="7258" hidden="1"/>
    <cellStyle name="Uwaga 3" xfId="7256" hidden="1"/>
    <cellStyle name="Uwaga 3" xfId="7245" hidden="1"/>
    <cellStyle name="Uwaga 3" xfId="7242" hidden="1"/>
    <cellStyle name="Uwaga 3" xfId="7240" hidden="1"/>
    <cellStyle name="Uwaga 3" xfId="7230" hidden="1"/>
    <cellStyle name="Uwaga 3" xfId="7227" hidden="1"/>
    <cellStyle name="Uwaga 3" xfId="7225" hidden="1"/>
    <cellStyle name="Uwaga 3" xfId="7215" hidden="1"/>
    <cellStyle name="Uwaga 3" xfId="7212" hidden="1"/>
    <cellStyle name="Uwaga 3" xfId="7210" hidden="1"/>
    <cellStyle name="Uwaga 3" xfId="7200" hidden="1"/>
    <cellStyle name="Uwaga 3" xfId="7198" hidden="1"/>
    <cellStyle name="Uwaga 3" xfId="7197" hidden="1"/>
    <cellStyle name="Uwaga 3" xfId="7185" hidden="1"/>
    <cellStyle name="Uwaga 3" xfId="7183" hidden="1"/>
    <cellStyle name="Uwaga 3" xfId="7180" hidden="1"/>
    <cellStyle name="Uwaga 3" xfId="7170" hidden="1"/>
    <cellStyle name="Uwaga 3" xfId="7167" hidden="1"/>
    <cellStyle name="Uwaga 3" xfId="7165" hidden="1"/>
    <cellStyle name="Uwaga 3" xfId="7155" hidden="1"/>
    <cellStyle name="Uwaga 3" xfId="7152" hidden="1"/>
    <cellStyle name="Uwaga 3" xfId="7150" hidden="1"/>
    <cellStyle name="Uwaga 3" xfId="7140" hidden="1"/>
    <cellStyle name="Uwaga 3" xfId="7138" hidden="1"/>
    <cellStyle name="Uwaga 3" xfId="7137" hidden="1"/>
    <cellStyle name="Uwaga 3" xfId="7125" hidden="1"/>
    <cellStyle name="Uwaga 3" xfId="7122" hidden="1"/>
    <cellStyle name="Uwaga 3" xfId="7120" hidden="1"/>
    <cellStyle name="Uwaga 3" xfId="7110" hidden="1"/>
    <cellStyle name="Uwaga 3" xfId="7107" hidden="1"/>
    <cellStyle name="Uwaga 3" xfId="7105" hidden="1"/>
    <cellStyle name="Uwaga 3" xfId="7095" hidden="1"/>
    <cellStyle name="Uwaga 3" xfId="7092" hidden="1"/>
    <cellStyle name="Uwaga 3" xfId="7090" hidden="1"/>
    <cellStyle name="Uwaga 3" xfId="7080" hidden="1"/>
    <cellStyle name="Uwaga 3" xfId="7078" hidden="1"/>
    <cellStyle name="Uwaga 3" xfId="7077" hidden="1"/>
    <cellStyle name="Uwaga 3" xfId="7064" hidden="1"/>
    <cellStyle name="Uwaga 3" xfId="7061" hidden="1"/>
    <cellStyle name="Uwaga 3" xfId="7059" hidden="1"/>
    <cellStyle name="Uwaga 3" xfId="7049" hidden="1"/>
    <cellStyle name="Uwaga 3" xfId="7046" hidden="1"/>
    <cellStyle name="Uwaga 3" xfId="7044" hidden="1"/>
    <cellStyle name="Uwaga 3" xfId="7034" hidden="1"/>
    <cellStyle name="Uwaga 3" xfId="7031" hidden="1"/>
    <cellStyle name="Uwaga 3" xfId="7029" hidden="1"/>
    <cellStyle name="Uwaga 3" xfId="7020" hidden="1"/>
    <cellStyle name="Uwaga 3" xfId="7018" hidden="1"/>
    <cellStyle name="Uwaga 3" xfId="7017" hidden="1"/>
    <cellStyle name="Uwaga 3" xfId="7005" hidden="1"/>
    <cellStyle name="Uwaga 3" xfId="7003" hidden="1"/>
    <cellStyle name="Uwaga 3" xfId="7001" hidden="1"/>
    <cellStyle name="Uwaga 3" xfId="6990" hidden="1"/>
    <cellStyle name="Uwaga 3" xfId="6988" hidden="1"/>
    <cellStyle name="Uwaga 3" xfId="6986" hidden="1"/>
    <cellStyle name="Uwaga 3" xfId="6975" hidden="1"/>
    <cellStyle name="Uwaga 3" xfId="6973" hidden="1"/>
    <cellStyle name="Uwaga 3" xfId="6971" hidden="1"/>
    <cellStyle name="Uwaga 3" xfId="6960" hidden="1"/>
    <cellStyle name="Uwaga 3" xfId="6958" hidden="1"/>
    <cellStyle name="Uwaga 3" xfId="6957" hidden="1"/>
    <cellStyle name="Uwaga 3" xfId="6944" hidden="1"/>
    <cellStyle name="Uwaga 3" xfId="6941" hidden="1"/>
    <cellStyle name="Uwaga 3" xfId="6939" hidden="1"/>
    <cellStyle name="Uwaga 3" xfId="6929" hidden="1"/>
    <cellStyle name="Uwaga 3" xfId="6926" hidden="1"/>
    <cellStyle name="Uwaga 3" xfId="6924" hidden="1"/>
    <cellStyle name="Uwaga 3" xfId="6914" hidden="1"/>
    <cellStyle name="Uwaga 3" xfId="6911" hidden="1"/>
    <cellStyle name="Uwaga 3" xfId="6909" hidden="1"/>
    <cellStyle name="Uwaga 3" xfId="6900" hidden="1"/>
    <cellStyle name="Uwaga 3" xfId="6898" hidden="1"/>
    <cellStyle name="Uwaga 3" xfId="6896" hidden="1"/>
    <cellStyle name="Uwaga 3" xfId="6884" hidden="1"/>
    <cellStyle name="Uwaga 3" xfId="6881" hidden="1"/>
    <cellStyle name="Uwaga 3" xfId="6879" hidden="1"/>
    <cellStyle name="Uwaga 3" xfId="6869" hidden="1"/>
    <cellStyle name="Uwaga 3" xfId="6866" hidden="1"/>
    <cellStyle name="Uwaga 3" xfId="6864" hidden="1"/>
    <cellStyle name="Uwaga 3" xfId="6854" hidden="1"/>
    <cellStyle name="Uwaga 3" xfId="6851" hidden="1"/>
    <cellStyle name="Uwaga 3" xfId="6849" hidden="1"/>
    <cellStyle name="Uwaga 3" xfId="6842" hidden="1"/>
    <cellStyle name="Uwaga 3" xfId="6839" hidden="1"/>
    <cellStyle name="Uwaga 3" xfId="6837" hidden="1"/>
    <cellStyle name="Uwaga 3" xfId="6827" hidden="1"/>
    <cellStyle name="Uwaga 3" xfId="6824" hidden="1"/>
    <cellStyle name="Uwaga 3" xfId="6821" hidden="1"/>
    <cellStyle name="Uwaga 3" xfId="6812" hidden="1"/>
    <cellStyle name="Uwaga 3" xfId="6808" hidden="1"/>
    <cellStyle name="Uwaga 3" xfId="6805" hidden="1"/>
    <cellStyle name="Uwaga 3" xfId="6797" hidden="1"/>
    <cellStyle name="Uwaga 3" xfId="6794" hidden="1"/>
    <cellStyle name="Uwaga 3" xfId="6791" hidden="1"/>
    <cellStyle name="Uwaga 3" xfId="6782" hidden="1"/>
    <cellStyle name="Uwaga 3" xfId="6779" hidden="1"/>
    <cellStyle name="Uwaga 3" xfId="6776" hidden="1"/>
    <cellStyle name="Uwaga 3" xfId="6766" hidden="1"/>
    <cellStyle name="Uwaga 3" xfId="6762" hidden="1"/>
    <cellStyle name="Uwaga 3" xfId="6759" hidden="1"/>
    <cellStyle name="Uwaga 3" xfId="6750" hidden="1"/>
    <cellStyle name="Uwaga 3" xfId="6746" hidden="1"/>
    <cellStyle name="Uwaga 3" xfId="6744" hidden="1"/>
    <cellStyle name="Uwaga 3" xfId="6736" hidden="1"/>
    <cellStyle name="Uwaga 3" xfId="6732" hidden="1"/>
    <cellStyle name="Uwaga 3" xfId="6729" hidden="1"/>
    <cellStyle name="Uwaga 3" xfId="6722" hidden="1"/>
    <cellStyle name="Uwaga 3" xfId="6719" hidden="1"/>
    <cellStyle name="Uwaga 3" xfId="6716" hidden="1"/>
    <cellStyle name="Uwaga 3" xfId="6707" hidden="1"/>
    <cellStyle name="Uwaga 3" xfId="6702" hidden="1"/>
    <cellStyle name="Uwaga 3" xfId="6699" hidden="1"/>
    <cellStyle name="Uwaga 3" xfId="6692" hidden="1"/>
    <cellStyle name="Uwaga 3" xfId="6687" hidden="1"/>
    <cellStyle name="Uwaga 3" xfId="6684" hidden="1"/>
    <cellStyle name="Uwaga 3" xfId="6677" hidden="1"/>
    <cellStyle name="Uwaga 3" xfId="6672" hidden="1"/>
    <cellStyle name="Uwaga 3" xfId="6669" hidden="1"/>
    <cellStyle name="Uwaga 3" xfId="6663" hidden="1"/>
    <cellStyle name="Uwaga 3" xfId="6659" hidden="1"/>
    <cellStyle name="Uwaga 3" xfId="6656" hidden="1"/>
    <cellStyle name="Uwaga 3" xfId="6648" hidden="1"/>
    <cellStyle name="Uwaga 3" xfId="6643" hidden="1"/>
    <cellStyle name="Uwaga 3" xfId="6639" hidden="1"/>
    <cellStyle name="Uwaga 3" xfId="6633" hidden="1"/>
    <cellStyle name="Uwaga 3" xfId="6628" hidden="1"/>
    <cellStyle name="Uwaga 3" xfId="6624" hidden="1"/>
    <cellStyle name="Uwaga 3" xfId="6618" hidden="1"/>
    <cellStyle name="Uwaga 3" xfId="6613" hidden="1"/>
    <cellStyle name="Uwaga 3" xfId="6609" hidden="1"/>
    <cellStyle name="Uwaga 3" xfId="6604" hidden="1"/>
    <cellStyle name="Uwaga 3" xfId="6600" hidden="1"/>
    <cellStyle name="Uwaga 3" xfId="6596" hidden="1"/>
    <cellStyle name="Uwaga 3" xfId="6588" hidden="1"/>
    <cellStyle name="Uwaga 3" xfId="6583" hidden="1"/>
    <cellStyle name="Uwaga 3" xfId="6579" hidden="1"/>
    <cellStyle name="Uwaga 3" xfId="6573" hidden="1"/>
    <cellStyle name="Uwaga 3" xfId="6568" hidden="1"/>
    <cellStyle name="Uwaga 3" xfId="6564" hidden="1"/>
    <cellStyle name="Uwaga 3" xfId="6558" hidden="1"/>
    <cellStyle name="Uwaga 3" xfId="6553" hidden="1"/>
    <cellStyle name="Uwaga 3" xfId="6549" hidden="1"/>
    <cellStyle name="Uwaga 3" xfId="6545" hidden="1"/>
    <cellStyle name="Uwaga 3" xfId="6540" hidden="1"/>
    <cellStyle name="Uwaga 3" xfId="6535" hidden="1"/>
    <cellStyle name="Uwaga 3" xfId="6530" hidden="1"/>
    <cellStyle name="Uwaga 3" xfId="6526" hidden="1"/>
    <cellStyle name="Uwaga 3" xfId="6522" hidden="1"/>
    <cellStyle name="Uwaga 3" xfId="6515" hidden="1"/>
    <cellStyle name="Uwaga 3" xfId="6511" hidden="1"/>
    <cellStyle name="Uwaga 3" xfId="6506" hidden="1"/>
    <cellStyle name="Uwaga 3" xfId="6500" hidden="1"/>
    <cellStyle name="Uwaga 3" xfId="6496" hidden="1"/>
    <cellStyle name="Uwaga 3" xfId="6491" hidden="1"/>
    <cellStyle name="Uwaga 3" xfId="6485" hidden="1"/>
    <cellStyle name="Uwaga 3" xfId="6481" hidden="1"/>
    <cellStyle name="Uwaga 3" xfId="6476" hidden="1"/>
    <cellStyle name="Uwaga 3" xfId="6470" hidden="1"/>
    <cellStyle name="Uwaga 3" xfId="6466" hidden="1"/>
    <cellStyle name="Uwaga 3" xfId="6462" hidden="1"/>
    <cellStyle name="Uwaga 3" xfId="7322" hidden="1"/>
    <cellStyle name="Uwaga 3" xfId="7321" hidden="1"/>
    <cellStyle name="Uwaga 3" xfId="7320" hidden="1"/>
    <cellStyle name="Uwaga 3" xfId="7307" hidden="1"/>
    <cellStyle name="Uwaga 3" xfId="7306" hidden="1"/>
    <cellStyle name="Uwaga 3" xfId="7305" hidden="1"/>
    <cellStyle name="Uwaga 3" xfId="7292" hidden="1"/>
    <cellStyle name="Uwaga 3" xfId="7291" hidden="1"/>
    <cellStyle name="Uwaga 3" xfId="7290" hidden="1"/>
    <cellStyle name="Uwaga 3" xfId="7277" hidden="1"/>
    <cellStyle name="Uwaga 3" xfId="7276" hidden="1"/>
    <cellStyle name="Uwaga 3" xfId="7275" hidden="1"/>
    <cellStyle name="Uwaga 3" xfId="7262" hidden="1"/>
    <cellStyle name="Uwaga 3" xfId="7261" hidden="1"/>
    <cellStyle name="Uwaga 3" xfId="7260" hidden="1"/>
    <cellStyle name="Uwaga 3" xfId="7248" hidden="1"/>
    <cellStyle name="Uwaga 3" xfId="7246" hidden="1"/>
    <cellStyle name="Uwaga 3" xfId="7244" hidden="1"/>
    <cellStyle name="Uwaga 3" xfId="7233" hidden="1"/>
    <cellStyle name="Uwaga 3" xfId="7231" hidden="1"/>
    <cellStyle name="Uwaga 3" xfId="7229" hidden="1"/>
    <cellStyle name="Uwaga 3" xfId="7218" hidden="1"/>
    <cellStyle name="Uwaga 3" xfId="7216" hidden="1"/>
    <cellStyle name="Uwaga 3" xfId="7214" hidden="1"/>
    <cellStyle name="Uwaga 3" xfId="7203" hidden="1"/>
    <cellStyle name="Uwaga 3" xfId="7201" hidden="1"/>
    <cellStyle name="Uwaga 3" xfId="7199" hidden="1"/>
    <cellStyle name="Uwaga 3" xfId="7188" hidden="1"/>
    <cellStyle name="Uwaga 3" xfId="7186" hidden="1"/>
    <cellStyle name="Uwaga 3" xfId="7184" hidden="1"/>
    <cellStyle name="Uwaga 3" xfId="7173" hidden="1"/>
    <cellStyle name="Uwaga 3" xfId="7171" hidden="1"/>
    <cellStyle name="Uwaga 3" xfId="7169" hidden="1"/>
    <cellStyle name="Uwaga 3" xfId="7158" hidden="1"/>
    <cellStyle name="Uwaga 3" xfId="7156" hidden="1"/>
    <cellStyle name="Uwaga 3" xfId="7154" hidden="1"/>
    <cellStyle name="Uwaga 3" xfId="7143" hidden="1"/>
    <cellStyle name="Uwaga 3" xfId="7141" hidden="1"/>
    <cellStyle name="Uwaga 3" xfId="7139" hidden="1"/>
    <cellStyle name="Uwaga 3" xfId="7128" hidden="1"/>
    <cellStyle name="Uwaga 3" xfId="7126" hidden="1"/>
    <cellStyle name="Uwaga 3" xfId="7124" hidden="1"/>
    <cellStyle name="Uwaga 3" xfId="7113" hidden="1"/>
    <cellStyle name="Uwaga 3" xfId="7111" hidden="1"/>
    <cellStyle name="Uwaga 3" xfId="7109" hidden="1"/>
    <cellStyle name="Uwaga 3" xfId="7098" hidden="1"/>
    <cellStyle name="Uwaga 3" xfId="7096" hidden="1"/>
    <cellStyle name="Uwaga 3" xfId="7094" hidden="1"/>
    <cellStyle name="Uwaga 3" xfId="7083" hidden="1"/>
    <cellStyle name="Uwaga 3" xfId="7081" hidden="1"/>
    <cellStyle name="Uwaga 3" xfId="7079" hidden="1"/>
    <cellStyle name="Uwaga 3" xfId="7068" hidden="1"/>
    <cellStyle name="Uwaga 3" xfId="7066" hidden="1"/>
    <cellStyle name="Uwaga 3" xfId="7063" hidden="1"/>
    <cellStyle name="Uwaga 3" xfId="7053" hidden="1"/>
    <cellStyle name="Uwaga 3" xfId="7050" hidden="1"/>
    <cellStyle name="Uwaga 3" xfId="7047" hidden="1"/>
    <cellStyle name="Uwaga 3" xfId="7038" hidden="1"/>
    <cellStyle name="Uwaga 3" xfId="7036" hidden="1"/>
    <cellStyle name="Uwaga 3" xfId="7033" hidden="1"/>
    <cellStyle name="Uwaga 3" xfId="7023" hidden="1"/>
    <cellStyle name="Uwaga 3" xfId="7021" hidden="1"/>
    <cellStyle name="Uwaga 3" xfId="7019" hidden="1"/>
    <cellStyle name="Uwaga 3" xfId="7008" hidden="1"/>
    <cellStyle name="Uwaga 3" xfId="7006" hidden="1"/>
    <cellStyle name="Uwaga 3" xfId="7004" hidden="1"/>
    <cellStyle name="Uwaga 3" xfId="6993" hidden="1"/>
    <cellStyle name="Uwaga 3" xfId="6991" hidden="1"/>
    <cellStyle name="Uwaga 3" xfId="6989" hidden="1"/>
    <cellStyle name="Uwaga 3" xfId="6978" hidden="1"/>
    <cellStyle name="Uwaga 3" xfId="6976" hidden="1"/>
    <cellStyle name="Uwaga 3" xfId="6974" hidden="1"/>
    <cellStyle name="Uwaga 3" xfId="6963" hidden="1"/>
    <cellStyle name="Uwaga 3" xfId="6961" hidden="1"/>
    <cellStyle name="Uwaga 3" xfId="6959" hidden="1"/>
    <cellStyle name="Uwaga 3" xfId="6948" hidden="1"/>
    <cellStyle name="Uwaga 3" xfId="6946" hidden="1"/>
    <cellStyle name="Uwaga 3" xfId="6943" hidden="1"/>
    <cellStyle name="Uwaga 3" xfId="6933" hidden="1"/>
    <cellStyle name="Uwaga 3" xfId="6930" hidden="1"/>
    <cellStyle name="Uwaga 3" xfId="6927" hidden="1"/>
    <cellStyle name="Uwaga 3" xfId="6918" hidden="1"/>
    <cellStyle name="Uwaga 3" xfId="6915" hidden="1"/>
    <cellStyle name="Uwaga 3" xfId="6912" hidden="1"/>
    <cellStyle name="Uwaga 3" xfId="6903" hidden="1"/>
    <cellStyle name="Uwaga 3" xfId="6901" hidden="1"/>
    <cellStyle name="Uwaga 3" xfId="6899" hidden="1"/>
    <cellStyle name="Uwaga 3" xfId="6888" hidden="1"/>
    <cellStyle name="Uwaga 3" xfId="6885" hidden="1"/>
    <cellStyle name="Uwaga 3" xfId="6882" hidden="1"/>
    <cellStyle name="Uwaga 3" xfId="6873" hidden="1"/>
    <cellStyle name="Uwaga 3" xfId="6870" hidden="1"/>
    <cellStyle name="Uwaga 3" xfId="6867" hidden="1"/>
    <cellStyle name="Uwaga 3" xfId="6858" hidden="1"/>
    <cellStyle name="Uwaga 3" xfId="6855" hidden="1"/>
    <cellStyle name="Uwaga 3" xfId="6852" hidden="1"/>
    <cellStyle name="Uwaga 3" xfId="6845" hidden="1"/>
    <cellStyle name="Uwaga 3" xfId="6841" hidden="1"/>
    <cellStyle name="Uwaga 3" xfId="6838" hidden="1"/>
    <cellStyle name="Uwaga 3" xfId="6830" hidden="1"/>
    <cellStyle name="Uwaga 3" xfId="6826" hidden="1"/>
    <cellStyle name="Uwaga 3" xfId="6823" hidden="1"/>
    <cellStyle name="Uwaga 3" xfId="6815" hidden="1"/>
    <cellStyle name="Uwaga 3" xfId="6811" hidden="1"/>
    <cellStyle name="Uwaga 3" xfId="6807" hidden="1"/>
    <cellStyle name="Uwaga 3" xfId="6800" hidden="1"/>
    <cellStyle name="Uwaga 3" xfId="6796" hidden="1"/>
    <cellStyle name="Uwaga 3" xfId="6793" hidden="1"/>
    <cellStyle name="Uwaga 3" xfId="6785" hidden="1"/>
    <cellStyle name="Uwaga 3" xfId="6781" hidden="1"/>
    <cellStyle name="Uwaga 3" xfId="6778" hidden="1"/>
    <cellStyle name="Uwaga 3" xfId="6769" hidden="1"/>
    <cellStyle name="Uwaga 3" xfId="6764" hidden="1"/>
    <cellStyle name="Uwaga 3" xfId="6760" hidden="1"/>
    <cellStyle name="Uwaga 3" xfId="6754" hidden="1"/>
    <cellStyle name="Uwaga 3" xfId="6749" hidden="1"/>
    <cellStyle name="Uwaga 3" xfId="6745" hidden="1"/>
    <cellStyle name="Uwaga 3" xfId="6739" hidden="1"/>
    <cellStyle name="Uwaga 3" xfId="6734" hidden="1"/>
    <cellStyle name="Uwaga 3" xfId="6730" hidden="1"/>
    <cellStyle name="Uwaga 3" xfId="6725" hidden="1"/>
    <cellStyle name="Uwaga 3" xfId="6721" hidden="1"/>
    <cellStyle name="Uwaga 3" xfId="6717" hidden="1"/>
    <cellStyle name="Uwaga 3" xfId="6710" hidden="1"/>
    <cellStyle name="Uwaga 3" xfId="6705" hidden="1"/>
    <cellStyle name="Uwaga 3" xfId="6701" hidden="1"/>
    <cellStyle name="Uwaga 3" xfId="6694" hidden="1"/>
    <cellStyle name="Uwaga 3" xfId="6689" hidden="1"/>
    <cellStyle name="Uwaga 3" xfId="6685" hidden="1"/>
    <cellStyle name="Uwaga 3" xfId="6680" hidden="1"/>
    <cellStyle name="Uwaga 3" xfId="6675" hidden="1"/>
    <cellStyle name="Uwaga 3" xfId="6671" hidden="1"/>
    <cellStyle name="Uwaga 3" xfId="6665" hidden="1"/>
    <cellStyle name="Uwaga 3" xfId="6661" hidden="1"/>
    <cellStyle name="Uwaga 3" xfId="6658" hidden="1"/>
    <cellStyle name="Uwaga 3" xfId="6651" hidden="1"/>
    <cellStyle name="Uwaga 3" xfId="6646" hidden="1"/>
    <cellStyle name="Uwaga 3" xfId="6641" hidden="1"/>
    <cellStyle name="Uwaga 3" xfId="6635" hidden="1"/>
    <cellStyle name="Uwaga 3" xfId="6630" hidden="1"/>
    <cellStyle name="Uwaga 3" xfId="6625" hidden="1"/>
    <cellStyle name="Uwaga 3" xfId="6620" hidden="1"/>
    <cellStyle name="Uwaga 3" xfId="6615" hidden="1"/>
    <cellStyle name="Uwaga 3" xfId="6610" hidden="1"/>
    <cellStyle name="Uwaga 3" xfId="6606" hidden="1"/>
    <cellStyle name="Uwaga 3" xfId="6602" hidden="1"/>
    <cellStyle name="Uwaga 3" xfId="6597" hidden="1"/>
    <cellStyle name="Uwaga 3" xfId="6590" hidden="1"/>
    <cellStyle name="Uwaga 3" xfId="6585" hidden="1"/>
    <cellStyle name="Uwaga 3" xfId="6580" hidden="1"/>
    <cellStyle name="Uwaga 3" xfId="6574" hidden="1"/>
    <cellStyle name="Uwaga 3" xfId="6569" hidden="1"/>
    <cellStyle name="Uwaga 3" xfId="6565" hidden="1"/>
    <cellStyle name="Uwaga 3" xfId="6560" hidden="1"/>
    <cellStyle name="Uwaga 3" xfId="6555" hidden="1"/>
    <cellStyle name="Uwaga 3" xfId="6550" hidden="1"/>
    <cellStyle name="Uwaga 3" xfId="6546" hidden="1"/>
    <cellStyle name="Uwaga 3" xfId="6541" hidden="1"/>
    <cellStyle name="Uwaga 3" xfId="6536" hidden="1"/>
    <cellStyle name="Uwaga 3" xfId="6531" hidden="1"/>
    <cellStyle name="Uwaga 3" xfId="6527" hidden="1"/>
    <cellStyle name="Uwaga 3" xfId="6523" hidden="1"/>
    <cellStyle name="Uwaga 3" xfId="6516" hidden="1"/>
    <cellStyle name="Uwaga 3" xfId="6512" hidden="1"/>
    <cellStyle name="Uwaga 3" xfId="6507" hidden="1"/>
    <cellStyle name="Uwaga 3" xfId="6501" hidden="1"/>
    <cellStyle name="Uwaga 3" xfId="6497" hidden="1"/>
    <cellStyle name="Uwaga 3" xfId="6492" hidden="1"/>
    <cellStyle name="Uwaga 3" xfId="6486" hidden="1"/>
    <cellStyle name="Uwaga 3" xfId="6482" hidden="1"/>
    <cellStyle name="Uwaga 3" xfId="6478" hidden="1"/>
    <cellStyle name="Uwaga 3" xfId="6471" hidden="1"/>
    <cellStyle name="Uwaga 3" xfId="6467" hidden="1"/>
    <cellStyle name="Uwaga 3" xfId="6463" hidden="1"/>
    <cellStyle name="Uwaga 3" xfId="7327" hidden="1"/>
    <cellStyle name="Uwaga 3" xfId="7325" hidden="1"/>
    <cellStyle name="Uwaga 3" xfId="7323" hidden="1"/>
    <cellStyle name="Uwaga 3" xfId="7310" hidden="1"/>
    <cellStyle name="Uwaga 3" xfId="7309" hidden="1"/>
    <cellStyle name="Uwaga 3" xfId="7308" hidden="1"/>
    <cellStyle name="Uwaga 3" xfId="7295" hidden="1"/>
    <cellStyle name="Uwaga 3" xfId="7294" hidden="1"/>
    <cellStyle name="Uwaga 3" xfId="7293" hidden="1"/>
    <cellStyle name="Uwaga 3" xfId="7281" hidden="1"/>
    <cellStyle name="Uwaga 3" xfId="7279" hidden="1"/>
    <cellStyle name="Uwaga 3" xfId="7278" hidden="1"/>
    <cellStyle name="Uwaga 3" xfId="7265" hidden="1"/>
    <cellStyle name="Uwaga 3" xfId="7264" hidden="1"/>
    <cellStyle name="Uwaga 3" xfId="7263" hidden="1"/>
    <cellStyle name="Uwaga 3" xfId="7251" hidden="1"/>
    <cellStyle name="Uwaga 3" xfId="7249" hidden="1"/>
    <cellStyle name="Uwaga 3" xfId="7247" hidden="1"/>
    <cellStyle name="Uwaga 3" xfId="7236" hidden="1"/>
    <cellStyle name="Uwaga 3" xfId="7234" hidden="1"/>
    <cellStyle name="Uwaga 3" xfId="7232" hidden="1"/>
    <cellStyle name="Uwaga 3" xfId="7221" hidden="1"/>
    <cellStyle name="Uwaga 3" xfId="7219" hidden="1"/>
    <cellStyle name="Uwaga 3" xfId="7217" hidden="1"/>
    <cellStyle name="Uwaga 3" xfId="7206" hidden="1"/>
    <cellStyle name="Uwaga 3" xfId="7204" hidden="1"/>
    <cellStyle name="Uwaga 3" xfId="7202" hidden="1"/>
    <cellStyle name="Uwaga 3" xfId="7191" hidden="1"/>
    <cellStyle name="Uwaga 3" xfId="7189" hidden="1"/>
    <cellStyle name="Uwaga 3" xfId="7187" hidden="1"/>
    <cellStyle name="Uwaga 3" xfId="7176" hidden="1"/>
    <cellStyle name="Uwaga 3" xfId="7174" hidden="1"/>
    <cellStyle name="Uwaga 3" xfId="7172" hidden="1"/>
    <cellStyle name="Uwaga 3" xfId="7161" hidden="1"/>
    <cellStyle name="Uwaga 3" xfId="7159" hidden="1"/>
    <cellStyle name="Uwaga 3" xfId="7157" hidden="1"/>
    <cellStyle name="Uwaga 3" xfId="7146" hidden="1"/>
    <cellStyle name="Uwaga 3" xfId="7144" hidden="1"/>
    <cellStyle name="Uwaga 3" xfId="7142" hidden="1"/>
    <cellStyle name="Uwaga 3" xfId="7131" hidden="1"/>
    <cellStyle name="Uwaga 3" xfId="7129" hidden="1"/>
    <cellStyle name="Uwaga 3" xfId="7127" hidden="1"/>
    <cellStyle name="Uwaga 3" xfId="7116" hidden="1"/>
    <cellStyle name="Uwaga 3" xfId="7114" hidden="1"/>
    <cellStyle name="Uwaga 3" xfId="7112" hidden="1"/>
    <cellStyle name="Uwaga 3" xfId="7101" hidden="1"/>
    <cellStyle name="Uwaga 3" xfId="7099" hidden="1"/>
    <cellStyle name="Uwaga 3" xfId="7097" hidden="1"/>
    <cellStyle name="Uwaga 3" xfId="7086" hidden="1"/>
    <cellStyle name="Uwaga 3" xfId="7084" hidden="1"/>
    <cellStyle name="Uwaga 3" xfId="7082" hidden="1"/>
    <cellStyle name="Uwaga 3" xfId="7071" hidden="1"/>
    <cellStyle name="Uwaga 3" xfId="7069" hidden="1"/>
    <cellStyle name="Uwaga 3" xfId="7067" hidden="1"/>
    <cellStyle name="Uwaga 3" xfId="7056" hidden="1"/>
    <cellStyle name="Uwaga 3" xfId="7054" hidden="1"/>
    <cellStyle name="Uwaga 3" xfId="7052" hidden="1"/>
    <cellStyle name="Uwaga 3" xfId="7041" hidden="1"/>
    <cellStyle name="Uwaga 3" xfId="7039" hidden="1"/>
    <cellStyle name="Uwaga 3" xfId="7037" hidden="1"/>
    <cellStyle name="Uwaga 3" xfId="7026" hidden="1"/>
    <cellStyle name="Uwaga 3" xfId="7024" hidden="1"/>
    <cellStyle name="Uwaga 3" xfId="7022" hidden="1"/>
    <cellStyle name="Uwaga 3" xfId="7011" hidden="1"/>
    <cellStyle name="Uwaga 3" xfId="7009" hidden="1"/>
    <cellStyle name="Uwaga 3" xfId="7007" hidden="1"/>
    <cellStyle name="Uwaga 3" xfId="6996" hidden="1"/>
    <cellStyle name="Uwaga 3" xfId="6994" hidden="1"/>
    <cellStyle name="Uwaga 3" xfId="6992"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1" hidden="1"/>
    <cellStyle name="Uwaga 3" xfId="6921" hidden="1"/>
    <cellStyle name="Uwaga 3" xfId="6919" hidden="1"/>
    <cellStyle name="Uwaga 3" xfId="6917" hidden="1"/>
    <cellStyle name="Uwaga 3" xfId="6906" hidden="1"/>
    <cellStyle name="Uwaga 3" xfId="6904" hidden="1"/>
    <cellStyle name="Uwaga 3" xfId="6902" hidden="1"/>
    <cellStyle name="Uwaga 3" xfId="6891" hidden="1"/>
    <cellStyle name="Uwaga 3" xfId="6889" hidden="1"/>
    <cellStyle name="Uwaga 3" xfId="6886" hidden="1"/>
    <cellStyle name="Uwaga 3" xfId="6876" hidden="1"/>
    <cellStyle name="Uwaga 3" xfId="6874" hidden="1"/>
    <cellStyle name="Uwaga 3" xfId="6871" hidden="1"/>
    <cellStyle name="Uwaga 3" xfId="6861" hidden="1"/>
    <cellStyle name="Uwaga 3" xfId="6859" hidden="1"/>
    <cellStyle name="Uwaga 3" xfId="6856" hidden="1"/>
    <cellStyle name="Uwaga 3" xfId="6847" hidden="1"/>
    <cellStyle name="Uwaga 3" xfId="6844" hidden="1"/>
    <cellStyle name="Uwaga 3" xfId="6840" hidden="1"/>
    <cellStyle name="Uwaga 3" xfId="6832" hidden="1"/>
    <cellStyle name="Uwaga 3" xfId="6829" hidden="1"/>
    <cellStyle name="Uwaga 3" xfId="6825" hidden="1"/>
    <cellStyle name="Uwaga 3" xfId="6817" hidden="1"/>
    <cellStyle name="Uwaga 3" xfId="6814" hidden="1"/>
    <cellStyle name="Uwaga 3" xfId="6810" hidden="1"/>
    <cellStyle name="Uwaga 3" xfId="6802" hidden="1"/>
    <cellStyle name="Uwaga 3" xfId="6799" hidden="1"/>
    <cellStyle name="Uwaga 3" xfId="6795" hidden="1"/>
    <cellStyle name="Uwaga 3" xfId="6787" hidden="1"/>
    <cellStyle name="Uwaga 3" xfId="6784" hidden="1"/>
    <cellStyle name="Uwaga 3" xfId="6780" hidden="1"/>
    <cellStyle name="Uwaga 3" xfId="6772" hidden="1"/>
    <cellStyle name="Uwaga 3" xfId="6768" hidden="1"/>
    <cellStyle name="Uwaga 3" xfId="6763" hidden="1"/>
    <cellStyle name="Uwaga 3" xfId="6757" hidden="1"/>
    <cellStyle name="Uwaga 3" xfId="6753" hidden="1"/>
    <cellStyle name="Uwaga 3" xfId="6748" hidden="1"/>
    <cellStyle name="Uwaga 3" xfId="6742" hidden="1"/>
    <cellStyle name="Uwaga 3" xfId="6738" hidden="1"/>
    <cellStyle name="Uwaga 3" xfId="6733" hidden="1"/>
    <cellStyle name="Uwaga 3" xfId="6727" hidden="1"/>
    <cellStyle name="Uwaga 3" xfId="6724" hidden="1"/>
    <cellStyle name="Uwaga 3" xfId="6720" hidden="1"/>
    <cellStyle name="Uwaga 3" xfId="6712" hidden="1"/>
    <cellStyle name="Uwaga 3" xfId="6709" hidden="1"/>
    <cellStyle name="Uwaga 3" xfId="6704" hidden="1"/>
    <cellStyle name="Uwaga 3" xfId="6697" hidden="1"/>
    <cellStyle name="Uwaga 3" xfId="6693" hidden="1"/>
    <cellStyle name="Uwaga 3" xfId="6688" hidden="1"/>
    <cellStyle name="Uwaga 3" xfId="6682" hidden="1"/>
    <cellStyle name="Uwaga 3" xfId="6678" hidden="1"/>
    <cellStyle name="Uwaga 3" xfId="6673" hidden="1"/>
    <cellStyle name="Uwaga 3" xfId="6667" hidden="1"/>
    <cellStyle name="Uwaga 3" xfId="6664" hidden="1"/>
    <cellStyle name="Uwaga 3" xfId="6660" hidden="1"/>
    <cellStyle name="Uwaga 3" xfId="6652" hidden="1"/>
    <cellStyle name="Uwaga 3" xfId="6647" hidden="1"/>
    <cellStyle name="Uwaga 3" xfId="6642" hidden="1"/>
    <cellStyle name="Uwaga 3" xfId="6637" hidden="1"/>
    <cellStyle name="Uwaga 3" xfId="6632" hidden="1"/>
    <cellStyle name="Uwaga 3" xfId="6627" hidden="1"/>
    <cellStyle name="Uwaga 3" xfId="6622" hidden="1"/>
    <cellStyle name="Uwaga 3" xfId="6617" hidden="1"/>
    <cellStyle name="Uwaga 3" xfId="6612" hidden="1"/>
    <cellStyle name="Uwaga 3" xfId="6607" hidden="1"/>
    <cellStyle name="Uwaga 3" xfId="6603" hidden="1"/>
    <cellStyle name="Uwaga 3" xfId="6598" hidden="1"/>
    <cellStyle name="Uwaga 3" xfId="6591" hidden="1"/>
    <cellStyle name="Uwaga 3" xfId="6586" hidden="1"/>
    <cellStyle name="Uwaga 3" xfId="6581" hidden="1"/>
    <cellStyle name="Uwaga 3" xfId="6576" hidden="1"/>
    <cellStyle name="Uwaga 3" xfId="6571" hidden="1"/>
    <cellStyle name="Uwaga 3" xfId="6566" hidden="1"/>
    <cellStyle name="Uwaga 3" xfId="6561" hidden="1"/>
    <cellStyle name="Uwaga 3" xfId="6556" hidden="1"/>
    <cellStyle name="Uwaga 3" xfId="6551" hidden="1"/>
    <cellStyle name="Uwaga 3" xfId="6547" hidden="1"/>
    <cellStyle name="Uwaga 3" xfId="6542" hidden="1"/>
    <cellStyle name="Uwaga 3" xfId="6537" hidden="1"/>
    <cellStyle name="Uwaga 3" xfId="6532" hidden="1"/>
    <cellStyle name="Uwaga 3" xfId="6528" hidden="1"/>
    <cellStyle name="Uwaga 3" xfId="6524" hidden="1"/>
    <cellStyle name="Uwaga 3" xfId="6517" hidden="1"/>
    <cellStyle name="Uwaga 3" xfId="6513" hidden="1"/>
    <cellStyle name="Uwaga 3" xfId="6508" hidden="1"/>
    <cellStyle name="Uwaga 3" xfId="6502" hidden="1"/>
    <cellStyle name="Uwaga 3" xfId="6498" hidden="1"/>
    <cellStyle name="Uwaga 3" xfId="6493" hidden="1"/>
    <cellStyle name="Uwaga 3" xfId="6487" hidden="1"/>
    <cellStyle name="Uwaga 3" xfId="6483" hidden="1"/>
    <cellStyle name="Uwaga 3" xfId="6479" hidden="1"/>
    <cellStyle name="Uwaga 3" xfId="6472" hidden="1"/>
    <cellStyle name="Uwaga 3" xfId="6468" hidden="1"/>
    <cellStyle name="Uwaga 3" xfId="6464" hidden="1"/>
    <cellStyle name="Uwaga 3" xfId="7331" hidden="1"/>
    <cellStyle name="Uwaga 3" xfId="7330" hidden="1"/>
    <cellStyle name="Uwaga 3" xfId="7328" hidden="1"/>
    <cellStyle name="Uwaga 3" xfId="7315" hidden="1"/>
    <cellStyle name="Uwaga 3" xfId="7313" hidden="1"/>
    <cellStyle name="Uwaga 3" xfId="7311" hidden="1"/>
    <cellStyle name="Uwaga 3" xfId="7301" hidden="1"/>
    <cellStyle name="Uwaga 3" xfId="7299" hidden="1"/>
    <cellStyle name="Uwaga 3" xfId="7297" hidden="1"/>
    <cellStyle name="Uwaga 3" xfId="7286" hidden="1"/>
    <cellStyle name="Uwaga 3" xfId="7284" hidden="1"/>
    <cellStyle name="Uwaga 3" xfId="7282" hidden="1"/>
    <cellStyle name="Uwaga 3" xfId="7269" hidden="1"/>
    <cellStyle name="Uwaga 3" xfId="7267" hidden="1"/>
    <cellStyle name="Uwaga 3" xfId="7266" hidden="1"/>
    <cellStyle name="Uwaga 3" xfId="7253" hidden="1"/>
    <cellStyle name="Uwaga 3" xfId="7252" hidden="1"/>
    <cellStyle name="Uwaga 3" xfId="7250" hidden="1"/>
    <cellStyle name="Uwaga 3" xfId="7238" hidden="1"/>
    <cellStyle name="Uwaga 3" xfId="7237" hidden="1"/>
    <cellStyle name="Uwaga 3" xfId="7235" hidden="1"/>
    <cellStyle name="Uwaga 3" xfId="7223" hidden="1"/>
    <cellStyle name="Uwaga 3" xfId="7222" hidden="1"/>
    <cellStyle name="Uwaga 3" xfId="7220" hidden="1"/>
    <cellStyle name="Uwaga 3" xfId="7208" hidden="1"/>
    <cellStyle name="Uwaga 3" xfId="7207" hidden="1"/>
    <cellStyle name="Uwaga 3" xfId="7205" hidden="1"/>
    <cellStyle name="Uwaga 3" xfId="7193" hidden="1"/>
    <cellStyle name="Uwaga 3" xfId="7192" hidden="1"/>
    <cellStyle name="Uwaga 3" xfId="7190" hidden="1"/>
    <cellStyle name="Uwaga 3" xfId="7178" hidden="1"/>
    <cellStyle name="Uwaga 3" xfId="7177" hidden="1"/>
    <cellStyle name="Uwaga 3" xfId="7175" hidden="1"/>
    <cellStyle name="Uwaga 3" xfId="7163" hidden="1"/>
    <cellStyle name="Uwaga 3" xfId="7162" hidden="1"/>
    <cellStyle name="Uwaga 3" xfId="7160" hidden="1"/>
    <cellStyle name="Uwaga 3" xfId="7148" hidden="1"/>
    <cellStyle name="Uwaga 3" xfId="7147" hidden="1"/>
    <cellStyle name="Uwaga 3" xfId="7145" hidden="1"/>
    <cellStyle name="Uwaga 3" xfId="7133" hidden="1"/>
    <cellStyle name="Uwaga 3" xfId="7132" hidden="1"/>
    <cellStyle name="Uwaga 3" xfId="7130" hidden="1"/>
    <cellStyle name="Uwaga 3" xfId="7118" hidden="1"/>
    <cellStyle name="Uwaga 3" xfId="7117" hidden="1"/>
    <cellStyle name="Uwaga 3" xfId="7115" hidden="1"/>
    <cellStyle name="Uwaga 3" xfId="7103" hidden="1"/>
    <cellStyle name="Uwaga 3" xfId="7102" hidden="1"/>
    <cellStyle name="Uwaga 3" xfId="7100" hidden="1"/>
    <cellStyle name="Uwaga 3" xfId="7088" hidden="1"/>
    <cellStyle name="Uwaga 3" xfId="7087" hidden="1"/>
    <cellStyle name="Uwaga 3" xfId="7085" hidden="1"/>
    <cellStyle name="Uwaga 3" xfId="7073" hidden="1"/>
    <cellStyle name="Uwaga 3" xfId="7072" hidden="1"/>
    <cellStyle name="Uwaga 3" xfId="7070" hidden="1"/>
    <cellStyle name="Uwaga 3" xfId="7058" hidden="1"/>
    <cellStyle name="Uwaga 3" xfId="7057" hidden="1"/>
    <cellStyle name="Uwaga 3" xfId="7055" hidden="1"/>
    <cellStyle name="Uwaga 3" xfId="7043" hidden="1"/>
    <cellStyle name="Uwaga 3" xfId="7042" hidden="1"/>
    <cellStyle name="Uwaga 3" xfId="7040" hidden="1"/>
    <cellStyle name="Uwaga 3" xfId="7028" hidden="1"/>
    <cellStyle name="Uwaga 3" xfId="7027" hidden="1"/>
    <cellStyle name="Uwaga 3" xfId="7025" hidden="1"/>
    <cellStyle name="Uwaga 3" xfId="7013" hidden="1"/>
    <cellStyle name="Uwaga 3" xfId="7012" hidden="1"/>
    <cellStyle name="Uwaga 3" xfId="7010" hidden="1"/>
    <cellStyle name="Uwaga 3" xfId="6998" hidden="1"/>
    <cellStyle name="Uwaga 3" xfId="6997" hidden="1"/>
    <cellStyle name="Uwaga 3" xfId="6995" hidden="1"/>
    <cellStyle name="Uwaga 3" xfId="6983" hidden="1"/>
    <cellStyle name="Uwaga 3" xfId="6982" hidden="1"/>
    <cellStyle name="Uwaga 3" xfId="6980" hidden="1"/>
    <cellStyle name="Uwaga 3" xfId="6968" hidden="1"/>
    <cellStyle name="Uwaga 3" xfId="6967" hidden="1"/>
    <cellStyle name="Uwaga 3" xfId="6965" hidden="1"/>
    <cellStyle name="Uwaga 3" xfId="6953" hidden="1"/>
    <cellStyle name="Uwaga 3" xfId="6952" hidden="1"/>
    <cellStyle name="Uwaga 3" xfId="6950" hidden="1"/>
    <cellStyle name="Uwaga 3" xfId="6938" hidden="1"/>
    <cellStyle name="Uwaga 3" xfId="6937" hidden="1"/>
    <cellStyle name="Uwaga 3" xfId="6935" hidden="1"/>
    <cellStyle name="Uwaga 3" xfId="6923" hidden="1"/>
    <cellStyle name="Uwaga 3" xfId="6922" hidden="1"/>
    <cellStyle name="Uwaga 3" xfId="6920" hidden="1"/>
    <cellStyle name="Uwaga 3" xfId="6908" hidden="1"/>
    <cellStyle name="Uwaga 3" xfId="6907" hidden="1"/>
    <cellStyle name="Uwaga 3" xfId="6905" hidden="1"/>
    <cellStyle name="Uwaga 3" xfId="6893" hidden="1"/>
    <cellStyle name="Uwaga 3" xfId="6892" hidden="1"/>
    <cellStyle name="Uwaga 3" xfId="6890" hidden="1"/>
    <cellStyle name="Uwaga 3" xfId="6878" hidden="1"/>
    <cellStyle name="Uwaga 3" xfId="6877" hidden="1"/>
    <cellStyle name="Uwaga 3" xfId="6875" hidden="1"/>
    <cellStyle name="Uwaga 3" xfId="6863" hidden="1"/>
    <cellStyle name="Uwaga 3" xfId="6862" hidden="1"/>
    <cellStyle name="Uwaga 3" xfId="6860" hidden="1"/>
    <cellStyle name="Uwaga 3" xfId="6848" hidden="1"/>
    <cellStyle name="Uwaga 3" xfId="6846" hidden="1"/>
    <cellStyle name="Uwaga 3" xfId="6843" hidden="1"/>
    <cellStyle name="Uwaga 3" xfId="6833" hidden="1"/>
    <cellStyle name="Uwaga 3" xfId="6831" hidden="1"/>
    <cellStyle name="Uwaga 3" xfId="6828" hidden="1"/>
    <cellStyle name="Uwaga 3" xfId="6818" hidden="1"/>
    <cellStyle name="Uwaga 3" xfId="6816" hidden="1"/>
    <cellStyle name="Uwaga 3" xfId="6813" hidden="1"/>
    <cellStyle name="Uwaga 3" xfId="6803" hidden="1"/>
    <cellStyle name="Uwaga 3" xfId="6801" hidden="1"/>
    <cellStyle name="Uwaga 3" xfId="6798" hidden="1"/>
    <cellStyle name="Uwaga 3" xfId="6788" hidden="1"/>
    <cellStyle name="Uwaga 3" xfId="6786" hidden="1"/>
    <cellStyle name="Uwaga 3" xfId="6783" hidden="1"/>
    <cellStyle name="Uwaga 3" xfId="6773" hidden="1"/>
    <cellStyle name="Uwaga 3" xfId="6771" hidden="1"/>
    <cellStyle name="Uwaga 3" xfId="6767" hidden="1"/>
    <cellStyle name="Uwaga 3" xfId="6758" hidden="1"/>
    <cellStyle name="Uwaga 3" xfId="6755" hidden="1"/>
    <cellStyle name="Uwaga 3" xfId="6751" hidden="1"/>
    <cellStyle name="Uwaga 3" xfId="6743" hidden="1"/>
    <cellStyle name="Uwaga 3" xfId="6741" hidden="1"/>
    <cellStyle name="Uwaga 3" xfId="6737" hidden="1"/>
    <cellStyle name="Uwaga 3" xfId="6728" hidden="1"/>
    <cellStyle name="Uwaga 3" xfId="6726" hidden="1"/>
    <cellStyle name="Uwaga 3" xfId="6723" hidden="1"/>
    <cellStyle name="Uwaga 3" xfId="6713" hidden="1"/>
    <cellStyle name="Uwaga 3" xfId="6711" hidden="1"/>
    <cellStyle name="Uwaga 3" xfId="6706" hidden="1"/>
    <cellStyle name="Uwaga 3" xfId="6698" hidden="1"/>
    <cellStyle name="Uwaga 3" xfId="6696" hidden="1"/>
    <cellStyle name="Uwaga 3" xfId="6691" hidden="1"/>
    <cellStyle name="Uwaga 3" xfId="6683" hidden="1"/>
    <cellStyle name="Uwaga 3" xfId="6681" hidden="1"/>
    <cellStyle name="Uwaga 3" xfId="6676" hidden="1"/>
    <cellStyle name="Uwaga 3" xfId="6668" hidden="1"/>
    <cellStyle name="Uwaga 3" xfId="6666" hidden="1"/>
    <cellStyle name="Uwaga 3" xfId="6662" hidden="1"/>
    <cellStyle name="Uwaga 3" xfId="6653" hidden="1"/>
    <cellStyle name="Uwaga 3" xfId="6650" hidden="1"/>
    <cellStyle name="Uwaga 3" xfId="6645" hidden="1"/>
    <cellStyle name="Uwaga 3" xfId="6638" hidden="1"/>
    <cellStyle name="Uwaga 3" xfId="6634" hidden="1"/>
    <cellStyle name="Uwaga 3" xfId="6629" hidden="1"/>
    <cellStyle name="Uwaga 3" xfId="6623" hidden="1"/>
    <cellStyle name="Uwaga 3" xfId="6619" hidden="1"/>
    <cellStyle name="Uwaga 3" xfId="6614" hidden="1"/>
    <cellStyle name="Uwaga 3" xfId="6608" hidden="1"/>
    <cellStyle name="Uwaga 3" xfId="6605" hidden="1"/>
    <cellStyle name="Uwaga 3" xfId="6601" hidden="1"/>
    <cellStyle name="Uwaga 3" xfId="6592" hidden="1"/>
    <cellStyle name="Uwaga 3" xfId="6587" hidden="1"/>
    <cellStyle name="Uwaga 3" xfId="6582" hidden="1"/>
    <cellStyle name="Uwaga 3" xfId="6577" hidden="1"/>
    <cellStyle name="Uwaga 3" xfId="6572" hidden="1"/>
    <cellStyle name="Uwaga 3" xfId="6567" hidden="1"/>
    <cellStyle name="Uwaga 3" xfId="6562" hidden="1"/>
    <cellStyle name="Uwaga 3" xfId="6557" hidden="1"/>
    <cellStyle name="Uwaga 3" xfId="6552" hidden="1"/>
    <cellStyle name="Uwaga 3" xfId="6548" hidden="1"/>
    <cellStyle name="Uwaga 3" xfId="6543" hidden="1"/>
    <cellStyle name="Uwaga 3" xfId="6538" hidden="1"/>
    <cellStyle name="Uwaga 3" xfId="6533" hidden="1"/>
    <cellStyle name="Uwaga 3" xfId="6529" hidden="1"/>
    <cellStyle name="Uwaga 3" xfId="6525" hidden="1"/>
    <cellStyle name="Uwaga 3" xfId="6518" hidden="1"/>
    <cellStyle name="Uwaga 3" xfId="6514" hidden="1"/>
    <cellStyle name="Uwaga 3" xfId="6509" hidden="1"/>
    <cellStyle name="Uwaga 3" xfId="6503" hidden="1"/>
    <cellStyle name="Uwaga 3" xfId="6499" hidden="1"/>
    <cellStyle name="Uwaga 3" xfId="6494" hidden="1"/>
    <cellStyle name="Uwaga 3" xfId="6488" hidden="1"/>
    <cellStyle name="Uwaga 3" xfId="6484" hidden="1"/>
    <cellStyle name="Uwaga 3" xfId="6480" hidden="1"/>
    <cellStyle name="Uwaga 3" xfId="6473" hidden="1"/>
    <cellStyle name="Uwaga 3" xfId="6469" hidden="1"/>
    <cellStyle name="Uwaga 3" xfId="6465" hidden="1"/>
    <cellStyle name="Uwaga 3" xfId="2446" hidden="1"/>
    <cellStyle name="Uwaga 3" xfId="2443" hidden="1"/>
    <cellStyle name="Uwaga 3" xfId="2441" hidden="1"/>
    <cellStyle name="Uwaga 3" xfId="2401" hidden="1"/>
    <cellStyle name="Uwaga 3" xfId="2398" hidden="1"/>
    <cellStyle name="Uwaga 3" xfId="2394" hidden="1"/>
    <cellStyle name="Uwaga 3" xfId="2361" hidden="1"/>
    <cellStyle name="Uwaga 3" xfId="2357" hidden="1"/>
    <cellStyle name="Uwaga 3" xfId="2354" hidden="1"/>
    <cellStyle name="Uwaga 3" xfId="2323" hidden="1"/>
    <cellStyle name="Uwaga 3" xfId="2320" hidden="1"/>
    <cellStyle name="Uwaga 3" xfId="2316" hidden="1"/>
    <cellStyle name="Uwaga 3" xfId="2279" hidden="1"/>
    <cellStyle name="Uwaga 3" xfId="2276" hidden="1"/>
    <cellStyle name="Uwaga 3" xfId="2272" hidden="1"/>
    <cellStyle name="Uwaga 3" xfId="2233" hidden="1"/>
    <cellStyle name="Uwaga 3" xfId="2229" hidden="1"/>
    <cellStyle name="Uwaga 3" xfId="2225" hidden="1"/>
    <cellStyle name="Uwaga 3" xfId="2193" hidden="1"/>
    <cellStyle name="Uwaga 3" xfId="2188" hidden="1"/>
    <cellStyle name="Uwaga 3" xfId="2183" hidden="1"/>
    <cellStyle name="Uwaga 3" xfId="2150" hidden="1"/>
    <cellStyle name="Uwaga 3" xfId="2145" hidden="1"/>
    <cellStyle name="Uwaga 3" xfId="2141" hidden="1"/>
    <cellStyle name="Uwaga 3" xfId="2113" hidden="1"/>
    <cellStyle name="Uwaga 3" xfId="2107" hidden="1"/>
    <cellStyle name="Uwaga 3" xfId="2104" hidden="1"/>
    <cellStyle name="Uwaga 3" xfId="2067" hidden="1"/>
    <cellStyle name="Uwaga 3" xfId="2062" hidden="1"/>
    <cellStyle name="Uwaga 3" xfId="2059" hidden="1"/>
    <cellStyle name="Uwaga 3" xfId="2026" hidden="1"/>
    <cellStyle name="Uwaga 3" xfId="2020" hidden="1"/>
    <cellStyle name="Uwaga 3" xfId="2016" hidden="1"/>
    <cellStyle name="Uwaga 3" xfId="1984" hidden="1"/>
    <cellStyle name="Uwaga 3" xfId="1978" hidden="1"/>
    <cellStyle name="Uwaga 3" xfId="1975" hidden="1"/>
    <cellStyle name="Uwaga 3" xfId="1945" hidden="1"/>
    <cellStyle name="Uwaga 3" xfId="1941" hidden="1"/>
    <cellStyle name="Uwaga 3" xfId="1937" hidden="1"/>
    <cellStyle name="Uwaga 3" xfId="1900" hidden="1"/>
    <cellStyle name="Uwaga 3" xfId="1896" hidden="1"/>
    <cellStyle name="Uwaga 3" xfId="1892" hidden="1"/>
    <cellStyle name="Uwaga 3" xfId="1858" hidden="1"/>
    <cellStyle name="Uwaga 3" xfId="1854" hidden="1"/>
    <cellStyle name="Uwaga 3" xfId="1850" hidden="1"/>
    <cellStyle name="Uwaga 3" xfId="1817" hidden="1"/>
    <cellStyle name="Uwaga 3" xfId="1813" hidden="1"/>
    <cellStyle name="Uwaga 3" xfId="1810" hidden="1"/>
    <cellStyle name="Uwaga 3" xfId="1778" hidden="1"/>
    <cellStyle name="Uwaga 3" xfId="1774" hidden="1"/>
    <cellStyle name="Uwaga 3" xfId="1771" hidden="1"/>
    <cellStyle name="Uwaga 3" xfId="1733" hidden="1"/>
    <cellStyle name="Uwaga 3" xfId="1729" hidden="1"/>
    <cellStyle name="Uwaga 3" xfId="1725" hidden="1"/>
    <cellStyle name="Uwaga 3" xfId="1691" hidden="1"/>
    <cellStyle name="Uwaga 3" xfId="1687" hidden="1"/>
    <cellStyle name="Uwaga 3" xfId="1683" hidden="1"/>
    <cellStyle name="Uwaga 3" xfId="1649" hidden="1"/>
    <cellStyle name="Uwaga 3" xfId="1645" hidden="1"/>
    <cellStyle name="Uwaga 3" xfId="1642" hidden="1"/>
    <cellStyle name="Uwaga 3" xfId="1612" hidden="1"/>
    <cellStyle name="Uwaga 3" xfId="1609" hidden="1"/>
    <cellStyle name="Uwaga 3" xfId="1605" hidden="1"/>
    <cellStyle name="Uwaga 3" xfId="1567" hidden="1"/>
    <cellStyle name="Uwaga 3" xfId="1563" hidden="1"/>
    <cellStyle name="Uwaga 3" xfId="1559" hidden="1"/>
    <cellStyle name="Uwaga 3" xfId="1525" hidden="1"/>
    <cellStyle name="Uwaga 3" xfId="1520" hidden="1"/>
    <cellStyle name="Uwaga 3" xfId="1517" hidden="1"/>
    <cellStyle name="Uwaga 3" xfId="1486" hidden="1"/>
    <cellStyle name="Uwaga 3" xfId="1483" hidden="1"/>
    <cellStyle name="Uwaga 3" xfId="1479" hidden="1"/>
    <cellStyle name="Uwaga 3" xfId="1444" hidden="1"/>
    <cellStyle name="Uwaga 3" xfId="1442" hidden="1"/>
    <cellStyle name="Uwaga 3" xfId="1439" hidden="1"/>
    <cellStyle name="Uwaga 3" xfId="1401" hidden="1"/>
    <cellStyle name="Uwaga 3" xfId="1397" hidden="1"/>
    <cellStyle name="Uwaga 3" xfId="1393" hidden="1"/>
    <cellStyle name="Uwaga 3" xfId="1359" hidden="1"/>
    <cellStyle name="Uwaga 3" xfId="1355" hidden="1"/>
    <cellStyle name="Uwaga 3" xfId="1350" hidden="1"/>
    <cellStyle name="Uwaga 3" xfId="1318" hidden="1"/>
    <cellStyle name="Uwaga 3" xfId="1315" hidden="1"/>
    <cellStyle name="Uwaga 3" xfId="1311" hidden="1"/>
    <cellStyle name="Uwaga 3" xfId="1276" hidden="1"/>
    <cellStyle name="Uwaga 3" xfId="1274" hidden="1"/>
    <cellStyle name="Uwaga 3" xfId="1272" hidden="1"/>
    <cellStyle name="Uwaga 3" xfId="1234" hidden="1"/>
    <cellStyle name="Uwaga 3" xfId="1231" hidden="1"/>
    <cellStyle name="Uwaga 3" xfId="1227" hidden="1"/>
    <cellStyle name="Uwaga 3" xfId="1192" hidden="1"/>
    <cellStyle name="Uwaga 3" xfId="1189" hidden="1"/>
    <cellStyle name="Uwaga 3" xfId="1185" hidden="1"/>
    <cellStyle name="Uwaga 3" xfId="1150" hidden="1"/>
    <cellStyle name="Uwaga 3" xfId="1147" hidden="1"/>
    <cellStyle name="Uwaga 3" xfId="1143" hidden="1"/>
    <cellStyle name="Uwaga 3" xfId="1110" hidden="1"/>
    <cellStyle name="Uwaga 3" xfId="1106" hidden="1"/>
    <cellStyle name="Uwaga 3" xfId="1102" hidden="1"/>
    <cellStyle name="Uwaga 3" xfId="1068" hidden="1"/>
    <cellStyle name="Uwaga 3" xfId="1064" hidden="1"/>
    <cellStyle name="Uwaga 3" xfId="1060" hidden="1"/>
    <cellStyle name="Uwaga 3" xfId="1026" hidden="1"/>
    <cellStyle name="Uwaga 3" xfId="1022" hidden="1"/>
    <cellStyle name="Uwaga 3" xfId="1017" hidden="1"/>
    <cellStyle name="Uwaga 3" xfId="984" hidden="1"/>
    <cellStyle name="Uwaga 3" xfId="980" hidden="1"/>
    <cellStyle name="Uwaga 3" xfId="976" hidden="1"/>
    <cellStyle name="Uwaga 3" xfId="942" hidden="1"/>
    <cellStyle name="Uwaga 3" xfId="938" hidden="1"/>
    <cellStyle name="Uwaga 3" xfId="934" hidden="1"/>
    <cellStyle name="Uwaga 3" xfId="900" hidden="1"/>
    <cellStyle name="Uwaga 3" xfId="896" hidden="1"/>
    <cellStyle name="Uwaga 3" xfId="892" hidden="1"/>
    <cellStyle name="Uwaga 3" xfId="858" hidden="1"/>
    <cellStyle name="Uwaga 3" xfId="854" hidden="1"/>
    <cellStyle name="Uwaga 3" xfId="849" hidden="1"/>
    <cellStyle name="Uwaga 3" xfId="816" hidden="1"/>
    <cellStyle name="Uwaga 3" xfId="812" hidden="1"/>
    <cellStyle name="Uwaga 3" xfId="807" hidden="1"/>
    <cellStyle name="Uwaga 3" xfId="775" hidden="1"/>
    <cellStyle name="Uwaga 3" xfId="770" hidden="1"/>
    <cellStyle name="Uwaga 3" xfId="766" hidden="1"/>
    <cellStyle name="Uwaga 3" xfId="733" hidden="1"/>
    <cellStyle name="Uwaga 3" xfId="728" hidden="1"/>
    <cellStyle name="Uwaga 3" xfId="723" hidden="1"/>
    <cellStyle name="Uwaga 3" xfId="691" hidden="1"/>
    <cellStyle name="Uwaga 3" xfId="686" hidden="1"/>
    <cellStyle name="Uwaga 3" xfId="680" hidden="1"/>
    <cellStyle name="Uwaga 3" xfId="649" hidden="1"/>
    <cellStyle name="Uwaga 3" xfId="644" hidden="1"/>
    <cellStyle name="Uwaga 3" xfId="638" hidden="1"/>
    <cellStyle name="Uwaga 3" xfId="607" hidden="1"/>
    <cellStyle name="Uwaga 3" xfId="602" hidden="1"/>
    <cellStyle name="Uwaga 3" xfId="597" hidden="1"/>
    <cellStyle name="Uwaga 3" xfId="567" hidden="1"/>
    <cellStyle name="Uwaga 3" xfId="560" hidden="1"/>
    <cellStyle name="Uwaga 3" xfId="552" hidden="1"/>
    <cellStyle name="Uwaga 3" xfId="526" hidden="1"/>
    <cellStyle name="Uwaga 3" xfId="518" hidden="1"/>
    <cellStyle name="Uwaga 3" xfId="509" hidden="1"/>
    <cellStyle name="Uwaga 3" xfId="484" hidden="1"/>
    <cellStyle name="Uwaga 3" xfId="476" hidden="1"/>
    <cellStyle name="Uwaga 3" xfId="468" hidden="1"/>
    <cellStyle name="Uwaga 3" xfId="442" hidden="1"/>
    <cellStyle name="Uwaga 3" xfId="434" hidden="1"/>
    <cellStyle name="Uwaga 3" xfId="427" hidden="1"/>
    <cellStyle name="Uwaga 3" xfId="402" hidden="1"/>
    <cellStyle name="Uwaga 3" xfId="392" hidden="1"/>
    <cellStyle name="Uwaga 3" xfId="382" hidden="1"/>
    <cellStyle name="Uwaga 3" xfId="359" hidden="1"/>
    <cellStyle name="Uwaga 3" xfId="348" hidden="1"/>
    <cellStyle name="Uwaga 3" xfId="339" hidden="1"/>
    <cellStyle name="Uwaga 3" xfId="319" hidden="1"/>
    <cellStyle name="Uwaga 3" xfId="307" hidden="1"/>
    <cellStyle name="Uwaga 3" xfId="297" hidden="1"/>
    <cellStyle name="Uwaga 3" xfId="280" hidden="1"/>
    <cellStyle name="Uwaga 3" xfId="266" hidden="1"/>
    <cellStyle name="Uwaga 3" xfId="255" hidden="1"/>
    <cellStyle name="Uwaga 3" xfId="238" hidden="1"/>
    <cellStyle name="Uwaga 3" xfId="226" hidden="1"/>
    <cellStyle name="Uwaga 3" xfId="215" hidden="1"/>
    <cellStyle name="Uwaga 3" xfId="198" hidden="1"/>
    <cellStyle name="Uwaga 3" xfId="185" hidden="1"/>
    <cellStyle name="Uwaga 3" xfId="172" hidden="1"/>
    <cellStyle name="Uwaga 3" xfId="157" hidden="1"/>
    <cellStyle name="Uwaga 3" xfId="144" hidden="1"/>
    <cellStyle name="Uwaga 3" xfId="130" hidden="1"/>
    <cellStyle name="Uwaga 3" xfId="115" hidden="1"/>
    <cellStyle name="Uwaga 3" xfId="102" hidden="1"/>
    <cellStyle name="Uwaga 3" xfId="90" hidden="1"/>
    <cellStyle name="Uwaga 3" xfId="74" hidden="1"/>
    <cellStyle name="Uwaga 3" xfId="61" hidden="1"/>
    <cellStyle name="Uwaga 3" xfId="49" hidden="1"/>
    <cellStyle name="Uwaga 3" xfId="7458" hidden="1"/>
    <cellStyle name="Uwaga 3" xfId="7459" hidden="1"/>
    <cellStyle name="Uwaga 3" xfId="7461" hidden="1"/>
    <cellStyle name="Uwaga 3" xfId="7473" hidden="1"/>
    <cellStyle name="Uwaga 3" xfId="7474" hidden="1"/>
    <cellStyle name="Uwaga 3" xfId="7479" hidden="1"/>
    <cellStyle name="Uwaga 3" xfId="7488" hidden="1"/>
    <cellStyle name="Uwaga 3" xfId="7489" hidden="1"/>
    <cellStyle name="Uwaga 3" xfId="7494" hidden="1"/>
    <cellStyle name="Uwaga 3" xfId="7503" hidden="1"/>
    <cellStyle name="Uwaga 3" xfId="7504" hidden="1"/>
    <cellStyle name="Uwaga 3" xfId="7505" hidden="1"/>
    <cellStyle name="Uwaga 3" xfId="7518" hidden="1"/>
    <cellStyle name="Uwaga 3" xfId="7523" hidden="1"/>
    <cellStyle name="Uwaga 3" xfId="7528" hidden="1"/>
    <cellStyle name="Uwaga 3" xfId="7538" hidden="1"/>
    <cellStyle name="Uwaga 3" xfId="7543" hidden="1"/>
    <cellStyle name="Uwaga 3" xfId="7547" hidden="1"/>
    <cellStyle name="Uwaga 3" xfId="7554" hidden="1"/>
    <cellStyle name="Uwaga 3" xfId="7559" hidden="1"/>
    <cellStyle name="Uwaga 3" xfId="7562" hidden="1"/>
    <cellStyle name="Uwaga 3" xfId="7568" hidden="1"/>
    <cellStyle name="Uwaga 3" xfId="7573" hidden="1"/>
    <cellStyle name="Uwaga 3" xfId="7577" hidden="1"/>
    <cellStyle name="Uwaga 3" xfId="7578" hidden="1"/>
    <cellStyle name="Uwaga 3" xfId="7579" hidden="1"/>
    <cellStyle name="Uwaga 3" xfId="7583" hidden="1"/>
    <cellStyle name="Uwaga 3" xfId="7595" hidden="1"/>
    <cellStyle name="Uwaga 3" xfId="7600" hidden="1"/>
    <cellStyle name="Uwaga 3" xfId="7605" hidden="1"/>
    <cellStyle name="Uwaga 3" xfId="7610" hidden="1"/>
    <cellStyle name="Uwaga 3" xfId="7615" hidden="1"/>
    <cellStyle name="Uwaga 3" xfId="7620" hidden="1"/>
    <cellStyle name="Uwaga 3" xfId="7624" hidden="1"/>
    <cellStyle name="Uwaga 3" xfId="7628" hidden="1"/>
    <cellStyle name="Uwaga 3" xfId="7633" hidden="1"/>
    <cellStyle name="Uwaga 3" xfId="7638" hidden="1"/>
    <cellStyle name="Uwaga 3" xfId="7639" hidden="1"/>
    <cellStyle name="Uwaga 3" xfId="7641" hidden="1"/>
    <cellStyle name="Uwaga 3" xfId="7654" hidden="1"/>
    <cellStyle name="Uwaga 3" xfId="7658" hidden="1"/>
    <cellStyle name="Uwaga 3" xfId="7663" hidden="1"/>
    <cellStyle name="Uwaga 3" xfId="7670" hidden="1"/>
    <cellStyle name="Uwaga 3" xfId="7674" hidden="1"/>
    <cellStyle name="Uwaga 3" xfId="7679" hidden="1"/>
    <cellStyle name="Uwaga 3" xfId="7684" hidden="1"/>
    <cellStyle name="Uwaga 3" xfId="7687" hidden="1"/>
    <cellStyle name="Uwaga 3" xfId="7692" hidden="1"/>
    <cellStyle name="Uwaga 3" xfId="7698" hidden="1"/>
    <cellStyle name="Uwaga 3" xfId="7699" hidden="1"/>
    <cellStyle name="Uwaga 3" xfId="7702" hidden="1"/>
    <cellStyle name="Uwaga 3" xfId="7715" hidden="1"/>
    <cellStyle name="Uwaga 3" xfId="7719" hidden="1"/>
    <cellStyle name="Uwaga 3" xfId="7724" hidden="1"/>
    <cellStyle name="Uwaga 3" xfId="7731" hidden="1"/>
    <cellStyle name="Uwaga 3" xfId="7736" hidden="1"/>
    <cellStyle name="Uwaga 3" xfId="7740" hidden="1"/>
    <cellStyle name="Uwaga 3" xfId="7745" hidden="1"/>
    <cellStyle name="Uwaga 3" xfId="7749" hidden="1"/>
    <cellStyle name="Uwaga 3" xfId="7754" hidden="1"/>
    <cellStyle name="Uwaga 3" xfId="7758" hidden="1"/>
    <cellStyle name="Uwaga 3" xfId="7759" hidden="1"/>
    <cellStyle name="Uwaga 3" xfId="7761" hidden="1"/>
    <cellStyle name="Uwaga 3" xfId="7773" hidden="1"/>
    <cellStyle name="Uwaga 3" xfId="7774" hidden="1"/>
    <cellStyle name="Uwaga 3" xfId="7776" hidden="1"/>
    <cellStyle name="Uwaga 3" xfId="7788" hidden="1"/>
    <cellStyle name="Uwaga 3" xfId="7790" hidden="1"/>
    <cellStyle name="Uwaga 3" xfId="7793" hidden="1"/>
    <cellStyle name="Uwaga 3" xfId="7803" hidden="1"/>
    <cellStyle name="Uwaga 3" xfId="7804" hidden="1"/>
    <cellStyle name="Uwaga 3" xfId="7806" hidden="1"/>
    <cellStyle name="Uwaga 3" xfId="7818" hidden="1"/>
    <cellStyle name="Uwaga 3" xfId="7819" hidden="1"/>
    <cellStyle name="Uwaga 3" xfId="7820" hidden="1"/>
    <cellStyle name="Uwaga 3" xfId="7834" hidden="1"/>
    <cellStyle name="Uwaga 3" xfId="7837" hidden="1"/>
    <cellStyle name="Uwaga 3" xfId="7841" hidden="1"/>
    <cellStyle name="Uwaga 3" xfId="7849" hidden="1"/>
    <cellStyle name="Uwaga 3" xfId="7852" hidden="1"/>
    <cellStyle name="Uwaga 3" xfId="7856" hidden="1"/>
    <cellStyle name="Uwaga 3" xfId="7864" hidden="1"/>
    <cellStyle name="Uwaga 3" xfId="7867" hidden="1"/>
    <cellStyle name="Uwaga 3" xfId="7871" hidden="1"/>
    <cellStyle name="Uwaga 3" xfId="7878" hidden="1"/>
    <cellStyle name="Uwaga 3" xfId="7879" hidden="1"/>
    <cellStyle name="Uwaga 3" xfId="7881" hidden="1"/>
    <cellStyle name="Uwaga 3" xfId="7894" hidden="1"/>
    <cellStyle name="Uwaga 3" xfId="7897" hidden="1"/>
    <cellStyle name="Uwaga 3" xfId="7900" hidden="1"/>
    <cellStyle name="Uwaga 3" xfId="7909" hidden="1"/>
    <cellStyle name="Uwaga 3" xfId="7912" hidden="1"/>
    <cellStyle name="Uwaga 3" xfId="7916" hidden="1"/>
    <cellStyle name="Uwaga 3" xfId="7924" hidden="1"/>
    <cellStyle name="Uwaga 3" xfId="7926" hidden="1"/>
    <cellStyle name="Uwaga 3" xfId="7929" hidden="1"/>
    <cellStyle name="Uwaga 3" xfId="7938" hidden="1"/>
    <cellStyle name="Uwaga 3" xfId="7939" hidden="1"/>
    <cellStyle name="Uwaga 3" xfId="7940" hidden="1"/>
    <cellStyle name="Uwaga 3" xfId="7953" hidden="1"/>
    <cellStyle name="Uwaga 3" xfId="7954" hidden="1"/>
    <cellStyle name="Uwaga 3" xfId="7956" hidden="1"/>
    <cellStyle name="Uwaga 3" xfId="7968" hidden="1"/>
    <cellStyle name="Uwaga 3" xfId="7969" hidden="1"/>
    <cellStyle name="Uwaga 3" xfId="7971" hidden="1"/>
    <cellStyle name="Uwaga 3" xfId="7983" hidden="1"/>
    <cellStyle name="Uwaga 3" xfId="7984" hidden="1"/>
    <cellStyle name="Uwaga 3" xfId="7986" hidden="1"/>
    <cellStyle name="Uwaga 3" xfId="7998" hidden="1"/>
    <cellStyle name="Uwaga 3" xfId="7999" hidden="1"/>
    <cellStyle name="Uwaga 3" xfId="8000" hidden="1"/>
    <cellStyle name="Uwaga 3" xfId="8014" hidden="1"/>
    <cellStyle name="Uwaga 3" xfId="8016" hidden="1"/>
    <cellStyle name="Uwaga 3" xfId="8019" hidden="1"/>
    <cellStyle name="Uwaga 3" xfId="8029" hidden="1"/>
    <cellStyle name="Uwaga 3" xfId="8032" hidden="1"/>
    <cellStyle name="Uwaga 3" xfId="8035" hidden="1"/>
    <cellStyle name="Uwaga 3" xfId="8044" hidden="1"/>
    <cellStyle name="Uwaga 3" xfId="8046" hidden="1"/>
    <cellStyle name="Uwaga 3" xfId="8049" hidden="1"/>
    <cellStyle name="Uwaga 3" xfId="8058" hidden="1"/>
    <cellStyle name="Uwaga 3" xfId="8059" hidden="1"/>
    <cellStyle name="Uwaga 3" xfId="8060" hidden="1"/>
    <cellStyle name="Uwaga 3" xfId="8073" hidden="1"/>
    <cellStyle name="Uwaga 3" xfId="8075" hidden="1"/>
    <cellStyle name="Uwaga 3" xfId="8077" hidden="1"/>
    <cellStyle name="Uwaga 3" xfId="8088" hidden="1"/>
    <cellStyle name="Uwaga 3" xfId="8090" hidden="1"/>
    <cellStyle name="Uwaga 3" xfId="8092" hidden="1"/>
    <cellStyle name="Uwaga 3" xfId="8103" hidden="1"/>
    <cellStyle name="Uwaga 3" xfId="8105" hidden="1"/>
    <cellStyle name="Uwaga 3" xfId="8107" hidden="1"/>
    <cellStyle name="Uwaga 3" xfId="8118" hidden="1"/>
    <cellStyle name="Uwaga 3" xfId="8119" hidden="1"/>
    <cellStyle name="Uwaga 3" xfId="8120" hidden="1"/>
    <cellStyle name="Uwaga 3" xfId="8133" hidden="1"/>
    <cellStyle name="Uwaga 3" xfId="8135" hidden="1"/>
    <cellStyle name="Uwaga 3" xfId="8137" hidden="1"/>
    <cellStyle name="Uwaga 3" xfId="8148" hidden="1"/>
    <cellStyle name="Uwaga 3" xfId="8150" hidden="1"/>
    <cellStyle name="Uwaga 3" xfId="8152" hidden="1"/>
    <cellStyle name="Uwaga 3" xfId="8163" hidden="1"/>
    <cellStyle name="Uwaga 3" xfId="8165" hidden="1"/>
    <cellStyle name="Uwaga 3" xfId="8166" hidden="1"/>
    <cellStyle name="Uwaga 3" xfId="8178" hidden="1"/>
    <cellStyle name="Uwaga 3" xfId="8179" hidden="1"/>
    <cellStyle name="Uwaga 3" xfId="8180" hidden="1"/>
    <cellStyle name="Uwaga 3" xfId="8193" hidden="1"/>
    <cellStyle name="Uwaga 3" xfId="8195" hidden="1"/>
    <cellStyle name="Uwaga 3" xfId="8197" hidden="1"/>
    <cellStyle name="Uwaga 3" xfId="8208" hidden="1"/>
    <cellStyle name="Uwaga 3" xfId="8210" hidden="1"/>
    <cellStyle name="Uwaga 3" xfId="8212" hidden="1"/>
    <cellStyle name="Uwaga 3" xfId="8223" hidden="1"/>
    <cellStyle name="Uwaga 3" xfId="8225" hidden="1"/>
    <cellStyle name="Uwaga 3" xfId="8227" hidden="1"/>
    <cellStyle name="Uwaga 3" xfId="8238" hidden="1"/>
    <cellStyle name="Uwaga 3" xfId="8239" hidden="1"/>
    <cellStyle name="Uwaga 3" xfId="8241" hidden="1"/>
    <cellStyle name="Uwaga 3" xfId="8252" hidden="1"/>
    <cellStyle name="Uwaga 3" xfId="8254" hidden="1"/>
    <cellStyle name="Uwaga 3" xfId="8255" hidden="1"/>
    <cellStyle name="Uwaga 3" xfId="8264" hidden="1"/>
    <cellStyle name="Uwaga 3" xfId="8267" hidden="1"/>
    <cellStyle name="Uwaga 3" xfId="8269" hidden="1"/>
    <cellStyle name="Uwaga 3" xfId="8280" hidden="1"/>
    <cellStyle name="Uwaga 3" xfId="8282" hidden="1"/>
    <cellStyle name="Uwaga 3" xfId="8284" hidden="1"/>
    <cellStyle name="Uwaga 3" xfId="8296" hidden="1"/>
    <cellStyle name="Uwaga 3" xfId="8298" hidden="1"/>
    <cellStyle name="Uwaga 3" xfId="8300" hidden="1"/>
    <cellStyle name="Uwaga 3" xfId="8308" hidden="1"/>
    <cellStyle name="Uwaga 3" xfId="8310" hidden="1"/>
    <cellStyle name="Uwaga 3" xfId="8313" hidden="1"/>
    <cellStyle name="Uwaga 3" xfId="8303" hidden="1"/>
    <cellStyle name="Uwaga 3" xfId="8302" hidden="1"/>
    <cellStyle name="Uwaga 3" xfId="8301" hidden="1"/>
    <cellStyle name="Uwaga 3" xfId="8288" hidden="1"/>
    <cellStyle name="Uwaga 3" xfId="8287" hidden="1"/>
    <cellStyle name="Uwaga 3" xfId="8286" hidden="1"/>
    <cellStyle name="Uwaga 3" xfId="8273" hidden="1"/>
    <cellStyle name="Uwaga 3" xfId="8272" hidden="1"/>
    <cellStyle name="Uwaga 3" xfId="8271" hidden="1"/>
    <cellStyle name="Uwaga 3" xfId="8258" hidden="1"/>
    <cellStyle name="Uwaga 3" xfId="8257" hidden="1"/>
    <cellStyle name="Uwaga 3" xfId="8256" hidden="1"/>
    <cellStyle name="Uwaga 3" xfId="8243" hidden="1"/>
    <cellStyle name="Uwaga 3" xfId="8242" hidden="1"/>
    <cellStyle name="Uwaga 3" xfId="8240" hidden="1"/>
    <cellStyle name="Uwaga 3" xfId="8229" hidden="1"/>
    <cellStyle name="Uwaga 3" xfId="8226" hidden="1"/>
    <cellStyle name="Uwaga 3" xfId="8224" hidden="1"/>
    <cellStyle name="Uwaga 3" xfId="8214" hidden="1"/>
    <cellStyle name="Uwaga 3" xfId="8211" hidden="1"/>
    <cellStyle name="Uwaga 3" xfId="8209" hidden="1"/>
    <cellStyle name="Uwaga 3" xfId="8199" hidden="1"/>
    <cellStyle name="Uwaga 3" xfId="8196" hidden="1"/>
    <cellStyle name="Uwaga 3" xfId="8194" hidden="1"/>
    <cellStyle name="Uwaga 3" xfId="8184" hidden="1"/>
    <cellStyle name="Uwaga 3" xfId="8182" hidden="1"/>
    <cellStyle name="Uwaga 3" xfId="8181" hidden="1"/>
    <cellStyle name="Uwaga 3" xfId="8169" hidden="1"/>
    <cellStyle name="Uwaga 3" xfId="8167" hidden="1"/>
    <cellStyle name="Uwaga 3" xfId="8164" hidden="1"/>
    <cellStyle name="Uwaga 3" xfId="8154" hidden="1"/>
    <cellStyle name="Uwaga 3" xfId="8151" hidden="1"/>
    <cellStyle name="Uwaga 3" xfId="8149" hidden="1"/>
    <cellStyle name="Uwaga 3" xfId="8139" hidden="1"/>
    <cellStyle name="Uwaga 3" xfId="8136" hidden="1"/>
    <cellStyle name="Uwaga 3" xfId="8134" hidden="1"/>
    <cellStyle name="Uwaga 3" xfId="8124" hidden="1"/>
    <cellStyle name="Uwaga 3" xfId="8122" hidden="1"/>
    <cellStyle name="Uwaga 3" xfId="8121" hidden="1"/>
    <cellStyle name="Uwaga 3" xfId="8109" hidden="1"/>
    <cellStyle name="Uwaga 3" xfId="8106" hidden="1"/>
    <cellStyle name="Uwaga 3" xfId="8104" hidden="1"/>
    <cellStyle name="Uwaga 3" xfId="8094" hidden="1"/>
    <cellStyle name="Uwaga 3" xfId="8091" hidden="1"/>
    <cellStyle name="Uwaga 3" xfId="8089" hidden="1"/>
    <cellStyle name="Uwaga 3" xfId="8079" hidden="1"/>
    <cellStyle name="Uwaga 3" xfId="8076" hidden="1"/>
    <cellStyle name="Uwaga 3" xfId="8074" hidden="1"/>
    <cellStyle name="Uwaga 3" xfId="8064" hidden="1"/>
    <cellStyle name="Uwaga 3" xfId="8062" hidden="1"/>
    <cellStyle name="Uwaga 3" xfId="8061" hidden="1"/>
    <cellStyle name="Uwaga 3" xfId="8048" hidden="1"/>
    <cellStyle name="Uwaga 3" xfId="8045" hidden="1"/>
    <cellStyle name="Uwaga 3" xfId="8043" hidden="1"/>
    <cellStyle name="Uwaga 3" xfId="8033" hidden="1"/>
    <cellStyle name="Uwaga 3" xfId="8030" hidden="1"/>
    <cellStyle name="Uwaga 3" xfId="8028" hidden="1"/>
    <cellStyle name="Uwaga 3" xfId="8018" hidden="1"/>
    <cellStyle name="Uwaga 3" xfId="8015" hidden="1"/>
    <cellStyle name="Uwaga 3" xfId="8013" hidden="1"/>
    <cellStyle name="Uwaga 3" xfId="8004" hidden="1"/>
    <cellStyle name="Uwaga 3" xfId="8002" hidden="1"/>
    <cellStyle name="Uwaga 3" xfId="8001" hidden="1"/>
    <cellStyle name="Uwaga 3" xfId="7989" hidden="1"/>
    <cellStyle name="Uwaga 3" xfId="7987" hidden="1"/>
    <cellStyle name="Uwaga 3" xfId="7985" hidden="1"/>
    <cellStyle name="Uwaga 3" xfId="7974" hidden="1"/>
    <cellStyle name="Uwaga 3" xfId="7972" hidden="1"/>
    <cellStyle name="Uwaga 3" xfId="7970" hidden="1"/>
    <cellStyle name="Uwaga 3" xfId="7959" hidden="1"/>
    <cellStyle name="Uwaga 3" xfId="7957" hidden="1"/>
    <cellStyle name="Uwaga 3" xfId="7955" hidden="1"/>
    <cellStyle name="Uwaga 3" xfId="7944" hidden="1"/>
    <cellStyle name="Uwaga 3" xfId="7942" hidden="1"/>
    <cellStyle name="Uwaga 3" xfId="7941" hidden="1"/>
    <cellStyle name="Uwaga 3" xfId="7928" hidden="1"/>
    <cellStyle name="Uwaga 3" xfId="7925" hidden="1"/>
    <cellStyle name="Uwaga 3" xfId="7923" hidden="1"/>
    <cellStyle name="Uwaga 3" xfId="7913" hidden="1"/>
    <cellStyle name="Uwaga 3" xfId="7910" hidden="1"/>
    <cellStyle name="Uwaga 3" xfId="7908" hidden="1"/>
    <cellStyle name="Uwaga 3" xfId="7898" hidden="1"/>
    <cellStyle name="Uwaga 3" xfId="7895" hidden="1"/>
    <cellStyle name="Uwaga 3" xfId="7893" hidden="1"/>
    <cellStyle name="Uwaga 3" xfId="7884" hidden="1"/>
    <cellStyle name="Uwaga 3" xfId="7882" hidden="1"/>
    <cellStyle name="Uwaga 3" xfId="7880" hidden="1"/>
    <cellStyle name="Uwaga 3" xfId="7868" hidden="1"/>
    <cellStyle name="Uwaga 3" xfId="7865" hidden="1"/>
    <cellStyle name="Uwaga 3" xfId="7863" hidden="1"/>
    <cellStyle name="Uwaga 3" xfId="7853" hidden="1"/>
    <cellStyle name="Uwaga 3" xfId="7850" hidden="1"/>
    <cellStyle name="Uwaga 3" xfId="7848" hidden="1"/>
    <cellStyle name="Uwaga 3" xfId="7838" hidden="1"/>
    <cellStyle name="Uwaga 3" xfId="7835" hidden="1"/>
    <cellStyle name="Uwaga 3" xfId="7833" hidden="1"/>
    <cellStyle name="Uwaga 3" xfId="7826" hidden="1"/>
    <cellStyle name="Uwaga 3" xfId="7823" hidden="1"/>
    <cellStyle name="Uwaga 3" xfId="7821" hidden="1"/>
    <cellStyle name="Uwaga 3" xfId="7811" hidden="1"/>
    <cellStyle name="Uwaga 3" xfId="7808" hidden="1"/>
    <cellStyle name="Uwaga 3" xfId="7805" hidden="1"/>
    <cellStyle name="Uwaga 3" xfId="7796" hidden="1"/>
    <cellStyle name="Uwaga 3" xfId="7792" hidden="1"/>
    <cellStyle name="Uwaga 3" xfId="7789" hidden="1"/>
    <cellStyle name="Uwaga 3" xfId="7781" hidden="1"/>
    <cellStyle name="Uwaga 3" xfId="7778" hidden="1"/>
    <cellStyle name="Uwaga 3" xfId="7775" hidden="1"/>
    <cellStyle name="Uwaga 3" xfId="7766" hidden="1"/>
    <cellStyle name="Uwaga 3" xfId="7763" hidden="1"/>
    <cellStyle name="Uwaga 3" xfId="7760" hidden="1"/>
    <cellStyle name="Uwaga 3" xfId="7750" hidden="1"/>
    <cellStyle name="Uwaga 3" xfId="7746" hidden="1"/>
    <cellStyle name="Uwaga 3" xfId="7743" hidden="1"/>
    <cellStyle name="Uwaga 3" xfId="7734" hidden="1"/>
    <cellStyle name="Uwaga 3" xfId="7730" hidden="1"/>
    <cellStyle name="Uwaga 3" xfId="7728" hidden="1"/>
    <cellStyle name="Uwaga 3" xfId="7720" hidden="1"/>
    <cellStyle name="Uwaga 3" xfId="7716" hidden="1"/>
    <cellStyle name="Uwaga 3" xfId="7713" hidden="1"/>
    <cellStyle name="Uwaga 3" xfId="7706" hidden="1"/>
    <cellStyle name="Uwaga 3" xfId="7703" hidden="1"/>
    <cellStyle name="Uwaga 3" xfId="7700" hidden="1"/>
    <cellStyle name="Uwaga 3" xfId="7691" hidden="1"/>
    <cellStyle name="Uwaga 3" xfId="7686" hidden="1"/>
    <cellStyle name="Uwaga 3" xfId="7683" hidden="1"/>
    <cellStyle name="Uwaga 3" xfId="7676" hidden="1"/>
    <cellStyle name="Uwaga 3" xfId="7671" hidden="1"/>
    <cellStyle name="Uwaga 3" xfId="7668" hidden="1"/>
    <cellStyle name="Uwaga 3" xfId="7661" hidden="1"/>
    <cellStyle name="Uwaga 3" xfId="7656" hidden="1"/>
    <cellStyle name="Uwaga 3" xfId="7653" hidden="1"/>
    <cellStyle name="Uwaga 3" xfId="7647" hidden="1"/>
    <cellStyle name="Uwaga 3" xfId="7643" hidden="1"/>
    <cellStyle name="Uwaga 3" xfId="7640" hidden="1"/>
    <cellStyle name="Uwaga 3" xfId="7632" hidden="1"/>
    <cellStyle name="Uwaga 3" xfId="7627" hidden="1"/>
    <cellStyle name="Uwaga 3" xfId="7623" hidden="1"/>
    <cellStyle name="Uwaga 3" xfId="7617" hidden="1"/>
    <cellStyle name="Uwaga 3" xfId="7612" hidden="1"/>
    <cellStyle name="Uwaga 3" xfId="7608" hidden="1"/>
    <cellStyle name="Uwaga 3" xfId="7602" hidden="1"/>
    <cellStyle name="Uwaga 3" xfId="7597" hidden="1"/>
    <cellStyle name="Uwaga 3" xfId="7593" hidden="1"/>
    <cellStyle name="Uwaga 3" xfId="7588" hidden="1"/>
    <cellStyle name="Uwaga 3" xfId="7584" hidden="1"/>
    <cellStyle name="Uwaga 3" xfId="7580" hidden="1"/>
    <cellStyle name="Uwaga 3" xfId="7572" hidden="1"/>
    <cellStyle name="Uwaga 3" xfId="7567" hidden="1"/>
    <cellStyle name="Uwaga 3" xfId="7563" hidden="1"/>
    <cellStyle name="Uwaga 3" xfId="7557" hidden="1"/>
    <cellStyle name="Uwaga 3" xfId="7552" hidden="1"/>
    <cellStyle name="Uwaga 3" xfId="7548" hidden="1"/>
    <cellStyle name="Uwaga 3" xfId="7542" hidden="1"/>
    <cellStyle name="Uwaga 3" xfId="7537" hidden="1"/>
    <cellStyle name="Uwaga 3" xfId="7533" hidden="1"/>
    <cellStyle name="Uwaga 3" xfId="7529" hidden="1"/>
    <cellStyle name="Uwaga 3" xfId="7524" hidden="1"/>
    <cellStyle name="Uwaga 3" xfId="7519" hidden="1"/>
    <cellStyle name="Uwaga 3" xfId="7514" hidden="1"/>
    <cellStyle name="Uwaga 3" xfId="7510" hidden="1"/>
    <cellStyle name="Uwaga 3" xfId="7506" hidden="1"/>
    <cellStyle name="Uwaga 3" xfId="7499" hidden="1"/>
    <cellStyle name="Uwaga 3" xfId="7495" hidden="1"/>
    <cellStyle name="Uwaga 3" xfId="7490" hidden="1"/>
    <cellStyle name="Uwaga 3" xfId="7484" hidden="1"/>
    <cellStyle name="Uwaga 3" xfId="7480" hidden="1"/>
    <cellStyle name="Uwaga 3" xfId="7475" hidden="1"/>
    <cellStyle name="Uwaga 3" xfId="7469" hidden="1"/>
    <cellStyle name="Uwaga 3" xfId="7465" hidden="1"/>
    <cellStyle name="Uwaga 3" xfId="7460" hidden="1"/>
    <cellStyle name="Uwaga 3" xfId="7454" hidden="1"/>
    <cellStyle name="Uwaga 3" xfId="7450" hidden="1"/>
    <cellStyle name="Uwaga 3" xfId="7446" hidden="1"/>
    <cellStyle name="Uwaga 3" xfId="8306" hidden="1"/>
    <cellStyle name="Uwaga 3" xfId="8305" hidden="1"/>
    <cellStyle name="Uwaga 3" xfId="8304" hidden="1"/>
    <cellStyle name="Uwaga 3" xfId="8291" hidden="1"/>
    <cellStyle name="Uwaga 3" xfId="8290" hidden="1"/>
    <cellStyle name="Uwaga 3" xfId="8289" hidden="1"/>
    <cellStyle name="Uwaga 3" xfId="8276" hidden="1"/>
    <cellStyle name="Uwaga 3" xfId="8275" hidden="1"/>
    <cellStyle name="Uwaga 3" xfId="8274" hidden="1"/>
    <cellStyle name="Uwaga 3" xfId="8261" hidden="1"/>
    <cellStyle name="Uwaga 3" xfId="8260" hidden="1"/>
    <cellStyle name="Uwaga 3" xfId="8259" hidden="1"/>
    <cellStyle name="Uwaga 3" xfId="8246" hidden="1"/>
    <cellStyle name="Uwaga 3" xfId="8245" hidden="1"/>
    <cellStyle name="Uwaga 3" xfId="8244" hidden="1"/>
    <cellStyle name="Uwaga 3" xfId="8232" hidden="1"/>
    <cellStyle name="Uwaga 3" xfId="8230" hidden="1"/>
    <cellStyle name="Uwaga 3" xfId="8228" hidden="1"/>
    <cellStyle name="Uwaga 3" xfId="8217" hidden="1"/>
    <cellStyle name="Uwaga 3" xfId="8215" hidden="1"/>
    <cellStyle name="Uwaga 3" xfId="8213" hidden="1"/>
    <cellStyle name="Uwaga 3" xfId="8202" hidden="1"/>
    <cellStyle name="Uwaga 3" xfId="8200" hidden="1"/>
    <cellStyle name="Uwaga 3" xfId="8198" hidden="1"/>
    <cellStyle name="Uwaga 3" xfId="8187" hidden="1"/>
    <cellStyle name="Uwaga 3" xfId="8185" hidden="1"/>
    <cellStyle name="Uwaga 3" xfId="8183" hidden="1"/>
    <cellStyle name="Uwaga 3" xfId="8172" hidden="1"/>
    <cellStyle name="Uwaga 3" xfId="8170" hidden="1"/>
    <cellStyle name="Uwaga 3" xfId="8168" hidden="1"/>
    <cellStyle name="Uwaga 3" xfId="8157" hidden="1"/>
    <cellStyle name="Uwaga 3" xfId="8155" hidden="1"/>
    <cellStyle name="Uwaga 3" xfId="8153" hidden="1"/>
    <cellStyle name="Uwaga 3" xfId="8142" hidden="1"/>
    <cellStyle name="Uwaga 3" xfId="8140" hidden="1"/>
    <cellStyle name="Uwaga 3" xfId="8138" hidden="1"/>
    <cellStyle name="Uwaga 3" xfId="8127" hidden="1"/>
    <cellStyle name="Uwaga 3" xfId="8125" hidden="1"/>
    <cellStyle name="Uwaga 3" xfId="8123" hidden="1"/>
    <cellStyle name="Uwaga 3" xfId="8112" hidden="1"/>
    <cellStyle name="Uwaga 3" xfId="8110" hidden="1"/>
    <cellStyle name="Uwaga 3" xfId="8108" hidden="1"/>
    <cellStyle name="Uwaga 3" xfId="8097" hidden="1"/>
    <cellStyle name="Uwaga 3" xfId="8095" hidden="1"/>
    <cellStyle name="Uwaga 3" xfId="8093" hidden="1"/>
    <cellStyle name="Uwaga 3" xfId="8082" hidden="1"/>
    <cellStyle name="Uwaga 3" xfId="8080" hidden="1"/>
    <cellStyle name="Uwaga 3" xfId="8078" hidden="1"/>
    <cellStyle name="Uwaga 3" xfId="8067" hidden="1"/>
    <cellStyle name="Uwaga 3" xfId="8065" hidden="1"/>
    <cellStyle name="Uwaga 3" xfId="8063" hidden="1"/>
    <cellStyle name="Uwaga 3" xfId="8052" hidden="1"/>
    <cellStyle name="Uwaga 3" xfId="8050" hidden="1"/>
    <cellStyle name="Uwaga 3" xfId="8047" hidden="1"/>
    <cellStyle name="Uwaga 3" xfId="8037" hidden="1"/>
    <cellStyle name="Uwaga 3" xfId="8034" hidden="1"/>
    <cellStyle name="Uwaga 3" xfId="8031" hidden="1"/>
    <cellStyle name="Uwaga 3" xfId="8022" hidden="1"/>
    <cellStyle name="Uwaga 3" xfId="8020" hidden="1"/>
    <cellStyle name="Uwaga 3" xfId="8017" hidden="1"/>
    <cellStyle name="Uwaga 3" xfId="8007" hidden="1"/>
    <cellStyle name="Uwaga 3" xfId="8005" hidden="1"/>
    <cellStyle name="Uwaga 3" xfId="8003" hidden="1"/>
    <cellStyle name="Uwaga 3" xfId="7992" hidden="1"/>
    <cellStyle name="Uwaga 3" xfId="7990" hidden="1"/>
    <cellStyle name="Uwaga 3" xfId="7988" hidden="1"/>
    <cellStyle name="Uwaga 3" xfId="7977" hidden="1"/>
    <cellStyle name="Uwaga 3" xfId="7975" hidden="1"/>
    <cellStyle name="Uwaga 3" xfId="7973" hidden="1"/>
    <cellStyle name="Uwaga 3" xfId="7962" hidden="1"/>
    <cellStyle name="Uwaga 3" xfId="7960" hidden="1"/>
    <cellStyle name="Uwaga 3" xfId="7958" hidden="1"/>
    <cellStyle name="Uwaga 3" xfId="7947" hidden="1"/>
    <cellStyle name="Uwaga 3" xfId="7945" hidden="1"/>
    <cellStyle name="Uwaga 3" xfId="7943" hidden="1"/>
    <cellStyle name="Uwaga 3" xfId="7932" hidden="1"/>
    <cellStyle name="Uwaga 3" xfId="7930" hidden="1"/>
    <cellStyle name="Uwaga 3" xfId="7927" hidden="1"/>
    <cellStyle name="Uwaga 3" xfId="7917" hidden="1"/>
    <cellStyle name="Uwaga 3" xfId="7914" hidden="1"/>
    <cellStyle name="Uwaga 3" xfId="7911" hidden="1"/>
    <cellStyle name="Uwaga 3" xfId="7902" hidden="1"/>
    <cellStyle name="Uwaga 3" xfId="7899" hidden="1"/>
    <cellStyle name="Uwaga 3" xfId="7896" hidden="1"/>
    <cellStyle name="Uwaga 3" xfId="7887" hidden="1"/>
    <cellStyle name="Uwaga 3" xfId="7885" hidden="1"/>
    <cellStyle name="Uwaga 3" xfId="7883" hidden="1"/>
    <cellStyle name="Uwaga 3" xfId="7872" hidden="1"/>
    <cellStyle name="Uwaga 3" xfId="7869" hidden="1"/>
    <cellStyle name="Uwaga 3" xfId="7866" hidden="1"/>
    <cellStyle name="Uwaga 3" xfId="7857" hidden="1"/>
    <cellStyle name="Uwaga 3" xfId="7854" hidden="1"/>
    <cellStyle name="Uwaga 3" xfId="7851" hidden="1"/>
    <cellStyle name="Uwaga 3" xfId="7842" hidden="1"/>
    <cellStyle name="Uwaga 3" xfId="7839" hidden="1"/>
    <cellStyle name="Uwaga 3" xfId="7836" hidden="1"/>
    <cellStyle name="Uwaga 3" xfId="7829" hidden="1"/>
    <cellStyle name="Uwaga 3" xfId="7825" hidden="1"/>
    <cellStyle name="Uwaga 3" xfId="7822" hidden="1"/>
    <cellStyle name="Uwaga 3" xfId="7814" hidden="1"/>
    <cellStyle name="Uwaga 3" xfId="7810" hidden="1"/>
    <cellStyle name="Uwaga 3" xfId="7807" hidden="1"/>
    <cellStyle name="Uwaga 3" xfId="7799" hidden="1"/>
    <cellStyle name="Uwaga 3" xfId="7795" hidden="1"/>
    <cellStyle name="Uwaga 3" xfId="7791" hidden="1"/>
    <cellStyle name="Uwaga 3" xfId="7784" hidden="1"/>
    <cellStyle name="Uwaga 3" xfId="7780" hidden="1"/>
    <cellStyle name="Uwaga 3" xfId="7777" hidden="1"/>
    <cellStyle name="Uwaga 3" xfId="7769" hidden="1"/>
    <cellStyle name="Uwaga 3" xfId="7765" hidden="1"/>
    <cellStyle name="Uwaga 3" xfId="7762" hidden="1"/>
    <cellStyle name="Uwaga 3" xfId="7753" hidden="1"/>
    <cellStyle name="Uwaga 3" xfId="7748" hidden="1"/>
    <cellStyle name="Uwaga 3" xfId="7744" hidden="1"/>
    <cellStyle name="Uwaga 3" xfId="7738" hidden="1"/>
    <cellStyle name="Uwaga 3" xfId="7733" hidden="1"/>
    <cellStyle name="Uwaga 3" xfId="7729" hidden="1"/>
    <cellStyle name="Uwaga 3" xfId="7723" hidden="1"/>
    <cellStyle name="Uwaga 3" xfId="7718" hidden="1"/>
    <cellStyle name="Uwaga 3" xfId="7714" hidden="1"/>
    <cellStyle name="Uwaga 3" xfId="7709" hidden="1"/>
    <cellStyle name="Uwaga 3" xfId="7705" hidden="1"/>
    <cellStyle name="Uwaga 3" xfId="7701" hidden="1"/>
    <cellStyle name="Uwaga 3" xfId="7694" hidden="1"/>
    <cellStyle name="Uwaga 3" xfId="7689" hidden="1"/>
    <cellStyle name="Uwaga 3" xfId="7685" hidden="1"/>
    <cellStyle name="Uwaga 3" xfId="7678" hidden="1"/>
    <cellStyle name="Uwaga 3" xfId="7673" hidden="1"/>
    <cellStyle name="Uwaga 3" xfId="7669" hidden="1"/>
    <cellStyle name="Uwaga 3" xfId="7664" hidden="1"/>
    <cellStyle name="Uwaga 3" xfId="7659" hidden="1"/>
    <cellStyle name="Uwaga 3" xfId="7655" hidden="1"/>
    <cellStyle name="Uwaga 3" xfId="7649" hidden="1"/>
    <cellStyle name="Uwaga 3" xfId="7645" hidden="1"/>
    <cellStyle name="Uwaga 3" xfId="7642" hidden="1"/>
    <cellStyle name="Uwaga 3" xfId="7635" hidden="1"/>
    <cellStyle name="Uwaga 3" xfId="7630" hidden="1"/>
    <cellStyle name="Uwaga 3" xfId="7625" hidden="1"/>
    <cellStyle name="Uwaga 3" xfId="7619" hidden="1"/>
    <cellStyle name="Uwaga 3" xfId="7614" hidden="1"/>
    <cellStyle name="Uwaga 3" xfId="7609" hidden="1"/>
    <cellStyle name="Uwaga 3" xfId="7604" hidden="1"/>
    <cellStyle name="Uwaga 3" xfId="7599" hidden="1"/>
    <cellStyle name="Uwaga 3" xfId="7594" hidden="1"/>
    <cellStyle name="Uwaga 3" xfId="7590" hidden="1"/>
    <cellStyle name="Uwaga 3" xfId="7586" hidden="1"/>
    <cellStyle name="Uwaga 3" xfId="7581" hidden="1"/>
    <cellStyle name="Uwaga 3" xfId="7574" hidden="1"/>
    <cellStyle name="Uwaga 3" xfId="7569" hidden="1"/>
    <cellStyle name="Uwaga 3" xfId="7564" hidden="1"/>
    <cellStyle name="Uwaga 3" xfId="7558" hidden="1"/>
    <cellStyle name="Uwaga 3" xfId="7553" hidden="1"/>
    <cellStyle name="Uwaga 3" xfId="7549" hidden="1"/>
    <cellStyle name="Uwaga 3" xfId="7544" hidden="1"/>
    <cellStyle name="Uwaga 3" xfId="7539" hidden="1"/>
    <cellStyle name="Uwaga 3" xfId="7534" hidden="1"/>
    <cellStyle name="Uwaga 3" xfId="7530" hidden="1"/>
    <cellStyle name="Uwaga 3" xfId="7525" hidden="1"/>
    <cellStyle name="Uwaga 3" xfId="7520" hidden="1"/>
    <cellStyle name="Uwaga 3" xfId="7515" hidden="1"/>
    <cellStyle name="Uwaga 3" xfId="7511" hidden="1"/>
    <cellStyle name="Uwaga 3" xfId="7507" hidden="1"/>
    <cellStyle name="Uwaga 3" xfId="7500" hidden="1"/>
    <cellStyle name="Uwaga 3" xfId="7496" hidden="1"/>
    <cellStyle name="Uwaga 3" xfId="7491" hidden="1"/>
    <cellStyle name="Uwaga 3" xfId="7485" hidden="1"/>
    <cellStyle name="Uwaga 3" xfId="7481" hidden="1"/>
    <cellStyle name="Uwaga 3" xfId="7476" hidden="1"/>
    <cellStyle name="Uwaga 3" xfId="7470" hidden="1"/>
    <cellStyle name="Uwaga 3" xfId="7466" hidden="1"/>
    <cellStyle name="Uwaga 3" xfId="7462" hidden="1"/>
    <cellStyle name="Uwaga 3" xfId="7455" hidden="1"/>
    <cellStyle name="Uwaga 3" xfId="7451" hidden="1"/>
    <cellStyle name="Uwaga 3" xfId="7447" hidden="1"/>
    <cellStyle name="Uwaga 3" xfId="8311" hidden="1"/>
    <cellStyle name="Uwaga 3" xfId="8309" hidden="1"/>
    <cellStyle name="Uwaga 3" xfId="8307" hidden="1"/>
    <cellStyle name="Uwaga 3" xfId="8294" hidden="1"/>
    <cellStyle name="Uwaga 3" xfId="8293" hidden="1"/>
    <cellStyle name="Uwaga 3" xfId="8292" hidden="1"/>
    <cellStyle name="Uwaga 3" xfId="8279" hidden="1"/>
    <cellStyle name="Uwaga 3" xfId="8278" hidden="1"/>
    <cellStyle name="Uwaga 3" xfId="8277" hidden="1"/>
    <cellStyle name="Uwaga 3" xfId="8265" hidden="1"/>
    <cellStyle name="Uwaga 3" xfId="8263" hidden="1"/>
    <cellStyle name="Uwaga 3" xfId="8262" hidden="1"/>
    <cellStyle name="Uwaga 3" xfId="8249" hidden="1"/>
    <cellStyle name="Uwaga 3" xfId="8248" hidden="1"/>
    <cellStyle name="Uwaga 3" xfId="8247" hidden="1"/>
    <cellStyle name="Uwaga 3" xfId="8235" hidden="1"/>
    <cellStyle name="Uwaga 3" xfId="8233" hidden="1"/>
    <cellStyle name="Uwaga 3" xfId="8231" hidden="1"/>
    <cellStyle name="Uwaga 3" xfId="8220" hidden="1"/>
    <cellStyle name="Uwaga 3" xfId="8218" hidden="1"/>
    <cellStyle name="Uwaga 3" xfId="8216" hidden="1"/>
    <cellStyle name="Uwaga 3" xfId="8205" hidden="1"/>
    <cellStyle name="Uwaga 3" xfId="8203" hidden="1"/>
    <cellStyle name="Uwaga 3" xfId="8201" hidden="1"/>
    <cellStyle name="Uwaga 3" xfId="8190" hidden="1"/>
    <cellStyle name="Uwaga 3" xfId="8188" hidden="1"/>
    <cellStyle name="Uwaga 3" xfId="8186" hidden="1"/>
    <cellStyle name="Uwaga 3" xfId="8175" hidden="1"/>
    <cellStyle name="Uwaga 3" xfId="8173" hidden="1"/>
    <cellStyle name="Uwaga 3" xfId="8171" hidden="1"/>
    <cellStyle name="Uwaga 3" xfId="8160" hidden="1"/>
    <cellStyle name="Uwaga 3" xfId="8158" hidden="1"/>
    <cellStyle name="Uwaga 3" xfId="8156" hidden="1"/>
    <cellStyle name="Uwaga 3" xfId="8145" hidden="1"/>
    <cellStyle name="Uwaga 3" xfId="8143" hidden="1"/>
    <cellStyle name="Uwaga 3" xfId="8141" hidden="1"/>
    <cellStyle name="Uwaga 3" xfId="8130" hidden="1"/>
    <cellStyle name="Uwaga 3" xfId="8128" hidden="1"/>
    <cellStyle name="Uwaga 3" xfId="8126" hidden="1"/>
    <cellStyle name="Uwaga 3" xfId="8115" hidden="1"/>
    <cellStyle name="Uwaga 3" xfId="8113" hidden="1"/>
    <cellStyle name="Uwaga 3" xfId="8111" hidden="1"/>
    <cellStyle name="Uwaga 3" xfId="8100" hidden="1"/>
    <cellStyle name="Uwaga 3" xfId="8098" hidden="1"/>
    <cellStyle name="Uwaga 3" xfId="8096" hidden="1"/>
    <cellStyle name="Uwaga 3" xfId="8085" hidden="1"/>
    <cellStyle name="Uwaga 3" xfId="8083" hidden="1"/>
    <cellStyle name="Uwaga 3" xfId="8081" hidden="1"/>
    <cellStyle name="Uwaga 3" xfId="8070" hidden="1"/>
    <cellStyle name="Uwaga 3" xfId="8068" hidden="1"/>
    <cellStyle name="Uwaga 3" xfId="8066" hidden="1"/>
    <cellStyle name="Uwaga 3" xfId="8055" hidden="1"/>
    <cellStyle name="Uwaga 3" xfId="8053" hidden="1"/>
    <cellStyle name="Uwaga 3" xfId="8051" hidden="1"/>
    <cellStyle name="Uwaga 3" xfId="8040" hidden="1"/>
    <cellStyle name="Uwaga 3" xfId="8038" hidden="1"/>
    <cellStyle name="Uwaga 3" xfId="8036" hidden="1"/>
    <cellStyle name="Uwaga 3" xfId="8025" hidden="1"/>
    <cellStyle name="Uwaga 3" xfId="8023" hidden="1"/>
    <cellStyle name="Uwaga 3" xfId="8021" hidden="1"/>
    <cellStyle name="Uwaga 3" xfId="8010" hidden="1"/>
    <cellStyle name="Uwaga 3" xfId="8008" hidden="1"/>
    <cellStyle name="Uwaga 3" xfId="8006" hidden="1"/>
    <cellStyle name="Uwaga 3" xfId="7995" hidden="1"/>
    <cellStyle name="Uwaga 3" xfId="7993" hidden="1"/>
    <cellStyle name="Uwaga 3" xfId="7991" hidden="1"/>
    <cellStyle name="Uwaga 3" xfId="7980" hidden="1"/>
    <cellStyle name="Uwaga 3" xfId="7978" hidden="1"/>
    <cellStyle name="Uwaga 3" xfId="7976" hidden="1"/>
    <cellStyle name="Uwaga 3" xfId="7965" hidden="1"/>
    <cellStyle name="Uwaga 3" xfId="7963" hidden="1"/>
    <cellStyle name="Uwaga 3" xfId="7961" hidden="1"/>
    <cellStyle name="Uwaga 3" xfId="7950" hidden="1"/>
    <cellStyle name="Uwaga 3" xfId="7948" hidden="1"/>
    <cellStyle name="Uwaga 3" xfId="7946" hidden="1"/>
    <cellStyle name="Uwaga 3" xfId="7935" hidden="1"/>
    <cellStyle name="Uwaga 3" xfId="7933" hidden="1"/>
    <cellStyle name="Uwaga 3" xfId="7931" hidden="1"/>
    <cellStyle name="Uwaga 3" xfId="7920" hidden="1"/>
    <cellStyle name="Uwaga 3" xfId="7918" hidden="1"/>
    <cellStyle name="Uwaga 3" xfId="7915" hidden="1"/>
    <cellStyle name="Uwaga 3" xfId="7905" hidden="1"/>
    <cellStyle name="Uwaga 3" xfId="7903" hidden="1"/>
    <cellStyle name="Uwaga 3" xfId="7901" hidden="1"/>
    <cellStyle name="Uwaga 3" xfId="7890" hidden="1"/>
    <cellStyle name="Uwaga 3" xfId="7888" hidden="1"/>
    <cellStyle name="Uwaga 3" xfId="7886" hidden="1"/>
    <cellStyle name="Uwaga 3" xfId="7875" hidden="1"/>
    <cellStyle name="Uwaga 3" xfId="7873" hidden="1"/>
    <cellStyle name="Uwaga 3" xfId="7870" hidden="1"/>
    <cellStyle name="Uwaga 3" xfId="7860" hidden="1"/>
    <cellStyle name="Uwaga 3" xfId="7858" hidden="1"/>
    <cellStyle name="Uwaga 3" xfId="7855" hidden="1"/>
    <cellStyle name="Uwaga 3" xfId="7845" hidden="1"/>
    <cellStyle name="Uwaga 3" xfId="7843" hidden="1"/>
    <cellStyle name="Uwaga 3" xfId="7840" hidden="1"/>
    <cellStyle name="Uwaga 3" xfId="7831" hidden="1"/>
    <cellStyle name="Uwaga 3" xfId="7828" hidden="1"/>
    <cellStyle name="Uwaga 3" xfId="7824" hidden="1"/>
    <cellStyle name="Uwaga 3" xfId="7816" hidden="1"/>
    <cellStyle name="Uwaga 3" xfId="7813" hidden="1"/>
    <cellStyle name="Uwaga 3" xfId="7809" hidden="1"/>
    <cellStyle name="Uwaga 3" xfId="7801" hidden="1"/>
    <cellStyle name="Uwaga 3" xfId="7798" hidden="1"/>
    <cellStyle name="Uwaga 3" xfId="7794" hidden="1"/>
    <cellStyle name="Uwaga 3" xfId="7786" hidden="1"/>
    <cellStyle name="Uwaga 3" xfId="7783" hidden="1"/>
    <cellStyle name="Uwaga 3" xfId="7779" hidden="1"/>
    <cellStyle name="Uwaga 3" xfId="7771" hidden="1"/>
    <cellStyle name="Uwaga 3" xfId="7768" hidden="1"/>
    <cellStyle name="Uwaga 3" xfId="7764" hidden="1"/>
    <cellStyle name="Uwaga 3" xfId="7756" hidden="1"/>
    <cellStyle name="Uwaga 3" xfId="7752" hidden="1"/>
    <cellStyle name="Uwaga 3" xfId="7747" hidden="1"/>
    <cellStyle name="Uwaga 3" xfId="7741" hidden="1"/>
    <cellStyle name="Uwaga 3" xfId="7737" hidden="1"/>
    <cellStyle name="Uwaga 3" xfId="7732" hidden="1"/>
    <cellStyle name="Uwaga 3" xfId="7726" hidden="1"/>
    <cellStyle name="Uwaga 3" xfId="7722" hidden="1"/>
    <cellStyle name="Uwaga 3" xfId="7717" hidden="1"/>
    <cellStyle name="Uwaga 3" xfId="7711" hidden="1"/>
    <cellStyle name="Uwaga 3" xfId="7708" hidden="1"/>
    <cellStyle name="Uwaga 3" xfId="7704" hidden="1"/>
    <cellStyle name="Uwaga 3" xfId="7696" hidden="1"/>
    <cellStyle name="Uwaga 3" xfId="7693" hidden="1"/>
    <cellStyle name="Uwaga 3" xfId="7688" hidden="1"/>
    <cellStyle name="Uwaga 3" xfId="7681" hidden="1"/>
    <cellStyle name="Uwaga 3" xfId="7677" hidden="1"/>
    <cellStyle name="Uwaga 3" xfId="7672" hidden="1"/>
    <cellStyle name="Uwaga 3" xfId="7666" hidden="1"/>
    <cellStyle name="Uwaga 3" xfId="7662" hidden="1"/>
    <cellStyle name="Uwaga 3" xfId="7657" hidden="1"/>
    <cellStyle name="Uwaga 3" xfId="7651" hidden="1"/>
    <cellStyle name="Uwaga 3" xfId="7648" hidden="1"/>
    <cellStyle name="Uwaga 3" xfId="7644" hidden="1"/>
    <cellStyle name="Uwaga 3" xfId="7636" hidden="1"/>
    <cellStyle name="Uwaga 3" xfId="7631" hidden="1"/>
    <cellStyle name="Uwaga 3" xfId="7626" hidden="1"/>
    <cellStyle name="Uwaga 3" xfId="7621" hidden="1"/>
    <cellStyle name="Uwaga 3" xfId="7616" hidden="1"/>
    <cellStyle name="Uwaga 3" xfId="7611" hidden="1"/>
    <cellStyle name="Uwaga 3" xfId="7606" hidden="1"/>
    <cellStyle name="Uwaga 3" xfId="7601" hidden="1"/>
    <cellStyle name="Uwaga 3" xfId="7596" hidden="1"/>
    <cellStyle name="Uwaga 3" xfId="7591" hidden="1"/>
    <cellStyle name="Uwaga 3" xfId="7587" hidden="1"/>
    <cellStyle name="Uwaga 3" xfId="7582" hidden="1"/>
    <cellStyle name="Uwaga 3" xfId="7575" hidden="1"/>
    <cellStyle name="Uwaga 3" xfId="7570" hidden="1"/>
    <cellStyle name="Uwaga 3" xfId="7565" hidden="1"/>
    <cellStyle name="Uwaga 3" xfId="7560" hidden="1"/>
    <cellStyle name="Uwaga 3" xfId="7555" hidden="1"/>
    <cellStyle name="Uwaga 3" xfId="7550" hidden="1"/>
    <cellStyle name="Uwaga 3" xfId="7545" hidden="1"/>
    <cellStyle name="Uwaga 3" xfId="7540" hidden="1"/>
    <cellStyle name="Uwaga 3" xfId="7535" hidden="1"/>
    <cellStyle name="Uwaga 3" xfId="7531" hidden="1"/>
    <cellStyle name="Uwaga 3" xfId="7526" hidden="1"/>
    <cellStyle name="Uwaga 3" xfId="7521" hidden="1"/>
    <cellStyle name="Uwaga 3" xfId="7516" hidden="1"/>
    <cellStyle name="Uwaga 3" xfId="7512" hidden="1"/>
    <cellStyle name="Uwaga 3" xfId="7508" hidden="1"/>
    <cellStyle name="Uwaga 3" xfId="7501" hidden="1"/>
    <cellStyle name="Uwaga 3" xfId="7497" hidden="1"/>
    <cellStyle name="Uwaga 3" xfId="7492" hidden="1"/>
    <cellStyle name="Uwaga 3" xfId="7486" hidden="1"/>
    <cellStyle name="Uwaga 3" xfId="7482" hidden="1"/>
    <cellStyle name="Uwaga 3" xfId="7477" hidden="1"/>
    <cellStyle name="Uwaga 3" xfId="7471" hidden="1"/>
    <cellStyle name="Uwaga 3" xfId="7467" hidden="1"/>
    <cellStyle name="Uwaga 3" xfId="7463" hidden="1"/>
    <cellStyle name="Uwaga 3" xfId="7456" hidden="1"/>
    <cellStyle name="Uwaga 3" xfId="7452" hidden="1"/>
    <cellStyle name="Uwaga 3" xfId="7448" hidden="1"/>
    <cellStyle name="Uwaga 3" xfId="8315" hidden="1"/>
    <cellStyle name="Uwaga 3" xfId="8314" hidden="1"/>
    <cellStyle name="Uwaga 3" xfId="8312" hidden="1"/>
    <cellStyle name="Uwaga 3" xfId="8299" hidden="1"/>
    <cellStyle name="Uwaga 3" xfId="8297" hidden="1"/>
    <cellStyle name="Uwaga 3" xfId="8295" hidden="1"/>
    <cellStyle name="Uwaga 3" xfId="8285" hidden="1"/>
    <cellStyle name="Uwaga 3" xfId="8283" hidden="1"/>
    <cellStyle name="Uwaga 3" xfId="8281" hidden="1"/>
    <cellStyle name="Uwaga 3" xfId="8270" hidden="1"/>
    <cellStyle name="Uwaga 3" xfId="8268" hidden="1"/>
    <cellStyle name="Uwaga 3" xfId="8266" hidden="1"/>
    <cellStyle name="Uwaga 3" xfId="8253" hidden="1"/>
    <cellStyle name="Uwaga 3" xfId="8251" hidden="1"/>
    <cellStyle name="Uwaga 3" xfId="8250" hidden="1"/>
    <cellStyle name="Uwaga 3" xfId="8237" hidden="1"/>
    <cellStyle name="Uwaga 3" xfId="8236" hidden="1"/>
    <cellStyle name="Uwaga 3" xfId="8234" hidden="1"/>
    <cellStyle name="Uwaga 3" xfId="8222" hidden="1"/>
    <cellStyle name="Uwaga 3" xfId="8221" hidden="1"/>
    <cellStyle name="Uwaga 3" xfId="8219" hidden="1"/>
    <cellStyle name="Uwaga 3" xfId="8207" hidden="1"/>
    <cellStyle name="Uwaga 3" xfId="8206" hidden="1"/>
    <cellStyle name="Uwaga 3" xfId="8204" hidden="1"/>
    <cellStyle name="Uwaga 3" xfId="8192" hidden="1"/>
    <cellStyle name="Uwaga 3" xfId="8191" hidden="1"/>
    <cellStyle name="Uwaga 3" xfId="8189" hidden="1"/>
    <cellStyle name="Uwaga 3" xfId="8177" hidden="1"/>
    <cellStyle name="Uwaga 3" xfId="8176" hidden="1"/>
    <cellStyle name="Uwaga 3" xfId="8174" hidden="1"/>
    <cellStyle name="Uwaga 3" xfId="8162" hidden="1"/>
    <cellStyle name="Uwaga 3" xfId="8161" hidden="1"/>
    <cellStyle name="Uwaga 3" xfId="8159" hidden="1"/>
    <cellStyle name="Uwaga 3" xfId="8147" hidden="1"/>
    <cellStyle name="Uwaga 3" xfId="8146" hidden="1"/>
    <cellStyle name="Uwaga 3" xfId="8144" hidden="1"/>
    <cellStyle name="Uwaga 3" xfId="8132" hidden="1"/>
    <cellStyle name="Uwaga 3" xfId="8131" hidden="1"/>
    <cellStyle name="Uwaga 3" xfId="8129" hidden="1"/>
    <cellStyle name="Uwaga 3" xfId="8117" hidden="1"/>
    <cellStyle name="Uwaga 3" xfId="8116" hidden="1"/>
    <cellStyle name="Uwaga 3" xfId="8114" hidden="1"/>
    <cellStyle name="Uwaga 3" xfId="8102" hidden="1"/>
    <cellStyle name="Uwaga 3" xfId="8101" hidden="1"/>
    <cellStyle name="Uwaga 3" xfId="8099" hidden="1"/>
    <cellStyle name="Uwaga 3" xfId="8087" hidden="1"/>
    <cellStyle name="Uwaga 3" xfId="8086" hidden="1"/>
    <cellStyle name="Uwaga 3" xfId="8084" hidden="1"/>
    <cellStyle name="Uwaga 3" xfId="8072" hidden="1"/>
    <cellStyle name="Uwaga 3" xfId="8071" hidden="1"/>
    <cellStyle name="Uwaga 3" xfId="8069" hidden="1"/>
    <cellStyle name="Uwaga 3" xfId="8057" hidden="1"/>
    <cellStyle name="Uwaga 3" xfId="8056" hidden="1"/>
    <cellStyle name="Uwaga 3" xfId="8054" hidden="1"/>
    <cellStyle name="Uwaga 3" xfId="8042" hidden="1"/>
    <cellStyle name="Uwaga 3" xfId="8041" hidden="1"/>
    <cellStyle name="Uwaga 3" xfId="8039" hidden="1"/>
    <cellStyle name="Uwaga 3" xfId="8027" hidden="1"/>
    <cellStyle name="Uwaga 3" xfId="8026" hidden="1"/>
    <cellStyle name="Uwaga 3" xfId="8024" hidden="1"/>
    <cellStyle name="Uwaga 3" xfId="8012" hidden="1"/>
    <cellStyle name="Uwaga 3" xfId="8011" hidden="1"/>
    <cellStyle name="Uwaga 3" xfId="8009" hidden="1"/>
    <cellStyle name="Uwaga 3" xfId="7997" hidden="1"/>
    <cellStyle name="Uwaga 3" xfId="7996" hidden="1"/>
    <cellStyle name="Uwaga 3" xfId="7994" hidden="1"/>
    <cellStyle name="Uwaga 3" xfId="7982" hidden="1"/>
    <cellStyle name="Uwaga 3" xfId="7981" hidden="1"/>
    <cellStyle name="Uwaga 3" xfId="7979" hidden="1"/>
    <cellStyle name="Uwaga 3" xfId="7967" hidden="1"/>
    <cellStyle name="Uwaga 3" xfId="7966" hidden="1"/>
    <cellStyle name="Uwaga 3" xfId="7964" hidden="1"/>
    <cellStyle name="Uwaga 3" xfId="7952" hidden="1"/>
    <cellStyle name="Uwaga 3" xfId="7951" hidden="1"/>
    <cellStyle name="Uwaga 3" xfId="7949" hidden="1"/>
    <cellStyle name="Uwaga 3" xfId="7937" hidden="1"/>
    <cellStyle name="Uwaga 3" xfId="7936" hidden="1"/>
    <cellStyle name="Uwaga 3" xfId="7934" hidden="1"/>
    <cellStyle name="Uwaga 3" xfId="7922" hidden="1"/>
    <cellStyle name="Uwaga 3" xfId="7921" hidden="1"/>
    <cellStyle name="Uwaga 3" xfId="7919" hidden="1"/>
    <cellStyle name="Uwaga 3" xfId="7907" hidden="1"/>
    <cellStyle name="Uwaga 3" xfId="7906" hidden="1"/>
    <cellStyle name="Uwaga 3" xfId="7904" hidden="1"/>
    <cellStyle name="Uwaga 3" xfId="7892" hidden="1"/>
    <cellStyle name="Uwaga 3" xfId="7891" hidden="1"/>
    <cellStyle name="Uwaga 3" xfId="7889" hidden="1"/>
    <cellStyle name="Uwaga 3" xfId="7877" hidden="1"/>
    <cellStyle name="Uwaga 3" xfId="7876" hidden="1"/>
    <cellStyle name="Uwaga 3" xfId="7874" hidden="1"/>
    <cellStyle name="Uwaga 3" xfId="7862" hidden="1"/>
    <cellStyle name="Uwaga 3" xfId="7861" hidden="1"/>
    <cellStyle name="Uwaga 3" xfId="7859" hidden="1"/>
    <cellStyle name="Uwaga 3" xfId="7847" hidden="1"/>
    <cellStyle name="Uwaga 3" xfId="7846" hidden="1"/>
    <cellStyle name="Uwaga 3" xfId="7844" hidden="1"/>
    <cellStyle name="Uwaga 3" xfId="7832" hidden="1"/>
    <cellStyle name="Uwaga 3" xfId="7830" hidden="1"/>
    <cellStyle name="Uwaga 3" xfId="7827" hidden="1"/>
    <cellStyle name="Uwaga 3" xfId="7817" hidden="1"/>
    <cellStyle name="Uwaga 3" xfId="7815" hidden="1"/>
    <cellStyle name="Uwaga 3" xfId="7812" hidden="1"/>
    <cellStyle name="Uwaga 3" xfId="7802" hidden="1"/>
    <cellStyle name="Uwaga 3" xfId="7800" hidden="1"/>
    <cellStyle name="Uwaga 3" xfId="7797" hidden="1"/>
    <cellStyle name="Uwaga 3" xfId="7787" hidden="1"/>
    <cellStyle name="Uwaga 3" xfId="7785" hidden="1"/>
    <cellStyle name="Uwaga 3" xfId="7782" hidden="1"/>
    <cellStyle name="Uwaga 3" xfId="7772" hidden="1"/>
    <cellStyle name="Uwaga 3" xfId="7770" hidden="1"/>
    <cellStyle name="Uwaga 3" xfId="7767" hidden="1"/>
    <cellStyle name="Uwaga 3" xfId="7757" hidden="1"/>
    <cellStyle name="Uwaga 3" xfId="7755" hidden="1"/>
    <cellStyle name="Uwaga 3" xfId="7751" hidden="1"/>
    <cellStyle name="Uwaga 3" xfId="7742" hidden="1"/>
    <cellStyle name="Uwaga 3" xfId="7739" hidden="1"/>
    <cellStyle name="Uwaga 3" xfId="7735" hidden="1"/>
    <cellStyle name="Uwaga 3" xfId="7727" hidden="1"/>
    <cellStyle name="Uwaga 3" xfId="7725" hidden="1"/>
    <cellStyle name="Uwaga 3" xfId="7721" hidden="1"/>
    <cellStyle name="Uwaga 3" xfId="7712" hidden="1"/>
    <cellStyle name="Uwaga 3" xfId="7710" hidden="1"/>
    <cellStyle name="Uwaga 3" xfId="7707" hidden="1"/>
    <cellStyle name="Uwaga 3" xfId="7697" hidden="1"/>
    <cellStyle name="Uwaga 3" xfId="7695" hidden="1"/>
    <cellStyle name="Uwaga 3" xfId="7690" hidden="1"/>
    <cellStyle name="Uwaga 3" xfId="7682" hidden="1"/>
    <cellStyle name="Uwaga 3" xfId="7680" hidden="1"/>
    <cellStyle name="Uwaga 3" xfId="7675" hidden="1"/>
    <cellStyle name="Uwaga 3" xfId="7667" hidden="1"/>
    <cellStyle name="Uwaga 3" xfId="7665" hidden="1"/>
    <cellStyle name="Uwaga 3" xfId="7660" hidden="1"/>
    <cellStyle name="Uwaga 3" xfId="7652" hidden="1"/>
    <cellStyle name="Uwaga 3" xfId="7650" hidden="1"/>
    <cellStyle name="Uwaga 3" xfId="7646" hidden="1"/>
    <cellStyle name="Uwaga 3" xfId="7637" hidden="1"/>
    <cellStyle name="Uwaga 3" xfId="7634" hidden="1"/>
    <cellStyle name="Uwaga 3" xfId="7629" hidden="1"/>
    <cellStyle name="Uwaga 3" xfId="7622" hidden="1"/>
    <cellStyle name="Uwaga 3" xfId="7618" hidden="1"/>
    <cellStyle name="Uwaga 3" xfId="7613" hidden="1"/>
    <cellStyle name="Uwaga 3" xfId="7607" hidden="1"/>
    <cellStyle name="Uwaga 3" xfId="7603" hidden="1"/>
    <cellStyle name="Uwaga 3" xfId="7598" hidden="1"/>
    <cellStyle name="Uwaga 3" xfId="7592" hidden="1"/>
    <cellStyle name="Uwaga 3" xfId="7589" hidden="1"/>
    <cellStyle name="Uwaga 3" xfId="7585" hidden="1"/>
    <cellStyle name="Uwaga 3" xfId="7576" hidden="1"/>
    <cellStyle name="Uwaga 3" xfId="7571" hidden="1"/>
    <cellStyle name="Uwaga 3" xfId="7566" hidden="1"/>
    <cellStyle name="Uwaga 3" xfId="7561" hidden="1"/>
    <cellStyle name="Uwaga 3" xfId="7556" hidden="1"/>
    <cellStyle name="Uwaga 3" xfId="7551" hidden="1"/>
    <cellStyle name="Uwaga 3" xfId="7546" hidden="1"/>
    <cellStyle name="Uwaga 3" xfId="7541" hidden="1"/>
    <cellStyle name="Uwaga 3" xfId="7536" hidden="1"/>
    <cellStyle name="Uwaga 3" xfId="7532" hidden="1"/>
    <cellStyle name="Uwaga 3" xfId="7527" hidden="1"/>
    <cellStyle name="Uwaga 3" xfId="7522" hidden="1"/>
    <cellStyle name="Uwaga 3" xfId="7517" hidden="1"/>
    <cellStyle name="Uwaga 3" xfId="7513" hidden="1"/>
    <cellStyle name="Uwaga 3" xfId="7509" hidden="1"/>
    <cellStyle name="Uwaga 3" xfId="7502" hidden="1"/>
    <cellStyle name="Uwaga 3" xfId="7498" hidden="1"/>
    <cellStyle name="Uwaga 3" xfId="7493" hidden="1"/>
    <cellStyle name="Uwaga 3" xfId="7487" hidden="1"/>
    <cellStyle name="Uwaga 3" xfId="7483" hidden="1"/>
    <cellStyle name="Uwaga 3" xfId="7478" hidden="1"/>
    <cellStyle name="Uwaga 3" xfId="7472" hidden="1"/>
    <cellStyle name="Uwaga 3" xfId="7468" hidden="1"/>
    <cellStyle name="Uwaga 3" xfId="7464" hidden="1"/>
    <cellStyle name="Uwaga 3" xfId="7457" hidden="1"/>
    <cellStyle name="Uwaga 3" xfId="7453" hidden="1"/>
    <cellStyle name="Uwaga 3" xfId="7449" hidden="1"/>
    <cellStyle name="Uwaga 3" xfId="3465" hidden="1"/>
    <cellStyle name="Uwaga 3" xfId="3462" hidden="1"/>
    <cellStyle name="Uwaga 3" xfId="2447" hidden="1"/>
    <cellStyle name="Uwaga 3" xfId="2409" hidden="1"/>
    <cellStyle name="Uwaga 3" xfId="2406" hidden="1"/>
    <cellStyle name="Uwaga 3" xfId="2403" hidden="1"/>
    <cellStyle name="Uwaga 3" xfId="2370" hidden="1"/>
    <cellStyle name="Uwaga 3" xfId="2366" hidden="1"/>
    <cellStyle name="Uwaga 3" xfId="2362" hidden="1"/>
    <cellStyle name="Uwaga 3" xfId="2332" hidden="1"/>
    <cellStyle name="Uwaga 3" xfId="2329" hidden="1"/>
    <cellStyle name="Uwaga 3" xfId="2324" hidden="1"/>
    <cellStyle name="Uwaga 3" xfId="2286" hidden="1"/>
    <cellStyle name="Uwaga 3" xfId="2283" hidden="1"/>
    <cellStyle name="Uwaga 3" xfId="2280" hidden="1"/>
    <cellStyle name="Uwaga 3" xfId="2242" hidden="1"/>
    <cellStyle name="Uwaga 3" xfId="2237" hidden="1"/>
    <cellStyle name="Uwaga 3" xfId="2232" hidden="1"/>
    <cellStyle name="Uwaga 3" xfId="2203" hidden="1"/>
    <cellStyle name="Uwaga 3" xfId="2198" hidden="1"/>
    <cellStyle name="Uwaga 3" xfId="2192" hidden="1"/>
    <cellStyle name="Uwaga 3" xfId="2161" hidden="1"/>
    <cellStyle name="Uwaga 3" xfId="2155" hidden="1"/>
    <cellStyle name="Uwaga 3" xfId="2149" hidden="1"/>
    <cellStyle name="Uwaga 3" xfId="2124" hidden="1"/>
    <cellStyle name="Uwaga 3" xfId="2117" hidden="1"/>
    <cellStyle name="Uwaga 3" xfId="2112" hidden="1"/>
    <cellStyle name="Uwaga 3" xfId="2075" hidden="1"/>
    <cellStyle name="Uwaga 3" xfId="2070" hidden="1"/>
    <cellStyle name="Uwaga 3" xfId="2066" hidden="1"/>
    <cellStyle name="Uwaga 3" xfId="2035" hidden="1"/>
    <cellStyle name="Uwaga 3" xfId="2029" hidden="1"/>
    <cellStyle name="Uwaga 3" xfId="2024" hidden="1"/>
    <cellStyle name="Uwaga 3" xfId="1995" hidden="1"/>
    <cellStyle name="Uwaga 3" xfId="1988" hidden="1"/>
    <cellStyle name="Uwaga 3" xfId="1983" hidden="1"/>
    <cellStyle name="Uwaga 3" xfId="1955" hidden="1"/>
    <cellStyle name="Uwaga 3" xfId="1950" hidden="1"/>
    <cellStyle name="Uwaga 3" xfId="1944" hidden="1"/>
    <cellStyle name="Uwaga 3" xfId="1908" hidden="1"/>
    <cellStyle name="Uwaga 3" xfId="1902" hidden="1"/>
    <cellStyle name="Uwaga 3" xfId="1897" hidden="1"/>
    <cellStyle name="Uwaga 3" xfId="1867" hidden="1"/>
    <cellStyle name="Uwaga 3" xfId="1861" hidden="1"/>
    <cellStyle name="Uwaga 3" xfId="1855" hidden="1"/>
    <cellStyle name="Uwaga 3" xfId="1827" hidden="1"/>
    <cellStyle name="Uwaga 3" xfId="1821" hidden="1"/>
    <cellStyle name="Uwaga 3" xfId="1815" hidden="1"/>
    <cellStyle name="Uwaga 3" xfId="1785" hidden="1"/>
    <cellStyle name="Uwaga 3" xfId="1780" hidden="1"/>
    <cellStyle name="Uwaga 3" xfId="1777" hidden="1"/>
    <cellStyle name="Uwaga 3" xfId="1740" hidden="1"/>
    <cellStyle name="Uwaga 3" xfId="1735" hidden="1"/>
    <cellStyle name="Uwaga 3" xfId="1731" hidden="1"/>
    <cellStyle name="Uwaga 3" xfId="1699" hidden="1"/>
    <cellStyle name="Uwaga 3" xfId="1693" hidden="1"/>
    <cellStyle name="Uwaga 3" xfId="1689" hidden="1"/>
    <cellStyle name="Uwaga 3" xfId="1656" hidden="1"/>
    <cellStyle name="Uwaga 3" xfId="1651" hidden="1"/>
    <cellStyle name="Uwaga 3" xfId="1647" hidden="1"/>
    <cellStyle name="Uwaga 3" xfId="1616" hidden="1"/>
    <cellStyle name="Uwaga 3" xfId="1613" hidden="1"/>
    <cellStyle name="Uwaga 3" xfId="1610" hidden="1"/>
    <cellStyle name="Uwaga 3" xfId="1572" hidden="1"/>
    <cellStyle name="Uwaga 3" xfId="1569" hidden="1"/>
    <cellStyle name="Uwaga 3" xfId="1565" hidden="1"/>
    <cellStyle name="Uwaga 3" xfId="1532" hidden="1"/>
    <cellStyle name="Uwaga 3" xfId="1527" hidden="1"/>
    <cellStyle name="Uwaga 3" xfId="1523" hidden="1"/>
    <cellStyle name="Uwaga 3" xfId="1491" hidden="1"/>
    <cellStyle name="Uwaga 3" xfId="1488" hidden="1"/>
    <cellStyle name="Uwaga 3" xfId="1484" hidden="1"/>
    <cellStyle name="Uwaga 3" xfId="1447" hidden="1"/>
    <cellStyle name="Uwaga 3" xfId="1445" hidden="1"/>
    <cellStyle name="Uwaga 3" xfId="1443" hidden="1"/>
    <cellStyle name="Uwaga 3" xfId="1405" hidden="1"/>
    <cellStyle name="Uwaga 3" xfId="1402" hidden="1"/>
    <cellStyle name="Uwaga 3" xfId="1399" hidden="1"/>
    <cellStyle name="Uwaga 3" xfId="1363" hidden="1"/>
    <cellStyle name="Uwaga 3" xfId="1360" hidden="1"/>
    <cellStyle name="Uwaga 3" xfId="1356" hidden="1"/>
    <cellStyle name="Uwaga 3" xfId="1321" hidden="1"/>
    <cellStyle name="Uwaga 3" xfId="1319" hidden="1"/>
    <cellStyle name="Uwaga 3" xfId="1316" hidden="1"/>
    <cellStyle name="Uwaga 3" xfId="1279" hidden="1"/>
    <cellStyle name="Uwaga 3" xfId="1277" hidden="1"/>
    <cellStyle name="Uwaga 3" xfId="1275" hidden="1"/>
    <cellStyle name="Uwaga 3" xfId="1237" hidden="1"/>
    <cellStyle name="Uwaga 3" xfId="1235" hidden="1"/>
    <cellStyle name="Uwaga 3" xfId="1232" hidden="1"/>
    <cellStyle name="Uwaga 3" xfId="1195" hidden="1"/>
    <cellStyle name="Uwaga 3" xfId="1193" hidden="1"/>
    <cellStyle name="Uwaga 3" xfId="1190" hidden="1"/>
    <cellStyle name="Uwaga 3" xfId="1154" hidden="1"/>
    <cellStyle name="Uwaga 3" xfId="1151" hidden="1"/>
    <cellStyle name="Uwaga 3" xfId="1148" hidden="1"/>
    <cellStyle name="Uwaga 3" xfId="1113" hidden="1"/>
    <cellStyle name="Uwaga 3" xfId="1109" hidden="1"/>
    <cellStyle name="Uwaga 3" xfId="1105" hidden="1"/>
    <cellStyle name="Uwaga 3" xfId="1071" hidden="1"/>
    <cellStyle name="Uwaga 3" xfId="1067" hidden="1"/>
    <cellStyle name="Uwaga 3" xfId="1063" hidden="1"/>
    <cellStyle name="Uwaga 3" xfId="1029" hidden="1"/>
    <cellStyle name="Uwaga 3" xfId="1025" hidden="1"/>
    <cellStyle name="Uwaga 3" xfId="1021" hidden="1"/>
    <cellStyle name="Uwaga 3" xfId="987" hidden="1"/>
    <cellStyle name="Uwaga 3" xfId="983" hidden="1"/>
    <cellStyle name="Uwaga 3" xfId="979" hidden="1"/>
    <cellStyle name="Uwaga 3" xfId="945" hidden="1"/>
    <cellStyle name="Uwaga 3" xfId="941" hidden="1"/>
    <cellStyle name="Uwaga 3" xfId="937" hidden="1"/>
    <cellStyle name="Uwaga 3" xfId="903" hidden="1"/>
    <cellStyle name="Uwaga 3" xfId="899" hidden="1"/>
    <cellStyle name="Uwaga 3" xfId="895" hidden="1"/>
    <cellStyle name="Uwaga 3" xfId="861" hidden="1"/>
    <cellStyle name="Uwaga 3" xfId="857" hidden="1"/>
    <cellStyle name="Uwaga 3" xfId="853" hidden="1"/>
    <cellStyle name="Uwaga 3" xfId="819" hidden="1"/>
    <cellStyle name="Uwaga 3" xfId="815" hidden="1"/>
    <cellStyle name="Uwaga 3" xfId="811" hidden="1"/>
    <cellStyle name="Uwaga 3" xfId="777" hidden="1"/>
    <cellStyle name="Uwaga 3" xfId="773" hidden="1"/>
    <cellStyle name="Uwaga 3" xfId="769" hidden="1"/>
    <cellStyle name="Uwaga 3" xfId="736" hidden="1"/>
    <cellStyle name="Uwaga 3" xfId="731" hidden="1"/>
    <cellStyle name="Uwaga 3" xfId="726" hidden="1"/>
    <cellStyle name="Uwaga 3" xfId="694" hidden="1"/>
    <cellStyle name="Uwaga 3" xfId="689" hidden="1"/>
    <cellStyle name="Uwaga 3" xfId="684" hidden="1"/>
    <cellStyle name="Uwaga 3" xfId="652" hidden="1"/>
    <cellStyle name="Uwaga 3" xfId="647" hidden="1"/>
    <cellStyle name="Uwaga 3" xfId="642" hidden="1"/>
    <cellStyle name="Uwaga 3" xfId="611" hidden="1"/>
    <cellStyle name="Uwaga 3" xfId="606" hidden="1"/>
    <cellStyle name="Uwaga 3" xfId="600" hidden="1"/>
    <cellStyle name="Uwaga 3" xfId="570" hidden="1"/>
    <cellStyle name="Uwaga 3" xfId="563" hidden="1"/>
    <cellStyle name="Uwaga 3" xfId="556" hidden="1"/>
    <cellStyle name="Uwaga 3" xfId="528" hidden="1"/>
    <cellStyle name="Uwaga 3" xfId="521" hidden="1"/>
    <cellStyle name="Uwaga 3" xfId="513" hidden="1"/>
    <cellStyle name="Uwaga 3" xfId="486" hidden="1"/>
    <cellStyle name="Uwaga 3" xfId="479" hidden="1"/>
    <cellStyle name="Uwaga 3" xfId="471" hidden="1"/>
    <cellStyle name="Uwaga 3" xfId="445" hidden="1"/>
    <cellStyle name="Uwaga 3" xfId="437" hidden="1"/>
    <cellStyle name="Uwaga 3" xfId="429" hidden="1"/>
    <cellStyle name="Uwaga 3" xfId="405" hidden="1"/>
    <cellStyle name="Uwaga 3" xfId="394" hidden="1"/>
    <cellStyle name="Uwaga 3" xfId="384" hidden="1"/>
    <cellStyle name="Uwaga 3" xfId="364" hidden="1"/>
    <cellStyle name="Uwaga 3" xfId="352" hidden="1"/>
    <cellStyle name="Uwaga 3" xfId="341" hidden="1"/>
    <cellStyle name="Uwaga 3" xfId="323" hidden="1"/>
    <cellStyle name="Uwaga 3" xfId="311" hidden="1"/>
    <cellStyle name="Uwaga 3" xfId="299" hidden="1"/>
    <cellStyle name="Uwaga 3" xfId="281" hidden="1"/>
    <cellStyle name="Uwaga 3" xfId="269" hidden="1"/>
    <cellStyle name="Uwaga 3" xfId="258" hidden="1"/>
    <cellStyle name="Uwaga 3" xfId="240" hidden="1"/>
    <cellStyle name="Uwaga 3" xfId="228" hidden="1"/>
    <cellStyle name="Uwaga 3" xfId="216" hidden="1"/>
    <cellStyle name="Uwaga 3" xfId="200" hidden="1"/>
    <cellStyle name="Uwaga 3" xfId="187" hidden="1"/>
    <cellStyle name="Uwaga 3" xfId="173" hidden="1"/>
    <cellStyle name="Uwaga 3" xfId="158" hidden="1"/>
    <cellStyle name="Uwaga 3" xfId="145" hidden="1"/>
    <cellStyle name="Uwaga 3" xfId="131" hidden="1"/>
    <cellStyle name="Uwaga 3" xfId="116" hidden="1"/>
    <cellStyle name="Uwaga 3" xfId="103" hidden="1"/>
    <cellStyle name="Uwaga 3" xfId="91" hidden="1"/>
    <cellStyle name="Uwaga 3" xfId="75" hidden="1"/>
    <cellStyle name="Uwaga 3" xfId="62" hidden="1"/>
    <cellStyle name="Uwaga 3" xfId="50" hidden="1"/>
    <cellStyle name="Uwaga 3" xfId="8442" hidden="1"/>
    <cellStyle name="Uwaga 3" xfId="8443" hidden="1"/>
    <cellStyle name="Uwaga 3" xfId="8445" hidden="1"/>
    <cellStyle name="Uwaga 3" xfId="8457" hidden="1"/>
    <cellStyle name="Uwaga 3" xfId="8458" hidden="1"/>
    <cellStyle name="Uwaga 3" xfId="8463" hidden="1"/>
    <cellStyle name="Uwaga 3" xfId="8472" hidden="1"/>
    <cellStyle name="Uwaga 3" xfId="8473" hidden="1"/>
    <cellStyle name="Uwaga 3" xfId="8478" hidden="1"/>
    <cellStyle name="Uwaga 3" xfId="8487" hidden="1"/>
    <cellStyle name="Uwaga 3" xfId="8488" hidden="1"/>
    <cellStyle name="Uwaga 3" xfId="8489" hidden="1"/>
    <cellStyle name="Uwaga 3" xfId="8502" hidden="1"/>
    <cellStyle name="Uwaga 3" xfId="8507" hidden="1"/>
    <cellStyle name="Uwaga 3" xfId="8512" hidden="1"/>
    <cellStyle name="Uwaga 3" xfId="8522" hidden="1"/>
    <cellStyle name="Uwaga 3" xfId="8527" hidden="1"/>
    <cellStyle name="Uwaga 3" xfId="8531" hidden="1"/>
    <cellStyle name="Uwaga 3" xfId="8538" hidden="1"/>
    <cellStyle name="Uwaga 3" xfId="8543" hidden="1"/>
    <cellStyle name="Uwaga 3" xfId="8546" hidden="1"/>
    <cellStyle name="Uwaga 3" xfId="8552" hidden="1"/>
    <cellStyle name="Uwaga 3" xfId="8557" hidden="1"/>
    <cellStyle name="Uwaga 3" xfId="8561" hidden="1"/>
    <cellStyle name="Uwaga 3" xfId="8562" hidden="1"/>
    <cellStyle name="Uwaga 3" xfId="8563" hidden="1"/>
    <cellStyle name="Uwaga 3" xfId="8567" hidden="1"/>
    <cellStyle name="Uwaga 3" xfId="8579" hidden="1"/>
    <cellStyle name="Uwaga 3" xfId="8584" hidden="1"/>
    <cellStyle name="Uwaga 3" xfId="8589" hidden="1"/>
    <cellStyle name="Uwaga 3" xfId="8594" hidden="1"/>
    <cellStyle name="Uwaga 3" xfId="8599" hidden="1"/>
    <cellStyle name="Uwaga 3" xfId="8604" hidden="1"/>
    <cellStyle name="Uwaga 3" xfId="8608" hidden="1"/>
    <cellStyle name="Uwaga 3" xfId="8612" hidden="1"/>
    <cellStyle name="Uwaga 3" xfId="8617" hidden="1"/>
    <cellStyle name="Uwaga 3" xfId="8622" hidden="1"/>
    <cellStyle name="Uwaga 3" xfId="8623" hidden="1"/>
    <cellStyle name="Uwaga 3" xfId="8625" hidden="1"/>
    <cellStyle name="Uwaga 3" xfId="8638" hidden="1"/>
    <cellStyle name="Uwaga 3" xfId="8642" hidden="1"/>
    <cellStyle name="Uwaga 3" xfId="8647" hidden="1"/>
    <cellStyle name="Uwaga 3" xfId="8654" hidden="1"/>
    <cellStyle name="Uwaga 3" xfId="8658" hidden="1"/>
    <cellStyle name="Uwaga 3" xfId="8663" hidden="1"/>
    <cellStyle name="Uwaga 3" xfId="8668" hidden="1"/>
    <cellStyle name="Uwaga 3" xfId="8671" hidden="1"/>
    <cellStyle name="Uwaga 3" xfId="8676" hidden="1"/>
    <cellStyle name="Uwaga 3" xfId="8682" hidden="1"/>
    <cellStyle name="Uwaga 3" xfId="8683" hidden="1"/>
    <cellStyle name="Uwaga 3" xfId="8686" hidden="1"/>
    <cellStyle name="Uwaga 3" xfId="8699" hidden="1"/>
    <cellStyle name="Uwaga 3" xfId="8703" hidden="1"/>
    <cellStyle name="Uwaga 3" xfId="8708" hidden="1"/>
    <cellStyle name="Uwaga 3" xfId="8715" hidden="1"/>
    <cellStyle name="Uwaga 3" xfId="8720" hidden="1"/>
    <cellStyle name="Uwaga 3" xfId="8724" hidden="1"/>
    <cellStyle name="Uwaga 3" xfId="8729" hidden="1"/>
    <cellStyle name="Uwaga 3" xfId="8733" hidden="1"/>
    <cellStyle name="Uwaga 3" xfId="8738" hidden="1"/>
    <cellStyle name="Uwaga 3" xfId="8742" hidden="1"/>
    <cellStyle name="Uwaga 3" xfId="8743" hidden="1"/>
    <cellStyle name="Uwaga 3" xfId="8745" hidden="1"/>
    <cellStyle name="Uwaga 3" xfId="8757" hidden="1"/>
    <cellStyle name="Uwaga 3" xfId="8758" hidden="1"/>
    <cellStyle name="Uwaga 3" xfId="8760" hidden="1"/>
    <cellStyle name="Uwaga 3" xfId="8772" hidden="1"/>
    <cellStyle name="Uwaga 3" xfId="8774" hidden="1"/>
    <cellStyle name="Uwaga 3" xfId="8777" hidden="1"/>
    <cellStyle name="Uwaga 3" xfId="8787" hidden="1"/>
    <cellStyle name="Uwaga 3" xfId="8788" hidden="1"/>
    <cellStyle name="Uwaga 3" xfId="8790" hidden="1"/>
    <cellStyle name="Uwaga 3" xfId="8802" hidden="1"/>
    <cellStyle name="Uwaga 3" xfId="8803" hidden="1"/>
    <cellStyle name="Uwaga 3" xfId="8804" hidden="1"/>
    <cellStyle name="Uwaga 3" xfId="8818" hidden="1"/>
    <cellStyle name="Uwaga 3" xfId="8821" hidden="1"/>
    <cellStyle name="Uwaga 3" xfId="8825" hidden="1"/>
    <cellStyle name="Uwaga 3" xfId="8833" hidden="1"/>
    <cellStyle name="Uwaga 3" xfId="8836" hidden="1"/>
    <cellStyle name="Uwaga 3" xfId="8840" hidden="1"/>
    <cellStyle name="Uwaga 3" xfId="8848" hidden="1"/>
    <cellStyle name="Uwaga 3" xfId="8851" hidden="1"/>
    <cellStyle name="Uwaga 3" xfId="8855" hidden="1"/>
    <cellStyle name="Uwaga 3" xfId="8862" hidden="1"/>
    <cellStyle name="Uwaga 3" xfId="8863" hidden="1"/>
    <cellStyle name="Uwaga 3" xfId="8865" hidden="1"/>
    <cellStyle name="Uwaga 3" xfId="8878" hidden="1"/>
    <cellStyle name="Uwaga 3" xfId="8881" hidden="1"/>
    <cellStyle name="Uwaga 3" xfId="8884" hidden="1"/>
    <cellStyle name="Uwaga 3" xfId="8893" hidden="1"/>
    <cellStyle name="Uwaga 3" xfId="8896" hidden="1"/>
    <cellStyle name="Uwaga 3" xfId="8900" hidden="1"/>
    <cellStyle name="Uwaga 3" xfId="8908" hidden="1"/>
    <cellStyle name="Uwaga 3" xfId="8910" hidden="1"/>
    <cellStyle name="Uwaga 3" xfId="8913" hidden="1"/>
    <cellStyle name="Uwaga 3" xfId="8922" hidden="1"/>
    <cellStyle name="Uwaga 3" xfId="8923" hidden="1"/>
    <cellStyle name="Uwaga 3" xfId="8924" hidden="1"/>
    <cellStyle name="Uwaga 3" xfId="8937" hidden="1"/>
    <cellStyle name="Uwaga 3" xfId="8938" hidden="1"/>
    <cellStyle name="Uwaga 3" xfId="8940" hidden="1"/>
    <cellStyle name="Uwaga 3" xfId="8952" hidden="1"/>
    <cellStyle name="Uwaga 3" xfId="8953" hidden="1"/>
    <cellStyle name="Uwaga 3" xfId="8955" hidden="1"/>
    <cellStyle name="Uwaga 3" xfId="8967" hidden="1"/>
    <cellStyle name="Uwaga 3" xfId="8968" hidden="1"/>
    <cellStyle name="Uwaga 3" xfId="8970" hidden="1"/>
    <cellStyle name="Uwaga 3" xfId="8982" hidden="1"/>
    <cellStyle name="Uwaga 3" xfId="8983" hidden="1"/>
    <cellStyle name="Uwaga 3" xfId="8984" hidden="1"/>
    <cellStyle name="Uwaga 3" xfId="8998" hidden="1"/>
    <cellStyle name="Uwaga 3" xfId="9000" hidden="1"/>
    <cellStyle name="Uwaga 3" xfId="9003" hidden="1"/>
    <cellStyle name="Uwaga 3" xfId="9013" hidden="1"/>
    <cellStyle name="Uwaga 3" xfId="9016" hidden="1"/>
    <cellStyle name="Uwaga 3" xfId="9019" hidden="1"/>
    <cellStyle name="Uwaga 3" xfId="9028" hidden="1"/>
    <cellStyle name="Uwaga 3" xfId="9030" hidden="1"/>
    <cellStyle name="Uwaga 3" xfId="9033" hidden="1"/>
    <cellStyle name="Uwaga 3" xfId="9042" hidden="1"/>
    <cellStyle name="Uwaga 3" xfId="9043" hidden="1"/>
    <cellStyle name="Uwaga 3" xfId="9044" hidden="1"/>
    <cellStyle name="Uwaga 3" xfId="9057" hidden="1"/>
    <cellStyle name="Uwaga 3" xfId="9059" hidden="1"/>
    <cellStyle name="Uwaga 3" xfId="9061" hidden="1"/>
    <cellStyle name="Uwaga 3" xfId="9072" hidden="1"/>
    <cellStyle name="Uwaga 3" xfId="9074" hidden="1"/>
    <cellStyle name="Uwaga 3" xfId="9076" hidden="1"/>
    <cellStyle name="Uwaga 3" xfId="9087" hidden="1"/>
    <cellStyle name="Uwaga 3" xfId="9089" hidden="1"/>
    <cellStyle name="Uwaga 3" xfId="9091" hidden="1"/>
    <cellStyle name="Uwaga 3" xfId="9102" hidden="1"/>
    <cellStyle name="Uwaga 3" xfId="9103" hidden="1"/>
    <cellStyle name="Uwaga 3" xfId="9104" hidden="1"/>
    <cellStyle name="Uwaga 3" xfId="9117" hidden="1"/>
    <cellStyle name="Uwaga 3" xfId="9119" hidden="1"/>
    <cellStyle name="Uwaga 3" xfId="9121" hidden="1"/>
    <cellStyle name="Uwaga 3" xfId="9132" hidden="1"/>
    <cellStyle name="Uwaga 3" xfId="9134" hidden="1"/>
    <cellStyle name="Uwaga 3" xfId="9136" hidden="1"/>
    <cellStyle name="Uwaga 3" xfId="9147" hidden="1"/>
    <cellStyle name="Uwaga 3" xfId="9149" hidden="1"/>
    <cellStyle name="Uwaga 3" xfId="9150" hidden="1"/>
    <cellStyle name="Uwaga 3" xfId="9162" hidden="1"/>
    <cellStyle name="Uwaga 3" xfId="9163" hidden="1"/>
    <cellStyle name="Uwaga 3" xfId="9164" hidden="1"/>
    <cellStyle name="Uwaga 3" xfId="9177" hidden="1"/>
    <cellStyle name="Uwaga 3" xfId="9179" hidden="1"/>
    <cellStyle name="Uwaga 3" xfId="9181" hidden="1"/>
    <cellStyle name="Uwaga 3" xfId="9192" hidden="1"/>
    <cellStyle name="Uwaga 3" xfId="9194" hidden="1"/>
    <cellStyle name="Uwaga 3" xfId="9196" hidden="1"/>
    <cellStyle name="Uwaga 3" xfId="9207" hidden="1"/>
    <cellStyle name="Uwaga 3" xfId="9209" hidden="1"/>
    <cellStyle name="Uwaga 3" xfId="9211" hidden="1"/>
    <cellStyle name="Uwaga 3" xfId="9222" hidden="1"/>
    <cellStyle name="Uwaga 3" xfId="9223" hidden="1"/>
    <cellStyle name="Uwaga 3" xfId="9225" hidden="1"/>
    <cellStyle name="Uwaga 3" xfId="9236" hidden="1"/>
    <cellStyle name="Uwaga 3" xfId="9238" hidden="1"/>
    <cellStyle name="Uwaga 3" xfId="9239" hidden="1"/>
    <cellStyle name="Uwaga 3" xfId="9248" hidden="1"/>
    <cellStyle name="Uwaga 3" xfId="9251" hidden="1"/>
    <cellStyle name="Uwaga 3" xfId="9253" hidden="1"/>
    <cellStyle name="Uwaga 3" xfId="9264" hidden="1"/>
    <cellStyle name="Uwaga 3" xfId="9266" hidden="1"/>
    <cellStyle name="Uwaga 3" xfId="9268" hidden="1"/>
    <cellStyle name="Uwaga 3" xfId="9280" hidden="1"/>
    <cellStyle name="Uwaga 3" xfId="9282" hidden="1"/>
    <cellStyle name="Uwaga 3" xfId="9284" hidden="1"/>
    <cellStyle name="Uwaga 3" xfId="9292" hidden="1"/>
    <cellStyle name="Uwaga 3" xfId="9294" hidden="1"/>
    <cellStyle name="Uwaga 3" xfId="9297" hidden="1"/>
    <cellStyle name="Uwaga 3" xfId="9287" hidden="1"/>
    <cellStyle name="Uwaga 3" xfId="9286" hidden="1"/>
    <cellStyle name="Uwaga 3" xfId="9285" hidden="1"/>
    <cellStyle name="Uwaga 3" xfId="9272" hidden="1"/>
    <cellStyle name="Uwaga 3" xfId="9271" hidden="1"/>
    <cellStyle name="Uwaga 3" xfId="9270" hidden="1"/>
    <cellStyle name="Uwaga 3" xfId="9257" hidden="1"/>
    <cellStyle name="Uwaga 3" xfId="9256" hidden="1"/>
    <cellStyle name="Uwaga 3" xfId="9255" hidden="1"/>
    <cellStyle name="Uwaga 3" xfId="9242" hidden="1"/>
    <cellStyle name="Uwaga 3" xfId="9241" hidden="1"/>
    <cellStyle name="Uwaga 3" xfId="9240" hidden="1"/>
    <cellStyle name="Uwaga 3" xfId="9227" hidden="1"/>
    <cellStyle name="Uwaga 3" xfId="9226" hidden="1"/>
    <cellStyle name="Uwaga 3" xfId="9224" hidden="1"/>
    <cellStyle name="Uwaga 3" xfId="9213" hidden="1"/>
    <cellStyle name="Uwaga 3" xfId="9210" hidden="1"/>
    <cellStyle name="Uwaga 3" xfId="9208" hidden="1"/>
    <cellStyle name="Uwaga 3" xfId="9198" hidden="1"/>
    <cellStyle name="Uwaga 3" xfId="9195" hidden="1"/>
    <cellStyle name="Uwaga 3" xfId="9193" hidden="1"/>
    <cellStyle name="Uwaga 3" xfId="9183" hidden="1"/>
    <cellStyle name="Uwaga 3" xfId="9180" hidden="1"/>
    <cellStyle name="Uwaga 3" xfId="9178" hidden="1"/>
    <cellStyle name="Uwaga 3" xfId="9168" hidden="1"/>
    <cellStyle name="Uwaga 3" xfId="9166" hidden="1"/>
    <cellStyle name="Uwaga 3" xfId="9165" hidden="1"/>
    <cellStyle name="Uwaga 3" xfId="9153" hidden="1"/>
    <cellStyle name="Uwaga 3" xfId="9151" hidden="1"/>
    <cellStyle name="Uwaga 3" xfId="9148" hidden="1"/>
    <cellStyle name="Uwaga 3" xfId="9138" hidden="1"/>
    <cellStyle name="Uwaga 3" xfId="9135" hidden="1"/>
    <cellStyle name="Uwaga 3" xfId="9133" hidden="1"/>
    <cellStyle name="Uwaga 3" xfId="9123" hidden="1"/>
    <cellStyle name="Uwaga 3" xfId="9120" hidden="1"/>
    <cellStyle name="Uwaga 3" xfId="9118" hidden="1"/>
    <cellStyle name="Uwaga 3" xfId="9108" hidden="1"/>
    <cellStyle name="Uwaga 3" xfId="9106" hidden="1"/>
    <cellStyle name="Uwaga 3" xfId="9105" hidden="1"/>
    <cellStyle name="Uwaga 3" xfId="9093" hidden="1"/>
    <cellStyle name="Uwaga 3" xfId="9090" hidden="1"/>
    <cellStyle name="Uwaga 3" xfId="9088" hidden="1"/>
    <cellStyle name="Uwaga 3" xfId="9078" hidden="1"/>
    <cellStyle name="Uwaga 3" xfId="9075" hidden="1"/>
    <cellStyle name="Uwaga 3" xfId="9073" hidden="1"/>
    <cellStyle name="Uwaga 3" xfId="9063" hidden="1"/>
    <cellStyle name="Uwaga 3" xfId="9060" hidden="1"/>
    <cellStyle name="Uwaga 3" xfId="9058" hidden="1"/>
    <cellStyle name="Uwaga 3" xfId="9048" hidden="1"/>
    <cellStyle name="Uwaga 3" xfId="9046" hidden="1"/>
    <cellStyle name="Uwaga 3" xfId="9045" hidden="1"/>
    <cellStyle name="Uwaga 3" xfId="9032" hidden="1"/>
    <cellStyle name="Uwaga 3" xfId="9029" hidden="1"/>
    <cellStyle name="Uwaga 3" xfId="9027" hidden="1"/>
    <cellStyle name="Uwaga 3" xfId="9017" hidden="1"/>
    <cellStyle name="Uwaga 3" xfId="9014" hidden="1"/>
    <cellStyle name="Uwaga 3" xfId="9012" hidden="1"/>
    <cellStyle name="Uwaga 3" xfId="9002" hidden="1"/>
    <cellStyle name="Uwaga 3" xfId="8999" hidden="1"/>
    <cellStyle name="Uwaga 3" xfId="8997" hidden="1"/>
    <cellStyle name="Uwaga 3" xfId="8988" hidden="1"/>
    <cellStyle name="Uwaga 3" xfId="8986" hidden="1"/>
    <cellStyle name="Uwaga 3" xfId="8985" hidden="1"/>
    <cellStyle name="Uwaga 3" xfId="8973" hidden="1"/>
    <cellStyle name="Uwaga 3" xfId="8971" hidden="1"/>
    <cellStyle name="Uwaga 3" xfId="8969" hidden="1"/>
    <cellStyle name="Uwaga 3" xfId="8958" hidden="1"/>
    <cellStyle name="Uwaga 3" xfId="8956" hidden="1"/>
    <cellStyle name="Uwaga 3" xfId="8954" hidden="1"/>
    <cellStyle name="Uwaga 3" xfId="8943" hidden="1"/>
    <cellStyle name="Uwaga 3" xfId="8941" hidden="1"/>
    <cellStyle name="Uwaga 3" xfId="8939" hidden="1"/>
    <cellStyle name="Uwaga 3" xfId="8928" hidden="1"/>
    <cellStyle name="Uwaga 3" xfId="8926" hidden="1"/>
    <cellStyle name="Uwaga 3" xfId="8925" hidden="1"/>
    <cellStyle name="Uwaga 3" xfId="8912" hidden="1"/>
    <cellStyle name="Uwaga 3" xfId="8909" hidden="1"/>
    <cellStyle name="Uwaga 3" xfId="8907" hidden="1"/>
    <cellStyle name="Uwaga 3" xfId="8897" hidden="1"/>
    <cellStyle name="Uwaga 3" xfId="8894" hidden="1"/>
    <cellStyle name="Uwaga 3" xfId="8892" hidden="1"/>
    <cellStyle name="Uwaga 3" xfId="8882" hidden="1"/>
    <cellStyle name="Uwaga 3" xfId="8879" hidden="1"/>
    <cellStyle name="Uwaga 3" xfId="8877" hidden="1"/>
    <cellStyle name="Uwaga 3" xfId="8868" hidden="1"/>
    <cellStyle name="Uwaga 3" xfId="8866" hidden="1"/>
    <cellStyle name="Uwaga 3" xfId="8864" hidden="1"/>
    <cellStyle name="Uwaga 3" xfId="8852" hidden="1"/>
    <cellStyle name="Uwaga 3" xfId="8849" hidden="1"/>
    <cellStyle name="Uwaga 3" xfId="8847" hidden="1"/>
    <cellStyle name="Uwaga 3" xfId="8837" hidden="1"/>
    <cellStyle name="Uwaga 3" xfId="8834" hidden="1"/>
    <cellStyle name="Uwaga 3" xfId="8832" hidden="1"/>
    <cellStyle name="Uwaga 3" xfId="8822" hidden="1"/>
    <cellStyle name="Uwaga 3" xfId="8819" hidden="1"/>
    <cellStyle name="Uwaga 3" xfId="8817" hidden="1"/>
    <cellStyle name="Uwaga 3" xfId="8810" hidden="1"/>
    <cellStyle name="Uwaga 3" xfId="8807" hidden="1"/>
    <cellStyle name="Uwaga 3" xfId="8805" hidden="1"/>
    <cellStyle name="Uwaga 3" xfId="8795" hidden="1"/>
    <cellStyle name="Uwaga 3" xfId="8792" hidden="1"/>
    <cellStyle name="Uwaga 3" xfId="8789" hidden="1"/>
    <cellStyle name="Uwaga 3" xfId="8780" hidden="1"/>
    <cellStyle name="Uwaga 3" xfId="8776" hidden="1"/>
    <cellStyle name="Uwaga 3" xfId="8773" hidden="1"/>
    <cellStyle name="Uwaga 3" xfId="8765" hidden="1"/>
    <cellStyle name="Uwaga 3" xfId="8762" hidden="1"/>
    <cellStyle name="Uwaga 3" xfId="8759" hidden="1"/>
    <cellStyle name="Uwaga 3" xfId="8750" hidden="1"/>
    <cellStyle name="Uwaga 3" xfId="8747" hidden="1"/>
    <cellStyle name="Uwaga 3" xfId="8744" hidden="1"/>
    <cellStyle name="Uwaga 3" xfId="8734" hidden="1"/>
    <cellStyle name="Uwaga 3" xfId="8730" hidden="1"/>
    <cellStyle name="Uwaga 3" xfId="8727" hidden="1"/>
    <cellStyle name="Uwaga 3" xfId="8718" hidden="1"/>
    <cellStyle name="Uwaga 3" xfId="8714" hidden="1"/>
    <cellStyle name="Uwaga 3" xfId="8712" hidden="1"/>
    <cellStyle name="Uwaga 3" xfId="8704" hidden="1"/>
    <cellStyle name="Uwaga 3" xfId="8700" hidden="1"/>
    <cellStyle name="Uwaga 3" xfId="8697" hidden="1"/>
    <cellStyle name="Uwaga 3" xfId="8690" hidden="1"/>
    <cellStyle name="Uwaga 3" xfId="8687" hidden="1"/>
    <cellStyle name="Uwaga 3" xfId="8684" hidden="1"/>
    <cellStyle name="Uwaga 3" xfId="8675" hidden="1"/>
    <cellStyle name="Uwaga 3" xfId="8670" hidden="1"/>
    <cellStyle name="Uwaga 3" xfId="8667" hidden="1"/>
    <cellStyle name="Uwaga 3" xfId="8660" hidden="1"/>
    <cellStyle name="Uwaga 3" xfId="8655" hidden="1"/>
    <cellStyle name="Uwaga 3" xfId="8652" hidden="1"/>
    <cellStyle name="Uwaga 3" xfId="8645" hidden="1"/>
    <cellStyle name="Uwaga 3" xfId="8640" hidden="1"/>
    <cellStyle name="Uwaga 3" xfId="8637" hidden="1"/>
    <cellStyle name="Uwaga 3" xfId="8631" hidden="1"/>
    <cellStyle name="Uwaga 3" xfId="8627" hidden="1"/>
    <cellStyle name="Uwaga 3" xfId="8624" hidden="1"/>
    <cellStyle name="Uwaga 3" xfId="8616" hidden="1"/>
    <cellStyle name="Uwaga 3" xfId="8611" hidden="1"/>
    <cellStyle name="Uwaga 3" xfId="8607" hidden="1"/>
    <cellStyle name="Uwaga 3" xfId="8601" hidden="1"/>
    <cellStyle name="Uwaga 3" xfId="8596" hidden="1"/>
    <cellStyle name="Uwaga 3" xfId="8592" hidden="1"/>
    <cellStyle name="Uwaga 3" xfId="8586" hidden="1"/>
    <cellStyle name="Uwaga 3" xfId="8581" hidden="1"/>
    <cellStyle name="Uwaga 3" xfId="8577" hidden="1"/>
    <cellStyle name="Uwaga 3" xfId="8572" hidden="1"/>
    <cellStyle name="Uwaga 3" xfId="8568" hidden="1"/>
    <cellStyle name="Uwaga 3" xfId="8564" hidden="1"/>
    <cellStyle name="Uwaga 3" xfId="8556" hidden="1"/>
    <cellStyle name="Uwaga 3" xfId="8551" hidden="1"/>
    <cellStyle name="Uwaga 3" xfId="8547" hidden="1"/>
    <cellStyle name="Uwaga 3" xfId="8541" hidden="1"/>
    <cellStyle name="Uwaga 3" xfId="8536" hidden="1"/>
    <cellStyle name="Uwaga 3" xfId="8532" hidden="1"/>
    <cellStyle name="Uwaga 3" xfId="8526" hidden="1"/>
    <cellStyle name="Uwaga 3" xfId="8521" hidden="1"/>
    <cellStyle name="Uwaga 3" xfId="8517" hidden="1"/>
    <cellStyle name="Uwaga 3" xfId="8513" hidden="1"/>
    <cellStyle name="Uwaga 3" xfId="8508" hidden="1"/>
    <cellStyle name="Uwaga 3" xfId="8503" hidden="1"/>
    <cellStyle name="Uwaga 3" xfId="8498" hidden="1"/>
    <cellStyle name="Uwaga 3" xfId="8494" hidden="1"/>
    <cellStyle name="Uwaga 3" xfId="8490" hidden="1"/>
    <cellStyle name="Uwaga 3" xfId="8483" hidden="1"/>
    <cellStyle name="Uwaga 3" xfId="8479" hidden="1"/>
    <cellStyle name="Uwaga 3" xfId="8474" hidden="1"/>
    <cellStyle name="Uwaga 3" xfId="8468" hidden="1"/>
    <cellStyle name="Uwaga 3" xfId="8464" hidden="1"/>
    <cellStyle name="Uwaga 3" xfId="8459" hidden="1"/>
    <cellStyle name="Uwaga 3" xfId="8453" hidden="1"/>
    <cellStyle name="Uwaga 3" xfId="8449" hidden="1"/>
    <cellStyle name="Uwaga 3" xfId="8444" hidden="1"/>
    <cellStyle name="Uwaga 3" xfId="8438" hidden="1"/>
    <cellStyle name="Uwaga 3" xfId="8434" hidden="1"/>
    <cellStyle name="Uwaga 3" xfId="8430" hidden="1"/>
    <cellStyle name="Uwaga 3" xfId="9290" hidden="1"/>
    <cellStyle name="Uwaga 3" xfId="9289" hidden="1"/>
    <cellStyle name="Uwaga 3" xfId="9288" hidden="1"/>
    <cellStyle name="Uwaga 3" xfId="9275" hidden="1"/>
    <cellStyle name="Uwaga 3" xfId="9274" hidden="1"/>
    <cellStyle name="Uwaga 3" xfId="9273" hidden="1"/>
    <cellStyle name="Uwaga 3" xfId="9260" hidden="1"/>
    <cellStyle name="Uwaga 3" xfId="9259" hidden="1"/>
    <cellStyle name="Uwaga 3" xfId="9258" hidden="1"/>
    <cellStyle name="Uwaga 3" xfId="9245" hidden="1"/>
    <cellStyle name="Uwaga 3" xfId="9244" hidden="1"/>
    <cellStyle name="Uwaga 3" xfId="9243" hidden="1"/>
    <cellStyle name="Uwaga 3" xfId="9230" hidden="1"/>
    <cellStyle name="Uwaga 3" xfId="9229" hidden="1"/>
    <cellStyle name="Uwaga 3" xfId="9228"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7" hidden="1"/>
    <cellStyle name="Uwaga 3" xfId="9156" hidden="1"/>
    <cellStyle name="Uwaga 3" xfId="9154" hidden="1"/>
    <cellStyle name="Uwaga 3" xfId="9152" hidden="1"/>
    <cellStyle name="Uwaga 3" xfId="9141" hidden="1"/>
    <cellStyle name="Uwaga 3" xfId="9139" hidden="1"/>
    <cellStyle name="Uwaga 3" xfId="9137"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2" hidden="1"/>
    <cellStyle name="Uwaga 3" xfId="9081" hidden="1"/>
    <cellStyle name="Uwaga 3" xfId="9079" hidden="1"/>
    <cellStyle name="Uwaga 3" xfId="9077" hidden="1"/>
    <cellStyle name="Uwaga 3" xfId="9066" hidden="1"/>
    <cellStyle name="Uwaga 3" xfId="9064" hidden="1"/>
    <cellStyle name="Uwaga 3" xfId="9062" hidden="1"/>
    <cellStyle name="Uwaga 3" xfId="9051" hidden="1"/>
    <cellStyle name="Uwaga 3" xfId="9049" hidden="1"/>
    <cellStyle name="Uwaga 3" xfId="9047" hidden="1"/>
    <cellStyle name="Uwaga 3" xfId="9036" hidden="1"/>
    <cellStyle name="Uwaga 3" xfId="9034" hidden="1"/>
    <cellStyle name="Uwaga 3" xfId="9031" hidden="1"/>
    <cellStyle name="Uwaga 3" xfId="9021" hidden="1"/>
    <cellStyle name="Uwaga 3" xfId="9018" hidden="1"/>
    <cellStyle name="Uwaga 3" xfId="9015" hidden="1"/>
    <cellStyle name="Uwaga 3" xfId="9006" hidden="1"/>
    <cellStyle name="Uwaga 3" xfId="9004" hidden="1"/>
    <cellStyle name="Uwaga 3" xfId="9001" hidden="1"/>
    <cellStyle name="Uwaga 3" xfId="8991" hidden="1"/>
    <cellStyle name="Uwaga 3" xfId="8989" hidden="1"/>
    <cellStyle name="Uwaga 3" xfId="8987" hidden="1"/>
    <cellStyle name="Uwaga 3" xfId="8976" hidden="1"/>
    <cellStyle name="Uwaga 3" xfId="8974" hidden="1"/>
    <cellStyle name="Uwaga 3" xfId="8972" hidden="1"/>
    <cellStyle name="Uwaga 3" xfId="8961" hidden="1"/>
    <cellStyle name="Uwaga 3" xfId="8959" hidden="1"/>
    <cellStyle name="Uwaga 3" xfId="8957" hidden="1"/>
    <cellStyle name="Uwaga 3" xfId="8946" hidden="1"/>
    <cellStyle name="Uwaga 3" xfId="8944" hidden="1"/>
    <cellStyle name="Uwaga 3" xfId="8942" hidden="1"/>
    <cellStyle name="Uwaga 3" xfId="8931" hidden="1"/>
    <cellStyle name="Uwaga 3" xfId="8929" hidden="1"/>
    <cellStyle name="Uwaga 3" xfId="8927" hidden="1"/>
    <cellStyle name="Uwaga 3" xfId="8916" hidden="1"/>
    <cellStyle name="Uwaga 3" xfId="8914" hidden="1"/>
    <cellStyle name="Uwaga 3" xfId="8911" hidden="1"/>
    <cellStyle name="Uwaga 3" xfId="8901" hidden="1"/>
    <cellStyle name="Uwaga 3" xfId="8898" hidden="1"/>
    <cellStyle name="Uwaga 3" xfId="8895" hidden="1"/>
    <cellStyle name="Uwaga 3" xfId="8886" hidden="1"/>
    <cellStyle name="Uwaga 3" xfId="8883" hidden="1"/>
    <cellStyle name="Uwaga 3" xfId="8880" hidden="1"/>
    <cellStyle name="Uwaga 3" xfId="8871" hidden="1"/>
    <cellStyle name="Uwaga 3" xfId="8869" hidden="1"/>
    <cellStyle name="Uwaga 3" xfId="8867" hidden="1"/>
    <cellStyle name="Uwaga 3" xfId="8856" hidden="1"/>
    <cellStyle name="Uwaga 3" xfId="8853" hidden="1"/>
    <cellStyle name="Uwaga 3" xfId="8850" hidden="1"/>
    <cellStyle name="Uwaga 3" xfId="8841" hidden="1"/>
    <cellStyle name="Uwaga 3" xfId="8838" hidden="1"/>
    <cellStyle name="Uwaga 3" xfId="8835" hidden="1"/>
    <cellStyle name="Uwaga 3" xfId="8826" hidden="1"/>
    <cellStyle name="Uwaga 3" xfId="8823" hidden="1"/>
    <cellStyle name="Uwaga 3" xfId="8820" hidden="1"/>
    <cellStyle name="Uwaga 3" xfId="8813" hidden="1"/>
    <cellStyle name="Uwaga 3" xfId="8809" hidden="1"/>
    <cellStyle name="Uwaga 3" xfId="8806" hidden="1"/>
    <cellStyle name="Uwaga 3" xfId="8798" hidden="1"/>
    <cellStyle name="Uwaga 3" xfId="8794" hidden="1"/>
    <cellStyle name="Uwaga 3" xfId="8791" hidden="1"/>
    <cellStyle name="Uwaga 3" xfId="8783" hidden="1"/>
    <cellStyle name="Uwaga 3" xfId="8779" hidden="1"/>
    <cellStyle name="Uwaga 3" xfId="8775" hidden="1"/>
    <cellStyle name="Uwaga 3" xfId="8768" hidden="1"/>
    <cellStyle name="Uwaga 3" xfId="8764" hidden="1"/>
    <cellStyle name="Uwaga 3" xfId="8761" hidden="1"/>
    <cellStyle name="Uwaga 3" xfId="8753" hidden="1"/>
    <cellStyle name="Uwaga 3" xfId="8749" hidden="1"/>
    <cellStyle name="Uwaga 3" xfId="8746" hidden="1"/>
    <cellStyle name="Uwaga 3" xfId="8737" hidden="1"/>
    <cellStyle name="Uwaga 3" xfId="8732" hidden="1"/>
    <cellStyle name="Uwaga 3" xfId="8728" hidden="1"/>
    <cellStyle name="Uwaga 3" xfId="8722" hidden="1"/>
    <cellStyle name="Uwaga 3" xfId="8717" hidden="1"/>
    <cellStyle name="Uwaga 3" xfId="8713" hidden="1"/>
    <cellStyle name="Uwaga 3" xfId="8707" hidden="1"/>
    <cellStyle name="Uwaga 3" xfId="8702" hidden="1"/>
    <cellStyle name="Uwaga 3" xfId="8698" hidden="1"/>
    <cellStyle name="Uwaga 3" xfId="8693" hidden="1"/>
    <cellStyle name="Uwaga 3" xfId="8689" hidden="1"/>
    <cellStyle name="Uwaga 3" xfId="8685" hidden="1"/>
    <cellStyle name="Uwaga 3" xfId="8678" hidden="1"/>
    <cellStyle name="Uwaga 3" xfId="8673" hidden="1"/>
    <cellStyle name="Uwaga 3" xfId="8669" hidden="1"/>
    <cellStyle name="Uwaga 3" xfId="8662" hidden="1"/>
    <cellStyle name="Uwaga 3" xfId="8657" hidden="1"/>
    <cellStyle name="Uwaga 3" xfId="8653" hidden="1"/>
    <cellStyle name="Uwaga 3" xfId="8648" hidden="1"/>
    <cellStyle name="Uwaga 3" xfId="8643" hidden="1"/>
    <cellStyle name="Uwaga 3" xfId="8639" hidden="1"/>
    <cellStyle name="Uwaga 3" xfId="8633" hidden="1"/>
    <cellStyle name="Uwaga 3" xfId="8629" hidden="1"/>
    <cellStyle name="Uwaga 3" xfId="8626" hidden="1"/>
    <cellStyle name="Uwaga 3" xfId="8619" hidden="1"/>
    <cellStyle name="Uwaga 3" xfId="8614" hidden="1"/>
    <cellStyle name="Uwaga 3" xfId="8609" hidden="1"/>
    <cellStyle name="Uwaga 3" xfId="8603" hidden="1"/>
    <cellStyle name="Uwaga 3" xfId="8598" hidden="1"/>
    <cellStyle name="Uwaga 3" xfId="8593" hidden="1"/>
    <cellStyle name="Uwaga 3" xfId="8588" hidden="1"/>
    <cellStyle name="Uwaga 3" xfId="8583" hidden="1"/>
    <cellStyle name="Uwaga 3" xfId="8578" hidden="1"/>
    <cellStyle name="Uwaga 3" xfId="8574" hidden="1"/>
    <cellStyle name="Uwaga 3" xfId="8570" hidden="1"/>
    <cellStyle name="Uwaga 3" xfId="8565" hidden="1"/>
    <cellStyle name="Uwaga 3" xfId="8558" hidden="1"/>
    <cellStyle name="Uwaga 3" xfId="8553" hidden="1"/>
    <cellStyle name="Uwaga 3" xfId="8548" hidden="1"/>
    <cellStyle name="Uwaga 3" xfId="8542" hidden="1"/>
    <cellStyle name="Uwaga 3" xfId="8537" hidden="1"/>
    <cellStyle name="Uwaga 3" xfId="8533" hidden="1"/>
    <cellStyle name="Uwaga 3" xfId="8528" hidden="1"/>
    <cellStyle name="Uwaga 3" xfId="8523" hidden="1"/>
    <cellStyle name="Uwaga 3" xfId="8518" hidden="1"/>
    <cellStyle name="Uwaga 3" xfId="8514" hidden="1"/>
    <cellStyle name="Uwaga 3" xfId="8509" hidden="1"/>
    <cellStyle name="Uwaga 3" xfId="8504" hidden="1"/>
    <cellStyle name="Uwaga 3" xfId="8499" hidden="1"/>
    <cellStyle name="Uwaga 3" xfId="8495" hidden="1"/>
    <cellStyle name="Uwaga 3" xfId="8491" hidden="1"/>
    <cellStyle name="Uwaga 3" xfId="8484" hidden="1"/>
    <cellStyle name="Uwaga 3" xfId="8480" hidden="1"/>
    <cellStyle name="Uwaga 3" xfId="8475" hidden="1"/>
    <cellStyle name="Uwaga 3" xfId="8469" hidden="1"/>
    <cellStyle name="Uwaga 3" xfId="8465" hidden="1"/>
    <cellStyle name="Uwaga 3" xfId="8460" hidden="1"/>
    <cellStyle name="Uwaga 3" xfId="8454" hidden="1"/>
    <cellStyle name="Uwaga 3" xfId="8450" hidden="1"/>
    <cellStyle name="Uwaga 3" xfId="8446" hidden="1"/>
    <cellStyle name="Uwaga 3" xfId="8439" hidden="1"/>
    <cellStyle name="Uwaga 3" xfId="8435" hidden="1"/>
    <cellStyle name="Uwaga 3" xfId="8431" hidden="1"/>
    <cellStyle name="Uwaga 3" xfId="9295" hidden="1"/>
    <cellStyle name="Uwaga 3" xfId="9293" hidden="1"/>
    <cellStyle name="Uwaga 3" xfId="9291" hidden="1"/>
    <cellStyle name="Uwaga 3" xfId="9278" hidden="1"/>
    <cellStyle name="Uwaga 3" xfId="9277" hidden="1"/>
    <cellStyle name="Uwaga 3" xfId="9276" hidden="1"/>
    <cellStyle name="Uwaga 3" xfId="9263" hidden="1"/>
    <cellStyle name="Uwaga 3" xfId="9262" hidden="1"/>
    <cellStyle name="Uwaga 3" xfId="9261" hidden="1"/>
    <cellStyle name="Uwaga 3" xfId="9249" hidden="1"/>
    <cellStyle name="Uwaga 3" xfId="9247" hidden="1"/>
    <cellStyle name="Uwaga 3" xfId="9246" hidden="1"/>
    <cellStyle name="Uwaga 3" xfId="9233" hidden="1"/>
    <cellStyle name="Uwaga 3" xfId="9232" hidden="1"/>
    <cellStyle name="Uwaga 3" xfId="9231"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5"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90" hidden="1"/>
    <cellStyle name="Uwaga 3" xfId="8979" hidden="1"/>
    <cellStyle name="Uwaga 3" xfId="8977" hidden="1"/>
    <cellStyle name="Uwaga 3" xfId="8975" hidden="1"/>
    <cellStyle name="Uwaga 3" xfId="8964" hidden="1"/>
    <cellStyle name="Uwaga 3" xfId="8962" hidden="1"/>
    <cellStyle name="Uwaga 3" xfId="8960" hidden="1"/>
    <cellStyle name="Uwaga 3" xfId="8949" hidden="1"/>
    <cellStyle name="Uwaga 3" xfId="8947" hidden="1"/>
    <cellStyle name="Uwaga 3" xfId="8945" hidden="1"/>
    <cellStyle name="Uwaga 3" xfId="8934" hidden="1"/>
    <cellStyle name="Uwaga 3" xfId="8932" hidden="1"/>
    <cellStyle name="Uwaga 3" xfId="8930" hidden="1"/>
    <cellStyle name="Uwaga 3" xfId="8919" hidden="1"/>
    <cellStyle name="Uwaga 3" xfId="8917" hidden="1"/>
    <cellStyle name="Uwaga 3" xfId="8915" hidden="1"/>
    <cellStyle name="Uwaga 3" xfId="8904" hidden="1"/>
    <cellStyle name="Uwaga 3" xfId="8902" hidden="1"/>
    <cellStyle name="Uwaga 3" xfId="8899" hidden="1"/>
    <cellStyle name="Uwaga 3" xfId="8889" hidden="1"/>
    <cellStyle name="Uwaga 3" xfId="8887" hidden="1"/>
    <cellStyle name="Uwaga 3" xfId="8885" hidden="1"/>
    <cellStyle name="Uwaga 3" xfId="8874" hidden="1"/>
    <cellStyle name="Uwaga 3" xfId="8872" hidden="1"/>
    <cellStyle name="Uwaga 3" xfId="8870" hidden="1"/>
    <cellStyle name="Uwaga 3" xfId="8859" hidden="1"/>
    <cellStyle name="Uwaga 3" xfId="8857" hidden="1"/>
    <cellStyle name="Uwaga 3" xfId="8854" hidden="1"/>
    <cellStyle name="Uwaga 3" xfId="8844" hidden="1"/>
    <cellStyle name="Uwaga 3" xfId="8842" hidden="1"/>
    <cellStyle name="Uwaga 3" xfId="8839" hidden="1"/>
    <cellStyle name="Uwaga 3" xfId="8829" hidden="1"/>
    <cellStyle name="Uwaga 3" xfId="8827" hidden="1"/>
    <cellStyle name="Uwaga 3" xfId="8824" hidden="1"/>
    <cellStyle name="Uwaga 3" xfId="8815" hidden="1"/>
    <cellStyle name="Uwaga 3" xfId="8812" hidden="1"/>
    <cellStyle name="Uwaga 3" xfId="8808" hidden="1"/>
    <cellStyle name="Uwaga 3" xfId="8800" hidden="1"/>
    <cellStyle name="Uwaga 3" xfId="8797" hidden="1"/>
    <cellStyle name="Uwaga 3" xfId="8793" hidden="1"/>
    <cellStyle name="Uwaga 3" xfId="8785" hidden="1"/>
    <cellStyle name="Uwaga 3" xfId="8782" hidden="1"/>
    <cellStyle name="Uwaga 3" xfId="8778" hidden="1"/>
    <cellStyle name="Uwaga 3" xfId="8770" hidden="1"/>
    <cellStyle name="Uwaga 3" xfId="8767" hidden="1"/>
    <cellStyle name="Uwaga 3" xfId="8763" hidden="1"/>
    <cellStyle name="Uwaga 3" xfId="8755" hidden="1"/>
    <cellStyle name="Uwaga 3" xfId="8752" hidden="1"/>
    <cellStyle name="Uwaga 3" xfId="8748" hidden="1"/>
    <cellStyle name="Uwaga 3" xfId="8740" hidden="1"/>
    <cellStyle name="Uwaga 3" xfId="8736" hidden="1"/>
    <cellStyle name="Uwaga 3" xfId="8731" hidden="1"/>
    <cellStyle name="Uwaga 3" xfId="8725" hidden="1"/>
    <cellStyle name="Uwaga 3" xfId="8721" hidden="1"/>
    <cellStyle name="Uwaga 3" xfId="8716" hidden="1"/>
    <cellStyle name="Uwaga 3" xfId="8710" hidden="1"/>
    <cellStyle name="Uwaga 3" xfId="8706" hidden="1"/>
    <cellStyle name="Uwaga 3" xfId="8701" hidden="1"/>
    <cellStyle name="Uwaga 3" xfId="8695" hidden="1"/>
    <cellStyle name="Uwaga 3" xfId="8692" hidden="1"/>
    <cellStyle name="Uwaga 3" xfId="8688" hidden="1"/>
    <cellStyle name="Uwaga 3" xfId="8680" hidden="1"/>
    <cellStyle name="Uwaga 3" xfId="8677" hidden="1"/>
    <cellStyle name="Uwaga 3" xfId="8672" hidden="1"/>
    <cellStyle name="Uwaga 3" xfId="8665" hidden="1"/>
    <cellStyle name="Uwaga 3" xfId="8661" hidden="1"/>
    <cellStyle name="Uwaga 3" xfId="8656" hidden="1"/>
    <cellStyle name="Uwaga 3" xfId="8650" hidden="1"/>
    <cellStyle name="Uwaga 3" xfId="8646" hidden="1"/>
    <cellStyle name="Uwaga 3" xfId="8641" hidden="1"/>
    <cellStyle name="Uwaga 3" xfId="8635" hidden="1"/>
    <cellStyle name="Uwaga 3" xfId="8632" hidden="1"/>
    <cellStyle name="Uwaga 3" xfId="8628" hidden="1"/>
    <cellStyle name="Uwaga 3" xfId="8620" hidden="1"/>
    <cellStyle name="Uwaga 3" xfId="8615" hidden="1"/>
    <cellStyle name="Uwaga 3" xfId="8610" hidden="1"/>
    <cellStyle name="Uwaga 3" xfId="8605" hidden="1"/>
    <cellStyle name="Uwaga 3" xfId="8600" hidden="1"/>
    <cellStyle name="Uwaga 3" xfId="8595" hidden="1"/>
    <cellStyle name="Uwaga 3" xfId="8590" hidden="1"/>
    <cellStyle name="Uwaga 3" xfId="8585" hidden="1"/>
    <cellStyle name="Uwaga 3" xfId="8580" hidden="1"/>
    <cellStyle name="Uwaga 3" xfId="8575" hidden="1"/>
    <cellStyle name="Uwaga 3" xfId="8571" hidden="1"/>
    <cellStyle name="Uwaga 3" xfId="8566" hidden="1"/>
    <cellStyle name="Uwaga 3" xfId="8559" hidden="1"/>
    <cellStyle name="Uwaga 3" xfId="8554" hidden="1"/>
    <cellStyle name="Uwaga 3" xfId="8549" hidden="1"/>
    <cellStyle name="Uwaga 3" xfId="8544" hidden="1"/>
    <cellStyle name="Uwaga 3" xfId="8539" hidden="1"/>
    <cellStyle name="Uwaga 3" xfId="8534" hidden="1"/>
    <cellStyle name="Uwaga 3" xfId="8529" hidden="1"/>
    <cellStyle name="Uwaga 3" xfId="8524" hidden="1"/>
    <cellStyle name="Uwaga 3" xfId="8519" hidden="1"/>
    <cellStyle name="Uwaga 3" xfId="8515" hidden="1"/>
    <cellStyle name="Uwaga 3" xfId="8510" hidden="1"/>
    <cellStyle name="Uwaga 3" xfId="8505" hidden="1"/>
    <cellStyle name="Uwaga 3" xfId="8500" hidden="1"/>
    <cellStyle name="Uwaga 3" xfId="8496" hidden="1"/>
    <cellStyle name="Uwaga 3" xfId="8492" hidden="1"/>
    <cellStyle name="Uwaga 3" xfId="8485" hidden="1"/>
    <cellStyle name="Uwaga 3" xfId="8481" hidden="1"/>
    <cellStyle name="Uwaga 3" xfId="8476" hidden="1"/>
    <cellStyle name="Uwaga 3" xfId="8470" hidden="1"/>
    <cellStyle name="Uwaga 3" xfId="8466" hidden="1"/>
    <cellStyle name="Uwaga 3" xfId="8461" hidden="1"/>
    <cellStyle name="Uwaga 3" xfId="8455" hidden="1"/>
    <cellStyle name="Uwaga 3" xfId="8451" hidden="1"/>
    <cellStyle name="Uwaga 3" xfId="8447" hidden="1"/>
    <cellStyle name="Uwaga 3" xfId="8440" hidden="1"/>
    <cellStyle name="Uwaga 3" xfId="8436" hidden="1"/>
    <cellStyle name="Uwaga 3" xfId="8432" hidden="1"/>
    <cellStyle name="Uwaga 3" xfId="9299" hidden="1"/>
    <cellStyle name="Uwaga 3" xfId="9298" hidden="1"/>
    <cellStyle name="Uwaga 3" xfId="9296" hidden="1"/>
    <cellStyle name="Uwaga 3" xfId="9283" hidden="1"/>
    <cellStyle name="Uwaga 3" xfId="9281" hidden="1"/>
    <cellStyle name="Uwaga 3" xfId="9279" hidden="1"/>
    <cellStyle name="Uwaga 3" xfId="9269" hidden="1"/>
    <cellStyle name="Uwaga 3" xfId="9267" hidden="1"/>
    <cellStyle name="Uwaga 3" xfId="9265" hidden="1"/>
    <cellStyle name="Uwaga 3" xfId="9254" hidden="1"/>
    <cellStyle name="Uwaga 3" xfId="9252" hidden="1"/>
    <cellStyle name="Uwaga 3" xfId="9250" hidden="1"/>
    <cellStyle name="Uwaga 3" xfId="9237" hidden="1"/>
    <cellStyle name="Uwaga 3" xfId="9235" hidden="1"/>
    <cellStyle name="Uwaga 3" xfId="9234"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50" hidden="1"/>
    <cellStyle name="Uwaga 3" xfId="8948" hidden="1"/>
    <cellStyle name="Uwaga 3" xfId="8936" hidden="1"/>
    <cellStyle name="Uwaga 3" xfId="8935" hidden="1"/>
    <cellStyle name="Uwaga 3" xfId="8933" hidden="1"/>
    <cellStyle name="Uwaga 3" xfId="8921" hidden="1"/>
    <cellStyle name="Uwaga 3" xfId="8920" hidden="1"/>
    <cellStyle name="Uwaga 3" xfId="8918" hidden="1"/>
    <cellStyle name="Uwaga 3" xfId="8906" hidden="1"/>
    <cellStyle name="Uwaga 3" xfId="8905" hidden="1"/>
    <cellStyle name="Uwaga 3" xfId="8903" hidden="1"/>
    <cellStyle name="Uwaga 3" xfId="8891" hidden="1"/>
    <cellStyle name="Uwaga 3" xfId="8890" hidden="1"/>
    <cellStyle name="Uwaga 3" xfId="8888" hidden="1"/>
    <cellStyle name="Uwaga 3" xfId="8876" hidden="1"/>
    <cellStyle name="Uwaga 3" xfId="8875" hidden="1"/>
    <cellStyle name="Uwaga 3" xfId="8873" hidden="1"/>
    <cellStyle name="Uwaga 3" xfId="8861" hidden="1"/>
    <cellStyle name="Uwaga 3" xfId="8860" hidden="1"/>
    <cellStyle name="Uwaga 3" xfId="8858" hidden="1"/>
    <cellStyle name="Uwaga 3" xfId="8846" hidden="1"/>
    <cellStyle name="Uwaga 3" xfId="8845" hidden="1"/>
    <cellStyle name="Uwaga 3" xfId="8843" hidden="1"/>
    <cellStyle name="Uwaga 3" xfId="8831" hidden="1"/>
    <cellStyle name="Uwaga 3" xfId="8830" hidden="1"/>
    <cellStyle name="Uwaga 3" xfId="8828" hidden="1"/>
    <cellStyle name="Uwaga 3" xfId="8816" hidden="1"/>
    <cellStyle name="Uwaga 3" xfId="8814" hidden="1"/>
    <cellStyle name="Uwaga 3" xfId="8811" hidden="1"/>
    <cellStyle name="Uwaga 3" xfId="8801" hidden="1"/>
    <cellStyle name="Uwaga 3" xfId="8799" hidden="1"/>
    <cellStyle name="Uwaga 3" xfId="8796" hidden="1"/>
    <cellStyle name="Uwaga 3" xfId="8786" hidden="1"/>
    <cellStyle name="Uwaga 3" xfId="8784" hidden="1"/>
    <cellStyle name="Uwaga 3" xfId="8781" hidden="1"/>
    <cellStyle name="Uwaga 3" xfId="8771" hidden="1"/>
    <cellStyle name="Uwaga 3" xfId="8769" hidden="1"/>
    <cellStyle name="Uwaga 3" xfId="8766" hidden="1"/>
    <cellStyle name="Uwaga 3" xfId="8756" hidden="1"/>
    <cellStyle name="Uwaga 3" xfId="8754" hidden="1"/>
    <cellStyle name="Uwaga 3" xfId="8751" hidden="1"/>
    <cellStyle name="Uwaga 3" xfId="8741" hidden="1"/>
    <cellStyle name="Uwaga 3" xfId="8739" hidden="1"/>
    <cellStyle name="Uwaga 3" xfId="8735" hidden="1"/>
    <cellStyle name="Uwaga 3" xfId="8726" hidden="1"/>
    <cellStyle name="Uwaga 3" xfId="8723" hidden="1"/>
    <cellStyle name="Uwaga 3" xfId="8719" hidden="1"/>
    <cellStyle name="Uwaga 3" xfId="8711" hidden="1"/>
    <cellStyle name="Uwaga 3" xfId="8709" hidden="1"/>
    <cellStyle name="Uwaga 3" xfId="8705" hidden="1"/>
    <cellStyle name="Uwaga 3" xfId="8696" hidden="1"/>
    <cellStyle name="Uwaga 3" xfId="8694" hidden="1"/>
    <cellStyle name="Uwaga 3" xfId="8691" hidden="1"/>
    <cellStyle name="Uwaga 3" xfId="8681" hidden="1"/>
    <cellStyle name="Uwaga 3" xfId="8679" hidden="1"/>
    <cellStyle name="Uwaga 3" xfId="8674" hidden="1"/>
    <cellStyle name="Uwaga 3" xfId="8666" hidden="1"/>
    <cellStyle name="Uwaga 3" xfId="8664" hidden="1"/>
    <cellStyle name="Uwaga 3" xfId="8659" hidden="1"/>
    <cellStyle name="Uwaga 3" xfId="8651" hidden="1"/>
    <cellStyle name="Uwaga 3" xfId="8649" hidden="1"/>
    <cellStyle name="Uwaga 3" xfId="8644" hidden="1"/>
    <cellStyle name="Uwaga 3" xfId="8636" hidden="1"/>
    <cellStyle name="Uwaga 3" xfId="8634" hidden="1"/>
    <cellStyle name="Uwaga 3" xfId="8630" hidden="1"/>
    <cellStyle name="Uwaga 3" xfId="8621" hidden="1"/>
    <cellStyle name="Uwaga 3" xfId="8618" hidden="1"/>
    <cellStyle name="Uwaga 3" xfId="8613" hidden="1"/>
    <cellStyle name="Uwaga 3" xfId="8606" hidden="1"/>
    <cellStyle name="Uwaga 3" xfId="8602" hidden="1"/>
    <cellStyle name="Uwaga 3" xfId="8597" hidden="1"/>
    <cellStyle name="Uwaga 3" xfId="8591" hidden="1"/>
    <cellStyle name="Uwaga 3" xfId="8587" hidden="1"/>
    <cellStyle name="Uwaga 3" xfId="8582" hidden="1"/>
    <cellStyle name="Uwaga 3" xfId="8576" hidden="1"/>
    <cellStyle name="Uwaga 3" xfId="8573" hidden="1"/>
    <cellStyle name="Uwaga 3" xfId="8569" hidden="1"/>
    <cellStyle name="Uwaga 3" xfId="8560" hidden="1"/>
    <cellStyle name="Uwaga 3" xfId="8555" hidden="1"/>
    <cellStyle name="Uwaga 3" xfId="8550" hidden="1"/>
    <cellStyle name="Uwaga 3" xfId="8545" hidden="1"/>
    <cellStyle name="Uwaga 3" xfId="8540" hidden="1"/>
    <cellStyle name="Uwaga 3" xfId="8535" hidden="1"/>
    <cellStyle name="Uwaga 3" xfId="8530" hidden="1"/>
    <cellStyle name="Uwaga 3" xfId="8525" hidden="1"/>
    <cellStyle name="Uwaga 3" xfId="8520" hidden="1"/>
    <cellStyle name="Uwaga 3" xfId="8516" hidden="1"/>
    <cellStyle name="Uwaga 3" xfId="8511" hidden="1"/>
    <cellStyle name="Uwaga 3" xfId="8506" hidden="1"/>
    <cellStyle name="Uwaga 3" xfId="8501" hidden="1"/>
    <cellStyle name="Uwaga 3" xfId="8497" hidden="1"/>
    <cellStyle name="Uwaga 3" xfId="8493" hidden="1"/>
    <cellStyle name="Uwaga 3" xfId="8486" hidden="1"/>
    <cellStyle name="Uwaga 3" xfId="8482" hidden="1"/>
    <cellStyle name="Uwaga 3" xfId="8477" hidden="1"/>
    <cellStyle name="Uwaga 3" xfId="8471" hidden="1"/>
    <cellStyle name="Uwaga 3" xfId="8467" hidden="1"/>
    <cellStyle name="Uwaga 3" xfId="8462" hidden="1"/>
    <cellStyle name="Uwaga 3" xfId="8456" hidden="1"/>
    <cellStyle name="Uwaga 3" xfId="8452" hidden="1"/>
    <cellStyle name="Uwaga 3" xfId="8448" hidden="1"/>
    <cellStyle name="Uwaga 3" xfId="8441" hidden="1"/>
    <cellStyle name="Uwaga 3" xfId="8437" hidden="1"/>
    <cellStyle name="Uwaga 3" xfId="8433" hidden="1"/>
    <cellStyle name="Uwaga 3" xfId="4452" hidden="1"/>
    <cellStyle name="Uwaga 3" xfId="3503" hidden="1"/>
    <cellStyle name="Uwaga 3" xfId="3466" hidden="1"/>
    <cellStyle name="Uwaga 3" xfId="2418" hidden="1"/>
    <cellStyle name="Uwaga 3" xfId="2414" hidden="1"/>
    <cellStyle name="Uwaga 3" xfId="2410" hidden="1"/>
    <cellStyle name="Uwaga 3" xfId="2379" hidden="1"/>
    <cellStyle name="Uwaga 3" xfId="2375" hidden="1"/>
    <cellStyle name="Uwaga 3" xfId="2371" hidden="1"/>
    <cellStyle name="Uwaga 3" xfId="2341" hidden="1"/>
    <cellStyle name="Uwaga 3" xfId="2338" hidden="1"/>
    <cellStyle name="Uwaga 3" xfId="2333" hidden="1"/>
    <cellStyle name="Uwaga 3" xfId="2295" hidden="1"/>
    <cellStyle name="Uwaga 3" xfId="2291" hidden="1"/>
    <cellStyle name="Uwaga 3" xfId="2287" hidden="1"/>
    <cellStyle name="Uwaga 3" xfId="2251" hidden="1"/>
    <cellStyle name="Uwaga 3" xfId="2246" hidden="1"/>
    <cellStyle name="Uwaga 3" xfId="2241" hidden="1"/>
    <cellStyle name="Uwaga 3" xfId="2212" hidden="1"/>
    <cellStyle name="Uwaga 3" xfId="2207" hidden="1"/>
    <cellStyle name="Uwaga 3" xfId="2202" hidden="1"/>
    <cellStyle name="Uwaga 3" xfId="2170" hidden="1"/>
    <cellStyle name="Uwaga 3" xfId="2165" hidden="1"/>
    <cellStyle name="Uwaga 3" xfId="2160" hidden="1"/>
    <cellStyle name="Uwaga 3" xfId="2132" hidden="1"/>
    <cellStyle name="Uwaga 3" xfId="2127" hidden="1"/>
    <cellStyle name="Uwaga 3" xfId="2123" hidden="1"/>
    <cellStyle name="Uwaga 3" xfId="2083" hidden="1"/>
    <cellStyle name="Uwaga 3" xfId="2078" hidden="1"/>
    <cellStyle name="Uwaga 3" xfId="2074" hidden="1"/>
    <cellStyle name="Uwaga 3" xfId="2044" hidden="1"/>
    <cellStyle name="Uwaga 3" xfId="2039" hidden="1"/>
    <cellStyle name="Uwaga 3" xfId="2033" hidden="1"/>
    <cellStyle name="Uwaga 3" xfId="2004" hidden="1"/>
    <cellStyle name="Uwaga 3" xfId="1997" hidden="1"/>
    <cellStyle name="Uwaga 3" xfId="1992" hidden="1"/>
    <cellStyle name="Uwaga 3" xfId="1962" hidden="1"/>
    <cellStyle name="Uwaga 3" xfId="1959" hidden="1"/>
    <cellStyle name="Uwaga 3" xfId="1953" hidden="1"/>
    <cellStyle name="Uwaga 3" xfId="1915" hidden="1"/>
    <cellStyle name="Uwaga 3" xfId="1910" hidden="1"/>
    <cellStyle name="Uwaga 3" xfId="1905" hidden="1"/>
    <cellStyle name="Uwaga 3" xfId="1877" hidden="1"/>
    <cellStyle name="Uwaga 3" xfId="1871" hidden="1"/>
    <cellStyle name="Uwaga 3" xfId="1864" hidden="1"/>
    <cellStyle name="Uwaga 3" xfId="1836" hidden="1"/>
    <cellStyle name="Uwaga 3" xfId="1831" hidden="1"/>
    <cellStyle name="Uwaga 3" xfId="1824" hidden="1"/>
    <cellStyle name="Uwaga 3" xfId="1792" hidden="1"/>
    <cellStyle name="Uwaga 3" xfId="1787" hidden="1"/>
    <cellStyle name="Uwaga 3" xfId="1783" hidden="1"/>
    <cellStyle name="Uwaga 3" xfId="1748" hidden="1"/>
    <cellStyle name="Uwaga 3" xfId="1743" hidden="1"/>
    <cellStyle name="Uwaga 3" xfId="1738" hidden="1"/>
    <cellStyle name="Uwaga 3" xfId="1707" hidden="1"/>
    <cellStyle name="Uwaga 3" xfId="1701" hidden="1"/>
    <cellStyle name="Uwaga 3" xfId="1695" hidden="1"/>
    <cellStyle name="Uwaga 3" xfId="1666" hidden="1"/>
    <cellStyle name="Uwaga 3" xfId="1659" hidden="1"/>
    <cellStyle name="Uwaga 3" xfId="1653" hidden="1"/>
    <cellStyle name="Uwaga 3" xfId="1623" hidden="1"/>
    <cellStyle name="Uwaga 3" xfId="1618" hidden="1"/>
    <cellStyle name="Uwaga 3" xfId="1614" hidden="1"/>
    <cellStyle name="Uwaga 3" xfId="1578" hidden="1"/>
    <cellStyle name="Uwaga 3" xfId="1575" hidden="1"/>
    <cellStyle name="Uwaga 3" xfId="1571" hidden="1"/>
    <cellStyle name="Uwaga 3" xfId="1538" hidden="1"/>
    <cellStyle name="Uwaga 3" xfId="1533" hidden="1"/>
    <cellStyle name="Uwaga 3" xfId="1530" hidden="1"/>
    <cellStyle name="Uwaga 3" xfId="1497" hidden="1"/>
    <cellStyle name="Uwaga 3" xfId="1493" hidden="1"/>
    <cellStyle name="Uwaga 3" xfId="1489" hidden="1"/>
    <cellStyle name="Uwaga 3" xfId="1452" hidden="1"/>
    <cellStyle name="Uwaga 3" xfId="1449" hidden="1"/>
    <cellStyle name="Uwaga 3" xfId="1446" hidden="1"/>
    <cellStyle name="Uwaga 3" xfId="1409" hidden="1"/>
    <cellStyle name="Uwaga 3" xfId="1406" hidden="1"/>
    <cellStyle name="Uwaga 3" xfId="1404" hidden="1"/>
    <cellStyle name="Uwaga 3" xfId="1367" hidden="1"/>
    <cellStyle name="Uwaga 3" xfId="1364" hidden="1"/>
    <cellStyle name="Uwaga 3" xfId="1361" hidden="1"/>
    <cellStyle name="Uwaga 3" xfId="1325" hidden="1"/>
    <cellStyle name="Uwaga 3" xfId="1322" hidden="1"/>
    <cellStyle name="Uwaga 3" xfId="1320" hidden="1"/>
    <cellStyle name="Uwaga 3" xfId="1282" hidden="1"/>
    <cellStyle name="Uwaga 3" xfId="1280" hidden="1"/>
    <cellStyle name="Uwaga 3" xfId="1278" hidden="1"/>
    <cellStyle name="Uwaga 3" xfId="1240" hidden="1"/>
    <cellStyle name="Uwaga 3" xfId="1238" hidden="1"/>
    <cellStyle name="Uwaga 3" xfId="1236" hidden="1"/>
    <cellStyle name="Uwaga 3" xfId="1198" hidden="1"/>
    <cellStyle name="Uwaga 3" xfId="1196" hidden="1"/>
    <cellStyle name="Uwaga 3" xfId="1194" hidden="1"/>
    <cellStyle name="Uwaga 3" xfId="1157" hidden="1"/>
    <cellStyle name="Uwaga 3" xfId="1155" hidden="1"/>
    <cellStyle name="Uwaga 3" xfId="1152" hidden="1"/>
    <cellStyle name="Uwaga 3" xfId="1116" hidden="1"/>
    <cellStyle name="Uwaga 3" xfId="1112" hidden="1"/>
    <cellStyle name="Uwaga 3" xfId="1108" hidden="1"/>
    <cellStyle name="Uwaga 3" xfId="1074" hidden="1"/>
    <cellStyle name="Uwaga 3" xfId="1070" hidden="1"/>
    <cellStyle name="Uwaga 3" xfId="1066" hidden="1"/>
    <cellStyle name="Uwaga 3" xfId="1032" hidden="1"/>
    <cellStyle name="Uwaga 3" xfId="1028" hidden="1"/>
    <cellStyle name="Uwaga 3" xfId="1024" hidden="1"/>
    <cellStyle name="Uwaga 3" xfId="990" hidden="1"/>
    <cellStyle name="Uwaga 3" xfId="986" hidden="1"/>
    <cellStyle name="Uwaga 3" xfId="982" hidden="1"/>
    <cellStyle name="Uwaga 3" xfId="948" hidden="1"/>
    <cellStyle name="Uwaga 3" xfId="944" hidden="1"/>
    <cellStyle name="Uwaga 3" xfId="940" hidden="1"/>
    <cellStyle name="Uwaga 3" xfId="906" hidden="1"/>
    <cellStyle name="Uwaga 3" xfId="902" hidden="1"/>
    <cellStyle name="Uwaga 3" xfId="898" hidden="1"/>
    <cellStyle name="Uwaga 3" xfId="864" hidden="1"/>
    <cellStyle name="Uwaga 3" xfId="860" hidden="1"/>
    <cellStyle name="Uwaga 3" xfId="856" hidden="1"/>
    <cellStyle name="Uwaga 3" xfId="823" hidden="1"/>
    <cellStyle name="Uwaga 3" xfId="818" hidden="1"/>
    <cellStyle name="Uwaga 3" xfId="814" hidden="1"/>
    <cellStyle name="Uwaga 3" xfId="781" hidden="1"/>
    <cellStyle name="Uwaga 3" xfId="776" hidden="1"/>
    <cellStyle name="Uwaga 3" xfId="772" hidden="1"/>
    <cellStyle name="Uwaga 3" xfId="739" hidden="1"/>
    <cellStyle name="Uwaga 3" xfId="734" hidden="1"/>
    <cellStyle name="Uwaga 3" xfId="729" hidden="1"/>
    <cellStyle name="Uwaga 3" xfId="697" hidden="1"/>
    <cellStyle name="Uwaga 3" xfId="692" hidden="1"/>
    <cellStyle name="Uwaga 3" xfId="687" hidden="1"/>
    <cellStyle name="Uwaga 3" xfId="655" hidden="1"/>
    <cellStyle name="Uwaga 3" xfId="650" hidden="1"/>
    <cellStyle name="Uwaga 3" xfId="645" hidden="1"/>
    <cellStyle name="Uwaga 3" xfId="613" hidden="1"/>
    <cellStyle name="Uwaga 3" xfId="608" hidden="1"/>
    <cellStyle name="Uwaga 3" xfId="603" hidden="1"/>
    <cellStyle name="Uwaga 3" xfId="573" hidden="1"/>
    <cellStyle name="Uwaga 3" xfId="566" hidden="1"/>
    <cellStyle name="Uwaga 3" xfId="559" hidden="1"/>
    <cellStyle name="Uwaga 3" xfId="531" hidden="1"/>
    <cellStyle name="Uwaga 3" xfId="524" hidden="1"/>
    <cellStyle name="Uwaga 3" xfId="516" hidden="1"/>
    <cellStyle name="Uwaga 3" xfId="489" hidden="1"/>
    <cellStyle name="Uwaga 3" xfId="483" hidden="1"/>
    <cellStyle name="Uwaga 3" xfId="474" hidden="1"/>
    <cellStyle name="Uwaga 3" xfId="449" hidden="1"/>
    <cellStyle name="Uwaga 3" xfId="441" hidden="1"/>
    <cellStyle name="Uwaga 3" xfId="432" hidden="1"/>
    <cellStyle name="Uwaga 3" xfId="408" hidden="1"/>
    <cellStyle name="Uwaga 3" xfId="397" hidden="1"/>
    <cellStyle name="Uwaga 3" xfId="387" hidden="1"/>
    <cellStyle name="Uwaga 3" xfId="366" hidden="1"/>
    <cellStyle name="Uwaga 3" xfId="355" hidden="1"/>
    <cellStyle name="Uwaga 3" xfId="344" hidden="1"/>
    <cellStyle name="Uwaga 3" xfId="324" hidden="1"/>
    <cellStyle name="Uwaga 3" xfId="314" hidden="1"/>
    <cellStyle name="Uwaga 3" xfId="301" hidden="1"/>
    <cellStyle name="Uwaga 3" xfId="283" hidden="1"/>
    <cellStyle name="Uwaga 3" xfId="272" hidden="1"/>
    <cellStyle name="Uwaga 3" xfId="260" hidden="1"/>
    <cellStyle name="Uwaga 3" xfId="242" hidden="1"/>
    <cellStyle name="Uwaga 3" xfId="231" hidden="1"/>
    <cellStyle name="Uwaga 3" xfId="218" hidden="1"/>
    <cellStyle name="Uwaga 3" xfId="201" hidden="1"/>
    <cellStyle name="Uwaga 3" xfId="188" hidden="1"/>
    <cellStyle name="Uwaga 3" xfId="174" hidden="1"/>
    <cellStyle name="Uwaga 3" xfId="159" hidden="1"/>
    <cellStyle name="Uwaga 3" xfId="146" hidden="1"/>
    <cellStyle name="Uwaga 3" xfId="132" hidden="1"/>
    <cellStyle name="Uwaga 3" xfId="118" hidden="1"/>
    <cellStyle name="Uwaga 3" xfId="105" hidden="1"/>
    <cellStyle name="Uwaga 3" xfId="92" hidden="1"/>
    <cellStyle name="Uwaga 3" xfId="76" hidden="1"/>
    <cellStyle name="Uwaga 3" xfId="64" hidden="1"/>
    <cellStyle name="Uwaga 3" xfId="51" hidden="1"/>
    <cellStyle name="Uwaga 3" xfId="9426" hidden="1"/>
    <cellStyle name="Uwaga 3" xfId="9427" hidden="1"/>
    <cellStyle name="Uwaga 3" xfId="9429" hidden="1"/>
    <cellStyle name="Uwaga 3" xfId="9441" hidden="1"/>
    <cellStyle name="Uwaga 3" xfId="9442" hidden="1"/>
    <cellStyle name="Uwaga 3" xfId="9447" hidden="1"/>
    <cellStyle name="Uwaga 3" xfId="9456" hidden="1"/>
    <cellStyle name="Uwaga 3" xfId="9457" hidden="1"/>
    <cellStyle name="Uwaga 3" xfId="9462" hidden="1"/>
    <cellStyle name="Uwaga 3" xfId="9471" hidden="1"/>
    <cellStyle name="Uwaga 3" xfId="9472" hidden="1"/>
    <cellStyle name="Uwaga 3" xfId="9473" hidden="1"/>
    <cellStyle name="Uwaga 3" xfId="9486" hidden="1"/>
    <cellStyle name="Uwaga 3" xfId="9491" hidden="1"/>
    <cellStyle name="Uwaga 3" xfId="9496" hidden="1"/>
    <cellStyle name="Uwaga 3" xfId="9506" hidden="1"/>
    <cellStyle name="Uwaga 3" xfId="9511" hidden="1"/>
    <cellStyle name="Uwaga 3" xfId="9515" hidden="1"/>
    <cellStyle name="Uwaga 3" xfId="9522" hidden="1"/>
    <cellStyle name="Uwaga 3" xfId="9527" hidden="1"/>
    <cellStyle name="Uwaga 3" xfId="9530" hidden="1"/>
    <cellStyle name="Uwaga 3" xfId="9536" hidden="1"/>
    <cellStyle name="Uwaga 3" xfId="9541" hidden="1"/>
    <cellStyle name="Uwaga 3" xfId="9545" hidden="1"/>
    <cellStyle name="Uwaga 3" xfId="9546" hidden="1"/>
    <cellStyle name="Uwaga 3" xfId="9547" hidden="1"/>
    <cellStyle name="Uwaga 3" xfId="9551" hidden="1"/>
    <cellStyle name="Uwaga 3" xfId="9563" hidden="1"/>
    <cellStyle name="Uwaga 3" xfId="9568" hidden="1"/>
    <cellStyle name="Uwaga 3" xfId="9573" hidden="1"/>
    <cellStyle name="Uwaga 3" xfId="9578" hidden="1"/>
    <cellStyle name="Uwaga 3" xfId="9583" hidden="1"/>
    <cellStyle name="Uwaga 3" xfId="9588" hidden="1"/>
    <cellStyle name="Uwaga 3" xfId="9592" hidden="1"/>
    <cellStyle name="Uwaga 3" xfId="9596" hidden="1"/>
    <cellStyle name="Uwaga 3" xfId="9601" hidden="1"/>
    <cellStyle name="Uwaga 3" xfId="9606" hidden="1"/>
    <cellStyle name="Uwaga 3" xfId="9607" hidden="1"/>
    <cellStyle name="Uwaga 3" xfId="9609" hidden="1"/>
    <cellStyle name="Uwaga 3" xfId="9622" hidden="1"/>
    <cellStyle name="Uwaga 3" xfId="9626" hidden="1"/>
    <cellStyle name="Uwaga 3" xfId="9631" hidden="1"/>
    <cellStyle name="Uwaga 3" xfId="9638" hidden="1"/>
    <cellStyle name="Uwaga 3" xfId="9642" hidden="1"/>
    <cellStyle name="Uwaga 3" xfId="9647" hidden="1"/>
    <cellStyle name="Uwaga 3" xfId="9652" hidden="1"/>
    <cellStyle name="Uwaga 3" xfId="9655" hidden="1"/>
    <cellStyle name="Uwaga 3" xfId="9660" hidden="1"/>
    <cellStyle name="Uwaga 3" xfId="9666" hidden="1"/>
    <cellStyle name="Uwaga 3" xfId="9667" hidden="1"/>
    <cellStyle name="Uwaga 3" xfId="9670" hidden="1"/>
    <cellStyle name="Uwaga 3" xfId="9683" hidden="1"/>
    <cellStyle name="Uwaga 3" xfId="9687" hidden="1"/>
    <cellStyle name="Uwaga 3" xfId="9692" hidden="1"/>
    <cellStyle name="Uwaga 3" xfId="9699" hidden="1"/>
    <cellStyle name="Uwaga 3" xfId="9704" hidden="1"/>
    <cellStyle name="Uwaga 3" xfId="9708" hidden="1"/>
    <cellStyle name="Uwaga 3" xfId="9713" hidden="1"/>
    <cellStyle name="Uwaga 3" xfId="9717" hidden="1"/>
    <cellStyle name="Uwaga 3" xfId="9722" hidden="1"/>
    <cellStyle name="Uwaga 3" xfId="9726" hidden="1"/>
    <cellStyle name="Uwaga 3" xfId="9727" hidden="1"/>
    <cellStyle name="Uwaga 3" xfId="9729" hidden="1"/>
    <cellStyle name="Uwaga 3" xfId="9741" hidden="1"/>
    <cellStyle name="Uwaga 3" xfId="9742" hidden="1"/>
    <cellStyle name="Uwaga 3" xfId="9744" hidden="1"/>
    <cellStyle name="Uwaga 3" xfId="9756" hidden="1"/>
    <cellStyle name="Uwaga 3" xfId="9758" hidden="1"/>
    <cellStyle name="Uwaga 3" xfId="9761" hidden="1"/>
    <cellStyle name="Uwaga 3" xfId="9771" hidden="1"/>
    <cellStyle name="Uwaga 3" xfId="9772" hidden="1"/>
    <cellStyle name="Uwaga 3" xfId="9774" hidden="1"/>
    <cellStyle name="Uwaga 3" xfId="9786" hidden="1"/>
    <cellStyle name="Uwaga 3" xfId="9787" hidden="1"/>
    <cellStyle name="Uwaga 3" xfId="9788" hidden="1"/>
    <cellStyle name="Uwaga 3" xfId="9802" hidden="1"/>
    <cellStyle name="Uwaga 3" xfId="9805" hidden="1"/>
    <cellStyle name="Uwaga 3" xfId="9809" hidden="1"/>
    <cellStyle name="Uwaga 3" xfId="9817" hidden="1"/>
    <cellStyle name="Uwaga 3" xfId="9820" hidden="1"/>
    <cellStyle name="Uwaga 3" xfId="9824" hidden="1"/>
    <cellStyle name="Uwaga 3" xfId="9832" hidden="1"/>
    <cellStyle name="Uwaga 3" xfId="9835" hidden="1"/>
    <cellStyle name="Uwaga 3" xfId="9839" hidden="1"/>
    <cellStyle name="Uwaga 3" xfId="9846" hidden="1"/>
    <cellStyle name="Uwaga 3" xfId="9847" hidden="1"/>
    <cellStyle name="Uwaga 3" xfId="9849" hidden="1"/>
    <cellStyle name="Uwaga 3" xfId="9862" hidden="1"/>
    <cellStyle name="Uwaga 3" xfId="9865" hidden="1"/>
    <cellStyle name="Uwaga 3" xfId="9868" hidden="1"/>
    <cellStyle name="Uwaga 3" xfId="9877" hidden="1"/>
    <cellStyle name="Uwaga 3" xfId="9880" hidden="1"/>
    <cellStyle name="Uwaga 3" xfId="9884" hidden="1"/>
    <cellStyle name="Uwaga 3" xfId="9892" hidden="1"/>
    <cellStyle name="Uwaga 3" xfId="9894" hidden="1"/>
    <cellStyle name="Uwaga 3" xfId="9897" hidden="1"/>
    <cellStyle name="Uwaga 3" xfId="9906" hidden="1"/>
    <cellStyle name="Uwaga 3" xfId="9907" hidden="1"/>
    <cellStyle name="Uwaga 3" xfId="9908" hidden="1"/>
    <cellStyle name="Uwaga 3" xfId="9921" hidden="1"/>
    <cellStyle name="Uwaga 3" xfId="9922" hidden="1"/>
    <cellStyle name="Uwaga 3" xfId="9924" hidden="1"/>
    <cellStyle name="Uwaga 3" xfId="9936" hidden="1"/>
    <cellStyle name="Uwaga 3" xfId="9937" hidden="1"/>
    <cellStyle name="Uwaga 3" xfId="9939" hidden="1"/>
    <cellStyle name="Uwaga 3" xfId="9951" hidden="1"/>
    <cellStyle name="Uwaga 3" xfId="9952" hidden="1"/>
    <cellStyle name="Uwaga 3" xfId="9954" hidden="1"/>
    <cellStyle name="Uwaga 3" xfId="9966" hidden="1"/>
    <cellStyle name="Uwaga 3" xfId="9967" hidden="1"/>
    <cellStyle name="Uwaga 3" xfId="9968" hidden="1"/>
    <cellStyle name="Uwaga 3" xfId="9982" hidden="1"/>
    <cellStyle name="Uwaga 3" xfId="9984" hidden="1"/>
    <cellStyle name="Uwaga 3" xfId="9987" hidden="1"/>
    <cellStyle name="Uwaga 3" xfId="9997" hidden="1"/>
    <cellStyle name="Uwaga 3" xfId="10000" hidden="1"/>
    <cellStyle name="Uwaga 3" xfId="10003" hidden="1"/>
    <cellStyle name="Uwaga 3" xfId="10012" hidden="1"/>
    <cellStyle name="Uwaga 3" xfId="10014" hidden="1"/>
    <cellStyle name="Uwaga 3" xfId="10017" hidden="1"/>
    <cellStyle name="Uwaga 3" xfId="10026" hidden="1"/>
    <cellStyle name="Uwaga 3" xfId="10027" hidden="1"/>
    <cellStyle name="Uwaga 3" xfId="10028" hidden="1"/>
    <cellStyle name="Uwaga 3" xfId="10041" hidden="1"/>
    <cellStyle name="Uwaga 3" xfId="10043" hidden="1"/>
    <cellStyle name="Uwaga 3" xfId="10045" hidden="1"/>
    <cellStyle name="Uwaga 3" xfId="10056" hidden="1"/>
    <cellStyle name="Uwaga 3" xfId="10058" hidden="1"/>
    <cellStyle name="Uwaga 3" xfId="10060" hidden="1"/>
    <cellStyle name="Uwaga 3" xfId="10071" hidden="1"/>
    <cellStyle name="Uwaga 3" xfId="10073" hidden="1"/>
    <cellStyle name="Uwaga 3" xfId="10075" hidden="1"/>
    <cellStyle name="Uwaga 3" xfId="10086" hidden="1"/>
    <cellStyle name="Uwaga 3" xfId="10087" hidden="1"/>
    <cellStyle name="Uwaga 3" xfId="10088" hidden="1"/>
    <cellStyle name="Uwaga 3" xfId="10101" hidden="1"/>
    <cellStyle name="Uwaga 3" xfId="10103" hidden="1"/>
    <cellStyle name="Uwaga 3" xfId="10105" hidden="1"/>
    <cellStyle name="Uwaga 3" xfId="10116" hidden="1"/>
    <cellStyle name="Uwaga 3" xfId="10118" hidden="1"/>
    <cellStyle name="Uwaga 3" xfId="10120" hidden="1"/>
    <cellStyle name="Uwaga 3" xfId="10131" hidden="1"/>
    <cellStyle name="Uwaga 3" xfId="10133" hidden="1"/>
    <cellStyle name="Uwaga 3" xfId="10134" hidden="1"/>
    <cellStyle name="Uwaga 3" xfId="10146" hidden="1"/>
    <cellStyle name="Uwaga 3" xfId="10147" hidden="1"/>
    <cellStyle name="Uwaga 3" xfId="10148" hidden="1"/>
    <cellStyle name="Uwaga 3" xfId="10161" hidden="1"/>
    <cellStyle name="Uwaga 3" xfId="10163" hidden="1"/>
    <cellStyle name="Uwaga 3" xfId="10165" hidden="1"/>
    <cellStyle name="Uwaga 3" xfId="10176" hidden="1"/>
    <cellStyle name="Uwaga 3" xfId="10178" hidden="1"/>
    <cellStyle name="Uwaga 3" xfId="10180" hidden="1"/>
    <cellStyle name="Uwaga 3" xfId="10191" hidden="1"/>
    <cellStyle name="Uwaga 3" xfId="10193" hidden="1"/>
    <cellStyle name="Uwaga 3" xfId="10195" hidden="1"/>
    <cellStyle name="Uwaga 3" xfId="10206" hidden="1"/>
    <cellStyle name="Uwaga 3" xfId="10207" hidden="1"/>
    <cellStyle name="Uwaga 3" xfId="10209" hidden="1"/>
    <cellStyle name="Uwaga 3" xfId="10220" hidden="1"/>
    <cellStyle name="Uwaga 3" xfId="10222" hidden="1"/>
    <cellStyle name="Uwaga 3" xfId="10223" hidden="1"/>
    <cellStyle name="Uwaga 3" xfId="10232" hidden="1"/>
    <cellStyle name="Uwaga 3" xfId="10235" hidden="1"/>
    <cellStyle name="Uwaga 3" xfId="10237" hidden="1"/>
    <cellStyle name="Uwaga 3" xfId="10248" hidden="1"/>
    <cellStyle name="Uwaga 3" xfId="10250" hidden="1"/>
    <cellStyle name="Uwaga 3" xfId="10252" hidden="1"/>
    <cellStyle name="Uwaga 3" xfId="10264" hidden="1"/>
    <cellStyle name="Uwaga 3" xfId="10266" hidden="1"/>
    <cellStyle name="Uwaga 3" xfId="10268" hidden="1"/>
    <cellStyle name="Uwaga 3" xfId="10276" hidden="1"/>
    <cellStyle name="Uwaga 3" xfId="10278" hidden="1"/>
    <cellStyle name="Uwaga 3" xfId="10281" hidden="1"/>
    <cellStyle name="Uwaga 3" xfId="10271" hidden="1"/>
    <cellStyle name="Uwaga 3" xfId="10270" hidden="1"/>
    <cellStyle name="Uwaga 3" xfId="10269" hidden="1"/>
    <cellStyle name="Uwaga 3" xfId="10256" hidden="1"/>
    <cellStyle name="Uwaga 3" xfId="10255" hidden="1"/>
    <cellStyle name="Uwaga 3" xfId="10254" hidden="1"/>
    <cellStyle name="Uwaga 3" xfId="10241" hidden="1"/>
    <cellStyle name="Uwaga 3" xfId="10240" hidden="1"/>
    <cellStyle name="Uwaga 3" xfId="10239" hidden="1"/>
    <cellStyle name="Uwaga 3" xfId="10226" hidden="1"/>
    <cellStyle name="Uwaga 3" xfId="10225" hidden="1"/>
    <cellStyle name="Uwaga 3" xfId="10224" hidden="1"/>
    <cellStyle name="Uwaga 3" xfId="10211" hidden="1"/>
    <cellStyle name="Uwaga 3" xfId="10210" hidden="1"/>
    <cellStyle name="Uwaga 3" xfId="10208" hidden="1"/>
    <cellStyle name="Uwaga 3" xfId="10197" hidden="1"/>
    <cellStyle name="Uwaga 3" xfId="10194" hidden="1"/>
    <cellStyle name="Uwaga 3" xfId="10192" hidden="1"/>
    <cellStyle name="Uwaga 3" xfId="10182" hidden="1"/>
    <cellStyle name="Uwaga 3" xfId="10179" hidden="1"/>
    <cellStyle name="Uwaga 3" xfId="10177" hidden="1"/>
    <cellStyle name="Uwaga 3" xfId="10167" hidden="1"/>
    <cellStyle name="Uwaga 3" xfId="10164" hidden="1"/>
    <cellStyle name="Uwaga 3" xfId="10162" hidden="1"/>
    <cellStyle name="Uwaga 3" xfId="10152" hidden="1"/>
    <cellStyle name="Uwaga 3" xfId="10150" hidden="1"/>
    <cellStyle name="Uwaga 3" xfId="10149" hidden="1"/>
    <cellStyle name="Uwaga 3" xfId="10137" hidden="1"/>
    <cellStyle name="Uwaga 3" xfId="10135" hidden="1"/>
    <cellStyle name="Uwaga 3" xfId="10132" hidden="1"/>
    <cellStyle name="Uwaga 3" xfId="10122" hidden="1"/>
    <cellStyle name="Uwaga 3" xfId="10119" hidden="1"/>
    <cellStyle name="Uwaga 3" xfId="10117" hidden="1"/>
    <cellStyle name="Uwaga 3" xfId="10107" hidden="1"/>
    <cellStyle name="Uwaga 3" xfId="10104" hidden="1"/>
    <cellStyle name="Uwaga 3" xfId="10102" hidden="1"/>
    <cellStyle name="Uwaga 3" xfId="10092" hidden="1"/>
    <cellStyle name="Uwaga 3" xfId="10090" hidden="1"/>
    <cellStyle name="Uwaga 3" xfId="10089" hidden="1"/>
    <cellStyle name="Uwaga 3" xfId="10077" hidden="1"/>
    <cellStyle name="Uwaga 3" xfId="10074" hidden="1"/>
    <cellStyle name="Uwaga 3" xfId="10072" hidden="1"/>
    <cellStyle name="Uwaga 3" xfId="10062" hidden="1"/>
    <cellStyle name="Uwaga 3" xfId="10059" hidden="1"/>
    <cellStyle name="Uwaga 3" xfId="10057" hidden="1"/>
    <cellStyle name="Uwaga 3" xfId="10047" hidden="1"/>
    <cellStyle name="Uwaga 3" xfId="10044" hidden="1"/>
    <cellStyle name="Uwaga 3" xfId="10042" hidden="1"/>
    <cellStyle name="Uwaga 3" xfId="10032" hidden="1"/>
    <cellStyle name="Uwaga 3" xfId="10030" hidden="1"/>
    <cellStyle name="Uwaga 3" xfId="10029" hidden="1"/>
    <cellStyle name="Uwaga 3" xfId="10016" hidden="1"/>
    <cellStyle name="Uwaga 3" xfId="10013" hidden="1"/>
    <cellStyle name="Uwaga 3" xfId="10011" hidden="1"/>
    <cellStyle name="Uwaga 3" xfId="10001" hidden="1"/>
    <cellStyle name="Uwaga 3" xfId="9998" hidden="1"/>
    <cellStyle name="Uwaga 3" xfId="9996" hidden="1"/>
    <cellStyle name="Uwaga 3" xfId="9986" hidden="1"/>
    <cellStyle name="Uwaga 3" xfId="9983" hidden="1"/>
    <cellStyle name="Uwaga 3" xfId="9981" hidden="1"/>
    <cellStyle name="Uwaga 3" xfId="9972" hidden="1"/>
    <cellStyle name="Uwaga 3" xfId="9970" hidden="1"/>
    <cellStyle name="Uwaga 3" xfId="9969" hidden="1"/>
    <cellStyle name="Uwaga 3" xfId="9957" hidden="1"/>
    <cellStyle name="Uwaga 3" xfId="9955" hidden="1"/>
    <cellStyle name="Uwaga 3" xfId="9953" hidden="1"/>
    <cellStyle name="Uwaga 3" xfId="9942" hidden="1"/>
    <cellStyle name="Uwaga 3" xfId="9940" hidden="1"/>
    <cellStyle name="Uwaga 3" xfId="9938" hidden="1"/>
    <cellStyle name="Uwaga 3" xfId="9927" hidden="1"/>
    <cellStyle name="Uwaga 3" xfId="9925" hidden="1"/>
    <cellStyle name="Uwaga 3" xfId="9923" hidden="1"/>
    <cellStyle name="Uwaga 3" xfId="9912" hidden="1"/>
    <cellStyle name="Uwaga 3" xfId="9910" hidden="1"/>
    <cellStyle name="Uwaga 3" xfId="9909" hidden="1"/>
    <cellStyle name="Uwaga 3" xfId="9896" hidden="1"/>
    <cellStyle name="Uwaga 3" xfId="9893" hidden="1"/>
    <cellStyle name="Uwaga 3" xfId="9891" hidden="1"/>
    <cellStyle name="Uwaga 3" xfId="9881" hidden="1"/>
    <cellStyle name="Uwaga 3" xfId="9878" hidden="1"/>
    <cellStyle name="Uwaga 3" xfId="9876" hidden="1"/>
    <cellStyle name="Uwaga 3" xfId="9866" hidden="1"/>
    <cellStyle name="Uwaga 3" xfId="9863" hidden="1"/>
    <cellStyle name="Uwaga 3" xfId="9861" hidden="1"/>
    <cellStyle name="Uwaga 3" xfId="9852" hidden="1"/>
    <cellStyle name="Uwaga 3" xfId="9850" hidden="1"/>
    <cellStyle name="Uwaga 3" xfId="9848" hidden="1"/>
    <cellStyle name="Uwaga 3" xfId="9836" hidden="1"/>
    <cellStyle name="Uwaga 3" xfId="9833" hidden="1"/>
    <cellStyle name="Uwaga 3" xfId="9831" hidden="1"/>
    <cellStyle name="Uwaga 3" xfId="9821" hidden="1"/>
    <cellStyle name="Uwaga 3" xfId="9818" hidden="1"/>
    <cellStyle name="Uwaga 3" xfId="9816" hidden="1"/>
    <cellStyle name="Uwaga 3" xfId="9806" hidden="1"/>
    <cellStyle name="Uwaga 3" xfId="9803" hidden="1"/>
    <cellStyle name="Uwaga 3" xfId="9801" hidden="1"/>
    <cellStyle name="Uwaga 3" xfId="9794" hidden="1"/>
    <cellStyle name="Uwaga 3" xfId="9791" hidden="1"/>
    <cellStyle name="Uwaga 3" xfId="9789" hidden="1"/>
    <cellStyle name="Uwaga 3" xfId="9779" hidden="1"/>
    <cellStyle name="Uwaga 3" xfId="9776" hidden="1"/>
    <cellStyle name="Uwaga 3" xfId="9773" hidden="1"/>
    <cellStyle name="Uwaga 3" xfId="9764" hidden="1"/>
    <cellStyle name="Uwaga 3" xfId="9760" hidden="1"/>
    <cellStyle name="Uwaga 3" xfId="9757" hidden="1"/>
    <cellStyle name="Uwaga 3" xfId="9749" hidden="1"/>
    <cellStyle name="Uwaga 3" xfId="9746" hidden="1"/>
    <cellStyle name="Uwaga 3" xfId="9743" hidden="1"/>
    <cellStyle name="Uwaga 3" xfId="9734" hidden="1"/>
    <cellStyle name="Uwaga 3" xfId="9731" hidden="1"/>
    <cellStyle name="Uwaga 3" xfId="9728" hidden="1"/>
    <cellStyle name="Uwaga 3" xfId="9718" hidden="1"/>
    <cellStyle name="Uwaga 3" xfId="9714" hidden="1"/>
    <cellStyle name="Uwaga 3" xfId="9711" hidden="1"/>
    <cellStyle name="Uwaga 3" xfId="9702" hidden="1"/>
    <cellStyle name="Uwaga 3" xfId="9698" hidden="1"/>
    <cellStyle name="Uwaga 3" xfId="9696" hidden="1"/>
    <cellStyle name="Uwaga 3" xfId="9688" hidden="1"/>
    <cellStyle name="Uwaga 3" xfId="9684" hidden="1"/>
    <cellStyle name="Uwaga 3" xfId="9681" hidden="1"/>
    <cellStyle name="Uwaga 3" xfId="9674" hidden="1"/>
    <cellStyle name="Uwaga 3" xfId="9671" hidden="1"/>
    <cellStyle name="Uwaga 3" xfId="9668" hidden="1"/>
    <cellStyle name="Uwaga 3" xfId="9659" hidden="1"/>
    <cellStyle name="Uwaga 3" xfId="9654" hidden="1"/>
    <cellStyle name="Uwaga 3" xfId="9651" hidden="1"/>
    <cellStyle name="Uwaga 3" xfId="9644" hidden="1"/>
    <cellStyle name="Uwaga 3" xfId="9639" hidden="1"/>
    <cellStyle name="Uwaga 3" xfId="9636" hidden="1"/>
    <cellStyle name="Uwaga 3" xfId="9629" hidden="1"/>
    <cellStyle name="Uwaga 3" xfId="9624" hidden="1"/>
    <cellStyle name="Uwaga 3" xfId="9621" hidden="1"/>
    <cellStyle name="Uwaga 3" xfId="9615" hidden="1"/>
    <cellStyle name="Uwaga 3" xfId="9611" hidden="1"/>
    <cellStyle name="Uwaga 3" xfId="9608" hidden="1"/>
    <cellStyle name="Uwaga 3" xfId="9600" hidden="1"/>
    <cellStyle name="Uwaga 3" xfId="9595" hidden="1"/>
    <cellStyle name="Uwaga 3" xfId="9591" hidden="1"/>
    <cellStyle name="Uwaga 3" xfId="9585" hidden="1"/>
    <cellStyle name="Uwaga 3" xfId="9580" hidden="1"/>
    <cellStyle name="Uwaga 3" xfId="9576" hidden="1"/>
    <cellStyle name="Uwaga 3" xfId="9570" hidden="1"/>
    <cellStyle name="Uwaga 3" xfId="9565" hidden="1"/>
    <cellStyle name="Uwaga 3" xfId="9561" hidden="1"/>
    <cellStyle name="Uwaga 3" xfId="9556" hidden="1"/>
    <cellStyle name="Uwaga 3" xfId="9552" hidden="1"/>
    <cellStyle name="Uwaga 3" xfId="9548" hidden="1"/>
    <cellStyle name="Uwaga 3" xfId="9540" hidden="1"/>
    <cellStyle name="Uwaga 3" xfId="9535" hidden="1"/>
    <cellStyle name="Uwaga 3" xfId="9531" hidden="1"/>
    <cellStyle name="Uwaga 3" xfId="9525" hidden="1"/>
    <cellStyle name="Uwaga 3" xfId="9520" hidden="1"/>
    <cellStyle name="Uwaga 3" xfId="9516" hidden="1"/>
    <cellStyle name="Uwaga 3" xfId="9510" hidden="1"/>
    <cellStyle name="Uwaga 3" xfId="9505" hidden="1"/>
    <cellStyle name="Uwaga 3" xfId="9501" hidden="1"/>
    <cellStyle name="Uwaga 3" xfId="9497" hidden="1"/>
    <cellStyle name="Uwaga 3" xfId="9492" hidden="1"/>
    <cellStyle name="Uwaga 3" xfId="9487" hidden="1"/>
    <cellStyle name="Uwaga 3" xfId="9482" hidden="1"/>
    <cellStyle name="Uwaga 3" xfId="9478" hidden="1"/>
    <cellStyle name="Uwaga 3" xfId="9474" hidden="1"/>
    <cellStyle name="Uwaga 3" xfId="9467" hidden="1"/>
    <cellStyle name="Uwaga 3" xfId="9463" hidden="1"/>
    <cellStyle name="Uwaga 3" xfId="9458" hidden="1"/>
    <cellStyle name="Uwaga 3" xfId="9452" hidden="1"/>
    <cellStyle name="Uwaga 3" xfId="9448" hidden="1"/>
    <cellStyle name="Uwaga 3" xfId="9443" hidden="1"/>
    <cellStyle name="Uwaga 3" xfId="9437" hidden="1"/>
    <cellStyle name="Uwaga 3" xfId="9433" hidden="1"/>
    <cellStyle name="Uwaga 3" xfId="9428" hidden="1"/>
    <cellStyle name="Uwaga 3" xfId="9422" hidden="1"/>
    <cellStyle name="Uwaga 3" xfId="9418" hidden="1"/>
    <cellStyle name="Uwaga 3" xfId="9414" hidden="1"/>
    <cellStyle name="Uwaga 3" xfId="10274" hidden="1"/>
    <cellStyle name="Uwaga 3" xfId="10273" hidden="1"/>
    <cellStyle name="Uwaga 3" xfId="10272" hidden="1"/>
    <cellStyle name="Uwaga 3" xfId="10259" hidden="1"/>
    <cellStyle name="Uwaga 3" xfId="10258" hidden="1"/>
    <cellStyle name="Uwaga 3" xfId="10257" hidden="1"/>
    <cellStyle name="Uwaga 3" xfId="10244" hidden="1"/>
    <cellStyle name="Uwaga 3" xfId="10243" hidden="1"/>
    <cellStyle name="Uwaga 3" xfId="10242" hidden="1"/>
    <cellStyle name="Uwaga 3" xfId="10229" hidden="1"/>
    <cellStyle name="Uwaga 3" xfId="10228" hidden="1"/>
    <cellStyle name="Uwaga 3" xfId="10227" hidden="1"/>
    <cellStyle name="Uwaga 3" xfId="10214" hidden="1"/>
    <cellStyle name="Uwaga 3" xfId="10213" hidden="1"/>
    <cellStyle name="Uwaga 3" xfId="10212" hidden="1"/>
    <cellStyle name="Uwaga 3" xfId="10200" hidden="1"/>
    <cellStyle name="Uwaga 3" xfId="10198" hidden="1"/>
    <cellStyle name="Uwaga 3" xfId="10196" hidden="1"/>
    <cellStyle name="Uwaga 3" xfId="10185" hidden="1"/>
    <cellStyle name="Uwaga 3" xfId="10183" hidden="1"/>
    <cellStyle name="Uwaga 3" xfId="10181" hidden="1"/>
    <cellStyle name="Uwaga 3" xfId="10170" hidden="1"/>
    <cellStyle name="Uwaga 3" xfId="10168" hidden="1"/>
    <cellStyle name="Uwaga 3" xfId="10166" hidden="1"/>
    <cellStyle name="Uwaga 3" xfId="10155" hidden="1"/>
    <cellStyle name="Uwaga 3" xfId="10153" hidden="1"/>
    <cellStyle name="Uwaga 3" xfId="10151" hidden="1"/>
    <cellStyle name="Uwaga 3" xfId="10140" hidden="1"/>
    <cellStyle name="Uwaga 3" xfId="10138" hidden="1"/>
    <cellStyle name="Uwaga 3" xfId="10136" hidden="1"/>
    <cellStyle name="Uwaga 3" xfId="10125" hidden="1"/>
    <cellStyle name="Uwaga 3" xfId="10123" hidden="1"/>
    <cellStyle name="Uwaga 3" xfId="10121" hidden="1"/>
    <cellStyle name="Uwaga 3" xfId="10110" hidden="1"/>
    <cellStyle name="Uwaga 3" xfId="10108" hidden="1"/>
    <cellStyle name="Uwaga 3" xfId="10106" hidden="1"/>
    <cellStyle name="Uwaga 3" xfId="10095" hidden="1"/>
    <cellStyle name="Uwaga 3" xfId="10093" hidden="1"/>
    <cellStyle name="Uwaga 3" xfId="10091" hidden="1"/>
    <cellStyle name="Uwaga 3" xfId="10080" hidden="1"/>
    <cellStyle name="Uwaga 3" xfId="10078" hidden="1"/>
    <cellStyle name="Uwaga 3" xfId="10076" hidden="1"/>
    <cellStyle name="Uwaga 3" xfId="10065" hidden="1"/>
    <cellStyle name="Uwaga 3" xfId="10063" hidden="1"/>
    <cellStyle name="Uwaga 3" xfId="10061" hidden="1"/>
    <cellStyle name="Uwaga 3" xfId="10050" hidden="1"/>
    <cellStyle name="Uwaga 3" xfId="10048" hidden="1"/>
    <cellStyle name="Uwaga 3" xfId="10046" hidden="1"/>
    <cellStyle name="Uwaga 3" xfId="10035" hidden="1"/>
    <cellStyle name="Uwaga 3" xfId="10033" hidden="1"/>
    <cellStyle name="Uwaga 3" xfId="10031" hidden="1"/>
    <cellStyle name="Uwaga 3" xfId="10020" hidden="1"/>
    <cellStyle name="Uwaga 3" xfId="10018" hidden="1"/>
    <cellStyle name="Uwaga 3" xfId="10015" hidden="1"/>
    <cellStyle name="Uwaga 3" xfId="10005" hidden="1"/>
    <cellStyle name="Uwaga 3" xfId="10002" hidden="1"/>
    <cellStyle name="Uwaga 3" xfId="9999" hidden="1"/>
    <cellStyle name="Uwaga 3" xfId="9990" hidden="1"/>
    <cellStyle name="Uwaga 3" xfId="9988" hidden="1"/>
    <cellStyle name="Uwaga 3" xfId="9985" hidden="1"/>
    <cellStyle name="Uwaga 3" xfId="9975" hidden="1"/>
    <cellStyle name="Uwaga 3" xfId="9973" hidden="1"/>
    <cellStyle name="Uwaga 3" xfId="9971" hidden="1"/>
    <cellStyle name="Uwaga 3" xfId="9960" hidden="1"/>
    <cellStyle name="Uwaga 3" xfId="9958" hidden="1"/>
    <cellStyle name="Uwaga 3" xfId="9956" hidden="1"/>
    <cellStyle name="Uwaga 3" xfId="9945" hidden="1"/>
    <cellStyle name="Uwaga 3" xfId="9943" hidden="1"/>
    <cellStyle name="Uwaga 3" xfId="9941" hidden="1"/>
    <cellStyle name="Uwaga 3" xfId="9930" hidden="1"/>
    <cellStyle name="Uwaga 3" xfId="9928" hidden="1"/>
    <cellStyle name="Uwaga 3" xfId="9926" hidden="1"/>
    <cellStyle name="Uwaga 3" xfId="9915" hidden="1"/>
    <cellStyle name="Uwaga 3" xfId="9913" hidden="1"/>
    <cellStyle name="Uwaga 3" xfId="9911" hidden="1"/>
    <cellStyle name="Uwaga 3" xfId="9900" hidden="1"/>
    <cellStyle name="Uwaga 3" xfId="9898" hidden="1"/>
    <cellStyle name="Uwaga 3" xfId="9895" hidden="1"/>
    <cellStyle name="Uwaga 3" xfId="9885" hidden="1"/>
    <cellStyle name="Uwaga 3" xfId="9882" hidden="1"/>
    <cellStyle name="Uwaga 3" xfId="9879" hidden="1"/>
    <cellStyle name="Uwaga 3" xfId="9870" hidden="1"/>
    <cellStyle name="Uwaga 3" xfId="9867" hidden="1"/>
    <cellStyle name="Uwaga 3" xfId="9864" hidden="1"/>
    <cellStyle name="Uwaga 3" xfId="9855" hidden="1"/>
    <cellStyle name="Uwaga 3" xfId="9853" hidden="1"/>
    <cellStyle name="Uwaga 3" xfId="9851" hidden="1"/>
    <cellStyle name="Uwaga 3" xfId="9840" hidden="1"/>
    <cellStyle name="Uwaga 3" xfId="9837" hidden="1"/>
    <cellStyle name="Uwaga 3" xfId="9834" hidden="1"/>
    <cellStyle name="Uwaga 3" xfId="9825" hidden="1"/>
    <cellStyle name="Uwaga 3" xfId="9822" hidden="1"/>
    <cellStyle name="Uwaga 3" xfId="9819" hidden="1"/>
    <cellStyle name="Uwaga 3" xfId="9810" hidden="1"/>
    <cellStyle name="Uwaga 3" xfId="9807" hidden="1"/>
    <cellStyle name="Uwaga 3" xfId="9804" hidden="1"/>
    <cellStyle name="Uwaga 3" xfId="9797" hidden="1"/>
    <cellStyle name="Uwaga 3" xfId="9793" hidden="1"/>
    <cellStyle name="Uwaga 3" xfId="9790" hidden="1"/>
    <cellStyle name="Uwaga 3" xfId="9782" hidden="1"/>
    <cellStyle name="Uwaga 3" xfId="9778" hidden="1"/>
    <cellStyle name="Uwaga 3" xfId="9775" hidden="1"/>
    <cellStyle name="Uwaga 3" xfId="9767" hidden="1"/>
    <cellStyle name="Uwaga 3" xfId="9763" hidden="1"/>
    <cellStyle name="Uwaga 3" xfId="9759" hidden="1"/>
    <cellStyle name="Uwaga 3" xfId="9752" hidden="1"/>
    <cellStyle name="Uwaga 3" xfId="9748" hidden="1"/>
    <cellStyle name="Uwaga 3" xfId="9745" hidden="1"/>
    <cellStyle name="Uwaga 3" xfId="9737" hidden="1"/>
    <cellStyle name="Uwaga 3" xfId="9733" hidden="1"/>
    <cellStyle name="Uwaga 3" xfId="9730" hidden="1"/>
    <cellStyle name="Uwaga 3" xfId="9721" hidden="1"/>
    <cellStyle name="Uwaga 3" xfId="9716" hidden="1"/>
    <cellStyle name="Uwaga 3" xfId="9712" hidden="1"/>
    <cellStyle name="Uwaga 3" xfId="9706" hidden="1"/>
    <cellStyle name="Uwaga 3" xfId="9701" hidden="1"/>
    <cellStyle name="Uwaga 3" xfId="9697" hidden="1"/>
    <cellStyle name="Uwaga 3" xfId="9691" hidden="1"/>
    <cellStyle name="Uwaga 3" xfId="9686" hidden="1"/>
    <cellStyle name="Uwaga 3" xfId="9682" hidden="1"/>
    <cellStyle name="Uwaga 3" xfId="9677" hidden="1"/>
    <cellStyle name="Uwaga 3" xfId="9673" hidden="1"/>
    <cellStyle name="Uwaga 3" xfId="9669" hidden="1"/>
    <cellStyle name="Uwaga 3" xfId="9662" hidden="1"/>
    <cellStyle name="Uwaga 3" xfId="9657" hidden="1"/>
    <cellStyle name="Uwaga 3" xfId="9653" hidden="1"/>
    <cellStyle name="Uwaga 3" xfId="9646" hidden="1"/>
    <cellStyle name="Uwaga 3" xfId="9641" hidden="1"/>
    <cellStyle name="Uwaga 3" xfId="9637" hidden="1"/>
    <cellStyle name="Uwaga 3" xfId="9632" hidden="1"/>
    <cellStyle name="Uwaga 3" xfId="9627" hidden="1"/>
    <cellStyle name="Uwaga 3" xfId="9623" hidden="1"/>
    <cellStyle name="Uwaga 3" xfId="9617" hidden="1"/>
    <cellStyle name="Uwaga 3" xfId="9613" hidden="1"/>
    <cellStyle name="Uwaga 3" xfId="9610" hidden="1"/>
    <cellStyle name="Uwaga 3" xfId="9603" hidden="1"/>
    <cellStyle name="Uwaga 3" xfId="9598" hidden="1"/>
    <cellStyle name="Uwaga 3" xfId="9593" hidden="1"/>
    <cellStyle name="Uwaga 3" xfId="9587" hidden="1"/>
    <cellStyle name="Uwaga 3" xfId="9582" hidden="1"/>
    <cellStyle name="Uwaga 3" xfId="9577" hidden="1"/>
    <cellStyle name="Uwaga 3" xfId="9572" hidden="1"/>
    <cellStyle name="Uwaga 3" xfId="9567" hidden="1"/>
    <cellStyle name="Uwaga 3" xfId="9562" hidden="1"/>
    <cellStyle name="Uwaga 3" xfId="9558" hidden="1"/>
    <cellStyle name="Uwaga 3" xfId="9554" hidden="1"/>
    <cellStyle name="Uwaga 3" xfId="9549" hidden="1"/>
    <cellStyle name="Uwaga 3" xfId="9542" hidden="1"/>
    <cellStyle name="Uwaga 3" xfId="9537" hidden="1"/>
    <cellStyle name="Uwaga 3" xfId="9532" hidden="1"/>
    <cellStyle name="Uwaga 3" xfId="9526" hidden="1"/>
    <cellStyle name="Uwaga 3" xfId="9521" hidden="1"/>
    <cellStyle name="Uwaga 3" xfId="9517" hidden="1"/>
    <cellStyle name="Uwaga 3" xfId="9512" hidden="1"/>
    <cellStyle name="Uwaga 3" xfId="9507" hidden="1"/>
    <cellStyle name="Uwaga 3" xfId="9502" hidden="1"/>
    <cellStyle name="Uwaga 3" xfId="9498" hidden="1"/>
    <cellStyle name="Uwaga 3" xfId="9493" hidden="1"/>
    <cellStyle name="Uwaga 3" xfId="9488" hidden="1"/>
    <cellStyle name="Uwaga 3" xfId="9483" hidden="1"/>
    <cellStyle name="Uwaga 3" xfId="9479" hidden="1"/>
    <cellStyle name="Uwaga 3" xfId="9475" hidden="1"/>
    <cellStyle name="Uwaga 3" xfId="9468" hidden="1"/>
    <cellStyle name="Uwaga 3" xfId="9464" hidden="1"/>
    <cellStyle name="Uwaga 3" xfId="9459" hidden="1"/>
    <cellStyle name="Uwaga 3" xfId="9453" hidden="1"/>
    <cellStyle name="Uwaga 3" xfId="9449" hidden="1"/>
    <cellStyle name="Uwaga 3" xfId="9444" hidden="1"/>
    <cellStyle name="Uwaga 3" xfId="9438" hidden="1"/>
    <cellStyle name="Uwaga 3" xfId="9434" hidden="1"/>
    <cellStyle name="Uwaga 3" xfId="9430" hidden="1"/>
    <cellStyle name="Uwaga 3" xfId="9423" hidden="1"/>
    <cellStyle name="Uwaga 3" xfId="9419" hidden="1"/>
    <cellStyle name="Uwaga 3" xfId="9415" hidden="1"/>
    <cellStyle name="Uwaga 3" xfId="10279" hidden="1"/>
    <cellStyle name="Uwaga 3" xfId="10277" hidden="1"/>
    <cellStyle name="Uwaga 3" xfId="10275" hidden="1"/>
    <cellStyle name="Uwaga 3" xfId="10262" hidden="1"/>
    <cellStyle name="Uwaga 3" xfId="10261" hidden="1"/>
    <cellStyle name="Uwaga 3" xfId="10260" hidden="1"/>
    <cellStyle name="Uwaga 3" xfId="10247" hidden="1"/>
    <cellStyle name="Uwaga 3" xfId="10246" hidden="1"/>
    <cellStyle name="Uwaga 3" xfId="10245" hidden="1"/>
    <cellStyle name="Uwaga 3" xfId="10233" hidden="1"/>
    <cellStyle name="Uwaga 3" xfId="10231" hidden="1"/>
    <cellStyle name="Uwaga 3" xfId="10230" hidden="1"/>
    <cellStyle name="Uwaga 3" xfId="10217" hidden="1"/>
    <cellStyle name="Uwaga 3" xfId="10216" hidden="1"/>
    <cellStyle name="Uwaga 3" xfId="10215" hidden="1"/>
    <cellStyle name="Uwaga 3" xfId="10203" hidden="1"/>
    <cellStyle name="Uwaga 3" xfId="10201" hidden="1"/>
    <cellStyle name="Uwaga 3" xfId="10199" hidden="1"/>
    <cellStyle name="Uwaga 3" xfId="10188" hidden="1"/>
    <cellStyle name="Uwaga 3" xfId="10186" hidden="1"/>
    <cellStyle name="Uwaga 3" xfId="10184" hidden="1"/>
    <cellStyle name="Uwaga 3" xfId="10173" hidden="1"/>
    <cellStyle name="Uwaga 3" xfId="10171" hidden="1"/>
    <cellStyle name="Uwaga 3" xfId="10169" hidden="1"/>
    <cellStyle name="Uwaga 3" xfId="10158" hidden="1"/>
    <cellStyle name="Uwaga 3" xfId="10156" hidden="1"/>
    <cellStyle name="Uwaga 3" xfId="10154" hidden="1"/>
    <cellStyle name="Uwaga 3" xfId="10143" hidden="1"/>
    <cellStyle name="Uwaga 3" xfId="10141" hidden="1"/>
    <cellStyle name="Uwaga 3" xfId="10139" hidden="1"/>
    <cellStyle name="Uwaga 3" xfId="10128" hidden="1"/>
    <cellStyle name="Uwaga 3" xfId="10126" hidden="1"/>
    <cellStyle name="Uwaga 3" xfId="10124" hidden="1"/>
    <cellStyle name="Uwaga 3" xfId="10113" hidden="1"/>
    <cellStyle name="Uwaga 3" xfId="10111" hidden="1"/>
    <cellStyle name="Uwaga 3" xfId="10109" hidden="1"/>
    <cellStyle name="Uwaga 3" xfId="10098" hidden="1"/>
    <cellStyle name="Uwaga 3" xfId="10096" hidden="1"/>
    <cellStyle name="Uwaga 3" xfId="10094" hidden="1"/>
    <cellStyle name="Uwaga 3" xfId="10083" hidden="1"/>
    <cellStyle name="Uwaga 3" xfId="10081" hidden="1"/>
    <cellStyle name="Uwaga 3" xfId="10079" hidden="1"/>
    <cellStyle name="Uwaga 3" xfId="10068" hidden="1"/>
    <cellStyle name="Uwaga 3" xfId="10066" hidden="1"/>
    <cellStyle name="Uwaga 3" xfId="10064" hidden="1"/>
    <cellStyle name="Uwaga 3" xfId="10053" hidden="1"/>
    <cellStyle name="Uwaga 3" xfId="10051" hidden="1"/>
    <cellStyle name="Uwaga 3" xfId="10049" hidden="1"/>
    <cellStyle name="Uwaga 3" xfId="10038" hidden="1"/>
    <cellStyle name="Uwaga 3" xfId="10036" hidden="1"/>
    <cellStyle name="Uwaga 3" xfId="10034" hidden="1"/>
    <cellStyle name="Uwaga 3" xfId="10023" hidden="1"/>
    <cellStyle name="Uwaga 3" xfId="10021" hidden="1"/>
    <cellStyle name="Uwaga 3" xfId="10019" hidden="1"/>
    <cellStyle name="Uwaga 3" xfId="10008" hidden="1"/>
    <cellStyle name="Uwaga 3" xfId="10006" hidden="1"/>
    <cellStyle name="Uwaga 3" xfId="10004" hidden="1"/>
    <cellStyle name="Uwaga 3" xfId="9993" hidden="1"/>
    <cellStyle name="Uwaga 3" xfId="9991" hidden="1"/>
    <cellStyle name="Uwaga 3" xfId="9989" hidden="1"/>
    <cellStyle name="Uwaga 3" xfId="9978" hidden="1"/>
    <cellStyle name="Uwaga 3" xfId="9976" hidden="1"/>
    <cellStyle name="Uwaga 3" xfId="9974" hidden="1"/>
    <cellStyle name="Uwaga 3" xfId="9963" hidden="1"/>
    <cellStyle name="Uwaga 3" xfId="9961" hidden="1"/>
    <cellStyle name="Uwaga 3" xfId="9959" hidden="1"/>
    <cellStyle name="Uwaga 3" xfId="9948" hidden="1"/>
    <cellStyle name="Uwaga 3" xfId="9946" hidden="1"/>
    <cellStyle name="Uwaga 3" xfId="9944" hidden="1"/>
    <cellStyle name="Uwaga 3" xfId="9933" hidden="1"/>
    <cellStyle name="Uwaga 3" xfId="9931" hidden="1"/>
    <cellStyle name="Uwaga 3" xfId="9929" hidden="1"/>
    <cellStyle name="Uwaga 3" xfId="9918" hidden="1"/>
    <cellStyle name="Uwaga 3" xfId="9916" hidden="1"/>
    <cellStyle name="Uwaga 3" xfId="9914" hidden="1"/>
    <cellStyle name="Uwaga 3" xfId="9903" hidden="1"/>
    <cellStyle name="Uwaga 3" xfId="9901" hidden="1"/>
    <cellStyle name="Uwaga 3" xfId="9899" hidden="1"/>
    <cellStyle name="Uwaga 3" xfId="9888" hidden="1"/>
    <cellStyle name="Uwaga 3" xfId="9886" hidden="1"/>
    <cellStyle name="Uwaga 3" xfId="9883" hidden="1"/>
    <cellStyle name="Uwaga 3" xfId="9873" hidden="1"/>
    <cellStyle name="Uwaga 3" xfId="9871" hidden="1"/>
    <cellStyle name="Uwaga 3" xfId="9869" hidden="1"/>
    <cellStyle name="Uwaga 3" xfId="9858" hidden="1"/>
    <cellStyle name="Uwaga 3" xfId="9856" hidden="1"/>
    <cellStyle name="Uwaga 3" xfId="9854" hidden="1"/>
    <cellStyle name="Uwaga 3" xfId="9843" hidden="1"/>
    <cellStyle name="Uwaga 3" xfId="9841" hidden="1"/>
    <cellStyle name="Uwaga 3" xfId="9838" hidden="1"/>
    <cellStyle name="Uwaga 3" xfId="9828" hidden="1"/>
    <cellStyle name="Uwaga 3" xfId="9826" hidden="1"/>
    <cellStyle name="Uwaga 3" xfId="9823" hidden="1"/>
    <cellStyle name="Uwaga 3" xfId="9813" hidden="1"/>
    <cellStyle name="Uwaga 3" xfId="9811" hidden="1"/>
    <cellStyle name="Uwaga 3" xfId="9808" hidden="1"/>
    <cellStyle name="Uwaga 3" xfId="9799" hidden="1"/>
    <cellStyle name="Uwaga 3" xfId="9796" hidden="1"/>
    <cellStyle name="Uwaga 3" xfId="9792" hidden="1"/>
    <cellStyle name="Uwaga 3" xfId="9784" hidden="1"/>
    <cellStyle name="Uwaga 3" xfId="9781" hidden="1"/>
    <cellStyle name="Uwaga 3" xfId="9777" hidden="1"/>
    <cellStyle name="Uwaga 3" xfId="9769" hidden="1"/>
    <cellStyle name="Uwaga 3" xfId="9766" hidden="1"/>
    <cellStyle name="Uwaga 3" xfId="9762" hidden="1"/>
    <cellStyle name="Uwaga 3" xfId="9754" hidden="1"/>
    <cellStyle name="Uwaga 3" xfId="9751" hidden="1"/>
    <cellStyle name="Uwaga 3" xfId="9747" hidden="1"/>
    <cellStyle name="Uwaga 3" xfId="9739" hidden="1"/>
    <cellStyle name="Uwaga 3" xfId="9736" hidden="1"/>
    <cellStyle name="Uwaga 3" xfId="9732" hidden="1"/>
    <cellStyle name="Uwaga 3" xfId="9724" hidden="1"/>
    <cellStyle name="Uwaga 3" xfId="9720" hidden="1"/>
    <cellStyle name="Uwaga 3" xfId="9715" hidden="1"/>
    <cellStyle name="Uwaga 3" xfId="9709" hidden="1"/>
    <cellStyle name="Uwaga 3" xfId="9705" hidden="1"/>
    <cellStyle name="Uwaga 3" xfId="9700" hidden="1"/>
    <cellStyle name="Uwaga 3" xfId="9694" hidden="1"/>
    <cellStyle name="Uwaga 3" xfId="9690" hidden="1"/>
    <cellStyle name="Uwaga 3" xfId="9685" hidden="1"/>
    <cellStyle name="Uwaga 3" xfId="9679" hidden="1"/>
    <cellStyle name="Uwaga 3" xfId="9676" hidden="1"/>
    <cellStyle name="Uwaga 3" xfId="9672" hidden="1"/>
    <cellStyle name="Uwaga 3" xfId="9664" hidden="1"/>
    <cellStyle name="Uwaga 3" xfId="9661" hidden="1"/>
    <cellStyle name="Uwaga 3" xfId="9656" hidden="1"/>
    <cellStyle name="Uwaga 3" xfId="9649" hidden="1"/>
    <cellStyle name="Uwaga 3" xfId="9645" hidden="1"/>
    <cellStyle name="Uwaga 3" xfId="9640" hidden="1"/>
    <cellStyle name="Uwaga 3" xfId="9634" hidden="1"/>
    <cellStyle name="Uwaga 3" xfId="9630" hidden="1"/>
    <cellStyle name="Uwaga 3" xfId="9625" hidden="1"/>
    <cellStyle name="Uwaga 3" xfId="9619" hidden="1"/>
    <cellStyle name="Uwaga 3" xfId="9616" hidden="1"/>
    <cellStyle name="Uwaga 3" xfId="9612" hidden="1"/>
    <cellStyle name="Uwaga 3" xfId="9604" hidden="1"/>
    <cellStyle name="Uwaga 3" xfId="9599" hidden="1"/>
    <cellStyle name="Uwaga 3" xfId="9594"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5" hidden="1"/>
    <cellStyle name="Uwaga 3" xfId="9550" hidden="1"/>
    <cellStyle name="Uwaga 3" xfId="9543" hidden="1"/>
    <cellStyle name="Uwaga 3" xfId="9538" hidden="1"/>
    <cellStyle name="Uwaga 3" xfId="9533" hidden="1"/>
    <cellStyle name="Uwaga 3" xfId="9528" hidden="1"/>
    <cellStyle name="Uwaga 3" xfId="9523" hidden="1"/>
    <cellStyle name="Uwaga 3" xfId="9518" hidden="1"/>
    <cellStyle name="Uwaga 3" xfId="9513" hidden="1"/>
    <cellStyle name="Uwaga 3" xfId="9508" hidden="1"/>
    <cellStyle name="Uwaga 3" xfId="9503" hidden="1"/>
    <cellStyle name="Uwaga 3" xfId="9499" hidden="1"/>
    <cellStyle name="Uwaga 3" xfId="9494" hidden="1"/>
    <cellStyle name="Uwaga 3" xfId="9489" hidden="1"/>
    <cellStyle name="Uwaga 3" xfId="9484" hidden="1"/>
    <cellStyle name="Uwaga 3" xfId="9480" hidden="1"/>
    <cellStyle name="Uwaga 3" xfId="9476" hidden="1"/>
    <cellStyle name="Uwaga 3" xfId="9469" hidden="1"/>
    <cellStyle name="Uwaga 3" xfId="9465" hidden="1"/>
    <cellStyle name="Uwaga 3" xfId="9460" hidden="1"/>
    <cellStyle name="Uwaga 3" xfId="9454" hidden="1"/>
    <cellStyle name="Uwaga 3" xfId="9450" hidden="1"/>
    <cellStyle name="Uwaga 3" xfId="9445" hidden="1"/>
    <cellStyle name="Uwaga 3" xfId="9439" hidden="1"/>
    <cellStyle name="Uwaga 3" xfId="9435" hidden="1"/>
    <cellStyle name="Uwaga 3" xfId="9431" hidden="1"/>
    <cellStyle name="Uwaga 3" xfId="9424" hidden="1"/>
    <cellStyle name="Uwaga 3" xfId="9420" hidden="1"/>
    <cellStyle name="Uwaga 3" xfId="9416" hidden="1"/>
    <cellStyle name="Uwaga 3" xfId="10283" hidden="1"/>
    <cellStyle name="Uwaga 3" xfId="10282" hidden="1"/>
    <cellStyle name="Uwaga 3" xfId="10280" hidden="1"/>
    <cellStyle name="Uwaga 3" xfId="10267" hidden="1"/>
    <cellStyle name="Uwaga 3" xfId="10265" hidden="1"/>
    <cellStyle name="Uwaga 3" xfId="10263" hidden="1"/>
    <cellStyle name="Uwaga 3" xfId="10253" hidden="1"/>
    <cellStyle name="Uwaga 3" xfId="10251" hidden="1"/>
    <cellStyle name="Uwaga 3" xfId="10249" hidden="1"/>
    <cellStyle name="Uwaga 3" xfId="10238" hidden="1"/>
    <cellStyle name="Uwaga 3" xfId="10236" hidden="1"/>
    <cellStyle name="Uwaga 3" xfId="10234" hidden="1"/>
    <cellStyle name="Uwaga 3" xfId="10221" hidden="1"/>
    <cellStyle name="Uwaga 3" xfId="10219" hidden="1"/>
    <cellStyle name="Uwaga 3" xfId="10218" hidden="1"/>
    <cellStyle name="Uwaga 3" xfId="10205" hidden="1"/>
    <cellStyle name="Uwaga 3" xfId="10204" hidden="1"/>
    <cellStyle name="Uwaga 3" xfId="10202" hidden="1"/>
    <cellStyle name="Uwaga 3" xfId="10190" hidden="1"/>
    <cellStyle name="Uwaga 3" xfId="10189" hidden="1"/>
    <cellStyle name="Uwaga 3" xfId="10187" hidden="1"/>
    <cellStyle name="Uwaga 3" xfId="10175" hidden="1"/>
    <cellStyle name="Uwaga 3" xfId="10174" hidden="1"/>
    <cellStyle name="Uwaga 3" xfId="10172" hidden="1"/>
    <cellStyle name="Uwaga 3" xfId="10160" hidden="1"/>
    <cellStyle name="Uwaga 3" xfId="10159" hidden="1"/>
    <cellStyle name="Uwaga 3" xfId="10157" hidden="1"/>
    <cellStyle name="Uwaga 3" xfId="10145" hidden="1"/>
    <cellStyle name="Uwaga 3" xfId="10144" hidden="1"/>
    <cellStyle name="Uwaga 3" xfId="10142" hidden="1"/>
    <cellStyle name="Uwaga 3" xfId="10130" hidden="1"/>
    <cellStyle name="Uwaga 3" xfId="10129" hidden="1"/>
    <cellStyle name="Uwaga 3" xfId="10127" hidden="1"/>
    <cellStyle name="Uwaga 3" xfId="10115" hidden="1"/>
    <cellStyle name="Uwaga 3" xfId="10114" hidden="1"/>
    <cellStyle name="Uwaga 3" xfId="10112" hidden="1"/>
    <cellStyle name="Uwaga 3" xfId="10100" hidden="1"/>
    <cellStyle name="Uwaga 3" xfId="10099" hidden="1"/>
    <cellStyle name="Uwaga 3" xfId="10097" hidden="1"/>
    <cellStyle name="Uwaga 3" xfId="10085" hidden="1"/>
    <cellStyle name="Uwaga 3" xfId="10084" hidden="1"/>
    <cellStyle name="Uwaga 3" xfId="10082" hidden="1"/>
    <cellStyle name="Uwaga 3" xfId="10070" hidden="1"/>
    <cellStyle name="Uwaga 3" xfId="10069" hidden="1"/>
    <cellStyle name="Uwaga 3" xfId="10067" hidden="1"/>
    <cellStyle name="Uwaga 3" xfId="10055" hidden="1"/>
    <cellStyle name="Uwaga 3" xfId="10054" hidden="1"/>
    <cellStyle name="Uwaga 3" xfId="10052" hidden="1"/>
    <cellStyle name="Uwaga 3" xfId="10040" hidden="1"/>
    <cellStyle name="Uwaga 3" xfId="10039" hidden="1"/>
    <cellStyle name="Uwaga 3" xfId="10037" hidden="1"/>
    <cellStyle name="Uwaga 3" xfId="10025" hidden="1"/>
    <cellStyle name="Uwaga 3" xfId="10024" hidden="1"/>
    <cellStyle name="Uwaga 3" xfId="10022" hidden="1"/>
    <cellStyle name="Uwaga 3" xfId="10010" hidden="1"/>
    <cellStyle name="Uwaga 3" xfId="10009" hidden="1"/>
    <cellStyle name="Uwaga 3" xfId="10007" hidden="1"/>
    <cellStyle name="Uwaga 3" xfId="9995" hidden="1"/>
    <cellStyle name="Uwaga 3" xfId="9994" hidden="1"/>
    <cellStyle name="Uwaga 3" xfId="9992" hidden="1"/>
    <cellStyle name="Uwaga 3" xfId="9980" hidden="1"/>
    <cellStyle name="Uwaga 3" xfId="9979" hidden="1"/>
    <cellStyle name="Uwaga 3" xfId="9977" hidden="1"/>
    <cellStyle name="Uwaga 3" xfId="9965" hidden="1"/>
    <cellStyle name="Uwaga 3" xfId="9964" hidden="1"/>
    <cellStyle name="Uwaga 3" xfId="9962" hidden="1"/>
    <cellStyle name="Uwaga 3" xfId="9950" hidden="1"/>
    <cellStyle name="Uwaga 3" xfId="9949" hidden="1"/>
    <cellStyle name="Uwaga 3" xfId="9947" hidden="1"/>
    <cellStyle name="Uwaga 3" xfId="9935" hidden="1"/>
    <cellStyle name="Uwaga 3" xfId="9934" hidden="1"/>
    <cellStyle name="Uwaga 3" xfId="9932" hidden="1"/>
    <cellStyle name="Uwaga 3" xfId="9920" hidden="1"/>
    <cellStyle name="Uwaga 3" xfId="9919" hidden="1"/>
    <cellStyle name="Uwaga 3" xfId="9917" hidden="1"/>
    <cellStyle name="Uwaga 3" xfId="9905" hidden="1"/>
    <cellStyle name="Uwaga 3" xfId="9904" hidden="1"/>
    <cellStyle name="Uwaga 3" xfId="9902" hidden="1"/>
    <cellStyle name="Uwaga 3" xfId="9890" hidden="1"/>
    <cellStyle name="Uwaga 3" xfId="9889" hidden="1"/>
    <cellStyle name="Uwaga 3" xfId="9887" hidden="1"/>
    <cellStyle name="Uwaga 3" xfId="9875" hidden="1"/>
    <cellStyle name="Uwaga 3" xfId="9874" hidden="1"/>
    <cellStyle name="Uwaga 3" xfId="9872" hidden="1"/>
    <cellStyle name="Uwaga 3" xfId="9860" hidden="1"/>
    <cellStyle name="Uwaga 3" xfId="9859" hidden="1"/>
    <cellStyle name="Uwaga 3" xfId="9857" hidden="1"/>
    <cellStyle name="Uwaga 3" xfId="9845" hidden="1"/>
    <cellStyle name="Uwaga 3" xfId="9844" hidden="1"/>
    <cellStyle name="Uwaga 3" xfId="9842" hidden="1"/>
    <cellStyle name="Uwaga 3" xfId="9830" hidden="1"/>
    <cellStyle name="Uwaga 3" xfId="9829" hidden="1"/>
    <cellStyle name="Uwaga 3" xfId="9827" hidden="1"/>
    <cellStyle name="Uwaga 3" xfId="9815" hidden="1"/>
    <cellStyle name="Uwaga 3" xfId="9814" hidden="1"/>
    <cellStyle name="Uwaga 3" xfId="9812" hidden="1"/>
    <cellStyle name="Uwaga 3" xfId="9800" hidden="1"/>
    <cellStyle name="Uwaga 3" xfId="9798" hidden="1"/>
    <cellStyle name="Uwaga 3" xfId="9795" hidden="1"/>
    <cellStyle name="Uwaga 3" xfId="9785" hidden="1"/>
    <cellStyle name="Uwaga 3" xfId="9783" hidden="1"/>
    <cellStyle name="Uwaga 3" xfId="9780" hidden="1"/>
    <cellStyle name="Uwaga 3" xfId="9770" hidden="1"/>
    <cellStyle name="Uwaga 3" xfId="9768" hidden="1"/>
    <cellStyle name="Uwaga 3" xfId="9765" hidden="1"/>
    <cellStyle name="Uwaga 3" xfId="9755" hidden="1"/>
    <cellStyle name="Uwaga 3" xfId="9753" hidden="1"/>
    <cellStyle name="Uwaga 3" xfId="9750" hidden="1"/>
    <cellStyle name="Uwaga 3" xfId="9740" hidden="1"/>
    <cellStyle name="Uwaga 3" xfId="9738" hidden="1"/>
    <cellStyle name="Uwaga 3" xfId="9735" hidden="1"/>
    <cellStyle name="Uwaga 3" xfId="9725" hidden="1"/>
    <cellStyle name="Uwaga 3" xfId="9723" hidden="1"/>
    <cellStyle name="Uwaga 3" xfId="9719" hidden="1"/>
    <cellStyle name="Uwaga 3" xfId="9710" hidden="1"/>
    <cellStyle name="Uwaga 3" xfId="9707" hidden="1"/>
    <cellStyle name="Uwaga 3" xfId="9703" hidden="1"/>
    <cellStyle name="Uwaga 3" xfId="9695" hidden="1"/>
    <cellStyle name="Uwaga 3" xfId="9693" hidden="1"/>
    <cellStyle name="Uwaga 3" xfId="9689" hidden="1"/>
    <cellStyle name="Uwaga 3" xfId="9680" hidden="1"/>
    <cellStyle name="Uwaga 3" xfId="9678" hidden="1"/>
    <cellStyle name="Uwaga 3" xfId="9675" hidden="1"/>
    <cellStyle name="Uwaga 3" xfId="9665" hidden="1"/>
    <cellStyle name="Uwaga 3" xfId="9663" hidden="1"/>
    <cellStyle name="Uwaga 3" xfId="9658" hidden="1"/>
    <cellStyle name="Uwaga 3" xfId="9650" hidden="1"/>
    <cellStyle name="Uwaga 3" xfId="9648" hidden="1"/>
    <cellStyle name="Uwaga 3" xfId="9643" hidden="1"/>
    <cellStyle name="Uwaga 3" xfId="9635" hidden="1"/>
    <cellStyle name="Uwaga 3" xfId="9633" hidden="1"/>
    <cellStyle name="Uwaga 3" xfId="9628" hidden="1"/>
    <cellStyle name="Uwaga 3" xfId="9620" hidden="1"/>
    <cellStyle name="Uwaga 3" xfId="9618" hidden="1"/>
    <cellStyle name="Uwaga 3" xfId="9614" hidden="1"/>
    <cellStyle name="Uwaga 3" xfId="9605" hidden="1"/>
    <cellStyle name="Uwaga 3" xfId="9602" hidden="1"/>
    <cellStyle name="Uwaga 3" xfId="9597" hidden="1"/>
    <cellStyle name="Uwaga 3" xfId="9590" hidden="1"/>
    <cellStyle name="Uwaga 3" xfId="9586" hidden="1"/>
    <cellStyle name="Uwaga 3" xfId="9581" hidden="1"/>
    <cellStyle name="Uwaga 3" xfId="9575" hidden="1"/>
    <cellStyle name="Uwaga 3" xfId="9571" hidden="1"/>
    <cellStyle name="Uwaga 3" xfId="9566" hidden="1"/>
    <cellStyle name="Uwaga 3" xfId="9560" hidden="1"/>
    <cellStyle name="Uwaga 3" xfId="9557" hidden="1"/>
    <cellStyle name="Uwaga 3" xfId="9553" hidden="1"/>
    <cellStyle name="Uwaga 3" xfId="9544" hidden="1"/>
    <cellStyle name="Uwaga 3" xfId="9539" hidden="1"/>
    <cellStyle name="Uwaga 3" xfId="9534" hidden="1"/>
    <cellStyle name="Uwaga 3" xfId="9529" hidden="1"/>
    <cellStyle name="Uwaga 3" xfId="9524" hidden="1"/>
    <cellStyle name="Uwaga 3" xfId="9519" hidden="1"/>
    <cellStyle name="Uwaga 3" xfId="9514" hidden="1"/>
    <cellStyle name="Uwaga 3" xfId="9509" hidden="1"/>
    <cellStyle name="Uwaga 3" xfId="9504" hidden="1"/>
    <cellStyle name="Uwaga 3" xfId="9500" hidden="1"/>
    <cellStyle name="Uwaga 3" xfId="9495" hidden="1"/>
    <cellStyle name="Uwaga 3" xfId="9490" hidden="1"/>
    <cellStyle name="Uwaga 3" xfId="9485" hidden="1"/>
    <cellStyle name="Uwaga 3" xfId="9481" hidden="1"/>
    <cellStyle name="Uwaga 3" xfId="9477" hidden="1"/>
    <cellStyle name="Uwaga 3" xfId="9470" hidden="1"/>
    <cellStyle name="Uwaga 3" xfId="9466" hidden="1"/>
    <cellStyle name="Uwaga 3" xfId="9461" hidden="1"/>
    <cellStyle name="Uwaga 3" xfId="9455" hidden="1"/>
    <cellStyle name="Uwaga 3" xfId="9451" hidden="1"/>
    <cellStyle name="Uwaga 3" xfId="9446" hidden="1"/>
    <cellStyle name="Uwaga 3" xfId="9440" hidden="1"/>
    <cellStyle name="Uwaga 3" xfId="9436" hidden="1"/>
    <cellStyle name="Uwaga 3" xfId="9432" hidden="1"/>
    <cellStyle name="Uwaga 3" xfId="9425" hidden="1"/>
    <cellStyle name="Uwaga 3" xfId="9421" hidden="1"/>
    <cellStyle name="Uwaga 3" xfId="9417" hidden="1"/>
    <cellStyle name="Uwaga 3" xfId="5438" hidden="1"/>
    <cellStyle name="Uwaga 3" xfId="4489" hidden="1"/>
    <cellStyle name="Uwaga 3" xfId="4453" hidden="1"/>
    <cellStyle name="Uwaga 3" xfId="2428" hidden="1"/>
    <cellStyle name="Uwaga 3" xfId="2423" hidden="1"/>
    <cellStyle name="Uwaga 3" xfId="2419" hidden="1"/>
    <cellStyle name="Uwaga 3" xfId="2389" hidden="1"/>
    <cellStyle name="Uwaga 3" xfId="2384" hidden="1"/>
    <cellStyle name="Uwaga 3" xfId="2380" hidden="1"/>
    <cellStyle name="Uwaga 3" xfId="2350" hidden="1"/>
    <cellStyle name="Uwaga 3" xfId="2347" hidden="1"/>
    <cellStyle name="Uwaga 3" xfId="2342" hidden="1"/>
    <cellStyle name="Uwaga 3" xfId="2302" hidden="1"/>
    <cellStyle name="Uwaga 3" xfId="2299" hidden="1"/>
    <cellStyle name="Uwaga 3" xfId="2296" hidden="1"/>
    <cellStyle name="Uwaga 3" xfId="2259" hidden="1"/>
    <cellStyle name="Uwaga 3" xfId="2255" hidden="1"/>
    <cellStyle name="Uwaga 3" xfId="2250" hidden="1"/>
    <cellStyle name="Uwaga 3" xfId="2221" hidden="1"/>
    <cellStyle name="Uwaga 3" xfId="2216" hidden="1"/>
    <cellStyle name="Uwaga 3" xfId="2211" hidden="1"/>
    <cellStyle name="Uwaga 3" xfId="2179" hidden="1"/>
    <cellStyle name="Uwaga 3" xfId="2174" hidden="1"/>
    <cellStyle name="Uwaga 3" xfId="2169" hidden="1"/>
    <cellStyle name="Uwaga 3" xfId="2138" hidden="1"/>
    <cellStyle name="Uwaga 3" xfId="2134" hidden="1"/>
    <cellStyle name="Uwaga 3" xfId="2131" hidden="1"/>
    <cellStyle name="Uwaga 3" xfId="2091" hidden="1"/>
    <cellStyle name="Uwaga 3" xfId="2087" hidden="1"/>
    <cellStyle name="Uwaga 3" xfId="2082" hidden="1"/>
    <cellStyle name="Uwaga 3" xfId="2051" hidden="1"/>
    <cellStyle name="Uwaga 3" xfId="2048" hidden="1"/>
    <cellStyle name="Uwaga 3" xfId="2042" hidden="1"/>
    <cellStyle name="Uwaga 3" xfId="2011" hidden="1"/>
    <cellStyle name="Uwaga 3" xfId="2006" hidden="1"/>
    <cellStyle name="Uwaga 3" xfId="2001" hidden="1"/>
    <cellStyle name="Uwaga 3" xfId="1968" hidden="1"/>
    <cellStyle name="Uwaga 3" xfId="1965" hidden="1"/>
    <cellStyle name="Uwaga 3" xfId="1961" hidden="1"/>
    <cellStyle name="Uwaga 3" xfId="1922" hidden="1"/>
    <cellStyle name="Uwaga 3" xfId="1917" hidden="1"/>
    <cellStyle name="Uwaga 3" xfId="1913" hidden="1"/>
    <cellStyle name="Uwaga 3" xfId="1883" hidden="1"/>
    <cellStyle name="Uwaga 3" xfId="1878" hidden="1"/>
    <cellStyle name="Uwaga 3" xfId="1874" hidden="1"/>
    <cellStyle name="Uwaga 3" xfId="1842" hidden="1"/>
    <cellStyle name="Uwaga 3" xfId="1838" hidden="1"/>
    <cellStyle name="Uwaga 3" xfId="1833" hidden="1"/>
    <cellStyle name="Uwaga 3" xfId="1798" hidden="1"/>
    <cellStyle name="Uwaga 3" xfId="1794" hidden="1"/>
    <cellStyle name="Uwaga 3" xfId="1790" hidden="1"/>
    <cellStyle name="Uwaga 3" xfId="1752" hidden="1"/>
    <cellStyle name="Uwaga 3" xfId="1749" hidden="1"/>
    <cellStyle name="Uwaga 3" xfId="1744" hidden="1"/>
    <cellStyle name="Uwaga 3" xfId="1714" hidden="1"/>
    <cellStyle name="Uwaga 3" xfId="1710" hidden="1"/>
    <cellStyle name="Uwaga 3" xfId="1704" hidden="1"/>
    <cellStyle name="Uwaga 3" xfId="1672" hidden="1"/>
    <cellStyle name="Uwaga 3" xfId="1667" hidden="1"/>
    <cellStyle name="Uwaga 3" xfId="1661" hidden="1"/>
    <cellStyle name="Uwaga 3" xfId="1630" hidden="1"/>
    <cellStyle name="Uwaga 3" xfId="1625" hidden="1"/>
    <cellStyle name="Uwaga 3" xfId="1620" hidden="1"/>
    <cellStyle name="Uwaga 3" xfId="1583" hidden="1"/>
    <cellStyle name="Uwaga 3" xfId="1579" hidden="1"/>
    <cellStyle name="Uwaga 3" xfId="1576" hidden="1"/>
    <cellStyle name="Uwaga 3" xfId="1544" hidden="1"/>
    <cellStyle name="Uwaga 3" xfId="1540" hidden="1"/>
    <cellStyle name="Uwaga 3" xfId="1537" hidden="1"/>
    <cellStyle name="Uwaga 3" xfId="1503" hidden="1"/>
    <cellStyle name="Uwaga 3" xfId="1498" hidden="1"/>
    <cellStyle name="Uwaga 3" xfId="1494" hidden="1"/>
    <cellStyle name="Uwaga 3" xfId="1457" hidden="1"/>
    <cellStyle name="Uwaga 3" xfId="1453" hidden="1"/>
    <cellStyle name="Uwaga 3" xfId="1450" hidden="1"/>
    <cellStyle name="Uwaga 3" xfId="1413" hidden="1"/>
    <cellStyle name="Uwaga 3" xfId="1410" hidden="1"/>
    <cellStyle name="Uwaga 3" xfId="1407" hidden="1"/>
    <cellStyle name="Uwaga 3" xfId="1372" hidden="1"/>
    <cellStyle name="Uwaga 3" xfId="1368" hidden="1"/>
    <cellStyle name="Uwaga 3" xfId="1365" hidden="1"/>
    <cellStyle name="Uwaga 3" xfId="1331" hidden="1"/>
    <cellStyle name="Uwaga 3" xfId="1326" hidden="1"/>
    <cellStyle name="Uwaga 3" xfId="1323" hidden="1"/>
    <cellStyle name="Uwaga 3" xfId="1286" hidden="1"/>
    <cellStyle name="Uwaga 3" xfId="1283" hidden="1"/>
    <cellStyle name="Uwaga 3" xfId="1281" hidden="1"/>
    <cellStyle name="Uwaga 3" xfId="1244" hidden="1"/>
    <cellStyle name="Uwaga 3" xfId="1241" hidden="1"/>
    <cellStyle name="Uwaga 3" xfId="1239" hidden="1"/>
    <cellStyle name="Uwaga 3" xfId="1203" hidden="1"/>
    <cellStyle name="Uwaga 3" xfId="1199" hidden="1"/>
    <cellStyle name="Uwaga 3" xfId="1197" hidden="1"/>
    <cellStyle name="Uwaga 3" xfId="1161" hidden="1"/>
    <cellStyle name="Uwaga 3" xfId="1156" hidden="1"/>
    <cellStyle name="Uwaga 3" xfId="1153" hidden="1"/>
    <cellStyle name="Uwaga 3" xfId="1119" hidden="1"/>
    <cellStyle name="Uwaga 3" xfId="1115" hidden="1"/>
    <cellStyle name="Uwaga 3" xfId="1111" hidden="1"/>
    <cellStyle name="Uwaga 3" xfId="1077" hidden="1"/>
    <cellStyle name="Uwaga 3" xfId="1073" hidden="1"/>
    <cellStyle name="Uwaga 3" xfId="1069" hidden="1"/>
    <cellStyle name="Uwaga 3" xfId="1036" hidden="1"/>
    <cellStyle name="Uwaga 3" xfId="1031" hidden="1"/>
    <cellStyle name="Uwaga 3" xfId="1027" hidden="1"/>
    <cellStyle name="Uwaga 3" xfId="994" hidden="1"/>
    <cellStyle name="Uwaga 3" xfId="989" hidden="1"/>
    <cellStyle name="Uwaga 3" xfId="985" hidden="1"/>
    <cellStyle name="Uwaga 3" xfId="951" hidden="1"/>
    <cellStyle name="Uwaga 3" xfId="947" hidden="1"/>
    <cellStyle name="Uwaga 3" xfId="943" hidden="1"/>
    <cellStyle name="Uwaga 3" xfId="909" hidden="1"/>
    <cellStyle name="Uwaga 3" xfId="905" hidden="1"/>
    <cellStyle name="Uwaga 3" xfId="901" hidden="1"/>
    <cellStyle name="Uwaga 3" xfId="867" hidden="1"/>
    <cellStyle name="Uwaga 3" xfId="863" hidden="1"/>
    <cellStyle name="Uwaga 3" xfId="859" hidden="1"/>
    <cellStyle name="Uwaga 3" xfId="825" hidden="1"/>
    <cellStyle name="Uwaga 3" xfId="821" hidden="1"/>
    <cellStyle name="Uwaga 3" xfId="817" hidden="1"/>
    <cellStyle name="Uwaga 3" xfId="783" hidden="1"/>
    <cellStyle name="Uwaga 3" xfId="779" hidden="1"/>
    <cellStyle name="Uwaga 3" xfId="774" hidden="1"/>
    <cellStyle name="Uwaga 3" xfId="742" hidden="1"/>
    <cellStyle name="Uwaga 3" xfId="737" hidden="1"/>
    <cellStyle name="Uwaga 3" xfId="732" hidden="1"/>
    <cellStyle name="Uwaga 3" xfId="700" hidden="1"/>
    <cellStyle name="Uwaga 3" xfId="696" hidden="1"/>
    <cellStyle name="Uwaga 3" xfId="690" hidden="1"/>
    <cellStyle name="Uwaga 3" xfId="659" hidden="1"/>
    <cellStyle name="Uwaga 3" xfId="654" hidden="1"/>
    <cellStyle name="Uwaga 3" xfId="648" hidden="1"/>
    <cellStyle name="Uwaga 3" xfId="617" hidden="1"/>
    <cellStyle name="Uwaga 3" xfId="612" hidden="1"/>
    <cellStyle name="Uwaga 3" xfId="605" hidden="1"/>
    <cellStyle name="Uwaga 3" xfId="576" hidden="1"/>
    <cellStyle name="Uwaga 3" xfId="569" hidden="1"/>
    <cellStyle name="Uwaga 3" xfId="562" hidden="1"/>
    <cellStyle name="Uwaga 3" xfId="534" hidden="1"/>
    <cellStyle name="Uwaga 3" xfId="527" hidden="1"/>
    <cellStyle name="Uwaga 3" xfId="520" hidden="1"/>
    <cellStyle name="Uwaga 3" xfId="492" hidden="1"/>
    <cellStyle name="Uwaga 3" xfId="485" hidden="1"/>
    <cellStyle name="Uwaga 3" xfId="477" hidden="1"/>
    <cellStyle name="Uwaga 3" xfId="451" hidden="1"/>
    <cellStyle name="Uwaga 3" xfId="443" hidden="1"/>
    <cellStyle name="Uwaga 3" xfId="435" hidden="1"/>
    <cellStyle name="Uwaga 3" xfId="409" hidden="1"/>
    <cellStyle name="Uwaga 3" xfId="401" hidden="1"/>
    <cellStyle name="Uwaga 3" xfId="390" hidden="1"/>
    <cellStyle name="Uwaga 3" xfId="368" hidden="1"/>
    <cellStyle name="Uwaga 3" xfId="358" hidden="1"/>
    <cellStyle name="Uwaga 3" xfId="347" hidden="1"/>
    <cellStyle name="Uwaga 3" xfId="326" hidden="1"/>
    <cellStyle name="Uwaga 3" xfId="316" hidden="1"/>
    <cellStyle name="Uwaga 3" xfId="303" hidden="1"/>
    <cellStyle name="Uwaga 3" xfId="285" hidden="1"/>
    <cellStyle name="Uwaga 3" xfId="275" hidden="1"/>
    <cellStyle name="Uwaga 3" xfId="261" hidden="1"/>
    <cellStyle name="Uwaga 3" xfId="244" hidden="1"/>
    <cellStyle name="Uwaga 3" xfId="233" hidden="1"/>
    <cellStyle name="Uwaga 3" xfId="219" hidden="1"/>
    <cellStyle name="Uwaga 3" xfId="202" hidden="1"/>
    <cellStyle name="Uwaga 3" xfId="190" hidden="1"/>
    <cellStyle name="Uwaga 3" xfId="176" hidden="1"/>
    <cellStyle name="Uwaga 3" xfId="160" hidden="1"/>
    <cellStyle name="Uwaga 3" xfId="147" hidden="1"/>
    <cellStyle name="Uwaga 3" xfId="134" hidden="1"/>
    <cellStyle name="Uwaga 3" xfId="119" hidden="1"/>
    <cellStyle name="Uwaga 3" xfId="106" hidden="1"/>
    <cellStyle name="Uwaga 3" xfId="93" hidden="1"/>
    <cellStyle name="Uwaga 3" xfId="77" hidden="1"/>
    <cellStyle name="Uwaga 3" xfId="63" hidden="1"/>
    <cellStyle name="Uwaga 3" xfId="46" hidden="1"/>
    <cellStyle name="Uwaga 3" xfId="10408" hidden="1"/>
    <cellStyle name="Uwaga 3" xfId="10409" hidden="1"/>
    <cellStyle name="Uwaga 3" xfId="10411" hidden="1"/>
    <cellStyle name="Uwaga 3" xfId="10423" hidden="1"/>
    <cellStyle name="Uwaga 3" xfId="10424" hidden="1"/>
    <cellStyle name="Uwaga 3" xfId="10429" hidden="1"/>
    <cellStyle name="Uwaga 3" xfId="10438" hidden="1"/>
    <cellStyle name="Uwaga 3" xfId="10439" hidden="1"/>
    <cellStyle name="Uwaga 3" xfId="10444" hidden="1"/>
    <cellStyle name="Uwaga 3" xfId="10453" hidden="1"/>
    <cellStyle name="Uwaga 3" xfId="10454" hidden="1"/>
    <cellStyle name="Uwaga 3" xfId="10455" hidden="1"/>
    <cellStyle name="Uwaga 3" xfId="10468" hidden="1"/>
    <cellStyle name="Uwaga 3" xfId="10473" hidden="1"/>
    <cellStyle name="Uwaga 3" xfId="10478" hidden="1"/>
    <cellStyle name="Uwaga 3" xfId="10488" hidden="1"/>
    <cellStyle name="Uwaga 3" xfId="10493" hidden="1"/>
    <cellStyle name="Uwaga 3" xfId="10497" hidden="1"/>
    <cellStyle name="Uwaga 3" xfId="10504" hidden="1"/>
    <cellStyle name="Uwaga 3" xfId="10509" hidden="1"/>
    <cellStyle name="Uwaga 3" xfId="10512" hidden="1"/>
    <cellStyle name="Uwaga 3" xfId="10518" hidden="1"/>
    <cellStyle name="Uwaga 3" xfId="10523" hidden="1"/>
    <cellStyle name="Uwaga 3" xfId="10527" hidden="1"/>
    <cellStyle name="Uwaga 3" xfId="10528" hidden="1"/>
    <cellStyle name="Uwaga 3" xfId="10529" hidden="1"/>
    <cellStyle name="Uwaga 3" xfId="10533" hidden="1"/>
    <cellStyle name="Uwaga 3" xfId="10545" hidden="1"/>
    <cellStyle name="Uwaga 3" xfId="10550" hidden="1"/>
    <cellStyle name="Uwaga 3" xfId="10555" hidden="1"/>
    <cellStyle name="Uwaga 3" xfId="10560" hidden="1"/>
    <cellStyle name="Uwaga 3" xfId="10565" hidden="1"/>
    <cellStyle name="Uwaga 3" xfId="10570" hidden="1"/>
    <cellStyle name="Uwaga 3" xfId="10574" hidden="1"/>
    <cellStyle name="Uwaga 3" xfId="10578" hidden="1"/>
    <cellStyle name="Uwaga 3" xfId="10583" hidden="1"/>
    <cellStyle name="Uwaga 3" xfId="10588" hidden="1"/>
    <cellStyle name="Uwaga 3" xfId="10589" hidden="1"/>
    <cellStyle name="Uwaga 3" xfId="10591" hidden="1"/>
    <cellStyle name="Uwaga 3" xfId="10604" hidden="1"/>
    <cellStyle name="Uwaga 3" xfId="10608" hidden="1"/>
    <cellStyle name="Uwaga 3" xfId="10613" hidden="1"/>
    <cellStyle name="Uwaga 3" xfId="10620" hidden="1"/>
    <cellStyle name="Uwaga 3" xfId="10624" hidden="1"/>
    <cellStyle name="Uwaga 3" xfId="10629" hidden="1"/>
    <cellStyle name="Uwaga 3" xfId="10634" hidden="1"/>
    <cellStyle name="Uwaga 3" xfId="10637" hidden="1"/>
    <cellStyle name="Uwaga 3" xfId="10642" hidden="1"/>
    <cellStyle name="Uwaga 3" xfId="10648" hidden="1"/>
    <cellStyle name="Uwaga 3" xfId="10649" hidden="1"/>
    <cellStyle name="Uwaga 3" xfId="10652" hidden="1"/>
    <cellStyle name="Uwaga 3" xfId="10665" hidden="1"/>
    <cellStyle name="Uwaga 3" xfId="10669" hidden="1"/>
    <cellStyle name="Uwaga 3" xfId="10674" hidden="1"/>
    <cellStyle name="Uwaga 3" xfId="10681" hidden="1"/>
    <cellStyle name="Uwaga 3" xfId="10686" hidden="1"/>
    <cellStyle name="Uwaga 3" xfId="10690" hidden="1"/>
    <cellStyle name="Uwaga 3" xfId="10695" hidden="1"/>
    <cellStyle name="Uwaga 3" xfId="10699" hidden="1"/>
    <cellStyle name="Uwaga 3" xfId="10704" hidden="1"/>
    <cellStyle name="Uwaga 3" xfId="10708" hidden="1"/>
    <cellStyle name="Uwaga 3" xfId="10709" hidden="1"/>
    <cellStyle name="Uwaga 3" xfId="10711" hidden="1"/>
    <cellStyle name="Uwaga 3" xfId="10723" hidden="1"/>
    <cellStyle name="Uwaga 3" xfId="10724" hidden="1"/>
    <cellStyle name="Uwaga 3" xfId="10726" hidden="1"/>
    <cellStyle name="Uwaga 3" xfId="10738" hidden="1"/>
    <cellStyle name="Uwaga 3" xfId="10740" hidden="1"/>
    <cellStyle name="Uwaga 3" xfId="10743" hidden="1"/>
    <cellStyle name="Uwaga 3" xfId="10753" hidden="1"/>
    <cellStyle name="Uwaga 3" xfId="10754" hidden="1"/>
    <cellStyle name="Uwaga 3" xfId="10756" hidden="1"/>
    <cellStyle name="Uwaga 3" xfId="10768" hidden="1"/>
    <cellStyle name="Uwaga 3" xfId="10769" hidden="1"/>
    <cellStyle name="Uwaga 3" xfId="10770" hidden="1"/>
    <cellStyle name="Uwaga 3" xfId="10784" hidden="1"/>
    <cellStyle name="Uwaga 3" xfId="10787" hidden="1"/>
    <cellStyle name="Uwaga 3" xfId="10791" hidden="1"/>
    <cellStyle name="Uwaga 3" xfId="10799" hidden="1"/>
    <cellStyle name="Uwaga 3" xfId="10802" hidden="1"/>
    <cellStyle name="Uwaga 3" xfId="10806" hidden="1"/>
    <cellStyle name="Uwaga 3" xfId="10814" hidden="1"/>
    <cellStyle name="Uwaga 3" xfId="10817" hidden="1"/>
    <cellStyle name="Uwaga 3" xfId="10821" hidden="1"/>
    <cellStyle name="Uwaga 3" xfId="10828" hidden="1"/>
    <cellStyle name="Uwaga 3" xfId="10829" hidden="1"/>
    <cellStyle name="Uwaga 3" xfId="10831" hidden="1"/>
    <cellStyle name="Uwaga 3" xfId="10844" hidden="1"/>
    <cellStyle name="Uwaga 3" xfId="10847" hidden="1"/>
    <cellStyle name="Uwaga 3" xfId="10850" hidden="1"/>
    <cellStyle name="Uwaga 3" xfId="10859" hidden="1"/>
    <cellStyle name="Uwaga 3" xfId="10862" hidden="1"/>
    <cellStyle name="Uwaga 3" xfId="10866" hidden="1"/>
    <cellStyle name="Uwaga 3" xfId="10874" hidden="1"/>
    <cellStyle name="Uwaga 3" xfId="10876" hidden="1"/>
    <cellStyle name="Uwaga 3" xfId="10879" hidden="1"/>
    <cellStyle name="Uwaga 3" xfId="10888" hidden="1"/>
    <cellStyle name="Uwaga 3" xfId="10889" hidden="1"/>
    <cellStyle name="Uwaga 3" xfId="10890" hidden="1"/>
    <cellStyle name="Uwaga 3" xfId="10903" hidden="1"/>
    <cellStyle name="Uwaga 3" xfId="10904" hidden="1"/>
    <cellStyle name="Uwaga 3" xfId="10906" hidden="1"/>
    <cellStyle name="Uwaga 3" xfId="10918" hidden="1"/>
    <cellStyle name="Uwaga 3" xfId="10919" hidden="1"/>
    <cellStyle name="Uwaga 3" xfId="10921" hidden="1"/>
    <cellStyle name="Uwaga 3" xfId="10933" hidden="1"/>
    <cellStyle name="Uwaga 3" xfId="10934" hidden="1"/>
    <cellStyle name="Uwaga 3" xfId="10936" hidden="1"/>
    <cellStyle name="Uwaga 3" xfId="10948" hidden="1"/>
    <cellStyle name="Uwaga 3" xfId="10949" hidden="1"/>
    <cellStyle name="Uwaga 3" xfId="10950" hidden="1"/>
    <cellStyle name="Uwaga 3" xfId="10964" hidden="1"/>
    <cellStyle name="Uwaga 3" xfId="10966" hidden="1"/>
    <cellStyle name="Uwaga 3" xfId="10969" hidden="1"/>
    <cellStyle name="Uwaga 3" xfId="10979" hidden="1"/>
    <cellStyle name="Uwaga 3" xfId="10982" hidden="1"/>
    <cellStyle name="Uwaga 3" xfId="10985" hidden="1"/>
    <cellStyle name="Uwaga 3" xfId="10994" hidden="1"/>
    <cellStyle name="Uwaga 3" xfId="10996" hidden="1"/>
    <cellStyle name="Uwaga 3" xfId="10999" hidden="1"/>
    <cellStyle name="Uwaga 3" xfId="11008" hidden="1"/>
    <cellStyle name="Uwaga 3" xfId="11009" hidden="1"/>
    <cellStyle name="Uwaga 3" xfId="11010" hidden="1"/>
    <cellStyle name="Uwaga 3" xfId="11023" hidden="1"/>
    <cellStyle name="Uwaga 3" xfId="11025" hidden="1"/>
    <cellStyle name="Uwaga 3" xfId="11027" hidden="1"/>
    <cellStyle name="Uwaga 3" xfId="11038" hidden="1"/>
    <cellStyle name="Uwaga 3" xfId="11040" hidden="1"/>
    <cellStyle name="Uwaga 3" xfId="11042" hidden="1"/>
    <cellStyle name="Uwaga 3" xfId="11053" hidden="1"/>
    <cellStyle name="Uwaga 3" xfId="11055" hidden="1"/>
    <cellStyle name="Uwaga 3" xfId="11057" hidden="1"/>
    <cellStyle name="Uwaga 3" xfId="11068" hidden="1"/>
    <cellStyle name="Uwaga 3" xfId="11069" hidden="1"/>
    <cellStyle name="Uwaga 3" xfId="11070" hidden="1"/>
    <cellStyle name="Uwaga 3" xfId="11083" hidden="1"/>
    <cellStyle name="Uwaga 3" xfId="11085" hidden="1"/>
    <cellStyle name="Uwaga 3" xfId="11087" hidden="1"/>
    <cellStyle name="Uwaga 3" xfId="11098" hidden="1"/>
    <cellStyle name="Uwaga 3" xfId="11100" hidden="1"/>
    <cellStyle name="Uwaga 3" xfId="11102" hidden="1"/>
    <cellStyle name="Uwaga 3" xfId="11113" hidden="1"/>
    <cellStyle name="Uwaga 3" xfId="11115" hidden="1"/>
    <cellStyle name="Uwaga 3" xfId="11116" hidden="1"/>
    <cellStyle name="Uwaga 3" xfId="11128" hidden="1"/>
    <cellStyle name="Uwaga 3" xfId="11129" hidden="1"/>
    <cellStyle name="Uwaga 3" xfId="11130" hidden="1"/>
    <cellStyle name="Uwaga 3" xfId="11143" hidden="1"/>
    <cellStyle name="Uwaga 3" xfId="11145" hidden="1"/>
    <cellStyle name="Uwaga 3" xfId="11147" hidden="1"/>
    <cellStyle name="Uwaga 3" xfId="11158" hidden="1"/>
    <cellStyle name="Uwaga 3" xfId="11160" hidden="1"/>
    <cellStyle name="Uwaga 3" xfId="11162" hidden="1"/>
    <cellStyle name="Uwaga 3" xfId="11173" hidden="1"/>
    <cellStyle name="Uwaga 3" xfId="11175" hidden="1"/>
    <cellStyle name="Uwaga 3" xfId="11177" hidden="1"/>
    <cellStyle name="Uwaga 3" xfId="11188" hidden="1"/>
    <cellStyle name="Uwaga 3" xfId="11189" hidden="1"/>
    <cellStyle name="Uwaga 3" xfId="11191" hidden="1"/>
    <cellStyle name="Uwaga 3" xfId="11202" hidden="1"/>
    <cellStyle name="Uwaga 3" xfId="11204" hidden="1"/>
    <cellStyle name="Uwaga 3" xfId="11205" hidden="1"/>
    <cellStyle name="Uwaga 3" xfId="11214" hidden="1"/>
    <cellStyle name="Uwaga 3" xfId="11217" hidden="1"/>
    <cellStyle name="Uwaga 3" xfId="11219" hidden="1"/>
    <cellStyle name="Uwaga 3" xfId="11230" hidden="1"/>
    <cellStyle name="Uwaga 3" xfId="11232" hidden="1"/>
    <cellStyle name="Uwaga 3" xfId="11234" hidden="1"/>
    <cellStyle name="Uwaga 3" xfId="11246" hidden="1"/>
    <cellStyle name="Uwaga 3" xfId="11248" hidden="1"/>
    <cellStyle name="Uwaga 3" xfId="11250" hidden="1"/>
    <cellStyle name="Uwaga 3" xfId="11258" hidden="1"/>
    <cellStyle name="Uwaga 3" xfId="11260" hidden="1"/>
    <cellStyle name="Uwaga 3" xfId="11263" hidden="1"/>
    <cellStyle name="Uwaga 3" xfId="11253" hidden="1"/>
    <cellStyle name="Uwaga 3" xfId="11252" hidden="1"/>
    <cellStyle name="Uwaga 3" xfId="11251" hidden="1"/>
    <cellStyle name="Uwaga 3" xfId="11238" hidden="1"/>
    <cellStyle name="Uwaga 3" xfId="11237" hidden="1"/>
    <cellStyle name="Uwaga 3" xfId="11236" hidden="1"/>
    <cellStyle name="Uwaga 3" xfId="11223" hidden="1"/>
    <cellStyle name="Uwaga 3" xfId="11222" hidden="1"/>
    <cellStyle name="Uwaga 3" xfId="11221" hidden="1"/>
    <cellStyle name="Uwaga 3" xfId="11208" hidden="1"/>
    <cellStyle name="Uwaga 3" xfId="11207" hidden="1"/>
    <cellStyle name="Uwaga 3" xfId="11206" hidden="1"/>
    <cellStyle name="Uwaga 3" xfId="11193" hidden="1"/>
    <cellStyle name="Uwaga 3" xfId="11192" hidden="1"/>
    <cellStyle name="Uwaga 3" xfId="11190" hidden="1"/>
    <cellStyle name="Uwaga 3" xfId="11179" hidden="1"/>
    <cellStyle name="Uwaga 3" xfId="11176" hidden="1"/>
    <cellStyle name="Uwaga 3" xfId="11174" hidden="1"/>
    <cellStyle name="Uwaga 3" xfId="11164" hidden="1"/>
    <cellStyle name="Uwaga 3" xfId="11161" hidden="1"/>
    <cellStyle name="Uwaga 3" xfId="11159" hidden="1"/>
    <cellStyle name="Uwaga 3" xfId="11149" hidden="1"/>
    <cellStyle name="Uwaga 3" xfId="11146" hidden="1"/>
    <cellStyle name="Uwaga 3" xfId="11144" hidden="1"/>
    <cellStyle name="Uwaga 3" xfId="11134" hidden="1"/>
    <cellStyle name="Uwaga 3" xfId="11132" hidden="1"/>
    <cellStyle name="Uwaga 3" xfId="11131" hidden="1"/>
    <cellStyle name="Uwaga 3" xfId="11119" hidden="1"/>
    <cellStyle name="Uwaga 3" xfId="11117" hidden="1"/>
    <cellStyle name="Uwaga 3" xfId="11114" hidden="1"/>
    <cellStyle name="Uwaga 3" xfId="11104" hidden="1"/>
    <cellStyle name="Uwaga 3" xfId="11101" hidden="1"/>
    <cellStyle name="Uwaga 3" xfId="11099" hidden="1"/>
    <cellStyle name="Uwaga 3" xfId="11089" hidden="1"/>
    <cellStyle name="Uwaga 3" xfId="11086" hidden="1"/>
    <cellStyle name="Uwaga 3" xfId="11084" hidden="1"/>
    <cellStyle name="Uwaga 3" xfId="11074" hidden="1"/>
    <cellStyle name="Uwaga 3" xfId="11072" hidden="1"/>
    <cellStyle name="Uwaga 3" xfId="11071" hidden="1"/>
    <cellStyle name="Uwaga 3" xfId="11059" hidden="1"/>
    <cellStyle name="Uwaga 3" xfId="11056" hidden="1"/>
    <cellStyle name="Uwaga 3" xfId="11054" hidden="1"/>
    <cellStyle name="Uwaga 3" xfId="11044" hidden="1"/>
    <cellStyle name="Uwaga 3" xfId="11041" hidden="1"/>
    <cellStyle name="Uwaga 3" xfId="11039" hidden="1"/>
    <cellStyle name="Uwaga 3" xfId="11029" hidden="1"/>
    <cellStyle name="Uwaga 3" xfId="11026" hidden="1"/>
    <cellStyle name="Uwaga 3" xfId="11024" hidden="1"/>
    <cellStyle name="Uwaga 3" xfId="11014" hidden="1"/>
    <cellStyle name="Uwaga 3" xfId="11012" hidden="1"/>
    <cellStyle name="Uwaga 3" xfId="11011" hidden="1"/>
    <cellStyle name="Uwaga 3" xfId="10998" hidden="1"/>
    <cellStyle name="Uwaga 3" xfId="10995" hidden="1"/>
    <cellStyle name="Uwaga 3" xfId="10993" hidden="1"/>
    <cellStyle name="Uwaga 3" xfId="10983" hidden="1"/>
    <cellStyle name="Uwaga 3" xfId="10980" hidden="1"/>
    <cellStyle name="Uwaga 3" xfId="10978" hidden="1"/>
    <cellStyle name="Uwaga 3" xfId="10968" hidden="1"/>
    <cellStyle name="Uwaga 3" xfId="10965" hidden="1"/>
    <cellStyle name="Uwaga 3" xfId="10963" hidden="1"/>
    <cellStyle name="Uwaga 3" xfId="10954" hidden="1"/>
    <cellStyle name="Uwaga 3" xfId="10952" hidden="1"/>
    <cellStyle name="Uwaga 3" xfId="10951" hidden="1"/>
    <cellStyle name="Uwaga 3" xfId="10939" hidden="1"/>
    <cellStyle name="Uwaga 3" xfId="10937" hidden="1"/>
    <cellStyle name="Uwaga 3" xfId="10935" hidden="1"/>
    <cellStyle name="Uwaga 3" xfId="10924" hidden="1"/>
    <cellStyle name="Uwaga 3" xfId="10922" hidden="1"/>
    <cellStyle name="Uwaga 3" xfId="10920" hidden="1"/>
    <cellStyle name="Uwaga 3" xfId="10909" hidden="1"/>
    <cellStyle name="Uwaga 3" xfId="10907" hidden="1"/>
    <cellStyle name="Uwaga 3" xfId="10905" hidden="1"/>
    <cellStyle name="Uwaga 3" xfId="10894" hidden="1"/>
    <cellStyle name="Uwaga 3" xfId="10892" hidden="1"/>
    <cellStyle name="Uwaga 3" xfId="10891" hidden="1"/>
    <cellStyle name="Uwaga 3" xfId="10878" hidden="1"/>
    <cellStyle name="Uwaga 3" xfId="10875" hidden="1"/>
    <cellStyle name="Uwaga 3" xfId="10873" hidden="1"/>
    <cellStyle name="Uwaga 3" xfId="10863" hidden="1"/>
    <cellStyle name="Uwaga 3" xfId="10860" hidden="1"/>
    <cellStyle name="Uwaga 3" xfId="10858" hidden="1"/>
    <cellStyle name="Uwaga 3" xfId="10848" hidden="1"/>
    <cellStyle name="Uwaga 3" xfId="10845" hidden="1"/>
    <cellStyle name="Uwaga 3" xfId="10843" hidden="1"/>
    <cellStyle name="Uwaga 3" xfId="10834" hidden="1"/>
    <cellStyle name="Uwaga 3" xfId="10832" hidden="1"/>
    <cellStyle name="Uwaga 3" xfId="10830" hidden="1"/>
    <cellStyle name="Uwaga 3" xfId="10818" hidden="1"/>
    <cellStyle name="Uwaga 3" xfId="10815" hidden="1"/>
    <cellStyle name="Uwaga 3" xfId="10813" hidden="1"/>
    <cellStyle name="Uwaga 3" xfId="10803" hidden="1"/>
    <cellStyle name="Uwaga 3" xfId="10800" hidden="1"/>
    <cellStyle name="Uwaga 3" xfId="10798" hidden="1"/>
    <cellStyle name="Uwaga 3" xfId="10788" hidden="1"/>
    <cellStyle name="Uwaga 3" xfId="10785" hidden="1"/>
    <cellStyle name="Uwaga 3" xfId="10783" hidden="1"/>
    <cellStyle name="Uwaga 3" xfId="10776" hidden="1"/>
    <cellStyle name="Uwaga 3" xfId="10773" hidden="1"/>
    <cellStyle name="Uwaga 3" xfId="10771" hidden="1"/>
    <cellStyle name="Uwaga 3" xfId="10761" hidden="1"/>
    <cellStyle name="Uwaga 3" xfId="10758" hidden="1"/>
    <cellStyle name="Uwaga 3" xfId="10755" hidden="1"/>
    <cellStyle name="Uwaga 3" xfId="10746" hidden="1"/>
    <cellStyle name="Uwaga 3" xfId="10742" hidden="1"/>
    <cellStyle name="Uwaga 3" xfId="10739" hidden="1"/>
    <cellStyle name="Uwaga 3" xfId="10731" hidden="1"/>
    <cellStyle name="Uwaga 3" xfId="10728" hidden="1"/>
    <cellStyle name="Uwaga 3" xfId="10725" hidden="1"/>
    <cellStyle name="Uwaga 3" xfId="10716" hidden="1"/>
    <cellStyle name="Uwaga 3" xfId="10713" hidden="1"/>
    <cellStyle name="Uwaga 3" xfId="10710" hidden="1"/>
    <cellStyle name="Uwaga 3" xfId="10700" hidden="1"/>
    <cellStyle name="Uwaga 3" xfId="10696" hidden="1"/>
    <cellStyle name="Uwaga 3" xfId="10693" hidden="1"/>
    <cellStyle name="Uwaga 3" xfId="10684" hidden="1"/>
    <cellStyle name="Uwaga 3" xfId="10680" hidden="1"/>
    <cellStyle name="Uwaga 3" xfId="10678" hidden="1"/>
    <cellStyle name="Uwaga 3" xfId="10670" hidden="1"/>
    <cellStyle name="Uwaga 3" xfId="10666" hidden="1"/>
    <cellStyle name="Uwaga 3" xfId="10663" hidden="1"/>
    <cellStyle name="Uwaga 3" xfId="10656" hidden="1"/>
    <cellStyle name="Uwaga 3" xfId="10653" hidden="1"/>
    <cellStyle name="Uwaga 3" xfId="10650" hidden="1"/>
    <cellStyle name="Uwaga 3" xfId="10641" hidden="1"/>
    <cellStyle name="Uwaga 3" xfId="10636" hidden="1"/>
    <cellStyle name="Uwaga 3" xfId="10633" hidden="1"/>
    <cellStyle name="Uwaga 3" xfId="10626" hidden="1"/>
    <cellStyle name="Uwaga 3" xfId="10621" hidden="1"/>
    <cellStyle name="Uwaga 3" xfId="10618" hidden="1"/>
    <cellStyle name="Uwaga 3" xfId="10611" hidden="1"/>
    <cellStyle name="Uwaga 3" xfId="10606" hidden="1"/>
    <cellStyle name="Uwaga 3" xfId="10603" hidden="1"/>
    <cellStyle name="Uwaga 3" xfId="10597" hidden="1"/>
    <cellStyle name="Uwaga 3" xfId="10593" hidden="1"/>
    <cellStyle name="Uwaga 3" xfId="10590" hidden="1"/>
    <cellStyle name="Uwaga 3" xfId="10582" hidden="1"/>
    <cellStyle name="Uwaga 3" xfId="10577" hidden="1"/>
    <cellStyle name="Uwaga 3" xfId="10573" hidden="1"/>
    <cellStyle name="Uwaga 3" xfId="10567" hidden="1"/>
    <cellStyle name="Uwaga 3" xfId="10562" hidden="1"/>
    <cellStyle name="Uwaga 3" xfId="10558" hidden="1"/>
    <cellStyle name="Uwaga 3" xfId="10552" hidden="1"/>
    <cellStyle name="Uwaga 3" xfId="10547" hidden="1"/>
    <cellStyle name="Uwaga 3" xfId="10543" hidden="1"/>
    <cellStyle name="Uwaga 3" xfId="10538" hidden="1"/>
    <cellStyle name="Uwaga 3" xfId="10534" hidden="1"/>
    <cellStyle name="Uwaga 3" xfId="10530" hidden="1"/>
    <cellStyle name="Uwaga 3" xfId="10522" hidden="1"/>
    <cellStyle name="Uwaga 3" xfId="10517" hidden="1"/>
    <cellStyle name="Uwaga 3" xfId="10513" hidden="1"/>
    <cellStyle name="Uwaga 3" xfId="10507" hidden="1"/>
    <cellStyle name="Uwaga 3" xfId="10502" hidden="1"/>
    <cellStyle name="Uwaga 3" xfId="10498" hidden="1"/>
    <cellStyle name="Uwaga 3" xfId="10492" hidden="1"/>
    <cellStyle name="Uwaga 3" xfId="10487" hidden="1"/>
    <cellStyle name="Uwaga 3" xfId="10483" hidden="1"/>
    <cellStyle name="Uwaga 3" xfId="10479" hidden="1"/>
    <cellStyle name="Uwaga 3" xfId="10474" hidden="1"/>
    <cellStyle name="Uwaga 3" xfId="10469" hidden="1"/>
    <cellStyle name="Uwaga 3" xfId="10464" hidden="1"/>
    <cellStyle name="Uwaga 3" xfId="10460" hidden="1"/>
    <cellStyle name="Uwaga 3" xfId="10456" hidden="1"/>
    <cellStyle name="Uwaga 3" xfId="10449" hidden="1"/>
    <cellStyle name="Uwaga 3" xfId="10445" hidden="1"/>
    <cellStyle name="Uwaga 3" xfId="10440" hidden="1"/>
    <cellStyle name="Uwaga 3" xfId="10434" hidden="1"/>
    <cellStyle name="Uwaga 3" xfId="10430" hidden="1"/>
    <cellStyle name="Uwaga 3" xfId="10425" hidden="1"/>
    <cellStyle name="Uwaga 3" xfId="10419" hidden="1"/>
    <cellStyle name="Uwaga 3" xfId="10415" hidden="1"/>
    <cellStyle name="Uwaga 3" xfId="10410" hidden="1"/>
    <cellStyle name="Uwaga 3" xfId="10404" hidden="1"/>
    <cellStyle name="Uwaga 3" xfId="10400" hidden="1"/>
    <cellStyle name="Uwaga 3" xfId="10396" hidden="1"/>
    <cellStyle name="Uwaga 3" xfId="11256" hidden="1"/>
    <cellStyle name="Uwaga 3" xfId="11255" hidden="1"/>
    <cellStyle name="Uwaga 3" xfId="11254" hidden="1"/>
    <cellStyle name="Uwaga 3" xfId="11241" hidden="1"/>
    <cellStyle name="Uwaga 3" xfId="11240" hidden="1"/>
    <cellStyle name="Uwaga 3" xfId="11239" hidden="1"/>
    <cellStyle name="Uwaga 3" xfId="11226" hidden="1"/>
    <cellStyle name="Uwaga 3" xfId="11225" hidden="1"/>
    <cellStyle name="Uwaga 3" xfId="11224" hidden="1"/>
    <cellStyle name="Uwaga 3" xfId="11211" hidden="1"/>
    <cellStyle name="Uwaga 3" xfId="11210" hidden="1"/>
    <cellStyle name="Uwaga 3" xfId="11209" hidden="1"/>
    <cellStyle name="Uwaga 3" xfId="11196" hidden="1"/>
    <cellStyle name="Uwaga 3" xfId="11195" hidden="1"/>
    <cellStyle name="Uwaga 3" xfId="11194" hidden="1"/>
    <cellStyle name="Uwaga 3" xfId="11182" hidden="1"/>
    <cellStyle name="Uwaga 3" xfId="11180" hidden="1"/>
    <cellStyle name="Uwaga 3" xfId="11178" hidden="1"/>
    <cellStyle name="Uwaga 3" xfId="11167" hidden="1"/>
    <cellStyle name="Uwaga 3" xfId="11165" hidden="1"/>
    <cellStyle name="Uwaga 3" xfId="11163" hidden="1"/>
    <cellStyle name="Uwaga 3" xfId="11152" hidden="1"/>
    <cellStyle name="Uwaga 3" xfId="11150" hidden="1"/>
    <cellStyle name="Uwaga 3" xfId="11148" hidden="1"/>
    <cellStyle name="Uwaga 3" xfId="11137" hidden="1"/>
    <cellStyle name="Uwaga 3" xfId="11135" hidden="1"/>
    <cellStyle name="Uwaga 3" xfId="11133" hidden="1"/>
    <cellStyle name="Uwaga 3" xfId="11122" hidden="1"/>
    <cellStyle name="Uwaga 3" xfId="11120" hidden="1"/>
    <cellStyle name="Uwaga 3" xfId="11118" hidden="1"/>
    <cellStyle name="Uwaga 3" xfId="11107" hidden="1"/>
    <cellStyle name="Uwaga 3" xfId="11105" hidden="1"/>
    <cellStyle name="Uwaga 3" xfId="11103" hidden="1"/>
    <cellStyle name="Uwaga 3" xfId="11092" hidden="1"/>
    <cellStyle name="Uwaga 3" xfId="11090" hidden="1"/>
    <cellStyle name="Uwaga 3" xfId="11088" hidden="1"/>
    <cellStyle name="Uwaga 3" xfId="11077" hidden="1"/>
    <cellStyle name="Uwaga 3" xfId="11075" hidden="1"/>
    <cellStyle name="Uwaga 3" xfId="11073" hidden="1"/>
    <cellStyle name="Uwaga 3" xfId="11062" hidden="1"/>
    <cellStyle name="Uwaga 3" xfId="11060" hidden="1"/>
    <cellStyle name="Uwaga 3" xfId="11058" hidden="1"/>
    <cellStyle name="Uwaga 3" xfId="11047" hidden="1"/>
    <cellStyle name="Uwaga 3" xfId="11045" hidden="1"/>
    <cellStyle name="Uwaga 3" xfId="11043" hidden="1"/>
    <cellStyle name="Uwaga 3" xfId="11032" hidden="1"/>
    <cellStyle name="Uwaga 3" xfId="11030" hidden="1"/>
    <cellStyle name="Uwaga 3" xfId="11028" hidden="1"/>
    <cellStyle name="Uwaga 3" xfId="11017" hidden="1"/>
    <cellStyle name="Uwaga 3" xfId="11015" hidden="1"/>
    <cellStyle name="Uwaga 3" xfId="11013" hidden="1"/>
    <cellStyle name="Uwaga 3" xfId="11002" hidden="1"/>
    <cellStyle name="Uwaga 3" xfId="11000" hidden="1"/>
    <cellStyle name="Uwaga 3" xfId="10997" hidden="1"/>
    <cellStyle name="Uwaga 3" xfId="10987" hidden="1"/>
    <cellStyle name="Uwaga 3" xfId="10984" hidden="1"/>
    <cellStyle name="Uwaga 3" xfId="10981" hidden="1"/>
    <cellStyle name="Uwaga 3" xfId="10972" hidden="1"/>
    <cellStyle name="Uwaga 3" xfId="10970" hidden="1"/>
    <cellStyle name="Uwaga 3" xfId="10967" hidden="1"/>
    <cellStyle name="Uwaga 3" xfId="10957" hidden="1"/>
    <cellStyle name="Uwaga 3" xfId="10955" hidden="1"/>
    <cellStyle name="Uwaga 3" xfId="10953" hidden="1"/>
    <cellStyle name="Uwaga 3" xfId="10942" hidden="1"/>
    <cellStyle name="Uwaga 3" xfId="10940" hidden="1"/>
    <cellStyle name="Uwaga 3" xfId="10938" hidden="1"/>
    <cellStyle name="Uwaga 3" xfId="10927" hidden="1"/>
    <cellStyle name="Uwaga 3" xfId="10925" hidden="1"/>
    <cellStyle name="Uwaga 3" xfId="10923" hidden="1"/>
    <cellStyle name="Uwaga 3" xfId="10912" hidden="1"/>
    <cellStyle name="Uwaga 3" xfId="10910" hidden="1"/>
    <cellStyle name="Uwaga 3" xfId="10908" hidden="1"/>
    <cellStyle name="Uwaga 3" xfId="10897" hidden="1"/>
    <cellStyle name="Uwaga 3" xfId="10895" hidden="1"/>
    <cellStyle name="Uwaga 3" xfId="10893" hidden="1"/>
    <cellStyle name="Uwaga 3" xfId="10882" hidden="1"/>
    <cellStyle name="Uwaga 3" xfId="10880" hidden="1"/>
    <cellStyle name="Uwaga 3" xfId="10877" hidden="1"/>
    <cellStyle name="Uwaga 3" xfId="10867" hidden="1"/>
    <cellStyle name="Uwaga 3" xfId="10864" hidden="1"/>
    <cellStyle name="Uwaga 3" xfId="10861" hidden="1"/>
    <cellStyle name="Uwaga 3" xfId="10852" hidden="1"/>
    <cellStyle name="Uwaga 3" xfId="10849" hidden="1"/>
    <cellStyle name="Uwaga 3" xfId="10846" hidden="1"/>
    <cellStyle name="Uwaga 3" xfId="10837" hidden="1"/>
    <cellStyle name="Uwaga 3" xfId="10835" hidden="1"/>
    <cellStyle name="Uwaga 3" xfId="10833" hidden="1"/>
    <cellStyle name="Uwaga 3" xfId="10822" hidden="1"/>
    <cellStyle name="Uwaga 3" xfId="10819" hidden="1"/>
    <cellStyle name="Uwaga 3" xfId="10816" hidden="1"/>
    <cellStyle name="Uwaga 3" xfId="10807" hidden="1"/>
    <cellStyle name="Uwaga 3" xfId="10804" hidden="1"/>
    <cellStyle name="Uwaga 3" xfId="10801" hidden="1"/>
    <cellStyle name="Uwaga 3" xfId="10792" hidden="1"/>
    <cellStyle name="Uwaga 3" xfId="10789" hidden="1"/>
    <cellStyle name="Uwaga 3" xfId="10786" hidden="1"/>
    <cellStyle name="Uwaga 3" xfId="10779" hidden="1"/>
    <cellStyle name="Uwaga 3" xfId="10775" hidden="1"/>
    <cellStyle name="Uwaga 3" xfId="10772" hidden="1"/>
    <cellStyle name="Uwaga 3" xfId="10764" hidden="1"/>
    <cellStyle name="Uwaga 3" xfId="10760" hidden="1"/>
    <cellStyle name="Uwaga 3" xfId="10757" hidden="1"/>
    <cellStyle name="Uwaga 3" xfId="10749" hidden="1"/>
    <cellStyle name="Uwaga 3" xfId="10745" hidden="1"/>
    <cellStyle name="Uwaga 3" xfId="10741" hidden="1"/>
    <cellStyle name="Uwaga 3" xfId="10734" hidden="1"/>
    <cellStyle name="Uwaga 3" xfId="10730" hidden="1"/>
    <cellStyle name="Uwaga 3" xfId="10727" hidden="1"/>
    <cellStyle name="Uwaga 3" xfId="10719" hidden="1"/>
    <cellStyle name="Uwaga 3" xfId="10715" hidden="1"/>
    <cellStyle name="Uwaga 3" xfId="10712" hidden="1"/>
    <cellStyle name="Uwaga 3" xfId="10703" hidden="1"/>
    <cellStyle name="Uwaga 3" xfId="10698" hidden="1"/>
    <cellStyle name="Uwaga 3" xfId="10694" hidden="1"/>
    <cellStyle name="Uwaga 3" xfId="10688" hidden="1"/>
    <cellStyle name="Uwaga 3" xfId="10683" hidden="1"/>
    <cellStyle name="Uwaga 3" xfId="10679" hidden="1"/>
    <cellStyle name="Uwaga 3" xfId="10673" hidden="1"/>
    <cellStyle name="Uwaga 3" xfId="10668" hidden="1"/>
    <cellStyle name="Uwaga 3" xfId="10664" hidden="1"/>
    <cellStyle name="Uwaga 3" xfId="10659" hidden="1"/>
    <cellStyle name="Uwaga 3" xfId="10655" hidden="1"/>
    <cellStyle name="Uwaga 3" xfId="10651" hidden="1"/>
    <cellStyle name="Uwaga 3" xfId="10644" hidden="1"/>
    <cellStyle name="Uwaga 3" xfId="10639" hidden="1"/>
    <cellStyle name="Uwaga 3" xfId="10635" hidden="1"/>
    <cellStyle name="Uwaga 3" xfId="10628" hidden="1"/>
    <cellStyle name="Uwaga 3" xfId="10623" hidden="1"/>
    <cellStyle name="Uwaga 3" xfId="10619" hidden="1"/>
    <cellStyle name="Uwaga 3" xfId="10614" hidden="1"/>
    <cellStyle name="Uwaga 3" xfId="10609" hidden="1"/>
    <cellStyle name="Uwaga 3" xfId="10605" hidden="1"/>
    <cellStyle name="Uwaga 3" xfId="10599" hidden="1"/>
    <cellStyle name="Uwaga 3" xfId="10595" hidden="1"/>
    <cellStyle name="Uwaga 3" xfId="10592" hidden="1"/>
    <cellStyle name="Uwaga 3" xfId="10585" hidden="1"/>
    <cellStyle name="Uwaga 3" xfId="10580" hidden="1"/>
    <cellStyle name="Uwaga 3" xfId="10575" hidden="1"/>
    <cellStyle name="Uwaga 3" xfId="10569" hidden="1"/>
    <cellStyle name="Uwaga 3" xfId="10564" hidden="1"/>
    <cellStyle name="Uwaga 3" xfId="10559" hidden="1"/>
    <cellStyle name="Uwaga 3" xfId="10554" hidden="1"/>
    <cellStyle name="Uwaga 3" xfId="10549" hidden="1"/>
    <cellStyle name="Uwaga 3" xfId="10544" hidden="1"/>
    <cellStyle name="Uwaga 3" xfId="10540" hidden="1"/>
    <cellStyle name="Uwaga 3" xfId="10536" hidden="1"/>
    <cellStyle name="Uwaga 3" xfId="10531" hidden="1"/>
    <cellStyle name="Uwaga 3" xfId="10524" hidden="1"/>
    <cellStyle name="Uwaga 3" xfId="10519" hidden="1"/>
    <cellStyle name="Uwaga 3" xfId="10514" hidden="1"/>
    <cellStyle name="Uwaga 3" xfId="10508" hidden="1"/>
    <cellStyle name="Uwaga 3" xfId="10503" hidden="1"/>
    <cellStyle name="Uwaga 3" xfId="10499" hidden="1"/>
    <cellStyle name="Uwaga 3" xfId="10494" hidden="1"/>
    <cellStyle name="Uwaga 3" xfId="10489" hidden="1"/>
    <cellStyle name="Uwaga 3" xfId="10484" hidden="1"/>
    <cellStyle name="Uwaga 3" xfId="10480" hidden="1"/>
    <cellStyle name="Uwaga 3" xfId="10475" hidden="1"/>
    <cellStyle name="Uwaga 3" xfId="10470" hidden="1"/>
    <cellStyle name="Uwaga 3" xfId="10465" hidden="1"/>
    <cellStyle name="Uwaga 3" xfId="10461" hidden="1"/>
    <cellStyle name="Uwaga 3" xfId="10457" hidden="1"/>
    <cellStyle name="Uwaga 3" xfId="10450" hidden="1"/>
    <cellStyle name="Uwaga 3" xfId="10446" hidden="1"/>
    <cellStyle name="Uwaga 3" xfId="10441" hidden="1"/>
    <cellStyle name="Uwaga 3" xfId="10435" hidden="1"/>
    <cellStyle name="Uwaga 3" xfId="10431" hidden="1"/>
    <cellStyle name="Uwaga 3" xfId="10426" hidden="1"/>
    <cellStyle name="Uwaga 3" xfId="10420" hidden="1"/>
    <cellStyle name="Uwaga 3" xfId="10416" hidden="1"/>
    <cellStyle name="Uwaga 3" xfId="10412" hidden="1"/>
    <cellStyle name="Uwaga 3" xfId="10405" hidden="1"/>
    <cellStyle name="Uwaga 3" xfId="10401" hidden="1"/>
    <cellStyle name="Uwaga 3" xfId="10397" hidden="1"/>
    <cellStyle name="Uwaga 3" xfId="11261" hidden="1"/>
    <cellStyle name="Uwaga 3" xfId="11259" hidden="1"/>
    <cellStyle name="Uwaga 3" xfId="11257" hidden="1"/>
    <cellStyle name="Uwaga 3" xfId="11244" hidden="1"/>
    <cellStyle name="Uwaga 3" xfId="11243" hidden="1"/>
    <cellStyle name="Uwaga 3" xfId="11242" hidden="1"/>
    <cellStyle name="Uwaga 3" xfId="11229" hidden="1"/>
    <cellStyle name="Uwaga 3" xfId="11228" hidden="1"/>
    <cellStyle name="Uwaga 3" xfId="11227" hidden="1"/>
    <cellStyle name="Uwaga 3" xfId="11215" hidden="1"/>
    <cellStyle name="Uwaga 3" xfId="11213" hidden="1"/>
    <cellStyle name="Uwaga 3" xfId="11212" hidden="1"/>
    <cellStyle name="Uwaga 3" xfId="11199" hidden="1"/>
    <cellStyle name="Uwaga 3" xfId="11198" hidden="1"/>
    <cellStyle name="Uwaga 3" xfId="11197" hidden="1"/>
    <cellStyle name="Uwaga 3" xfId="11185" hidden="1"/>
    <cellStyle name="Uwaga 3" xfId="11183" hidden="1"/>
    <cellStyle name="Uwaga 3" xfId="11181" hidden="1"/>
    <cellStyle name="Uwaga 3" xfId="11170" hidden="1"/>
    <cellStyle name="Uwaga 3" xfId="11168" hidden="1"/>
    <cellStyle name="Uwaga 3" xfId="11166" hidden="1"/>
    <cellStyle name="Uwaga 3" xfId="11155" hidden="1"/>
    <cellStyle name="Uwaga 3" xfId="11153" hidden="1"/>
    <cellStyle name="Uwaga 3" xfId="11151" hidden="1"/>
    <cellStyle name="Uwaga 3" xfId="11140" hidden="1"/>
    <cellStyle name="Uwaga 3" xfId="11138" hidden="1"/>
    <cellStyle name="Uwaga 3" xfId="11136" hidden="1"/>
    <cellStyle name="Uwaga 3" xfId="11125" hidden="1"/>
    <cellStyle name="Uwaga 3" xfId="11123" hidden="1"/>
    <cellStyle name="Uwaga 3" xfId="11121" hidden="1"/>
    <cellStyle name="Uwaga 3" xfId="11110" hidden="1"/>
    <cellStyle name="Uwaga 3" xfId="11108" hidden="1"/>
    <cellStyle name="Uwaga 3" xfId="11106" hidden="1"/>
    <cellStyle name="Uwaga 3" xfId="11095" hidden="1"/>
    <cellStyle name="Uwaga 3" xfId="11093" hidden="1"/>
    <cellStyle name="Uwaga 3" xfId="11091" hidden="1"/>
    <cellStyle name="Uwaga 3" xfId="11080" hidden="1"/>
    <cellStyle name="Uwaga 3" xfId="11078" hidden="1"/>
    <cellStyle name="Uwaga 3" xfId="11076" hidden="1"/>
    <cellStyle name="Uwaga 3" xfId="11065" hidden="1"/>
    <cellStyle name="Uwaga 3" xfId="11063" hidden="1"/>
    <cellStyle name="Uwaga 3" xfId="11061" hidden="1"/>
    <cellStyle name="Uwaga 3" xfId="11050" hidden="1"/>
    <cellStyle name="Uwaga 3" xfId="11048" hidden="1"/>
    <cellStyle name="Uwaga 3" xfId="11046" hidden="1"/>
    <cellStyle name="Uwaga 3" xfId="11035" hidden="1"/>
    <cellStyle name="Uwaga 3" xfId="11033" hidden="1"/>
    <cellStyle name="Uwaga 3" xfId="11031" hidden="1"/>
    <cellStyle name="Uwaga 3" xfId="11020" hidden="1"/>
    <cellStyle name="Uwaga 3" xfId="11018" hidden="1"/>
    <cellStyle name="Uwaga 3" xfId="11016" hidden="1"/>
    <cellStyle name="Uwaga 3" xfId="11005" hidden="1"/>
    <cellStyle name="Uwaga 3" xfId="11003" hidden="1"/>
    <cellStyle name="Uwaga 3" xfId="11001" hidden="1"/>
    <cellStyle name="Uwaga 3" xfId="10990" hidden="1"/>
    <cellStyle name="Uwaga 3" xfId="10988" hidden="1"/>
    <cellStyle name="Uwaga 3" xfId="10986" hidden="1"/>
    <cellStyle name="Uwaga 3" xfId="10975" hidden="1"/>
    <cellStyle name="Uwaga 3" xfId="10973" hidden="1"/>
    <cellStyle name="Uwaga 3" xfId="10971" hidden="1"/>
    <cellStyle name="Uwaga 3" xfId="10960" hidden="1"/>
    <cellStyle name="Uwaga 3" xfId="10958" hidden="1"/>
    <cellStyle name="Uwaga 3" xfId="10956" hidden="1"/>
    <cellStyle name="Uwaga 3" xfId="10945" hidden="1"/>
    <cellStyle name="Uwaga 3" xfId="10943" hidden="1"/>
    <cellStyle name="Uwaga 3" xfId="10941" hidden="1"/>
    <cellStyle name="Uwaga 3" xfId="10930" hidden="1"/>
    <cellStyle name="Uwaga 3" xfId="10928" hidden="1"/>
    <cellStyle name="Uwaga 3" xfId="10926" hidden="1"/>
    <cellStyle name="Uwaga 3" xfId="10915" hidden="1"/>
    <cellStyle name="Uwaga 3" xfId="10913" hidden="1"/>
    <cellStyle name="Uwaga 3" xfId="10911" hidden="1"/>
    <cellStyle name="Uwaga 3" xfId="10900" hidden="1"/>
    <cellStyle name="Uwaga 3" xfId="10898" hidden="1"/>
    <cellStyle name="Uwaga 3" xfId="10896" hidden="1"/>
    <cellStyle name="Uwaga 3" xfId="10885" hidden="1"/>
    <cellStyle name="Uwaga 3" xfId="10883" hidden="1"/>
    <cellStyle name="Uwaga 3" xfId="10881" hidden="1"/>
    <cellStyle name="Uwaga 3" xfId="10870" hidden="1"/>
    <cellStyle name="Uwaga 3" xfId="10868" hidden="1"/>
    <cellStyle name="Uwaga 3" xfId="10865" hidden="1"/>
    <cellStyle name="Uwaga 3" xfId="10855" hidden="1"/>
    <cellStyle name="Uwaga 3" xfId="10853" hidden="1"/>
    <cellStyle name="Uwaga 3" xfId="10851" hidden="1"/>
    <cellStyle name="Uwaga 3" xfId="10840" hidden="1"/>
    <cellStyle name="Uwaga 3" xfId="10838" hidden="1"/>
    <cellStyle name="Uwaga 3" xfId="10836" hidden="1"/>
    <cellStyle name="Uwaga 3" xfId="10825" hidden="1"/>
    <cellStyle name="Uwaga 3" xfId="10823" hidden="1"/>
    <cellStyle name="Uwaga 3" xfId="10820" hidden="1"/>
    <cellStyle name="Uwaga 3" xfId="10810" hidden="1"/>
    <cellStyle name="Uwaga 3" xfId="10808" hidden="1"/>
    <cellStyle name="Uwaga 3" xfId="10805" hidden="1"/>
    <cellStyle name="Uwaga 3" xfId="10795" hidden="1"/>
    <cellStyle name="Uwaga 3" xfId="10793" hidden="1"/>
    <cellStyle name="Uwaga 3" xfId="10790" hidden="1"/>
    <cellStyle name="Uwaga 3" xfId="10781" hidden="1"/>
    <cellStyle name="Uwaga 3" xfId="10778" hidden="1"/>
    <cellStyle name="Uwaga 3" xfId="10774" hidden="1"/>
    <cellStyle name="Uwaga 3" xfId="10766" hidden="1"/>
    <cellStyle name="Uwaga 3" xfId="10763" hidden="1"/>
    <cellStyle name="Uwaga 3" xfId="10759" hidden="1"/>
    <cellStyle name="Uwaga 3" xfId="10751" hidden="1"/>
    <cellStyle name="Uwaga 3" xfId="10748" hidden="1"/>
    <cellStyle name="Uwaga 3" xfId="10744" hidden="1"/>
    <cellStyle name="Uwaga 3" xfId="10736" hidden="1"/>
    <cellStyle name="Uwaga 3" xfId="10733" hidden="1"/>
    <cellStyle name="Uwaga 3" xfId="10729" hidden="1"/>
    <cellStyle name="Uwaga 3" xfId="10721" hidden="1"/>
    <cellStyle name="Uwaga 3" xfId="10718" hidden="1"/>
    <cellStyle name="Uwaga 3" xfId="10714" hidden="1"/>
    <cellStyle name="Uwaga 3" xfId="10706" hidden="1"/>
    <cellStyle name="Uwaga 3" xfId="10702" hidden="1"/>
    <cellStyle name="Uwaga 3" xfId="10697" hidden="1"/>
    <cellStyle name="Uwaga 3" xfId="10691" hidden="1"/>
    <cellStyle name="Uwaga 3" xfId="10687" hidden="1"/>
    <cellStyle name="Uwaga 3" xfId="10682" hidden="1"/>
    <cellStyle name="Uwaga 3" xfId="10676" hidden="1"/>
    <cellStyle name="Uwaga 3" xfId="10672" hidden="1"/>
    <cellStyle name="Uwaga 3" xfId="10667" hidden="1"/>
    <cellStyle name="Uwaga 3" xfId="10661" hidden="1"/>
    <cellStyle name="Uwaga 3" xfId="10658" hidden="1"/>
    <cellStyle name="Uwaga 3" xfId="10654" hidden="1"/>
    <cellStyle name="Uwaga 3" xfId="10646" hidden="1"/>
    <cellStyle name="Uwaga 3" xfId="10643" hidden="1"/>
    <cellStyle name="Uwaga 3" xfId="10638" hidden="1"/>
    <cellStyle name="Uwaga 3" xfId="10631" hidden="1"/>
    <cellStyle name="Uwaga 3" xfId="10627" hidden="1"/>
    <cellStyle name="Uwaga 3" xfId="10622" hidden="1"/>
    <cellStyle name="Uwaga 3" xfId="10616" hidden="1"/>
    <cellStyle name="Uwaga 3" xfId="10612" hidden="1"/>
    <cellStyle name="Uwaga 3" xfId="10607" hidden="1"/>
    <cellStyle name="Uwaga 3" xfId="10601" hidden="1"/>
    <cellStyle name="Uwaga 3" xfId="10598" hidden="1"/>
    <cellStyle name="Uwaga 3" xfId="10594" hidden="1"/>
    <cellStyle name="Uwaga 3" xfId="10586" hidden="1"/>
    <cellStyle name="Uwaga 3" xfId="10581" hidden="1"/>
    <cellStyle name="Uwaga 3" xfId="10576" hidden="1"/>
    <cellStyle name="Uwaga 3" xfId="10571" hidden="1"/>
    <cellStyle name="Uwaga 3" xfId="10566" hidden="1"/>
    <cellStyle name="Uwaga 3" xfId="10561" hidden="1"/>
    <cellStyle name="Uwaga 3" xfId="10556" hidden="1"/>
    <cellStyle name="Uwaga 3" xfId="10551" hidden="1"/>
    <cellStyle name="Uwaga 3" xfId="10546" hidden="1"/>
    <cellStyle name="Uwaga 3" xfId="10541" hidden="1"/>
    <cellStyle name="Uwaga 3" xfId="10537" hidden="1"/>
    <cellStyle name="Uwaga 3" xfId="10532" hidden="1"/>
    <cellStyle name="Uwaga 3" xfId="10525" hidden="1"/>
    <cellStyle name="Uwaga 3" xfId="10520" hidden="1"/>
    <cellStyle name="Uwaga 3" xfId="10515" hidden="1"/>
    <cellStyle name="Uwaga 3" xfId="10510" hidden="1"/>
    <cellStyle name="Uwaga 3" xfId="10505" hidden="1"/>
    <cellStyle name="Uwaga 3" xfId="10500" hidden="1"/>
    <cellStyle name="Uwaga 3" xfId="10495" hidden="1"/>
    <cellStyle name="Uwaga 3" xfId="10490" hidden="1"/>
    <cellStyle name="Uwaga 3" xfId="10485" hidden="1"/>
    <cellStyle name="Uwaga 3" xfId="10481" hidden="1"/>
    <cellStyle name="Uwaga 3" xfId="10476" hidden="1"/>
    <cellStyle name="Uwaga 3" xfId="10471" hidden="1"/>
    <cellStyle name="Uwaga 3" xfId="10466" hidden="1"/>
    <cellStyle name="Uwaga 3" xfId="10462" hidden="1"/>
    <cellStyle name="Uwaga 3" xfId="10458" hidden="1"/>
    <cellStyle name="Uwaga 3" xfId="10451" hidden="1"/>
    <cellStyle name="Uwaga 3" xfId="10447" hidden="1"/>
    <cellStyle name="Uwaga 3" xfId="10442" hidden="1"/>
    <cellStyle name="Uwaga 3" xfId="10436" hidden="1"/>
    <cellStyle name="Uwaga 3" xfId="10432" hidden="1"/>
    <cellStyle name="Uwaga 3" xfId="10427" hidden="1"/>
    <cellStyle name="Uwaga 3" xfId="10421" hidden="1"/>
    <cellStyle name="Uwaga 3" xfId="10417" hidden="1"/>
    <cellStyle name="Uwaga 3" xfId="10413" hidden="1"/>
    <cellStyle name="Uwaga 3" xfId="10406" hidden="1"/>
    <cellStyle name="Uwaga 3" xfId="10402" hidden="1"/>
    <cellStyle name="Uwaga 3" xfId="10398" hidden="1"/>
    <cellStyle name="Uwaga 3" xfId="11265" hidden="1"/>
    <cellStyle name="Uwaga 3" xfId="11264" hidden="1"/>
    <cellStyle name="Uwaga 3" xfId="11262" hidden="1"/>
    <cellStyle name="Uwaga 3" xfId="11249" hidden="1"/>
    <cellStyle name="Uwaga 3" xfId="11247" hidden="1"/>
    <cellStyle name="Uwaga 3" xfId="11245" hidden="1"/>
    <cellStyle name="Uwaga 3" xfId="11235" hidden="1"/>
    <cellStyle name="Uwaga 3" xfId="11233" hidden="1"/>
    <cellStyle name="Uwaga 3" xfId="11231" hidden="1"/>
    <cellStyle name="Uwaga 3" xfId="11220" hidden="1"/>
    <cellStyle name="Uwaga 3" xfId="11218" hidden="1"/>
    <cellStyle name="Uwaga 3" xfId="11216" hidden="1"/>
    <cellStyle name="Uwaga 3" xfId="11203" hidden="1"/>
    <cellStyle name="Uwaga 3" xfId="11201" hidden="1"/>
    <cellStyle name="Uwaga 3" xfId="11200" hidden="1"/>
    <cellStyle name="Uwaga 3" xfId="11187" hidden="1"/>
    <cellStyle name="Uwaga 3" xfId="11186" hidden="1"/>
    <cellStyle name="Uwaga 3" xfId="11184" hidden="1"/>
    <cellStyle name="Uwaga 3" xfId="11172" hidden="1"/>
    <cellStyle name="Uwaga 3" xfId="11171" hidden="1"/>
    <cellStyle name="Uwaga 3" xfId="11169" hidden="1"/>
    <cellStyle name="Uwaga 3" xfId="11157" hidden="1"/>
    <cellStyle name="Uwaga 3" xfId="11156" hidden="1"/>
    <cellStyle name="Uwaga 3" xfId="11154" hidden="1"/>
    <cellStyle name="Uwaga 3" xfId="11142" hidden="1"/>
    <cellStyle name="Uwaga 3" xfId="11141" hidden="1"/>
    <cellStyle name="Uwaga 3" xfId="11139" hidden="1"/>
    <cellStyle name="Uwaga 3" xfId="11127" hidden="1"/>
    <cellStyle name="Uwaga 3" xfId="11126" hidden="1"/>
    <cellStyle name="Uwaga 3" xfId="11124" hidden="1"/>
    <cellStyle name="Uwaga 3" xfId="11112" hidden="1"/>
    <cellStyle name="Uwaga 3" xfId="11111" hidden="1"/>
    <cellStyle name="Uwaga 3" xfId="11109" hidden="1"/>
    <cellStyle name="Uwaga 3" xfId="11097" hidden="1"/>
    <cellStyle name="Uwaga 3" xfId="11096" hidden="1"/>
    <cellStyle name="Uwaga 3" xfId="11094" hidden="1"/>
    <cellStyle name="Uwaga 3" xfId="11082" hidden="1"/>
    <cellStyle name="Uwaga 3" xfId="11081" hidden="1"/>
    <cellStyle name="Uwaga 3" xfId="11079" hidden="1"/>
    <cellStyle name="Uwaga 3" xfId="11067" hidden="1"/>
    <cellStyle name="Uwaga 3" xfId="11066" hidden="1"/>
    <cellStyle name="Uwaga 3" xfId="11064" hidden="1"/>
    <cellStyle name="Uwaga 3" xfId="11052" hidden="1"/>
    <cellStyle name="Uwaga 3" xfId="11051" hidden="1"/>
    <cellStyle name="Uwaga 3" xfId="11049" hidden="1"/>
    <cellStyle name="Uwaga 3" xfId="11037" hidden="1"/>
    <cellStyle name="Uwaga 3" xfId="11036" hidden="1"/>
    <cellStyle name="Uwaga 3" xfId="11034" hidden="1"/>
    <cellStyle name="Uwaga 3" xfId="11022" hidden="1"/>
    <cellStyle name="Uwaga 3" xfId="11021" hidden="1"/>
    <cellStyle name="Uwaga 3" xfId="11019" hidden="1"/>
    <cellStyle name="Uwaga 3" xfId="11007" hidden="1"/>
    <cellStyle name="Uwaga 3" xfId="11006" hidden="1"/>
    <cellStyle name="Uwaga 3" xfId="11004" hidden="1"/>
    <cellStyle name="Uwaga 3" xfId="10992" hidden="1"/>
    <cellStyle name="Uwaga 3" xfId="10991" hidden="1"/>
    <cellStyle name="Uwaga 3" xfId="10989" hidden="1"/>
    <cellStyle name="Uwaga 3" xfId="10977" hidden="1"/>
    <cellStyle name="Uwaga 3" xfId="10976" hidden="1"/>
    <cellStyle name="Uwaga 3" xfId="10974" hidden="1"/>
    <cellStyle name="Uwaga 3" xfId="10962" hidden="1"/>
    <cellStyle name="Uwaga 3" xfId="10961" hidden="1"/>
    <cellStyle name="Uwaga 3" xfId="10959" hidden="1"/>
    <cellStyle name="Uwaga 3" xfId="10947" hidden="1"/>
    <cellStyle name="Uwaga 3" xfId="10946" hidden="1"/>
    <cellStyle name="Uwaga 3" xfId="10944" hidden="1"/>
    <cellStyle name="Uwaga 3" xfId="10932" hidden="1"/>
    <cellStyle name="Uwaga 3" xfId="10931" hidden="1"/>
    <cellStyle name="Uwaga 3" xfId="10929" hidden="1"/>
    <cellStyle name="Uwaga 3" xfId="10917" hidden="1"/>
    <cellStyle name="Uwaga 3" xfId="10916" hidden="1"/>
    <cellStyle name="Uwaga 3" xfId="10914" hidden="1"/>
    <cellStyle name="Uwaga 3" xfId="10902" hidden="1"/>
    <cellStyle name="Uwaga 3" xfId="10901" hidden="1"/>
    <cellStyle name="Uwaga 3" xfId="10899" hidden="1"/>
    <cellStyle name="Uwaga 3" xfId="10887" hidden="1"/>
    <cellStyle name="Uwaga 3" xfId="10886" hidden="1"/>
    <cellStyle name="Uwaga 3" xfId="10884" hidden="1"/>
    <cellStyle name="Uwaga 3" xfId="10872" hidden="1"/>
    <cellStyle name="Uwaga 3" xfId="10871" hidden="1"/>
    <cellStyle name="Uwaga 3" xfId="10869" hidden="1"/>
    <cellStyle name="Uwaga 3" xfId="10857" hidden="1"/>
    <cellStyle name="Uwaga 3" xfId="10856" hidden="1"/>
    <cellStyle name="Uwaga 3" xfId="10854" hidden="1"/>
    <cellStyle name="Uwaga 3" xfId="10842" hidden="1"/>
    <cellStyle name="Uwaga 3" xfId="10841" hidden="1"/>
    <cellStyle name="Uwaga 3" xfId="10839" hidden="1"/>
    <cellStyle name="Uwaga 3" xfId="10827" hidden="1"/>
    <cellStyle name="Uwaga 3" xfId="10826" hidden="1"/>
    <cellStyle name="Uwaga 3" xfId="10824" hidden="1"/>
    <cellStyle name="Uwaga 3" xfId="10812" hidden="1"/>
    <cellStyle name="Uwaga 3" xfId="10811" hidden="1"/>
    <cellStyle name="Uwaga 3" xfId="10809" hidden="1"/>
    <cellStyle name="Uwaga 3" xfId="10797" hidden="1"/>
    <cellStyle name="Uwaga 3" xfId="10796" hidden="1"/>
    <cellStyle name="Uwaga 3" xfId="10794" hidden="1"/>
    <cellStyle name="Uwaga 3" xfId="10782" hidden="1"/>
    <cellStyle name="Uwaga 3" xfId="10780" hidden="1"/>
    <cellStyle name="Uwaga 3" xfId="10777" hidden="1"/>
    <cellStyle name="Uwaga 3" xfId="10767" hidden="1"/>
    <cellStyle name="Uwaga 3" xfId="10765" hidden="1"/>
    <cellStyle name="Uwaga 3" xfId="10762" hidden="1"/>
    <cellStyle name="Uwaga 3" xfId="10752" hidden="1"/>
    <cellStyle name="Uwaga 3" xfId="10750" hidden="1"/>
    <cellStyle name="Uwaga 3" xfId="10747" hidden="1"/>
    <cellStyle name="Uwaga 3" xfId="10737" hidden="1"/>
    <cellStyle name="Uwaga 3" xfId="10735" hidden="1"/>
    <cellStyle name="Uwaga 3" xfId="10732" hidden="1"/>
    <cellStyle name="Uwaga 3" xfId="10722" hidden="1"/>
    <cellStyle name="Uwaga 3" xfId="10720" hidden="1"/>
    <cellStyle name="Uwaga 3" xfId="10717" hidden="1"/>
    <cellStyle name="Uwaga 3" xfId="10707" hidden="1"/>
    <cellStyle name="Uwaga 3" xfId="10705" hidden="1"/>
    <cellStyle name="Uwaga 3" xfId="10701" hidden="1"/>
    <cellStyle name="Uwaga 3" xfId="10692" hidden="1"/>
    <cellStyle name="Uwaga 3" xfId="10689" hidden="1"/>
    <cellStyle name="Uwaga 3" xfId="10685" hidden="1"/>
    <cellStyle name="Uwaga 3" xfId="10677" hidden="1"/>
    <cellStyle name="Uwaga 3" xfId="10675" hidden="1"/>
    <cellStyle name="Uwaga 3" xfId="10671" hidden="1"/>
    <cellStyle name="Uwaga 3" xfId="10662" hidden="1"/>
    <cellStyle name="Uwaga 3" xfId="10660" hidden="1"/>
    <cellStyle name="Uwaga 3" xfId="10657" hidden="1"/>
    <cellStyle name="Uwaga 3" xfId="10647" hidden="1"/>
    <cellStyle name="Uwaga 3" xfId="10645" hidden="1"/>
    <cellStyle name="Uwaga 3" xfId="10640" hidden="1"/>
    <cellStyle name="Uwaga 3" xfId="10632" hidden="1"/>
    <cellStyle name="Uwaga 3" xfId="10630" hidden="1"/>
    <cellStyle name="Uwaga 3" xfId="10625" hidden="1"/>
    <cellStyle name="Uwaga 3" xfId="10617" hidden="1"/>
    <cellStyle name="Uwaga 3" xfId="10615" hidden="1"/>
    <cellStyle name="Uwaga 3" xfId="10610" hidden="1"/>
    <cellStyle name="Uwaga 3" xfId="10602" hidden="1"/>
    <cellStyle name="Uwaga 3" xfId="10600" hidden="1"/>
    <cellStyle name="Uwaga 3" xfId="10596" hidden="1"/>
    <cellStyle name="Uwaga 3" xfId="10587" hidden="1"/>
    <cellStyle name="Uwaga 3" xfId="10584" hidden="1"/>
    <cellStyle name="Uwaga 3" xfId="10579" hidden="1"/>
    <cellStyle name="Uwaga 3" xfId="10572" hidden="1"/>
    <cellStyle name="Uwaga 3" xfId="10568" hidden="1"/>
    <cellStyle name="Uwaga 3" xfId="10563" hidden="1"/>
    <cellStyle name="Uwaga 3" xfId="10557" hidden="1"/>
    <cellStyle name="Uwaga 3" xfId="10553" hidden="1"/>
    <cellStyle name="Uwaga 3" xfId="10548" hidden="1"/>
    <cellStyle name="Uwaga 3" xfId="10542" hidden="1"/>
    <cellStyle name="Uwaga 3" xfId="10539" hidden="1"/>
    <cellStyle name="Uwaga 3" xfId="10535" hidden="1"/>
    <cellStyle name="Uwaga 3" xfId="10526" hidden="1"/>
    <cellStyle name="Uwaga 3" xfId="10521" hidden="1"/>
    <cellStyle name="Uwaga 3" xfId="10516" hidden="1"/>
    <cellStyle name="Uwaga 3" xfId="10511" hidden="1"/>
    <cellStyle name="Uwaga 3" xfId="10506" hidden="1"/>
    <cellStyle name="Uwaga 3" xfId="10501" hidden="1"/>
    <cellStyle name="Uwaga 3" xfId="10496" hidden="1"/>
    <cellStyle name="Uwaga 3" xfId="10491" hidden="1"/>
    <cellStyle name="Uwaga 3" xfId="10486" hidden="1"/>
    <cellStyle name="Uwaga 3" xfId="10482" hidden="1"/>
    <cellStyle name="Uwaga 3" xfId="10477" hidden="1"/>
    <cellStyle name="Uwaga 3" xfId="10472" hidden="1"/>
    <cellStyle name="Uwaga 3" xfId="10467" hidden="1"/>
    <cellStyle name="Uwaga 3" xfId="10463" hidden="1"/>
    <cellStyle name="Uwaga 3" xfId="10459" hidden="1"/>
    <cellStyle name="Uwaga 3" xfId="10452" hidden="1"/>
    <cellStyle name="Uwaga 3" xfId="10448" hidden="1"/>
    <cellStyle name="Uwaga 3" xfId="10443" hidden="1"/>
    <cellStyle name="Uwaga 3" xfId="10437" hidden="1"/>
    <cellStyle name="Uwaga 3" xfId="10433" hidden="1"/>
    <cellStyle name="Uwaga 3" xfId="10428" hidden="1"/>
    <cellStyle name="Uwaga 3" xfId="10422" hidden="1"/>
    <cellStyle name="Uwaga 3" xfId="10418" hidden="1"/>
    <cellStyle name="Uwaga 3" xfId="10414" hidden="1"/>
    <cellStyle name="Uwaga 3" xfId="10407" hidden="1"/>
    <cellStyle name="Uwaga 3" xfId="10403" hidden="1"/>
    <cellStyle name="Uwaga 3" xfId="10399" hidden="1"/>
    <cellStyle name="Uwaga 3" xfId="6423" hidden="1"/>
    <cellStyle name="Uwaga 3" xfId="5475" hidden="1"/>
    <cellStyle name="Uwaga 3" xfId="5439" hidden="1"/>
    <cellStyle name="Uwaga 3" xfId="2439" hidden="1"/>
    <cellStyle name="Uwaga 3" xfId="2434" hidden="1"/>
    <cellStyle name="Uwaga 3" xfId="2429" hidden="1"/>
    <cellStyle name="Uwaga 3" xfId="2400" hidden="1"/>
    <cellStyle name="Uwaga 3" xfId="2395" hidden="1"/>
    <cellStyle name="Uwaga 3" xfId="2390" hidden="1"/>
    <cellStyle name="Uwaga 3" xfId="2359" hidden="1"/>
    <cellStyle name="Uwaga 3" xfId="2355" hidden="1"/>
    <cellStyle name="Uwaga 3" xfId="2351" hidden="1"/>
    <cellStyle name="Uwaga 3" xfId="2310" hidden="1"/>
    <cellStyle name="Uwaga 3" xfId="2305" hidden="1"/>
    <cellStyle name="Uwaga 3" xfId="2303" hidden="1"/>
    <cellStyle name="Uwaga 3" xfId="2267" hidden="1"/>
    <cellStyle name="Uwaga 3" xfId="2263" hidden="1"/>
    <cellStyle name="Uwaga 3" xfId="2260" hidden="1"/>
    <cellStyle name="Uwaga 3" xfId="2228" hidden="1"/>
    <cellStyle name="Uwaga 3" xfId="2224" hidden="1"/>
    <cellStyle name="Uwaga 3" xfId="2220" hidden="1"/>
    <cellStyle name="Uwaga 3" xfId="2186" hidden="1"/>
    <cellStyle name="Uwaga 3" xfId="2182" hidden="1"/>
    <cellStyle name="Uwaga 3" xfId="2178" hidden="1"/>
    <cellStyle name="Uwaga 3" xfId="2144" hidden="1"/>
    <cellStyle name="Uwaga 3" xfId="2140" hidden="1"/>
    <cellStyle name="Uwaga 3" xfId="2137" hidden="1"/>
    <cellStyle name="Uwaga 3" xfId="2097" hidden="1"/>
    <cellStyle name="Uwaga 3" xfId="2094" hidden="1"/>
    <cellStyle name="Uwaga 3" xfId="2090" hidden="1"/>
    <cellStyle name="Uwaga 3" xfId="2058" hidden="1"/>
    <cellStyle name="Uwaga 3" xfId="2055" hidden="1"/>
    <cellStyle name="Uwaga 3" xfId="2050" hidden="1"/>
    <cellStyle name="Uwaga 3" xfId="2017" hidden="1"/>
    <cellStyle name="Uwaga 3" xfId="2013" hidden="1"/>
    <cellStyle name="Uwaga 3" xfId="2009" hidden="1"/>
    <cellStyle name="Uwaga 3" xfId="1974" hidden="1"/>
    <cellStyle name="Uwaga 3" xfId="1971" hidden="1"/>
    <cellStyle name="Uwaga 3" xfId="1967" hidden="1"/>
    <cellStyle name="Uwaga 3" xfId="1928" hidden="1"/>
    <cellStyle name="Uwaga 3" xfId="1924" hidden="1"/>
    <cellStyle name="Uwaga 3" xfId="1921" hidden="1"/>
    <cellStyle name="Uwaga 3" xfId="1890" hidden="1"/>
    <cellStyle name="Uwaga 3" xfId="1886" hidden="1"/>
    <cellStyle name="Uwaga 3" xfId="1882" hidden="1"/>
    <cellStyle name="Uwaga 3" xfId="1848" hidden="1"/>
    <cellStyle name="Uwaga 3" xfId="1844" hidden="1"/>
    <cellStyle name="Uwaga 3" xfId="1840" hidden="1"/>
    <cellStyle name="Uwaga 3" xfId="1804" hidden="1"/>
    <cellStyle name="Uwaga 3" xfId="1800" hidden="1"/>
    <cellStyle name="Uwaga 3" xfId="1796" hidden="1"/>
    <cellStyle name="Uwaga 3" xfId="1758" hidden="1"/>
    <cellStyle name="Uwaga 3" xfId="1755" hidden="1"/>
    <cellStyle name="Uwaga 3" xfId="1751" hidden="1"/>
    <cellStyle name="Uwaga 3" xfId="1720" hidden="1"/>
    <cellStyle name="Uwaga 3" xfId="1716" hidden="1"/>
    <cellStyle name="Uwaga 3" xfId="1712" hidden="1"/>
    <cellStyle name="Uwaga 3" xfId="1678" hidden="1"/>
    <cellStyle name="Uwaga 3" xfId="1674" hidden="1"/>
    <cellStyle name="Uwaga 3" xfId="1670" hidden="1"/>
    <cellStyle name="Uwaga 3" xfId="1636" hidden="1"/>
    <cellStyle name="Uwaga 3" xfId="1632" hidden="1"/>
    <cellStyle name="Uwaga 3" xfId="1628" hidden="1"/>
    <cellStyle name="Uwaga 3" xfId="1588" hidden="1"/>
    <cellStyle name="Uwaga 3" xfId="1584" hidden="1"/>
    <cellStyle name="Uwaga 3" xfId="1581" hidden="1"/>
    <cellStyle name="Uwaga 3" xfId="1550" hidden="1"/>
    <cellStyle name="Uwaga 3" xfId="1546" hidden="1"/>
    <cellStyle name="Uwaga 3" xfId="1542" hidden="1"/>
    <cellStyle name="Uwaga 3" xfId="1509" hidden="1"/>
    <cellStyle name="Uwaga 3" xfId="1504" hidden="1"/>
    <cellStyle name="Uwaga 3" xfId="1500" hidden="1"/>
    <cellStyle name="Uwaga 3" xfId="1463" hidden="1"/>
    <cellStyle name="Uwaga 3" xfId="1458" hidden="1"/>
    <cellStyle name="Uwaga 3" xfId="1454" hidden="1"/>
    <cellStyle name="Uwaga 3" xfId="1418" hidden="1"/>
    <cellStyle name="Uwaga 3" xfId="1415" hidden="1"/>
    <cellStyle name="Uwaga 3" xfId="1412" hidden="1"/>
    <cellStyle name="Uwaga 3" xfId="1380" hidden="1"/>
    <cellStyle name="Uwaga 3" xfId="1376" hidden="1"/>
    <cellStyle name="Uwaga 3" xfId="1370" hidden="1"/>
    <cellStyle name="Uwaga 3" xfId="1339" hidden="1"/>
    <cellStyle name="Uwaga 3" xfId="1333" hidden="1"/>
    <cellStyle name="Uwaga 3" xfId="1327" hidden="1"/>
    <cellStyle name="Uwaga 3" xfId="1294" hidden="1"/>
    <cellStyle name="Uwaga 3" xfId="1288" hidden="1"/>
    <cellStyle name="Uwaga 3" xfId="1284" hidden="1"/>
    <cellStyle name="Uwaga 3" xfId="1248" hidden="1"/>
    <cellStyle name="Uwaga 3" xfId="1245" hidden="1"/>
    <cellStyle name="Uwaga 3" xfId="1242" hidden="1"/>
    <cellStyle name="Uwaga 3" xfId="1209" hidden="1"/>
    <cellStyle name="Uwaga 3" xfId="1204" hidden="1"/>
    <cellStyle name="Uwaga 3" xfId="1200" hidden="1"/>
    <cellStyle name="Uwaga 3" xfId="1167" hidden="1"/>
    <cellStyle name="Uwaga 3" xfId="1162" hidden="1"/>
    <cellStyle name="Uwaga 3" xfId="1158" hidden="1"/>
    <cellStyle name="Uwaga 3" xfId="1126" hidden="1"/>
    <cellStyle name="Uwaga 3" xfId="1120" hidden="1"/>
    <cellStyle name="Uwaga 3" xfId="1114" hidden="1"/>
    <cellStyle name="Uwaga 3" xfId="1081" hidden="1"/>
    <cellStyle name="Uwaga 3" xfId="1076" hidden="1"/>
    <cellStyle name="Uwaga 3" xfId="1072" hidden="1"/>
    <cellStyle name="Uwaga 3" xfId="1041" hidden="1"/>
    <cellStyle name="Uwaga 3" xfId="1035" hidden="1"/>
    <cellStyle name="Uwaga 3" xfId="1030" hidden="1"/>
    <cellStyle name="Uwaga 3" xfId="998" hidden="1"/>
    <cellStyle name="Uwaga 3" xfId="992" hidden="1"/>
    <cellStyle name="Uwaga 3" xfId="988" hidden="1"/>
    <cellStyle name="Uwaga 3" xfId="954" hidden="1"/>
    <cellStyle name="Uwaga 3" xfId="950" hidden="1"/>
    <cellStyle name="Uwaga 3" xfId="946" hidden="1"/>
    <cellStyle name="Uwaga 3" xfId="912" hidden="1"/>
    <cellStyle name="Uwaga 3" xfId="908" hidden="1"/>
    <cellStyle name="Uwaga 3" xfId="904" hidden="1"/>
    <cellStyle name="Uwaga 3" xfId="870" hidden="1"/>
    <cellStyle name="Uwaga 3" xfId="866" hidden="1"/>
    <cellStyle name="Uwaga 3" xfId="862" hidden="1"/>
    <cellStyle name="Uwaga 3" xfId="828" hidden="1"/>
    <cellStyle name="Uwaga 3" xfId="824" hidden="1"/>
    <cellStyle name="Uwaga 3" xfId="820" hidden="1"/>
    <cellStyle name="Uwaga 3" xfId="786" hidden="1"/>
    <cellStyle name="Uwaga 3" xfId="782" hidden="1"/>
    <cellStyle name="Uwaga 3" xfId="778" hidden="1"/>
    <cellStyle name="Uwaga 3" xfId="745" hidden="1"/>
    <cellStyle name="Uwaga 3" xfId="740" hidden="1"/>
    <cellStyle name="Uwaga 3" xfId="735" hidden="1"/>
    <cellStyle name="Uwaga 3" xfId="703" hidden="1"/>
    <cellStyle name="Uwaga 3" xfId="698" hidden="1"/>
    <cellStyle name="Uwaga 3" xfId="693" hidden="1"/>
    <cellStyle name="Uwaga 3" xfId="661" hidden="1"/>
    <cellStyle name="Uwaga 3" xfId="656" hidden="1"/>
    <cellStyle name="Uwaga 3" xfId="651" hidden="1"/>
    <cellStyle name="Uwaga 3" xfId="619" hidden="1"/>
    <cellStyle name="Uwaga 3" xfId="614" hidden="1"/>
    <cellStyle name="Uwaga 3" xfId="609" hidden="1"/>
    <cellStyle name="Uwaga 3" xfId="579" hidden="1"/>
    <cellStyle name="Uwaga 3" xfId="572" hidden="1"/>
    <cellStyle name="Uwaga 3" xfId="565" hidden="1"/>
    <cellStyle name="Uwaga 3" xfId="537" hidden="1"/>
    <cellStyle name="Uwaga 3" xfId="530" hidden="1"/>
    <cellStyle name="Uwaga 3" xfId="523" hidden="1"/>
    <cellStyle name="Uwaga 3" xfId="495" hidden="1"/>
    <cellStyle name="Uwaga 3" xfId="488" hidden="1"/>
    <cellStyle name="Uwaga 3" xfId="481" hidden="1"/>
    <cellStyle name="Uwaga 3" xfId="453" hidden="1"/>
    <cellStyle name="Uwaga 3" xfId="446" hidden="1"/>
    <cellStyle name="Uwaga 3" xfId="438" hidden="1"/>
    <cellStyle name="Uwaga 3" xfId="412" hidden="1"/>
    <cellStyle name="Uwaga 3" xfId="404" hidden="1"/>
    <cellStyle name="Uwaga 3" xfId="393" hidden="1"/>
    <cellStyle name="Uwaga 3" xfId="370" hidden="1"/>
    <cellStyle name="Uwaga 3" xfId="361" hidden="1"/>
    <cellStyle name="Uwaga 3" xfId="350" hidden="1"/>
    <cellStyle name="Uwaga 3" xfId="328" hidden="1"/>
    <cellStyle name="Uwaga 3" xfId="320" hidden="1"/>
    <cellStyle name="Uwaga 3" xfId="306" hidden="1"/>
    <cellStyle name="Uwaga 3" xfId="287" hidden="1"/>
    <cellStyle name="Uwaga 3" xfId="278" hidden="1"/>
    <cellStyle name="Uwaga 3" xfId="265" hidden="1"/>
    <cellStyle name="Uwaga 3" xfId="246" hidden="1"/>
    <cellStyle name="Uwaga 3" xfId="236" hidden="1"/>
    <cellStyle name="Uwaga 3" xfId="222" hidden="1"/>
    <cellStyle name="Uwaga 3" xfId="204" hidden="1"/>
    <cellStyle name="Uwaga 3" xfId="193" hidden="1"/>
    <cellStyle name="Uwaga 3" xfId="179" hidden="1"/>
    <cellStyle name="Uwaga 3" xfId="162" hidden="1"/>
    <cellStyle name="Uwaga 3" xfId="149" hidden="1"/>
    <cellStyle name="Uwaga 3" xfId="135" hidden="1"/>
    <cellStyle name="Uwaga 3" xfId="120" hidden="1"/>
    <cellStyle name="Uwaga 3" xfId="107" hidden="1"/>
    <cellStyle name="Uwaga 3" xfId="94" hidden="1"/>
    <cellStyle name="Uwaga 3" xfId="78" hidden="1"/>
    <cellStyle name="Uwaga 3" xfId="65" hidden="1"/>
    <cellStyle name="Uwaga 3" xfId="52" hidden="1"/>
    <cellStyle name="Uwaga 3" xfId="11389" hidden="1"/>
    <cellStyle name="Uwaga 3" xfId="11390" hidden="1"/>
    <cellStyle name="Uwaga 3" xfId="11392" hidden="1"/>
    <cellStyle name="Uwaga 3" xfId="11404" hidden="1"/>
    <cellStyle name="Uwaga 3" xfId="11405" hidden="1"/>
    <cellStyle name="Uwaga 3" xfId="11410" hidden="1"/>
    <cellStyle name="Uwaga 3" xfId="11419" hidden="1"/>
    <cellStyle name="Uwaga 3" xfId="11420" hidden="1"/>
    <cellStyle name="Uwaga 3" xfId="11425" hidden="1"/>
    <cellStyle name="Uwaga 3" xfId="11434" hidden="1"/>
    <cellStyle name="Uwaga 3" xfId="11435" hidden="1"/>
    <cellStyle name="Uwaga 3" xfId="11436" hidden="1"/>
    <cellStyle name="Uwaga 3" xfId="11449" hidden="1"/>
    <cellStyle name="Uwaga 3" xfId="11454" hidden="1"/>
    <cellStyle name="Uwaga 3" xfId="11459" hidden="1"/>
    <cellStyle name="Uwaga 3" xfId="11469" hidden="1"/>
    <cellStyle name="Uwaga 3" xfId="11474" hidden="1"/>
    <cellStyle name="Uwaga 3" xfId="11478" hidden="1"/>
    <cellStyle name="Uwaga 3" xfId="11485" hidden="1"/>
    <cellStyle name="Uwaga 3" xfId="11490" hidden="1"/>
    <cellStyle name="Uwaga 3" xfId="11493" hidden="1"/>
    <cellStyle name="Uwaga 3" xfId="11499" hidden="1"/>
    <cellStyle name="Uwaga 3" xfId="11504" hidden="1"/>
    <cellStyle name="Uwaga 3" xfId="11508" hidden="1"/>
    <cellStyle name="Uwaga 3" xfId="11509" hidden="1"/>
    <cellStyle name="Uwaga 3" xfId="11510" hidden="1"/>
    <cellStyle name="Uwaga 3" xfId="11514" hidden="1"/>
    <cellStyle name="Uwaga 3" xfId="11526" hidden="1"/>
    <cellStyle name="Uwaga 3" xfId="11531" hidden="1"/>
    <cellStyle name="Uwaga 3" xfId="11536" hidden="1"/>
    <cellStyle name="Uwaga 3" xfId="11541" hidden="1"/>
    <cellStyle name="Uwaga 3" xfId="11546" hidden="1"/>
    <cellStyle name="Uwaga 3" xfId="11551" hidden="1"/>
    <cellStyle name="Uwaga 3" xfId="11555" hidden="1"/>
    <cellStyle name="Uwaga 3" xfId="11559" hidden="1"/>
    <cellStyle name="Uwaga 3" xfId="11564" hidden="1"/>
    <cellStyle name="Uwaga 3" xfId="11569" hidden="1"/>
    <cellStyle name="Uwaga 3" xfId="11570" hidden="1"/>
    <cellStyle name="Uwaga 3" xfId="11572" hidden="1"/>
    <cellStyle name="Uwaga 3" xfId="11585" hidden="1"/>
    <cellStyle name="Uwaga 3" xfId="11589" hidden="1"/>
    <cellStyle name="Uwaga 3" xfId="11594" hidden="1"/>
    <cellStyle name="Uwaga 3" xfId="11601" hidden="1"/>
    <cellStyle name="Uwaga 3" xfId="11605" hidden="1"/>
    <cellStyle name="Uwaga 3" xfId="11610" hidden="1"/>
    <cellStyle name="Uwaga 3" xfId="11615" hidden="1"/>
    <cellStyle name="Uwaga 3" xfId="11618" hidden="1"/>
    <cellStyle name="Uwaga 3" xfId="11623" hidden="1"/>
    <cellStyle name="Uwaga 3" xfId="11629" hidden="1"/>
    <cellStyle name="Uwaga 3" xfId="11630" hidden="1"/>
    <cellStyle name="Uwaga 3" xfId="11633" hidden="1"/>
    <cellStyle name="Uwaga 3" xfId="11646" hidden="1"/>
    <cellStyle name="Uwaga 3" xfId="11650" hidden="1"/>
    <cellStyle name="Uwaga 3" xfId="11655" hidden="1"/>
    <cellStyle name="Uwaga 3" xfId="11662" hidden="1"/>
    <cellStyle name="Uwaga 3" xfId="11667" hidden="1"/>
    <cellStyle name="Uwaga 3" xfId="11671" hidden="1"/>
    <cellStyle name="Uwaga 3" xfId="11676" hidden="1"/>
    <cellStyle name="Uwaga 3" xfId="11680" hidden="1"/>
    <cellStyle name="Uwaga 3" xfId="11685" hidden="1"/>
    <cellStyle name="Uwaga 3" xfId="11689" hidden="1"/>
    <cellStyle name="Uwaga 3" xfId="11690" hidden="1"/>
    <cellStyle name="Uwaga 3" xfId="11692" hidden="1"/>
    <cellStyle name="Uwaga 3" xfId="11704" hidden="1"/>
    <cellStyle name="Uwaga 3" xfId="11705" hidden="1"/>
    <cellStyle name="Uwaga 3" xfId="11707" hidden="1"/>
    <cellStyle name="Uwaga 3" xfId="11719" hidden="1"/>
    <cellStyle name="Uwaga 3" xfId="11721" hidden="1"/>
    <cellStyle name="Uwaga 3" xfId="11724" hidden="1"/>
    <cellStyle name="Uwaga 3" xfId="11734" hidden="1"/>
    <cellStyle name="Uwaga 3" xfId="11735" hidden="1"/>
    <cellStyle name="Uwaga 3" xfId="11737" hidden="1"/>
    <cellStyle name="Uwaga 3" xfId="11749" hidden="1"/>
    <cellStyle name="Uwaga 3" xfId="11750" hidden="1"/>
    <cellStyle name="Uwaga 3" xfId="11751" hidden="1"/>
    <cellStyle name="Uwaga 3" xfId="11765" hidden="1"/>
    <cellStyle name="Uwaga 3" xfId="11768" hidden="1"/>
    <cellStyle name="Uwaga 3" xfId="11772" hidden="1"/>
    <cellStyle name="Uwaga 3" xfId="11780" hidden="1"/>
    <cellStyle name="Uwaga 3" xfId="11783" hidden="1"/>
    <cellStyle name="Uwaga 3" xfId="11787" hidden="1"/>
    <cellStyle name="Uwaga 3" xfId="11795" hidden="1"/>
    <cellStyle name="Uwaga 3" xfId="11798" hidden="1"/>
    <cellStyle name="Uwaga 3" xfId="11802" hidden="1"/>
    <cellStyle name="Uwaga 3" xfId="11809" hidden="1"/>
    <cellStyle name="Uwaga 3" xfId="11810" hidden="1"/>
    <cellStyle name="Uwaga 3" xfId="11812" hidden="1"/>
    <cellStyle name="Uwaga 3" xfId="11825" hidden="1"/>
    <cellStyle name="Uwaga 3" xfId="11828" hidden="1"/>
    <cellStyle name="Uwaga 3" xfId="11831" hidden="1"/>
    <cellStyle name="Uwaga 3" xfId="11840" hidden="1"/>
    <cellStyle name="Uwaga 3" xfId="11843" hidden="1"/>
    <cellStyle name="Uwaga 3" xfId="11847" hidden="1"/>
    <cellStyle name="Uwaga 3" xfId="11855" hidden="1"/>
    <cellStyle name="Uwaga 3" xfId="11857" hidden="1"/>
    <cellStyle name="Uwaga 3" xfId="11860" hidden="1"/>
    <cellStyle name="Uwaga 3" xfId="11869" hidden="1"/>
    <cellStyle name="Uwaga 3" xfId="11870" hidden="1"/>
    <cellStyle name="Uwaga 3" xfId="11871" hidden="1"/>
    <cellStyle name="Uwaga 3" xfId="11884" hidden="1"/>
    <cellStyle name="Uwaga 3" xfId="11885" hidden="1"/>
    <cellStyle name="Uwaga 3" xfId="11887" hidden="1"/>
    <cellStyle name="Uwaga 3" xfId="11899" hidden="1"/>
    <cellStyle name="Uwaga 3" xfId="11900" hidden="1"/>
    <cellStyle name="Uwaga 3" xfId="11902" hidden="1"/>
    <cellStyle name="Uwaga 3" xfId="11914" hidden="1"/>
    <cellStyle name="Uwaga 3" xfId="11915" hidden="1"/>
    <cellStyle name="Uwaga 3" xfId="11917" hidden="1"/>
    <cellStyle name="Uwaga 3" xfId="11929" hidden="1"/>
    <cellStyle name="Uwaga 3" xfId="11930" hidden="1"/>
    <cellStyle name="Uwaga 3" xfId="11931" hidden="1"/>
    <cellStyle name="Uwaga 3" xfId="11945" hidden="1"/>
    <cellStyle name="Uwaga 3" xfId="11947" hidden="1"/>
    <cellStyle name="Uwaga 3" xfId="11950" hidden="1"/>
    <cellStyle name="Uwaga 3" xfId="11960" hidden="1"/>
    <cellStyle name="Uwaga 3" xfId="11963" hidden="1"/>
    <cellStyle name="Uwaga 3" xfId="11966" hidden="1"/>
    <cellStyle name="Uwaga 3" xfId="11975" hidden="1"/>
    <cellStyle name="Uwaga 3" xfId="11977" hidden="1"/>
    <cellStyle name="Uwaga 3" xfId="11980" hidden="1"/>
    <cellStyle name="Uwaga 3" xfId="11989" hidden="1"/>
    <cellStyle name="Uwaga 3" xfId="11990" hidden="1"/>
    <cellStyle name="Uwaga 3" xfId="11991" hidden="1"/>
    <cellStyle name="Uwaga 3" xfId="12004" hidden="1"/>
    <cellStyle name="Uwaga 3" xfId="12006" hidden="1"/>
    <cellStyle name="Uwaga 3" xfId="12008" hidden="1"/>
    <cellStyle name="Uwaga 3" xfId="12019" hidden="1"/>
    <cellStyle name="Uwaga 3" xfId="12021" hidden="1"/>
    <cellStyle name="Uwaga 3" xfId="12023" hidden="1"/>
    <cellStyle name="Uwaga 3" xfId="12034" hidden="1"/>
    <cellStyle name="Uwaga 3" xfId="12036" hidden="1"/>
    <cellStyle name="Uwaga 3" xfId="12038" hidden="1"/>
    <cellStyle name="Uwaga 3" xfId="12049" hidden="1"/>
    <cellStyle name="Uwaga 3" xfId="12050" hidden="1"/>
    <cellStyle name="Uwaga 3" xfId="12051" hidden="1"/>
    <cellStyle name="Uwaga 3" xfId="12064" hidden="1"/>
    <cellStyle name="Uwaga 3" xfId="12066" hidden="1"/>
    <cellStyle name="Uwaga 3" xfId="12068" hidden="1"/>
    <cellStyle name="Uwaga 3" xfId="12079" hidden="1"/>
    <cellStyle name="Uwaga 3" xfId="12081" hidden="1"/>
    <cellStyle name="Uwaga 3" xfId="12083" hidden="1"/>
    <cellStyle name="Uwaga 3" xfId="12094" hidden="1"/>
    <cellStyle name="Uwaga 3" xfId="12096" hidden="1"/>
    <cellStyle name="Uwaga 3" xfId="12097" hidden="1"/>
    <cellStyle name="Uwaga 3" xfId="12109" hidden="1"/>
    <cellStyle name="Uwaga 3" xfId="12110" hidden="1"/>
    <cellStyle name="Uwaga 3" xfId="12111" hidden="1"/>
    <cellStyle name="Uwaga 3" xfId="12124" hidden="1"/>
    <cellStyle name="Uwaga 3" xfId="12126" hidden="1"/>
    <cellStyle name="Uwaga 3" xfId="12128" hidden="1"/>
    <cellStyle name="Uwaga 3" xfId="12139" hidden="1"/>
    <cellStyle name="Uwaga 3" xfId="12141" hidden="1"/>
    <cellStyle name="Uwaga 3" xfId="12143" hidden="1"/>
    <cellStyle name="Uwaga 3" xfId="12154" hidden="1"/>
    <cellStyle name="Uwaga 3" xfId="12156" hidden="1"/>
    <cellStyle name="Uwaga 3" xfId="12158" hidden="1"/>
    <cellStyle name="Uwaga 3" xfId="12169" hidden="1"/>
    <cellStyle name="Uwaga 3" xfId="12170" hidden="1"/>
    <cellStyle name="Uwaga 3" xfId="12172" hidden="1"/>
    <cellStyle name="Uwaga 3" xfId="12183" hidden="1"/>
    <cellStyle name="Uwaga 3" xfId="12185" hidden="1"/>
    <cellStyle name="Uwaga 3" xfId="12186" hidden="1"/>
    <cellStyle name="Uwaga 3" xfId="12195" hidden="1"/>
    <cellStyle name="Uwaga 3" xfId="12198" hidden="1"/>
    <cellStyle name="Uwaga 3" xfId="12200" hidden="1"/>
    <cellStyle name="Uwaga 3" xfId="12211" hidden="1"/>
    <cellStyle name="Uwaga 3" xfId="12213" hidden="1"/>
    <cellStyle name="Uwaga 3" xfId="12215" hidden="1"/>
    <cellStyle name="Uwaga 3" xfId="12227" hidden="1"/>
    <cellStyle name="Uwaga 3" xfId="12229" hidden="1"/>
    <cellStyle name="Uwaga 3" xfId="12231" hidden="1"/>
    <cellStyle name="Uwaga 3" xfId="12239" hidden="1"/>
    <cellStyle name="Uwaga 3" xfId="12241" hidden="1"/>
    <cellStyle name="Uwaga 3" xfId="12244" hidden="1"/>
    <cellStyle name="Uwaga 3" xfId="12234" hidden="1"/>
    <cellStyle name="Uwaga 3" xfId="12233" hidden="1"/>
    <cellStyle name="Uwaga 3" xfId="12232" hidden="1"/>
    <cellStyle name="Uwaga 3" xfId="12219" hidden="1"/>
    <cellStyle name="Uwaga 3" xfId="12218" hidden="1"/>
    <cellStyle name="Uwaga 3" xfId="12217" hidden="1"/>
    <cellStyle name="Uwaga 3" xfId="12204" hidden="1"/>
    <cellStyle name="Uwaga 3" xfId="12203" hidden="1"/>
    <cellStyle name="Uwaga 3" xfId="12202" hidden="1"/>
    <cellStyle name="Uwaga 3" xfId="12189" hidden="1"/>
    <cellStyle name="Uwaga 3" xfId="12188" hidden="1"/>
    <cellStyle name="Uwaga 3" xfId="12187" hidden="1"/>
    <cellStyle name="Uwaga 3" xfId="12174" hidden="1"/>
    <cellStyle name="Uwaga 3" xfId="12173" hidden="1"/>
    <cellStyle name="Uwaga 3" xfId="12171" hidden="1"/>
    <cellStyle name="Uwaga 3" xfId="12160" hidden="1"/>
    <cellStyle name="Uwaga 3" xfId="12157" hidden="1"/>
    <cellStyle name="Uwaga 3" xfId="12155" hidden="1"/>
    <cellStyle name="Uwaga 3" xfId="12145" hidden="1"/>
    <cellStyle name="Uwaga 3" xfId="12142" hidden="1"/>
    <cellStyle name="Uwaga 3" xfId="12140" hidden="1"/>
    <cellStyle name="Uwaga 3" xfId="12130" hidden="1"/>
    <cellStyle name="Uwaga 3" xfId="12127" hidden="1"/>
    <cellStyle name="Uwaga 3" xfId="12125" hidden="1"/>
    <cellStyle name="Uwaga 3" xfId="12115" hidden="1"/>
    <cellStyle name="Uwaga 3" xfId="12113" hidden="1"/>
    <cellStyle name="Uwaga 3" xfId="12112" hidden="1"/>
    <cellStyle name="Uwaga 3" xfId="12100" hidden="1"/>
    <cellStyle name="Uwaga 3" xfId="12098" hidden="1"/>
    <cellStyle name="Uwaga 3" xfId="12095" hidden="1"/>
    <cellStyle name="Uwaga 3" xfId="12085" hidden="1"/>
    <cellStyle name="Uwaga 3" xfId="12082" hidden="1"/>
    <cellStyle name="Uwaga 3" xfId="12080" hidden="1"/>
    <cellStyle name="Uwaga 3" xfId="12070" hidden="1"/>
    <cellStyle name="Uwaga 3" xfId="12067" hidden="1"/>
    <cellStyle name="Uwaga 3" xfId="12065" hidden="1"/>
    <cellStyle name="Uwaga 3" xfId="12055" hidden="1"/>
    <cellStyle name="Uwaga 3" xfId="12053" hidden="1"/>
    <cellStyle name="Uwaga 3" xfId="12052" hidden="1"/>
    <cellStyle name="Uwaga 3" xfId="12040" hidden="1"/>
    <cellStyle name="Uwaga 3" xfId="12037" hidden="1"/>
    <cellStyle name="Uwaga 3" xfId="12035" hidden="1"/>
    <cellStyle name="Uwaga 3" xfId="12025" hidden="1"/>
    <cellStyle name="Uwaga 3" xfId="12022" hidden="1"/>
    <cellStyle name="Uwaga 3" xfId="12020" hidden="1"/>
    <cellStyle name="Uwaga 3" xfId="12010" hidden="1"/>
    <cellStyle name="Uwaga 3" xfId="12007" hidden="1"/>
    <cellStyle name="Uwaga 3" xfId="12005" hidden="1"/>
    <cellStyle name="Uwaga 3" xfId="11995" hidden="1"/>
    <cellStyle name="Uwaga 3" xfId="11993" hidden="1"/>
    <cellStyle name="Uwaga 3" xfId="11992" hidden="1"/>
    <cellStyle name="Uwaga 3" xfId="11979" hidden="1"/>
    <cellStyle name="Uwaga 3" xfId="11976" hidden="1"/>
    <cellStyle name="Uwaga 3" xfId="11974" hidden="1"/>
    <cellStyle name="Uwaga 3" xfId="11964" hidden="1"/>
    <cellStyle name="Uwaga 3" xfId="11961" hidden="1"/>
    <cellStyle name="Uwaga 3" xfId="11959" hidden="1"/>
    <cellStyle name="Uwaga 3" xfId="11949" hidden="1"/>
    <cellStyle name="Uwaga 3" xfId="11946" hidden="1"/>
    <cellStyle name="Uwaga 3" xfId="11944" hidden="1"/>
    <cellStyle name="Uwaga 3" xfId="11935" hidden="1"/>
    <cellStyle name="Uwaga 3" xfId="11933" hidden="1"/>
    <cellStyle name="Uwaga 3" xfId="11932" hidden="1"/>
    <cellStyle name="Uwaga 3" xfId="11920" hidden="1"/>
    <cellStyle name="Uwaga 3" xfId="11918" hidden="1"/>
    <cellStyle name="Uwaga 3" xfId="11916" hidden="1"/>
    <cellStyle name="Uwaga 3" xfId="11905" hidden="1"/>
    <cellStyle name="Uwaga 3" xfId="11903" hidden="1"/>
    <cellStyle name="Uwaga 3" xfId="11901" hidden="1"/>
    <cellStyle name="Uwaga 3" xfId="11890" hidden="1"/>
    <cellStyle name="Uwaga 3" xfId="11888" hidden="1"/>
    <cellStyle name="Uwaga 3" xfId="11886" hidden="1"/>
    <cellStyle name="Uwaga 3" xfId="11875" hidden="1"/>
    <cellStyle name="Uwaga 3" xfId="11873" hidden="1"/>
    <cellStyle name="Uwaga 3" xfId="11872" hidden="1"/>
    <cellStyle name="Uwaga 3" xfId="11859" hidden="1"/>
    <cellStyle name="Uwaga 3" xfId="11856" hidden="1"/>
    <cellStyle name="Uwaga 3" xfId="11854" hidden="1"/>
    <cellStyle name="Uwaga 3" xfId="11844" hidden="1"/>
    <cellStyle name="Uwaga 3" xfId="11841" hidden="1"/>
    <cellStyle name="Uwaga 3" xfId="11839" hidden="1"/>
    <cellStyle name="Uwaga 3" xfId="11829" hidden="1"/>
    <cellStyle name="Uwaga 3" xfId="11826" hidden="1"/>
    <cellStyle name="Uwaga 3" xfId="11824" hidden="1"/>
    <cellStyle name="Uwaga 3" xfId="11815" hidden="1"/>
    <cellStyle name="Uwaga 3" xfId="11813" hidden="1"/>
    <cellStyle name="Uwaga 3" xfId="11811" hidden="1"/>
    <cellStyle name="Uwaga 3" xfId="11799" hidden="1"/>
    <cellStyle name="Uwaga 3" xfId="11796" hidden="1"/>
    <cellStyle name="Uwaga 3" xfId="11794" hidden="1"/>
    <cellStyle name="Uwaga 3" xfId="11784" hidden="1"/>
    <cellStyle name="Uwaga 3" xfId="11781" hidden="1"/>
    <cellStyle name="Uwaga 3" xfId="11779" hidden="1"/>
    <cellStyle name="Uwaga 3" xfId="11769" hidden="1"/>
    <cellStyle name="Uwaga 3" xfId="11766" hidden="1"/>
    <cellStyle name="Uwaga 3" xfId="11764" hidden="1"/>
    <cellStyle name="Uwaga 3" xfId="11757" hidden="1"/>
    <cellStyle name="Uwaga 3" xfId="11754" hidden="1"/>
    <cellStyle name="Uwaga 3" xfId="11752" hidden="1"/>
    <cellStyle name="Uwaga 3" xfId="11742" hidden="1"/>
    <cellStyle name="Uwaga 3" xfId="11739" hidden="1"/>
    <cellStyle name="Uwaga 3" xfId="11736" hidden="1"/>
    <cellStyle name="Uwaga 3" xfId="11727" hidden="1"/>
    <cellStyle name="Uwaga 3" xfId="11723" hidden="1"/>
    <cellStyle name="Uwaga 3" xfId="11720" hidden="1"/>
    <cellStyle name="Uwaga 3" xfId="11712" hidden="1"/>
    <cellStyle name="Uwaga 3" xfId="11709" hidden="1"/>
    <cellStyle name="Uwaga 3" xfId="11706" hidden="1"/>
    <cellStyle name="Uwaga 3" xfId="11697" hidden="1"/>
    <cellStyle name="Uwaga 3" xfId="11694" hidden="1"/>
    <cellStyle name="Uwaga 3" xfId="11691" hidden="1"/>
    <cellStyle name="Uwaga 3" xfId="11681" hidden="1"/>
    <cellStyle name="Uwaga 3" xfId="11677" hidden="1"/>
    <cellStyle name="Uwaga 3" xfId="11674" hidden="1"/>
    <cellStyle name="Uwaga 3" xfId="11665" hidden="1"/>
    <cellStyle name="Uwaga 3" xfId="11661" hidden="1"/>
    <cellStyle name="Uwaga 3" xfId="11659" hidden="1"/>
    <cellStyle name="Uwaga 3" xfId="11651" hidden="1"/>
    <cellStyle name="Uwaga 3" xfId="11647" hidden="1"/>
    <cellStyle name="Uwaga 3" xfId="11644" hidden="1"/>
    <cellStyle name="Uwaga 3" xfId="11637" hidden="1"/>
    <cellStyle name="Uwaga 3" xfId="11634" hidden="1"/>
    <cellStyle name="Uwaga 3" xfId="11631" hidden="1"/>
    <cellStyle name="Uwaga 3" xfId="11622" hidden="1"/>
    <cellStyle name="Uwaga 3" xfId="11617" hidden="1"/>
    <cellStyle name="Uwaga 3" xfId="11614" hidden="1"/>
    <cellStyle name="Uwaga 3" xfId="11607" hidden="1"/>
    <cellStyle name="Uwaga 3" xfId="11602" hidden="1"/>
    <cellStyle name="Uwaga 3" xfId="11599" hidden="1"/>
    <cellStyle name="Uwaga 3" xfId="11592" hidden="1"/>
    <cellStyle name="Uwaga 3" xfId="11587" hidden="1"/>
    <cellStyle name="Uwaga 3" xfId="11584" hidden="1"/>
    <cellStyle name="Uwaga 3" xfId="11578" hidden="1"/>
    <cellStyle name="Uwaga 3" xfId="11574" hidden="1"/>
    <cellStyle name="Uwaga 3" xfId="11571" hidden="1"/>
    <cellStyle name="Uwaga 3" xfId="11563" hidden="1"/>
    <cellStyle name="Uwaga 3" xfId="11558" hidden="1"/>
    <cellStyle name="Uwaga 3" xfId="11554" hidden="1"/>
    <cellStyle name="Uwaga 3" xfId="11548" hidden="1"/>
    <cellStyle name="Uwaga 3" xfId="11543" hidden="1"/>
    <cellStyle name="Uwaga 3" xfId="11539" hidden="1"/>
    <cellStyle name="Uwaga 3" xfId="11533" hidden="1"/>
    <cellStyle name="Uwaga 3" xfId="11528" hidden="1"/>
    <cellStyle name="Uwaga 3" xfId="11524" hidden="1"/>
    <cellStyle name="Uwaga 3" xfId="11519" hidden="1"/>
    <cellStyle name="Uwaga 3" xfId="11515" hidden="1"/>
    <cellStyle name="Uwaga 3" xfId="11511" hidden="1"/>
    <cellStyle name="Uwaga 3" xfId="11503" hidden="1"/>
    <cellStyle name="Uwaga 3" xfId="11498" hidden="1"/>
    <cellStyle name="Uwaga 3" xfId="11494" hidden="1"/>
    <cellStyle name="Uwaga 3" xfId="11488" hidden="1"/>
    <cellStyle name="Uwaga 3" xfId="11483" hidden="1"/>
    <cellStyle name="Uwaga 3" xfId="11479" hidden="1"/>
    <cellStyle name="Uwaga 3" xfId="11473" hidden="1"/>
    <cellStyle name="Uwaga 3" xfId="11468" hidden="1"/>
    <cellStyle name="Uwaga 3" xfId="11464" hidden="1"/>
    <cellStyle name="Uwaga 3" xfId="11460" hidden="1"/>
    <cellStyle name="Uwaga 3" xfId="11455" hidden="1"/>
    <cellStyle name="Uwaga 3" xfId="11450" hidden="1"/>
    <cellStyle name="Uwaga 3" xfId="11445" hidden="1"/>
    <cellStyle name="Uwaga 3" xfId="11441" hidden="1"/>
    <cellStyle name="Uwaga 3" xfId="11437" hidden="1"/>
    <cellStyle name="Uwaga 3" xfId="11430" hidden="1"/>
    <cellStyle name="Uwaga 3" xfId="11426" hidden="1"/>
    <cellStyle name="Uwaga 3" xfId="11421" hidden="1"/>
    <cellStyle name="Uwaga 3" xfId="11415" hidden="1"/>
    <cellStyle name="Uwaga 3" xfId="11411" hidden="1"/>
    <cellStyle name="Uwaga 3" xfId="11406" hidden="1"/>
    <cellStyle name="Uwaga 3" xfId="11400" hidden="1"/>
    <cellStyle name="Uwaga 3" xfId="11396" hidden="1"/>
    <cellStyle name="Uwaga 3" xfId="11391" hidden="1"/>
    <cellStyle name="Uwaga 3" xfId="11385" hidden="1"/>
    <cellStyle name="Uwaga 3" xfId="11381" hidden="1"/>
    <cellStyle name="Uwaga 3" xfId="11377" hidden="1"/>
    <cellStyle name="Uwaga 3" xfId="12237" hidden="1"/>
    <cellStyle name="Uwaga 3" xfId="12236" hidden="1"/>
    <cellStyle name="Uwaga 3" xfId="12235" hidden="1"/>
    <cellStyle name="Uwaga 3" xfId="12222" hidden="1"/>
    <cellStyle name="Uwaga 3" xfId="12221" hidden="1"/>
    <cellStyle name="Uwaga 3" xfId="12220" hidden="1"/>
    <cellStyle name="Uwaga 3" xfId="12207" hidden="1"/>
    <cellStyle name="Uwaga 3" xfId="12206" hidden="1"/>
    <cellStyle name="Uwaga 3" xfId="12205" hidden="1"/>
    <cellStyle name="Uwaga 3" xfId="12192" hidden="1"/>
    <cellStyle name="Uwaga 3" xfId="12191" hidden="1"/>
    <cellStyle name="Uwaga 3" xfId="12190" hidden="1"/>
    <cellStyle name="Uwaga 3" xfId="12177" hidden="1"/>
    <cellStyle name="Uwaga 3" xfId="12176" hidden="1"/>
    <cellStyle name="Uwaga 3" xfId="12175" hidden="1"/>
    <cellStyle name="Uwaga 3" xfId="12163" hidden="1"/>
    <cellStyle name="Uwaga 3" xfId="12161" hidden="1"/>
    <cellStyle name="Uwaga 3" xfId="12159" hidden="1"/>
    <cellStyle name="Uwaga 3" xfId="12148" hidden="1"/>
    <cellStyle name="Uwaga 3" xfId="12146" hidden="1"/>
    <cellStyle name="Uwaga 3" xfId="12144" hidden="1"/>
    <cellStyle name="Uwaga 3" xfId="12133" hidden="1"/>
    <cellStyle name="Uwaga 3" xfId="12131" hidden="1"/>
    <cellStyle name="Uwaga 3" xfId="12129" hidden="1"/>
    <cellStyle name="Uwaga 3" xfId="12118" hidden="1"/>
    <cellStyle name="Uwaga 3" xfId="12116" hidden="1"/>
    <cellStyle name="Uwaga 3" xfId="12114" hidden="1"/>
    <cellStyle name="Uwaga 3" xfId="12103" hidden="1"/>
    <cellStyle name="Uwaga 3" xfId="12101" hidden="1"/>
    <cellStyle name="Uwaga 3" xfId="12099" hidden="1"/>
    <cellStyle name="Uwaga 3" xfId="12088" hidden="1"/>
    <cellStyle name="Uwaga 3" xfId="12086" hidden="1"/>
    <cellStyle name="Uwaga 3" xfId="12084" hidden="1"/>
    <cellStyle name="Uwaga 3" xfId="12073" hidden="1"/>
    <cellStyle name="Uwaga 3" xfId="12071" hidden="1"/>
    <cellStyle name="Uwaga 3" xfId="12069" hidden="1"/>
    <cellStyle name="Uwaga 3" xfId="12058" hidden="1"/>
    <cellStyle name="Uwaga 3" xfId="12056" hidden="1"/>
    <cellStyle name="Uwaga 3" xfId="12054" hidden="1"/>
    <cellStyle name="Uwaga 3" xfId="12043" hidden="1"/>
    <cellStyle name="Uwaga 3" xfId="12041" hidden="1"/>
    <cellStyle name="Uwaga 3" xfId="12039" hidden="1"/>
    <cellStyle name="Uwaga 3" xfId="12028" hidden="1"/>
    <cellStyle name="Uwaga 3" xfId="12026" hidden="1"/>
    <cellStyle name="Uwaga 3" xfId="12024" hidden="1"/>
    <cellStyle name="Uwaga 3" xfId="12013" hidden="1"/>
    <cellStyle name="Uwaga 3" xfId="12011" hidden="1"/>
    <cellStyle name="Uwaga 3" xfId="12009" hidden="1"/>
    <cellStyle name="Uwaga 3" xfId="11998" hidden="1"/>
    <cellStyle name="Uwaga 3" xfId="11996" hidden="1"/>
    <cellStyle name="Uwaga 3" xfId="11994" hidden="1"/>
    <cellStyle name="Uwaga 3" xfId="11983" hidden="1"/>
    <cellStyle name="Uwaga 3" xfId="11981" hidden="1"/>
    <cellStyle name="Uwaga 3" xfId="11978" hidden="1"/>
    <cellStyle name="Uwaga 3" xfId="11968" hidden="1"/>
    <cellStyle name="Uwaga 3" xfId="11965" hidden="1"/>
    <cellStyle name="Uwaga 3" xfId="11962" hidden="1"/>
    <cellStyle name="Uwaga 3" xfId="11953" hidden="1"/>
    <cellStyle name="Uwaga 3" xfId="11951" hidden="1"/>
    <cellStyle name="Uwaga 3" xfId="11948" hidden="1"/>
    <cellStyle name="Uwaga 3" xfId="11938" hidden="1"/>
    <cellStyle name="Uwaga 3" xfId="11936" hidden="1"/>
    <cellStyle name="Uwaga 3" xfId="11934" hidden="1"/>
    <cellStyle name="Uwaga 3" xfId="11923" hidden="1"/>
    <cellStyle name="Uwaga 3" xfId="11921" hidden="1"/>
    <cellStyle name="Uwaga 3" xfId="11919" hidden="1"/>
    <cellStyle name="Uwaga 3" xfId="11908" hidden="1"/>
    <cellStyle name="Uwaga 3" xfId="11906" hidden="1"/>
    <cellStyle name="Uwaga 3" xfId="11904" hidden="1"/>
    <cellStyle name="Uwaga 3" xfId="11893" hidden="1"/>
    <cellStyle name="Uwaga 3" xfId="11891" hidden="1"/>
    <cellStyle name="Uwaga 3" xfId="11889" hidden="1"/>
    <cellStyle name="Uwaga 3" xfId="11878" hidden="1"/>
    <cellStyle name="Uwaga 3" xfId="11876" hidden="1"/>
    <cellStyle name="Uwaga 3" xfId="11874" hidden="1"/>
    <cellStyle name="Uwaga 3" xfId="11863" hidden="1"/>
    <cellStyle name="Uwaga 3" xfId="11861" hidden="1"/>
    <cellStyle name="Uwaga 3" xfId="11858" hidden="1"/>
    <cellStyle name="Uwaga 3" xfId="11848" hidden="1"/>
    <cellStyle name="Uwaga 3" xfId="11845" hidden="1"/>
    <cellStyle name="Uwaga 3" xfId="11842" hidden="1"/>
    <cellStyle name="Uwaga 3" xfId="11833" hidden="1"/>
    <cellStyle name="Uwaga 3" xfId="11830" hidden="1"/>
    <cellStyle name="Uwaga 3" xfId="11827" hidden="1"/>
    <cellStyle name="Uwaga 3" xfId="11818" hidden="1"/>
    <cellStyle name="Uwaga 3" xfId="11816" hidden="1"/>
    <cellStyle name="Uwaga 3" xfId="11814" hidden="1"/>
    <cellStyle name="Uwaga 3" xfId="11803" hidden="1"/>
    <cellStyle name="Uwaga 3" xfId="11800" hidden="1"/>
    <cellStyle name="Uwaga 3" xfId="11797" hidden="1"/>
    <cellStyle name="Uwaga 3" xfId="11788" hidden="1"/>
    <cellStyle name="Uwaga 3" xfId="11785" hidden="1"/>
    <cellStyle name="Uwaga 3" xfId="11782" hidden="1"/>
    <cellStyle name="Uwaga 3" xfId="11773" hidden="1"/>
    <cellStyle name="Uwaga 3" xfId="11770" hidden="1"/>
    <cellStyle name="Uwaga 3" xfId="11767" hidden="1"/>
    <cellStyle name="Uwaga 3" xfId="11760" hidden="1"/>
    <cellStyle name="Uwaga 3" xfId="11756" hidden="1"/>
    <cellStyle name="Uwaga 3" xfId="11753" hidden="1"/>
    <cellStyle name="Uwaga 3" xfId="11745" hidden="1"/>
    <cellStyle name="Uwaga 3" xfId="11741" hidden="1"/>
    <cellStyle name="Uwaga 3" xfId="11738" hidden="1"/>
    <cellStyle name="Uwaga 3" xfId="11730" hidden="1"/>
    <cellStyle name="Uwaga 3" xfId="11726" hidden="1"/>
    <cellStyle name="Uwaga 3" xfId="11722" hidden="1"/>
    <cellStyle name="Uwaga 3" xfId="11715" hidden="1"/>
    <cellStyle name="Uwaga 3" xfId="11711" hidden="1"/>
    <cellStyle name="Uwaga 3" xfId="11708" hidden="1"/>
    <cellStyle name="Uwaga 3" xfId="11700" hidden="1"/>
    <cellStyle name="Uwaga 3" xfId="11696" hidden="1"/>
    <cellStyle name="Uwaga 3" xfId="11693" hidden="1"/>
    <cellStyle name="Uwaga 3" xfId="11684" hidden="1"/>
    <cellStyle name="Uwaga 3" xfId="11679" hidden="1"/>
    <cellStyle name="Uwaga 3" xfId="11675" hidden="1"/>
    <cellStyle name="Uwaga 3" xfId="11669" hidden="1"/>
    <cellStyle name="Uwaga 3" xfId="11664" hidden="1"/>
    <cellStyle name="Uwaga 3" xfId="11660" hidden="1"/>
    <cellStyle name="Uwaga 3" xfId="11654" hidden="1"/>
    <cellStyle name="Uwaga 3" xfId="11649" hidden="1"/>
    <cellStyle name="Uwaga 3" xfId="11645" hidden="1"/>
    <cellStyle name="Uwaga 3" xfId="11640" hidden="1"/>
    <cellStyle name="Uwaga 3" xfId="11636" hidden="1"/>
    <cellStyle name="Uwaga 3" xfId="11632" hidden="1"/>
    <cellStyle name="Uwaga 3" xfId="11625" hidden="1"/>
    <cellStyle name="Uwaga 3" xfId="11620" hidden="1"/>
    <cellStyle name="Uwaga 3" xfId="11616" hidden="1"/>
    <cellStyle name="Uwaga 3" xfId="11609" hidden="1"/>
    <cellStyle name="Uwaga 3" xfId="11604" hidden="1"/>
    <cellStyle name="Uwaga 3" xfId="11600" hidden="1"/>
    <cellStyle name="Uwaga 3" xfId="11595" hidden="1"/>
    <cellStyle name="Uwaga 3" xfId="11590" hidden="1"/>
    <cellStyle name="Uwaga 3" xfId="11586" hidden="1"/>
    <cellStyle name="Uwaga 3" xfId="11580" hidden="1"/>
    <cellStyle name="Uwaga 3" xfId="11576" hidden="1"/>
    <cellStyle name="Uwaga 3" xfId="11573" hidden="1"/>
    <cellStyle name="Uwaga 3" xfId="11566" hidden="1"/>
    <cellStyle name="Uwaga 3" xfId="11561" hidden="1"/>
    <cellStyle name="Uwaga 3" xfId="11556" hidden="1"/>
    <cellStyle name="Uwaga 3" xfId="11550" hidden="1"/>
    <cellStyle name="Uwaga 3" xfId="11545" hidden="1"/>
    <cellStyle name="Uwaga 3" xfId="11540" hidden="1"/>
    <cellStyle name="Uwaga 3" xfId="11535" hidden="1"/>
    <cellStyle name="Uwaga 3" xfId="11530" hidden="1"/>
    <cellStyle name="Uwaga 3" xfId="11525" hidden="1"/>
    <cellStyle name="Uwaga 3" xfId="11521" hidden="1"/>
    <cellStyle name="Uwaga 3" xfId="11517" hidden="1"/>
    <cellStyle name="Uwaga 3" xfId="11512" hidden="1"/>
    <cellStyle name="Uwaga 3" xfId="11505" hidden="1"/>
    <cellStyle name="Uwaga 3" xfId="11500" hidden="1"/>
    <cellStyle name="Uwaga 3" xfId="11495" hidden="1"/>
    <cellStyle name="Uwaga 3" xfId="11489" hidden="1"/>
    <cellStyle name="Uwaga 3" xfId="11484" hidden="1"/>
    <cellStyle name="Uwaga 3" xfId="11480" hidden="1"/>
    <cellStyle name="Uwaga 3" xfId="11475" hidden="1"/>
    <cellStyle name="Uwaga 3" xfId="11470" hidden="1"/>
    <cellStyle name="Uwaga 3" xfId="11465" hidden="1"/>
    <cellStyle name="Uwaga 3" xfId="11461" hidden="1"/>
    <cellStyle name="Uwaga 3" xfId="11456" hidden="1"/>
    <cellStyle name="Uwaga 3" xfId="11451" hidden="1"/>
    <cellStyle name="Uwaga 3" xfId="11446" hidden="1"/>
    <cellStyle name="Uwaga 3" xfId="11442" hidden="1"/>
    <cellStyle name="Uwaga 3" xfId="11438" hidden="1"/>
    <cellStyle name="Uwaga 3" xfId="11431" hidden="1"/>
    <cellStyle name="Uwaga 3" xfId="11427" hidden="1"/>
    <cellStyle name="Uwaga 3" xfId="11422" hidden="1"/>
    <cellStyle name="Uwaga 3" xfId="11416" hidden="1"/>
    <cellStyle name="Uwaga 3" xfId="11412" hidden="1"/>
    <cellStyle name="Uwaga 3" xfId="11407" hidden="1"/>
    <cellStyle name="Uwaga 3" xfId="11401" hidden="1"/>
    <cellStyle name="Uwaga 3" xfId="11397" hidden="1"/>
    <cellStyle name="Uwaga 3" xfId="11393" hidden="1"/>
    <cellStyle name="Uwaga 3" xfId="11386" hidden="1"/>
    <cellStyle name="Uwaga 3" xfId="11382" hidden="1"/>
    <cellStyle name="Uwaga 3" xfId="11378" hidden="1"/>
    <cellStyle name="Uwaga 3" xfId="12242" hidden="1"/>
    <cellStyle name="Uwaga 3" xfId="12240" hidden="1"/>
    <cellStyle name="Uwaga 3" xfId="12238" hidden="1"/>
    <cellStyle name="Uwaga 3" xfId="12225" hidden="1"/>
    <cellStyle name="Uwaga 3" xfId="12224" hidden="1"/>
    <cellStyle name="Uwaga 3" xfId="12223" hidden="1"/>
    <cellStyle name="Uwaga 3" xfId="12210" hidden="1"/>
    <cellStyle name="Uwaga 3" xfId="12209" hidden="1"/>
    <cellStyle name="Uwaga 3" xfId="12208" hidden="1"/>
    <cellStyle name="Uwaga 3" xfId="12196" hidden="1"/>
    <cellStyle name="Uwaga 3" xfId="12194" hidden="1"/>
    <cellStyle name="Uwaga 3" xfId="12193" hidden="1"/>
    <cellStyle name="Uwaga 3" xfId="12180" hidden="1"/>
    <cellStyle name="Uwaga 3" xfId="12179" hidden="1"/>
    <cellStyle name="Uwaga 3" xfId="12178" hidden="1"/>
    <cellStyle name="Uwaga 3" xfId="12166" hidden="1"/>
    <cellStyle name="Uwaga 3" xfId="12164" hidden="1"/>
    <cellStyle name="Uwaga 3" xfId="12162" hidden="1"/>
    <cellStyle name="Uwaga 3" xfId="12151" hidden="1"/>
    <cellStyle name="Uwaga 3" xfId="12149" hidden="1"/>
    <cellStyle name="Uwaga 3" xfId="12147" hidden="1"/>
    <cellStyle name="Uwaga 3" xfId="12136" hidden="1"/>
    <cellStyle name="Uwaga 3" xfId="12134" hidden="1"/>
    <cellStyle name="Uwaga 3" xfId="12132" hidden="1"/>
    <cellStyle name="Uwaga 3" xfId="12121" hidden="1"/>
    <cellStyle name="Uwaga 3" xfId="12119" hidden="1"/>
    <cellStyle name="Uwaga 3" xfId="12117" hidden="1"/>
    <cellStyle name="Uwaga 3" xfId="12106" hidden="1"/>
    <cellStyle name="Uwaga 3" xfId="12104" hidden="1"/>
    <cellStyle name="Uwaga 3" xfId="12102" hidden="1"/>
    <cellStyle name="Uwaga 3" xfId="12091" hidden="1"/>
    <cellStyle name="Uwaga 3" xfId="12089" hidden="1"/>
    <cellStyle name="Uwaga 3" xfId="12087" hidden="1"/>
    <cellStyle name="Uwaga 3" xfId="12076" hidden="1"/>
    <cellStyle name="Uwaga 3" xfId="12074" hidden="1"/>
    <cellStyle name="Uwaga 3" xfId="12072" hidden="1"/>
    <cellStyle name="Uwaga 3" xfId="12061" hidden="1"/>
    <cellStyle name="Uwaga 3" xfId="12059" hidden="1"/>
    <cellStyle name="Uwaga 3" xfId="12057" hidden="1"/>
    <cellStyle name="Uwaga 3" xfId="12046" hidden="1"/>
    <cellStyle name="Uwaga 3" xfId="12044" hidden="1"/>
    <cellStyle name="Uwaga 3" xfId="12042" hidden="1"/>
    <cellStyle name="Uwaga 3" xfId="12031" hidden="1"/>
    <cellStyle name="Uwaga 3" xfId="12029" hidden="1"/>
    <cellStyle name="Uwaga 3" xfId="12027" hidden="1"/>
    <cellStyle name="Uwaga 3" xfId="12016" hidden="1"/>
    <cellStyle name="Uwaga 3" xfId="12014" hidden="1"/>
    <cellStyle name="Uwaga 3" xfId="12012" hidden="1"/>
    <cellStyle name="Uwaga 3" xfId="12001" hidden="1"/>
    <cellStyle name="Uwaga 3" xfId="11999" hidden="1"/>
    <cellStyle name="Uwaga 3" xfId="11997" hidden="1"/>
    <cellStyle name="Uwaga 3" xfId="11986" hidden="1"/>
    <cellStyle name="Uwaga 3" xfId="11984" hidden="1"/>
    <cellStyle name="Uwaga 3" xfId="11982" hidden="1"/>
    <cellStyle name="Uwaga 3" xfId="11971" hidden="1"/>
    <cellStyle name="Uwaga 3" xfId="11969" hidden="1"/>
    <cellStyle name="Uwaga 3" xfId="11967" hidden="1"/>
    <cellStyle name="Uwaga 3" xfId="11956" hidden="1"/>
    <cellStyle name="Uwaga 3" xfId="11954" hidden="1"/>
    <cellStyle name="Uwaga 3" xfId="11952" hidden="1"/>
    <cellStyle name="Uwaga 3" xfId="11941" hidden="1"/>
    <cellStyle name="Uwaga 3" xfId="11939" hidden="1"/>
    <cellStyle name="Uwaga 3" xfId="11937" hidden="1"/>
    <cellStyle name="Uwaga 3" xfId="11926" hidden="1"/>
    <cellStyle name="Uwaga 3" xfId="11924" hidden="1"/>
    <cellStyle name="Uwaga 3" xfId="11922" hidden="1"/>
    <cellStyle name="Uwaga 3" xfId="11911" hidden="1"/>
    <cellStyle name="Uwaga 3" xfId="11909" hidden="1"/>
    <cellStyle name="Uwaga 3" xfId="11907" hidden="1"/>
    <cellStyle name="Uwaga 3" xfId="11896" hidden="1"/>
    <cellStyle name="Uwaga 3" xfId="11894" hidden="1"/>
    <cellStyle name="Uwaga 3" xfId="11892" hidden="1"/>
    <cellStyle name="Uwaga 3" xfId="11881" hidden="1"/>
    <cellStyle name="Uwaga 3" xfId="11879" hidden="1"/>
    <cellStyle name="Uwaga 3" xfId="11877" hidden="1"/>
    <cellStyle name="Uwaga 3" xfId="11866" hidden="1"/>
    <cellStyle name="Uwaga 3" xfId="11864" hidden="1"/>
    <cellStyle name="Uwaga 3" xfId="11862" hidden="1"/>
    <cellStyle name="Uwaga 3" xfId="11851" hidden="1"/>
    <cellStyle name="Uwaga 3" xfId="11849" hidden="1"/>
    <cellStyle name="Uwaga 3" xfId="11846" hidden="1"/>
    <cellStyle name="Uwaga 3" xfId="11836" hidden="1"/>
    <cellStyle name="Uwaga 3" xfId="11834" hidden="1"/>
    <cellStyle name="Uwaga 3" xfId="11832" hidden="1"/>
    <cellStyle name="Uwaga 3" xfId="11821" hidden="1"/>
    <cellStyle name="Uwaga 3" xfId="11819" hidden="1"/>
    <cellStyle name="Uwaga 3" xfId="11817" hidden="1"/>
    <cellStyle name="Uwaga 3" xfId="11806" hidden="1"/>
    <cellStyle name="Uwaga 3" xfId="11804" hidden="1"/>
    <cellStyle name="Uwaga 3" xfId="11801" hidden="1"/>
    <cellStyle name="Uwaga 3" xfId="11791" hidden="1"/>
    <cellStyle name="Uwaga 3" xfId="11789" hidden="1"/>
    <cellStyle name="Uwaga 3" xfId="11786" hidden="1"/>
    <cellStyle name="Uwaga 3" xfId="11776" hidden="1"/>
    <cellStyle name="Uwaga 3" xfId="11774" hidden="1"/>
    <cellStyle name="Uwaga 3" xfId="11771" hidden="1"/>
    <cellStyle name="Uwaga 3" xfId="11762" hidden="1"/>
    <cellStyle name="Uwaga 3" xfId="11759" hidden="1"/>
    <cellStyle name="Uwaga 3" xfId="11755" hidden="1"/>
    <cellStyle name="Uwaga 3" xfId="11747" hidden="1"/>
    <cellStyle name="Uwaga 3" xfId="11744" hidden="1"/>
    <cellStyle name="Uwaga 3" xfId="11740" hidden="1"/>
    <cellStyle name="Uwaga 3" xfId="11732" hidden="1"/>
    <cellStyle name="Uwaga 3" xfId="11729" hidden="1"/>
    <cellStyle name="Uwaga 3" xfId="11725" hidden="1"/>
    <cellStyle name="Uwaga 3" xfId="11717" hidden="1"/>
    <cellStyle name="Uwaga 3" xfId="11714" hidden="1"/>
    <cellStyle name="Uwaga 3" xfId="11710" hidden="1"/>
    <cellStyle name="Uwaga 3" xfId="11702" hidden="1"/>
    <cellStyle name="Uwaga 3" xfId="11699" hidden="1"/>
    <cellStyle name="Uwaga 3" xfId="11695" hidden="1"/>
    <cellStyle name="Uwaga 3" xfId="11687" hidden="1"/>
    <cellStyle name="Uwaga 3" xfId="11683" hidden="1"/>
    <cellStyle name="Uwaga 3" xfId="11678" hidden="1"/>
    <cellStyle name="Uwaga 3" xfId="11672" hidden="1"/>
    <cellStyle name="Uwaga 3" xfId="11668" hidden="1"/>
    <cellStyle name="Uwaga 3" xfId="11663" hidden="1"/>
    <cellStyle name="Uwaga 3" xfId="11657" hidden="1"/>
    <cellStyle name="Uwaga 3" xfId="11653" hidden="1"/>
    <cellStyle name="Uwaga 3" xfId="11648" hidden="1"/>
    <cellStyle name="Uwaga 3" xfId="11642" hidden="1"/>
    <cellStyle name="Uwaga 3" xfId="11639" hidden="1"/>
    <cellStyle name="Uwaga 3" xfId="11635" hidden="1"/>
    <cellStyle name="Uwaga 3" xfId="11627" hidden="1"/>
    <cellStyle name="Uwaga 3" xfId="11624" hidden="1"/>
    <cellStyle name="Uwaga 3" xfId="11619" hidden="1"/>
    <cellStyle name="Uwaga 3" xfId="11612" hidden="1"/>
    <cellStyle name="Uwaga 3" xfId="11608" hidden="1"/>
    <cellStyle name="Uwaga 3" xfId="11603" hidden="1"/>
    <cellStyle name="Uwaga 3" xfId="11597" hidden="1"/>
    <cellStyle name="Uwaga 3" xfId="11593" hidden="1"/>
    <cellStyle name="Uwaga 3" xfId="11588" hidden="1"/>
    <cellStyle name="Uwaga 3" xfId="11582" hidden="1"/>
    <cellStyle name="Uwaga 3" xfId="11579" hidden="1"/>
    <cellStyle name="Uwaga 3" xfId="11575" hidden="1"/>
    <cellStyle name="Uwaga 3" xfId="11567" hidden="1"/>
    <cellStyle name="Uwaga 3" xfId="11562" hidden="1"/>
    <cellStyle name="Uwaga 3" xfId="11557" hidden="1"/>
    <cellStyle name="Uwaga 3" xfId="11552" hidden="1"/>
    <cellStyle name="Uwaga 3" xfId="11547" hidden="1"/>
    <cellStyle name="Uwaga 3" xfId="11542" hidden="1"/>
    <cellStyle name="Uwaga 3" xfId="11537" hidden="1"/>
    <cellStyle name="Uwaga 3" xfId="11532" hidden="1"/>
    <cellStyle name="Uwaga 3" xfId="11527" hidden="1"/>
    <cellStyle name="Uwaga 3" xfId="11522" hidden="1"/>
    <cellStyle name="Uwaga 3" xfId="11518" hidden="1"/>
    <cellStyle name="Uwaga 3" xfId="11513" hidden="1"/>
    <cellStyle name="Uwaga 3" xfId="11506" hidden="1"/>
    <cellStyle name="Uwaga 3" xfId="11501" hidden="1"/>
    <cellStyle name="Uwaga 3" xfId="11496" hidden="1"/>
    <cellStyle name="Uwaga 3" xfId="11491" hidden="1"/>
    <cellStyle name="Uwaga 3" xfId="11486" hidden="1"/>
    <cellStyle name="Uwaga 3" xfId="11481" hidden="1"/>
    <cellStyle name="Uwaga 3" xfId="11476" hidden="1"/>
    <cellStyle name="Uwaga 3" xfId="11471" hidden="1"/>
    <cellStyle name="Uwaga 3" xfId="11466" hidden="1"/>
    <cellStyle name="Uwaga 3" xfId="11462" hidden="1"/>
    <cellStyle name="Uwaga 3" xfId="11457" hidden="1"/>
    <cellStyle name="Uwaga 3" xfId="11452" hidden="1"/>
    <cellStyle name="Uwaga 3" xfId="11447" hidden="1"/>
    <cellStyle name="Uwaga 3" xfId="11443" hidden="1"/>
    <cellStyle name="Uwaga 3" xfId="11439" hidden="1"/>
    <cellStyle name="Uwaga 3" xfId="11432" hidden="1"/>
    <cellStyle name="Uwaga 3" xfId="11428" hidden="1"/>
    <cellStyle name="Uwaga 3" xfId="11423" hidden="1"/>
    <cellStyle name="Uwaga 3" xfId="11417" hidden="1"/>
    <cellStyle name="Uwaga 3" xfId="11413" hidden="1"/>
    <cellStyle name="Uwaga 3" xfId="11408" hidden="1"/>
    <cellStyle name="Uwaga 3" xfId="11402" hidden="1"/>
    <cellStyle name="Uwaga 3" xfId="11398" hidden="1"/>
    <cellStyle name="Uwaga 3" xfId="11394" hidden="1"/>
    <cellStyle name="Uwaga 3" xfId="11387" hidden="1"/>
    <cellStyle name="Uwaga 3" xfId="11383" hidden="1"/>
    <cellStyle name="Uwaga 3" xfId="11379" hidden="1"/>
    <cellStyle name="Uwaga 3" xfId="12246" hidden="1"/>
    <cellStyle name="Uwaga 3" xfId="12245" hidden="1"/>
    <cellStyle name="Uwaga 3" xfId="12243" hidden="1"/>
    <cellStyle name="Uwaga 3" xfId="12230" hidden="1"/>
    <cellStyle name="Uwaga 3" xfId="12228" hidden="1"/>
    <cellStyle name="Uwaga 3" xfId="12226" hidden="1"/>
    <cellStyle name="Uwaga 3" xfId="12216" hidden="1"/>
    <cellStyle name="Uwaga 3" xfId="12214" hidden="1"/>
    <cellStyle name="Uwaga 3" xfId="12212" hidden="1"/>
    <cellStyle name="Uwaga 3" xfId="12201" hidden="1"/>
    <cellStyle name="Uwaga 3" xfId="12199" hidden="1"/>
    <cellStyle name="Uwaga 3" xfId="12197" hidden="1"/>
    <cellStyle name="Uwaga 3" xfId="12184" hidden="1"/>
    <cellStyle name="Uwaga 3" xfId="12182" hidden="1"/>
    <cellStyle name="Uwaga 3" xfId="12181" hidden="1"/>
    <cellStyle name="Uwaga 3" xfId="12168" hidden="1"/>
    <cellStyle name="Uwaga 3" xfId="12167" hidden="1"/>
    <cellStyle name="Uwaga 3" xfId="12165" hidden="1"/>
    <cellStyle name="Uwaga 3" xfId="12153" hidden="1"/>
    <cellStyle name="Uwaga 3" xfId="12152" hidden="1"/>
    <cellStyle name="Uwaga 3" xfId="12150" hidden="1"/>
    <cellStyle name="Uwaga 3" xfId="12138" hidden="1"/>
    <cellStyle name="Uwaga 3" xfId="12137" hidden="1"/>
    <cellStyle name="Uwaga 3" xfId="12135" hidden="1"/>
    <cellStyle name="Uwaga 3" xfId="12123" hidden="1"/>
    <cellStyle name="Uwaga 3" xfId="12122" hidden="1"/>
    <cellStyle name="Uwaga 3" xfId="12120" hidden="1"/>
    <cellStyle name="Uwaga 3" xfId="12108" hidden="1"/>
    <cellStyle name="Uwaga 3" xfId="12107" hidden="1"/>
    <cellStyle name="Uwaga 3" xfId="12105" hidden="1"/>
    <cellStyle name="Uwaga 3" xfId="12093" hidden="1"/>
    <cellStyle name="Uwaga 3" xfId="12092" hidden="1"/>
    <cellStyle name="Uwaga 3" xfId="12090" hidden="1"/>
    <cellStyle name="Uwaga 3" xfId="12078" hidden="1"/>
    <cellStyle name="Uwaga 3" xfId="12077" hidden="1"/>
    <cellStyle name="Uwaga 3" xfId="12075" hidden="1"/>
    <cellStyle name="Uwaga 3" xfId="12063" hidden="1"/>
    <cellStyle name="Uwaga 3" xfId="12062" hidden="1"/>
    <cellStyle name="Uwaga 3" xfId="12060" hidden="1"/>
    <cellStyle name="Uwaga 3" xfId="12048" hidden="1"/>
    <cellStyle name="Uwaga 3" xfId="12047" hidden="1"/>
    <cellStyle name="Uwaga 3" xfId="12045" hidden="1"/>
    <cellStyle name="Uwaga 3" xfId="12033" hidden="1"/>
    <cellStyle name="Uwaga 3" xfId="12032" hidden="1"/>
    <cellStyle name="Uwaga 3" xfId="12030" hidden="1"/>
    <cellStyle name="Uwaga 3" xfId="12018" hidden="1"/>
    <cellStyle name="Uwaga 3" xfId="12017" hidden="1"/>
    <cellStyle name="Uwaga 3" xfId="12015" hidden="1"/>
    <cellStyle name="Uwaga 3" xfId="12003" hidden="1"/>
    <cellStyle name="Uwaga 3" xfId="12002" hidden="1"/>
    <cellStyle name="Uwaga 3" xfId="12000" hidden="1"/>
    <cellStyle name="Uwaga 3" xfId="11988" hidden="1"/>
    <cellStyle name="Uwaga 3" xfId="11987" hidden="1"/>
    <cellStyle name="Uwaga 3" xfId="11985" hidden="1"/>
    <cellStyle name="Uwaga 3" xfId="11973" hidden="1"/>
    <cellStyle name="Uwaga 3" xfId="11972" hidden="1"/>
    <cellStyle name="Uwaga 3" xfId="11970" hidden="1"/>
    <cellStyle name="Uwaga 3" xfId="11958" hidden="1"/>
    <cellStyle name="Uwaga 3" xfId="11957" hidden="1"/>
    <cellStyle name="Uwaga 3" xfId="11955" hidden="1"/>
    <cellStyle name="Uwaga 3" xfId="11943" hidden="1"/>
    <cellStyle name="Uwaga 3" xfId="11942" hidden="1"/>
    <cellStyle name="Uwaga 3" xfId="11940" hidden="1"/>
    <cellStyle name="Uwaga 3" xfId="11928" hidden="1"/>
    <cellStyle name="Uwaga 3" xfId="11927" hidden="1"/>
    <cellStyle name="Uwaga 3" xfId="11925" hidden="1"/>
    <cellStyle name="Uwaga 3" xfId="11913" hidden="1"/>
    <cellStyle name="Uwaga 3" xfId="11912" hidden="1"/>
    <cellStyle name="Uwaga 3" xfId="11910" hidden="1"/>
    <cellStyle name="Uwaga 3" xfId="11898" hidden="1"/>
    <cellStyle name="Uwaga 3" xfId="11897" hidden="1"/>
    <cellStyle name="Uwaga 3" xfId="11895" hidden="1"/>
    <cellStyle name="Uwaga 3" xfId="11883" hidden="1"/>
    <cellStyle name="Uwaga 3" xfId="11882" hidden="1"/>
    <cellStyle name="Uwaga 3" xfId="11880" hidden="1"/>
    <cellStyle name="Uwaga 3" xfId="11868" hidden="1"/>
    <cellStyle name="Uwaga 3" xfId="11867" hidden="1"/>
    <cellStyle name="Uwaga 3" xfId="11865" hidden="1"/>
    <cellStyle name="Uwaga 3" xfId="11853" hidden="1"/>
    <cellStyle name="Uwaga 3" xfId="11852" hidden="1"/>
    <cellStyle name="Uwaga 3" xfId="11850" hidden="1"/>
    <cellStyle name="Uwaga 3" xfId="11838" hidden="1"/>
    <cellStyle name="Uwaga 3" xfId="11837" hidden="1"/>
    <cellStyle name="Uwaga 3" xfId="11835" hidden="1"/>
    <cellStyle name="Uwaga 3" xfId="11823" hidden="1"/>
    <cellStyle name="Uwaga 3" xfId="11822" hidden="1"/>
    <cellStyle name="Uwaga 3" xfId="11820" hidden="1"/>
    <cellStyle name="Uwaga 3" xfId="11808" hidden="1"/>
    <cellStyle name="Uwaga 3" xfId="11807" hidden="1"/>
    <cellStyle name="Uwaga 3" xfId="11805" hidden="1"/>
    <cellStyle name="Uwaga 3" xfId="11793" hidden="1"/>
    <cellStyle name="Uwaga 3" xfId="11792" hidden="1"/>
    <cellStyle name="Uwaga 3" xfId="11790" hidden="1"/>
    <cellStyle name="Uwaga 3" xfId="11778" hidden="1"/>
    <cellStyle name="Uwaga 3" xfId="11777" hidden="1"/>
    <cellStyle name="Uwaga 3" xfId="11775" hidden="1"/>
    <cellStyle name="Uwaga 3" xfId="11763" hidden="1"/>
    <cellStyle name="Uwaga 3" xfId="11761" hidden="1"/>
    <cellStyle name="Uwaga 3" xfId="11758" hidden="1"/>
    <cellStyle name="Uwaga 3" xfId="11748" hidden="1"/>
    <cellStyle name="Uwaga 3" xfId="11746" hidden="1"/>
    <cellStyle name="Uwaga 3" xfId="11743" hidden="1"/>
    <cellStyle name="Uwaga 3" xfId="11733" hidden="1"/>
    <cellStyle name="Uwaga 3" xfId="11731" hidden="1"/>
    <cellStyle name="Uwaga 3" xfId="11728" hidden="1"/>
    <cellStyle name="Uwaga 3" xfId="11718" hidden="1"/>
    <cellStyle name="Uwaga 3" xfId="11716" hidden="1"/>
    <cellStyle name="Uwaga 3" xfId="11713" hidden="1"/>
    <cellStyle name="Uwaga 3" xfId="11703" hidden="1"/>
    <cellStyle name="Uwaga 3" xfId="11701" hidden="1"/>
    <cellStyle name="Uwaga 3" xfId="11698" hidden="1"/>
    <cellStyle name="Uwaga 3" xfId="11688" hidden="1"/>
    <cellStyle name="Uwaga 3" xfId="11686" hidden="1"/>
    <cellStyle name="Uwaga 3" xfId="11682" hidden="1"/>
    <cellStyle name="Uwaga 3" xfId="11673" hidden="1"/>
    <cellStyle name="Uwaga 3" xfId="11670" hidden="1"/>
    <cellStyle name="Uwaga 3" xfId="11666" hidden="1"/>
    <cellStyle name="Uwaga 3" xfId="11658" hidden="1"/>
    <cellStyle name="Uwaga 3" xfId="11656" hidden="1"/>
    <cellStyle name="Uwaga 3" xfId="11652" hidden="1"/>
    <cellStyle name="Uwaga 3" xfId="11643" hidden="1"/>
    <cellStyle name="Uwaga 3" xfId="11641" hidden="1"/>
    <cellStyle name="Uwaga 3" xfId="11638" hidden="1"/>
    <cellStyle name="Uwaga 3" xfId="11628" hidden="1"/>
    <cellStyle name="Uwaga 3" xfId="11626" hidden="1"/>
    <cellStyle name="Uwaga 3" xfId="11621" hidden="1"/>
    <cellStyle name="Uwaga 3" xfId="11613" hidden="1"/>
    <cellStyle name="Uwaga 3" xfId="11611" hidden="1"/>
    <cellStyle name="Uwaga 3" xfId="11606" hidden="1"/>
    <cellStyle name="Uwaga 3" xfId="11598" hidden="1"/>
    <cellStyle name="Uwaga 3" xfId="11596" hidden="1"/>
    <cellStyle name="Uwaga 3" xfId="11591" hidden="1"/>
    <cellStyle name="Uwaga 3" xfId="11583" hidden="1"/>
    <cellStyle name="Uwaga 3" xfId="11581" hidden="1"/>
    <cellStyle name="Uwaga 3" xfId="11577" hidden="1"/>
    <cellStyle name="Uwaga 3" xfId="11568" hidden="1"/>
    <cellStyle name="Uwaga 3" xfId="11565" hidden="1"/>
    <cellStyle name="Uwaga 3" xfId="11560" hidden="1"/>
    <cellStyle name="Uwaga 3" xfId="11553" hidden="1"/>
    <cellStyle name="Uwaga 3" xfId="11549" hidden="1"/>
    <cellStyle name="Uwaga 3" xfId="11544" hidden="1"/>
    <cellStyle name="Uwaga 3" xfId="11538" hidden="1"/>
    <cellStyle name="Uwaga 3" xfId="11534" hidden="1"/>
    <cellStyle name="Uwaga 3" xfId="11529" hidden="1"/>
    <cellStyle name="Uwaga 3" xfId="11523" hidden="1"/>
    <cellStyle name="Uwaga 3" xfId="11520" hidden="1"/>
    <cellStyle name="Uwaga 3" xfId="11516" hidden="1"/>
    <cellStyle name="Uwaga 3" xfId="11507" hidden="1"/>
    <cellStyle name="Uwaga 3" xfId="11502" hidden="1"/>
    <cellStyle name="Uwaga 3" xfId="11497" hidden="1"/>
    <cellStyle name="Uwaga 3" xfId="11492" hidden="1"/>
    <cellStyle name="Uwaga 3" xfId="11487" hidden="1"/>
    <cellStyle name="Uwaga 3" xfId="11482" hidden="1"/>
    <cellStyle name="Uwaga 3" xfId="11477" hidden="1"/>
    <cellStyle name="Uwaga 3" xfId="11472" hidden="1"/>
    <cellStyle name="Uwaga 3" xfId="11467" hidden="1"/>
    <cellStyle name="Uwaga 3" xfId="11463" hidden="1"/>
    <cellStyle name="Uwaga 3" xfId="11458" hidden="1"/>
    <cellStyle name="Uwaga 3" xfId="11453" hidden="1"/>
    <cellStyle name="Uwaga 3" xfId="11448" hidden="1"/>
    <cellStyle name="Uwaga 3" xfId="11444" hidden="1"/>
    <cellStyle name="Uwaga 3" xfId="11440" hidden="1"/>
    <cellStyle name="Uwaga 3" xfId="11433" hidden="1"/>
    <cellStyle name="Uwaga 3" xfId="11429" hidden="1"/>
    <cellStyle name="Uwaga 3" xfId="11424" hidden="1"/>
    <cellStyle name="Uwaga 3" xfId="11418" hidden="1"/>
    <cellStyle name="Uwaga 3" xfId="11414" hidden="1"/>
    <cellStyle name="Uwaga 3" xfId="11409" hidden="1"/>
    <cellStyle name="Uwaga 3" xfId="11403" hidden="1"/>
    <cellStyle name="Uwaga 3" xfId="11399" hidden="1"/>
    <cellStyle name="Uwaga 3" xfId="11395" hidden="1"/>
    <cellStyle name="Uwaga 3" xfId="11388" hidden="1"/>
    <cellStyle name="Uwaga 3" xfId="11384" hidden="1"/>
    <cellStyle name="Uwaga 3" xfId="11380" hidden="1"/>
    <cellStyle name="Uwaga 3" xfId="7406" hidden="1"/>
    <cellStyle name="Uwaga 3" xfId="6454" hidden="1"/>
    <cellStyle name="Uwaga 3" xfId="6422" hidden="1"/>
    <cellStyle name="Uwaga 3" xfId="2444" hidden="1"/>
    <cellStyle name="Uwaga 3" xfId="2442" hidden="1"/>
    <cellStyle name="Uwaga 3" xfId="2438" hidden="1"/>
    <cellStyle name="Uwaga 3" xfId="2405" hidden="1"/>
    <cellStyle name="Uwaga 3" xfId="2402" hidden="1"/>
    <cellStyle name="Uwaga 3" xfId="2399" hidden="1"/>
    <cellStyle name="Uwaga 3" xfId="2367" hidden="1"/>
    <cellStyle name="Uwaga 3" xfId="2363" hidden="1"/>
    <cellStyle name="Uwaga 3" xfId="2358" hidden="1"/>
    <cellStyle name="Uwaga 3" xfId="2317" hidden="1"/>
    <cellStyle name="Uwaga 3" xfId="2313" hidden="1"/>
    <cellStyle name="Uwaga 3" xfId="2309" hidden="1"/>
    <cellStyle name="Uwaga 3" xfId="2273" hidden="1"/>
    <cellStyle name="Uwaga 3" xfId="2269" hidden="1"/>
    <cellStyle name="Uwaga 3" xfId="2266" hidden="1"/>
    <cellStyle name="Uwaga 3" xfId="2234" hidden="1"/>
    <cellStyle name="Uwaga 3" xfId="2230" hidden="1"/>
    <cellStyle name="Uwaga 3" xfId="2227" hidden="1"/>
    <cellStyle name="Uwaga 3" xfId="2195" hidden="1"/>
    <cellStyle name="Uwaga 3" xfId="2190" hidden="1"/>
    <cellStyle name="Uwaga 3" xfId="2185" hidden="1"/>
    <cellStyle name="Uwaga 3" xfId="2153" hidden="1"/>
    <cellStyle name="Uwaga 3" xfId="2148" hidden="1"/>
    <cellStyle name="Uwaga 3" xfId="2143" hidden="1"/>
    <cellStyle name="Uwaga 3" xfId="2102" hidden="1"/>
    <cellStyle name="Uwaga 3" xfId="2100" hidden="1"/>
    <cellStyle name="Uwaga 3" xfId="2096" hidden="1"/>
    <cellStyle name="Uwaga 3" xfId="2064" hidden="1"/>
    <cellStyle name="Uwaga 3" xfId="2061" hidden="1"/>
    <cellStyle name="Uwaga 3" xfId="2057" hidden="1"/>
    <cellStyle name="Uwaga 3" xfId="2023" hidden="1"/>
    <cellStyle name="Uwaga 3" xfId="2019" hidden="1"/>
    <cellStyle name="Uwaga 3" xfId="2015" hidden="1"/>
    <cellStyle name="Uwaga 3" xfId="1980" hidden="1"/>
    <cellStyle name="Uwaga 3" xfId="1976" hidden="1"/>
    <cellStyle name="Uwaga 3" xfId="1972" hidden="1"/>
    <cellStyle name="Uwaga 3" xfId="1934" hidden="1"/>
    <cellStyle name="Uwaga 3" xfId="1930" hidden="1"/>
    <cellStyle name="Uwaga 3" xfId="1927" hidden="1"/>
    <cellStyle name="Uwaga 3" xfId="1895" hidden="1"/>
    <cellStyle name="Uwaga 3" xfId="1891" hidden="1"/>
    <cellStyle name="Uwaga 3" xfId="1888" hidden="1"/>
    <cellStyle name="Uwaga 3" xfId="1853" hidden="1"/>
    <cellStyle name="Uwaga 3" xfId="1849" hidden="1"/>
    <cellStyle name="Uwaga 3" xfId="1846" hidden="1"/>
    <cellStyle name="Uwaga 3" xfId="1809" hidden="1"/>
    <cellStyle name="Uwaga 3" xfId="1806" hidden="1"/>
    <cellStyle name="Uwaga 3" xfId="1802" hidden="1"/>
    <cellStyle name="Uwaga 3" xfId="1764" hidden="1"/>
    <cellStyle name="Uwaga 3" xfId="1760" hidden="1"/>
    <cellStyle name="Uwaga 3" xfId="1756" hidden="1"/>
    <cellStyle name="Uwaga 3" xfId="1726" hidden="1"/>
    <cellStyle name="Uwaga 3" xfId="1722" hidden="1"/>
    <cellStyle name="Uwaga 3" xfId="1718" hidden="1"/>
    <cellStyle name="Uwaga 3" xfId="1684" hidden="1"/>
    <cellStyle name="Uwaga 3" xfId="1680" hidden="1"/>
    <cellStyle name="Uwaga 3" xfId="1676" hidden="1"/>
    <cellStyle name="Uwaga 3" xfId="1641" hidden="1"/>
    <cellStyle name="Uwaga 3" xfId="1637" hidden="1"/>
    <cellStyle name="Uwaga 3" xfId="1633" hidden="1"/>
    <cellStyle name="Uwaga 3" xfId="1594" hidden="1"/>
    <cellStyle name="Uwaga 3" xfId="1590" hidden="1"/>
    <cellStyle name="Uwaga 3" xfId="1586" hidden="1"/>
    <cellStyle name="Uwaga 3" xfId="1556" hidden="1"/>
    <cellStyle name="Uwaga 3" xfId="1552" hidden="1"/>
    <cellStyle name="Uwaga 3" xfId="1548" hidden="1"/>
    <cellStyle name="Uwaga 3" xfId="1514" hidden="1"/>
    <cellStyle name="Uwaga 3" xfId="1510" hidden="1"/>
    <cellStyle name="Uwaga 3" xfId="1506" hidden="1"/>
    <cellStyle name="Uwaga 3" xfId="1468" hidden="1"/>
    <cellStyle name="Uwaga 3" xfId="1464" hidden="1"/>
    <cellStyle name="Uwaga 3" xfId="1460" hidden="1"/>
    <cellStyle name="Uwaga 3" xfId="1423" hidden="1"/>
    <cellStyle name="Uwaga 3" xfId="1419" hidden="1"/>
    <cellStyle name="Uwaga 3" xfId="1416" hidden="1"/>
    <cellStyle name="Uwaga 3" xfId="1385" hidden="1"/>
    <cellStyle name="Uwaga 3" xfId="1381" hidden="1"/>
    <cellStyle name="Uwaga 3" xfId="1375" hidden="1"/>
    <cellStyle name="Uwaga 3" xfId="1344" hidden="1"/>
    <cellStyle name="Uwaga 3" xfId="1338" hidden="1"/>
    <cellStyle name="Uwaga 3" xfId="1332" hidden="1"/>
    <cellStyle name="Uwaga 3" xfId="1298" hidden="1"/>
    <cellStyle name="Uwaga 3" xfId="1292" hidden="1"/>
    <cellStyle name="Uwaga 3" xfId="1287" hidden="1"/>
    <cellStyle name="Uwaga 3" xfId="1252" hidden="1"/>
    <cellStyle name="Uwaga 3" xfId="1247" hidden="1"/>
    <cellStyle name="Uwaga 3" xfId="1243" hidden="1"/>
    <cellStyle name="Uwaga 3" xfId="1213" hidden="1"/>
    <cellStyle name="Uwaga 3" xfId="1207" hidden="1"/>
    <cellStyle name="Uwaga 3" xfId="1202" hidden="1"/>
    <cellStyle name="Uwaga 3" xfId="1172" hidden="1"/>
    <cellStyle name="Uwaga 3" xfId="1166" hidden="1"/>
    <cellStyle name="Uwaga 3" xfId="1160" hidden="1"/>
    <cellStyle name="Uwaga 3" xfId="1129" hidden="1"/>
    <cellStyle name="Uwaga 3" xfId="1123" hidden="1"/>
    <cellStyle name="Uwaga 3" xfId="1117" hidden="1"/>
    <cellStyle name="Uwaga 3" xfId="1083" hidden="1"/>
    <cellStyle name="Uwaga 3" xfId="1079" hidden="1"/>
    <cellStyle name="Uwaga 3" xfId="1075" hidden="1"/>
    <cellStyle name="Uwaga 3" xfId="1044" hidden="1"/>
    <cellStyle name="Uwaga 3" xfId="1038" hidden="1"/>
    <cellStyle name="Uwaga 3" xfId="1033" hidden="1"/>
    <cellStyle name="Uwaga 3" xfId="1001" hidden="1"/>
    <cellStyle name="Uwaga 3" xfId="995" hidden="1"/>
    <cellStyle name="Uwaga 3" xfId="991" hidden="1"/>
    <cellStyle name="Uwaga 3" xfId="956" hidden="1"/>
    <cellStyle name="Uwaga 3" xfId="952" hidden="1"/>
    <cellStyle name="Uwaga 3" xfId="949" hidden="1"/>
    <cellStyle name="Uwaga 3" xfId="915" hidden="1"/>
    <cellStyle name="Uwaga 3" xfId="911" hidden="1"/>
    <cellStyle name="Uwaga 3" xfId="907" hidden="1"/>
    <cellStyle name="Uwaga 3" xfId="873" hidden="1"/>
    <cellStyle name="Uwaga 3" xfId="869" hidden="1"/>
    <cellStyle name="Uwaga 3" xfId="865" hidden="1"/>
    <cellStyle name="Uwaga 3" xfId="831" hidden="1"/>
    <cellStyle name="Uwaga 3" xfId="827" hidden="1"/>
    <cellStyle name="Uwaga 3" xfId="822" hidden="1"/>
    <cellStyle name="Uwaga 3" xfId="789" hidden="1"/>
    <cellStyle name="Uwaga 3" xfId="785" hidden="1"/>
    <cellStyle name="Uwaga 3" xfId="780" hidden="1"/>
    <cellStyle name="Uwaga 3" xfId="747" hidden="1"/>
    <cellStyle name="Uwaga 3" xfId="743" hidden="1"/>
    <cellStyle name="Uwaga 3" xfId="738" hidden="1"/>
    <cellStyle name="Uwaga 3" xfId="706" hidden="1"/>
    <cellStyle name="Uwaga 3" xfId="701" hidden="1"/>
    <cellStyle name="Uwaga 3" xfId="695" hidden="1"/>
    <cellStyle name="Uwaga 3" xfId="664" hidden="1"/>
    <cellStyle name="Uwaga 3" xfId="658" hidden="1"/>
    <cellStyle name="Uwaga 3" xfId="653" hidden="1"/>
    <cellStyle name="Uwaga 3" xfId="622" hidden="1"/>
    <cellStyle name="Uwaga 3" xfId="616" hidden="1"/>
    <cellStyle name="Uwaga 3" xfId="610" hidden="1"/>
    <cellStyle name="Uwaga 3" xfId="580" hidden="1"/>
    <cellStyle name="Uwaga 3" xfId="574" hidden="1"/>
    <cellStyle name="Uwaga 3" xfId="568" hidden="1"/>
    <cellStyle name="Uwaga 3" xfId="538" hidden="1"/>
    <cellStyle name="Uwaga 3" xfId="532" hidden="1"/>
    <cellStyle name="Uwaga 3" xfId="525" hidden="1"/>
    <cellStyle name="Uwaga 3" xfId="496" hidden="1"/>
    <cellStyle name="Uwaga 3" xfId="491" hidden="1"/>
    <cellStyle name="Uwaga 3" xfId="482" hidden="1"/>
    <cellStyle name="Uwaga 3" xfId="455" hidden="1"/>
    <cellStyle name="Uwaga 3" xfId="448" hidden="1"/>
    <cellStyle name="Uwaga 3" xfId="439" hidden="1"/>
    <cellStyle name="Uwaga 3" xfId="413" hidden="1"/>
    <cellStyle name="Uwaga 3" xfId="406" hidden="1"/>
    <cellStyle name="Uwaga 3" xfId="396" hidden="1"/>
    <cellStyle name="Uwaga 3" xfId="371" hidden="1"/>
    <cellStyle name="Uwaga 3" xfId="362" hidden="1"/>
    <cellStyle name="Uwaga 3" xfId="351" hidden="1"/>
    <cellStyle name="Uwaga 3" xfId="330" hidden="1"/>
    <cellStyle name="Uwaga 3" xfId="321" hidden="1"/>
    <cellStyle name="Uwaga 3" xfId="308" hidden="1"/>
    <cellStyle name="Uwaga 3" xfId="288" hidden="1"/>
    <cellStyle name="Uwaga 3" xfId="279" hidden="1"/>
    <cellStyle name="Uwaga 3" xfId="264" hidden="1"/>
    <cellStyle name="Uwaga 3" xfId="245" hidden="1"/>
    <cellStyle name="Uwaga 3" xfId="235" hidden="1"/>
    <cellStyle name="Uwaga 3" xfId="221" hidden="1"/>
    <cellStyle name="Uwaga 3" xfId="203" hidden="1"/>
    <cellStyle name="Uwaga 3" xfId="191" hidden="1"/>
    <cellStyle name="Uwaga 3" xfId="178" hidden="1"/>
    <cellStyle name="Uwaga 3" xfId="161" hidden="1"/>
    <cellStyle name="Uwaga 3" xfId="148" hidden="1"/>
    <cellStyle name="Uwaga 3" xfId="133" hidden="1"/>
    <cellStyle name="Uwaga 3" xfId="117" hidden="1"/>
    <cellStyle name="Uwaga 3" xfId="104" hidden="1"/>
    <cellStyle name="Uwaga 3" xfId="89" hidden="1"/>
    <cellStyle name="Uwaga 3" xfId="71" hidden="1"/>
    <cellStyle name="Uwaga 3" xfId="56" hidden="1"/>
    <cellStyle name="Uwaga 3" xfId="43" hidden="1"/>
    <cellStyle name="Uwaga 3" xfId="12370" hidden="1"/>
    <cellStyle name="Uwaga 3" xfId="12371" hidden="1"/>
    <cellStyle name="Uwaga 3" xfId="12373" hidden="1"/>
    <cellStyle name="Uwaga 3" xfId="12385" hidden="1"/>
    <cellStyle name="Uwaga 3" xfId="12386" hidden="1"/>
    <cellStyle name="Uwaga 3" xfId="12391" hidden="1"/>
    <cellStyle name="Uwaga 3" xfId="12400" hidden="1"/>
    <cellStyle name="Uwaga 3" xfId="12401" hidden="1"/>
    <cellStyle name="Uwaga 3" xfId="12406" hidden="1"/>
    <cellStyle name="Uwaga 3" xfId="12415" hidden="1"/>
    <cellStyle name="Uwaga 3" xfId="12416" hidden="1"/>
    <cellStyle name="Uwaga 3" xfId="12417" hidden="1"/>
    <cellStyle name="Uwaga 3" xfId="12430" hidden="1"/>
    <cellStyle name="Uwaga 3" xfId="12435" hidden="1"/>
    <cellStyle name="Uwaga 3" xfId="12440" hidden="1"/>
    <cellStyle name="Uwaga 3" xfId="12450" hidden="1"/>
    <cellStyle name="Uwaga 3" xfId="12455" hidden="1"/>
    <cellStyle name="Uwaga 3" xfId="12459" hidden="1"/>
    <cellStyle name="Uwaga 3" xfId="12466" hidden="1"/>
    <cellStyle name="Uwaga 3" xfId="12471" hidden="1"/>
    <cellStyle name="Uwaga 3" xfId="12474" hidden="1"/>
    <cellStyle name="Uwaga 3" xfId="12480" hidden="1"/>
    <cellStyle name="Uwaga 3" xfId="12485" hidden="1"/>
    <cellStyle name="Uwaga 3" xfId="12489" hidden="1"/>
    <cellStyle name="Uwaga 3" xfId="12490" hidden="1"/>
    <cellStyle name="Uwaga 3" xfId="12491" hidden="1"/>
    <cellStyle name="Uwaga 3" xfId="12495" hidden="1"/>
    <cellStyle name="Uwaga 3" xfId="12507" hidden="1"/>
    <cellStyle name="Uwaga 3" xfId="12512" hidden="1"/>
    <cellStyle name="Uwaga 3" xfId="12517" hidden="1"/>
    <cellStyle name="Uwaga 3" xfId="12522" hidden="1"/>
    <cellStyle name="Uwaga 3" xfId="12527" hidden="1"/>
    <cellStyle name="Uwaga 3" xfId="12532" hidden="1"/>
    <cellStyle name="Uwaga 3" xfId="12536" hidden="1"/>
    <cellStyle name="Uwaga 3" xfId="12540" hidden="1"/>
    <cellStyle name="Uwaga 3" xfId="12545" hidden="1"/>
    <cellStyle name="Uwaga 3" xfId="12550" hidden="1"/>
    <cellStyle name="Uwaga 3" xfId="12551" hidden="1"/>
    <cellStyle name="Uwaga 3" xfId="12553" hidden="1"/>
    <cellStyle name="Uwaga 3" xfId="12566" hidden="1"/>
    <cellStyle name="Uwaga 3" xfId="12570" hidden="1"/>
    <cellStyle name="Uwaga 3" xfId="12575" hidden="1"/>
    <cellStyle name="Uwaga 3" xfId="12582" hidden="1"/>
    <cellStyle name="Uwaga 3" xfId="12586" hidden="1"/>
    <cellStyle name="Uwaga 3" xfId="12591" hidden="1"/>
    <cellStyle name="Uwaga 3" xfId="12596" hidden="1"/>
    <cellStyle name="Uwaga 3" xfId="12599" hidden="1"/>
    <cellStyle name="Uwaga 3" xfId="12604" hidden="1"/>
    <cellStyle name="Uwaga 3" xfId="12610" hidden="1"/>
    <cellStyle name="Uwaga 3" xfId="12611" hidden="1"/>
    <cellStyle name="Uwaga 3" xfId="12614" hidden="1"/>
    <cellStyle name="Uwaga 3" xfId="12627" hidden="1"/>
    <cellStyle name="Uwaga 3" xfId="12631" hidden="1"/>
    <cellStyle name="Uwaga 3" xfId="12636" hidden="1"/>
    <cellStyle name="Uwaga 3" xfId="12643" hidden="1"/>
    <cellStyle name="Uwaga 3" xfId="12648" hidden="1"/>
    <cellStyle name="Uwaga 3" xfId="12652" hidden="1"/>
    <cellStyle name="Uwaga 3" xfId="12657" hidden="1"/>
    <cellStyle name="Uwaga 3" xfId="12661" hidden="1"/>
    <cellStyle name="Uwaga 3" xfId="12666" hidden="1"/>
    <cellStyle name="Uwaga 3" xfId="12670" hidden="1"/>
    <cellStyle name="Uwaga 3" xfId="12671" hidden="1"/>
    <cellStyle name="Uwaga 3" xfId="12673" hidden="1"/>
    <cellStyle name="Uwaga 3" xfId="12685" hidden="1"/>
    <cellStyle name="Uwaga 3" xfId="12686" hidden="1"/>
    <cellStyle name="Uwaga 3" xfId="12688" hidden="1"/>
    <cellStyle name="Uwaga 3" xfId="12700" hidden="1"/>
    <cellStyle name="Uwaga 3" xfId="12702" hidden="1"/>
    <cellStyle name="Uwaga 3" xfId="12705" hidden="1"/>
    <cellStyle name="Uwaga 3" xfId="12715" hidden="1"/>
    <cellStyle name="Uwaga 3" xfId="12716" hidden="1"/>
    <cellStyle name="Uwaga 3" xfId="12718" hidden="1"/>
    <cellStyle name="Uwaga 3" xfId="12730" hidden="1"/>
    <cellStyle name="Uwaga 3" xfId="12731" hidden="1"/>
    <cellStyle name="Uwaga 3" xfId="12732" hidden="1"/>
    <cellStyle name="Uwaga 3" xfId="12746" hidden="1"/>
    <cellStyle name="Uwaga 3" xfId="12749" hidden="1"/>
    <cellStyle name="Uwaga 3" xfId="12753" hidden="1"/>
    <cellStyle name="Uwaga 3" xfId="12761" hidden="1"/>
    <cellStyle name="Uwaga 3" xfId="12764" hidden="1"/>
    <cellStyle name="Uwaga 3" xfId="12768" hidden="1"/>
    <cellStyle name="Uwaga 3" xfId="12776" hidden="1"/>
    <cellStyle name="Uwaga 3" xfId="12779" hidden="1"/>
    <cellStyle name="Uwaga 3" xfId="12783" hidden="1"/>
    <cellStyle name="Uwaga 3" xfId="12790" hidden="1"/>
    <cellStyle name="Uwaga 3" xfId="12791" hidden="1"/>
    <cellStyle name="Uwaga 3" xfId="12793" hidden="1"/>
    <cellStyle name="Uwaga 3" xfId="12806" hidden="1"/>
    <cellStyle name="Uwaga 3" xfId="12809" hidden="1"/>
    <cellStyle name="Uwaga 3" xfId="12812" hidden="1"/>
    <cellStyle name="Uwaga 3" xfId="12821" hidden="1"/>
    <cellStyle name="Uwaga 3" xfId="12824" hidden="1"/>
    <cellStyle name="Uwaga 3" xfId="12828" hidden="1"/>
    <cellStyle name="Uwaga 3" xfId="12836" hidden="1"/>
    <cellStyle name="Uwaga 3" xfId="12838" hidden="1"/>
    <cellStyle name="Uwaga 3" xfId="12841" hidden="1"/>
    <cellStyle name="Uwaga 3" xfId="12850" hidden="1"/>
    <cellStyle name="Uwaga 3" xfId="12851" hidden="1"/>
    <cellStyle name="Uwaga 3" xfId="12852" hidden="1"/>
    <cellStyle name="Uwaga 3" xfId="12865" hidden="1"/>
    <cellStyle name="Uwaga 3" xfId="12866" hidden="1"/>
    <cellStyle name="Uwaga 3" xfId="12868" hidden="1"/>
    <cellStyle name="Uwaga 3" xfId="12880" hidden="1"/>
    <cellStyle name="Uwaga 3" xfId="12881" hidden="1"/>
    <cellStyle name="Uwaga 3" xfId="12883" hidden="1"/>
    <cellStyle name="Uwaga 3" xfId="12895" hidden="1"/>
    <cellStyle name="Uwaga 3" xfId="12896" hidden="1"/>
    <cellStyle name="Uwaga 3" xfId="12898" hidden="1"/>
    <cellStyle name="Uwaga 3" xfId="12910" hidden="1"/>
    <cellStyle name="Uwaga 3" xfId="12911" hidden="1"/>
    <cellStyle name="Uwaga 3" xfId="12912" hidden="1"/>
    <cellStyle name="Uwaga 3" xfId="12926" hidden="1"/>
    <cellStyle name="Uwaga 3" xfId="12928" hidden="1"/>
    <cellStyle name="Uwaga 3" xfId="12931" hidden="1"/>
    <cellStyle name="Uwaga 3" xfId="12941" hidden="1"/>
    <cellStyle name="Uwaga 3" xfId="12944" hidden="1"/>
    <cellStyle name="Uwaga 3" xfId="12947" hidden="1"/>
    <cellStyle name="Uwaga 3" xfId="12956" hidden="1"/>
    <cellStyle name="Uwaga 3" xfId="12958" hidden="1"/>
    <cellStyle name="Uwaga 3" xfId="12961" hidden="1"/>
    <cellStyle name="Uwaga 3" xfId="12970" hidden="1"/>
    <cellStyle name="Uwaga 3" xfId="12971" hidden="1"/>
    <cellStyle name="Uwaga 3" xfId="12972" hidden="1"/>
    <cellStyle name="Uwaga 3" xfId="12985" hidden="1"/>
    <cellStyle name="Uwaga 3" xfId="12987" hidden="1"/>
    <cellStyle name="Uwaga 3" xfId="12989" hidden="1"/>
    <cellStyle name="Uwaga 3" xfId="13000" hidden="1"/>
    <cellStyle name="Uwaga 3" xfId="13002" hidden="1"/>
    <cellStyle name="Uwaga 3" xfId="13004" hidden="1"/>
    <cellStyle name="Uwaga 3" xfId="13015" hidden="1"/>
    <cellStyle name="Uwaga 3" xfId="13017" hidden="1"/>
    <cellStyle name="Uwaga 3" xfId="13019" hidden="1"/>
    <cellStyle name="Uwaga 3" xfId="13030" hidden="1"/>
    <cellStyle name="Uwaga 3" xfId="13031" hidden="1"/>
    <cellStyle name="Uwaga 3" xfId="13032" hidden="1"/>
    <cellStyle name="Uwaga 3" xfId="13045" hidden="1"/>
    <cellStyle name="Uwaga 3" xfId="13047" hidden="1"/>
    <cellStyle name="Uwaga 3" xfId="13049" hidden="1"/>
    <cellStyle name="Uwaga 3" xfId="13060" hidden="1"/>
    <cellStyle name="Uwaga 3" xfId="13062" hidden="1"/>
    <cellStyle name="Uwaga 3" xfId="13064" hidden="1"/>
    <cellStyle name="Uwaga 3" xfId="13075" hidden="1"/>
    <cellStyle name="Uwaga 3" xfId="13077" hidden="1"/>
    <cellStyle name="Uwaga 3" xfId="13078" hidden="1"/>
    <cellStyle name="Uwaga 3" xfId="13090" hidden="1"/>
    <cellStyle name="Uwaga 3" xfId="13091" hidden="1"/>
    <cellStyle name="Uwaga 3" xfId="13092" hidden="1"/>
    <cellStyle name="Uwaga 3" xfId="13105" hidden="1"/>
    <cellStyle name="Uwaga 3" xfId="13107" hidden="1"/>
    <cellStyle name="Uwaga 3" xfId="13109" hidden="1"/>
    <cellStyle name="Uwaga 3" xfId="13120" hidden="1"/>
    <cellStyle name="Uwaga 3" xfId="13122" hidden="1"/>
    <cellStyle name="Uwaga 3" xfId="13124" hidden="1"/>
    <cellStyle name="Uwaga 3" xfId="13135" hidden="1"/>
    <cellStyle name="Uwaga 3" xfId="13137" hidden="1"/>
    <cellStyle name="Uwaga 3" xfId="13139" hidden="1"/>
    <cellStyle name="Uwaga 3" xfId="13150" hidden="1"/>
    <cellStyle name="Uwaga 3" xfId="13151" hidden="1"/>
    <cellStyle name="Uwaga 3" xfId="13153" hidden="1"/>
    <cellStyle name="Uwaga 3" xfId="13164" hidden="1"/>
    <cellStyle name="Uwaga 3" xfId="13166" hidden="1"/>
    <cellStyle name="Uwaga 3" xfId="13167" hidden="1"/>
    <cellStyle name="Uwaga 3" xfId="13176" hidden="1"/>
    <cellStyle name="Uwaga 3" xfId="13179" hidden="1"/>
    <cellStyle name="Uwaga 3" xfId="13181" hidden="1"/>
    <cellStyle name="Uwaga 3" xfId="13192" hidden="1"/>
    <cellStyle name="Uwaga 3" xfId="13194" hidden="1"/>
    <cellStyle name="Uwaga 3" xfId="13196" hidden="1"/>
    <cellStyle name="Uwaga 3" xfId="13208" hidden="1"/>
    <cellStyle name="Uwaga 3" xfId="13210" hidden="1"/>
    <cellStyle name="Uwaga 3" xfId="13212" hidden="1"/>
    <cellStyle name="Uwaga 3" xfId="13220" hidden="1"/>
    <cellStyle name="Uwaga 3" xfId="13222" hidden="1"/>
    <cellStyle name="Uwaga 3" xfId="13225" hidden="1"/>
    <cellStyle name="Uwaga 3" xfId="13215" hidden="1"/>
    <cellStyle name="Uwaga 3" xfId="13214" hidden="1"/>
    <cellStyle name="Uwaga 3" xfId="13213" hidden="1"/>
    <cellStyle name="Uwaga 3" xfId="13200" hidden="1"/>
    <cellStyle name="Uwaga 3" xfId="13199" hidden="1"/>
    <cellStyle name="Uwaga 3" xfId="13198" hidden="1"/>
    <cellStyle name="Uwaga 3" xfId="13185" hidden="1"/>
    <cellStyle name="Uwaga 3" xfId="13184" hidden="1"/>
    <cellStyle name="Uwaga 3" xfId="13183" hidden="1"/>
    <cellStyle name="Uwaga 3" xfId="13170" hidden="1"/>
    <cellStyle name="Uwaga 3" xfId="13169" hidden="1"/>
    <cellStyle name="Uwaga 3" xfId="13168" hidden="1"/>
    <cellStyle name="Uwaga 3" xfId="13155" hidden="1"/>
    <cellStyle name="Uwaga 3" xfId="13154" hidden="1"/>
    <cellStyle name="Uwaga 3" xfId="13152" hidden="1"/>
    <cellStyle name="Uwaga 3" xfId="13141" hidden="1"/>
    <cellStyle name="Uwaga 3" xfId="13138" hidden="1"/>
    <cellStyle name="Uwaga 3" xfId="13136" hidden="1"/>
    <cellStyle name="Uwaga 3" xfId="13126" hidden="1"/>
    <cellStyle name="Uwaga 3" xfId="13123" hidden="1"/>
    <cellStyle name="Uwaga 3" xfId="13121" hidden="1"/>
    <cellStyle name="Uwaga 3" xfId="13111" hidden="1"/>
    <cellStyle name="Uwaga 3" xfId="13108" hidden="1"/>
    <cellStyle name="Uwaga 3" xfId="13106" hidden="1"/>
    <cellStyle name="Uwaga 3" xfId="13096" hidden="1"/>
    <cellStyle name="Uwaga 3" xfId="13094" hidden="1"/>
    <cellStyle name="Uwaga 3" xfId="13093" hidden="1"/>
    <cellStyle name="Uwaga 3" xfId="13081" hidden="1"/>
    <cellStyle name="Uwaga 3" xfId="13079" hidden="1"/>
    <cellStyle name="Uwaga 3" xfId="13076" hidden="1"/>
    <cellStyle name="Uwaga 3" xfId="13066" hidden="1"/>
    <cellStyle name="Uwaga 3" xfId="13063" hidden="1"/>
    <cellStyle name="Uwaga 3" xfId="13061" hidden="1"/>
    <cellStyle name="Uwaga 3" xfId="13051" hidden="1"/>
    <cellStyle name="Uwaga 3" xfId="13048" hidden="1"/>
    <cellStyle name="Uwaga 3" xfId="13046" hidden="1"/>
    <cellStyle name="Uwaga 3" xfId="13036" hidden="1"/>
    <cellStyle name="Uwaga 3" xfId="13034" hidden="1"/>
    <cellStyle name="Uwaga 3" xfId="13033" hidden="1"/>
    <cellStyle name="Uwaga 3" xfId="13021" hidden="1"/>
    <cellStyle name="Uwaga 3" xfId="13018" hidden="1"/>
    <cellStyle name="Uwaga 3" xfId="13016" hidden="1"/>
    <cellStyle name="Uwaga 3" xfId="13006" hidden="1"/>
    <cellStyle name="Uwaga 3" xfId="13003" hidden="1"/>
    <cellStyle name="Uwaga 3" xfId="13001" hidden="1"/>
    <cellStyle name="Uwaga 3" xfId="12991" hidden="1"/>
    <cellStyle name="Uwaga 3" xfId="12988" hidden="1"/>
    <cellStyle name="Uwaga 3" xfId="12986" hidden="1"/>
    <cellStyle name="Uwaga 3" xfId="12976" hidden="1"/>
    <cellStyle name="Uwaga 3" xfId="12974" hidden="1"/>
    <cellStyle name="Uwaga 3" xfId="12973" hidden="1"/>
    <cellStyle name="Uwaga 3" xfId="12960" hidden="1"/>
    <cellStyle name="Uwaga 3" xfId="12957" hidden="1"/>
    <cellStyle name="Uwaga 3" xfId="12955" hidden="1"/>
    <cellStyle name="Uwaga 3" xfId="12945" hidden="1"/>
    <cellStyle name="Uwaga 3" xfId="12942" hidden="1"/>
    <cellStyle name="Uwaga 3" xfId="12940" hidden="1"/>
    <cellStyle name="Uwaga 3" xfId="12930" hidden="1"/>
    <cellStyle name="Uwaga 3" xfId="12927" hidden="1"/>
    <cellStyle name="Uwaga 3" xfId="12925" hidden="1"/>
    <cellStyle name="Uwaga 3" xfId="12916" hidden="1"/>
    <cellStyle name="Uwaga 3" xfId="12914" hidden="1"/>
    <cellStyle name="Uwaga 3" xfId="12913" hidden="1"/>
    <cellStyle name="Uwaga 3" xfId="12901" hidden="1"/>
    <cellStyle name="Uwaga 3" xfId="12899" hidden="1"/>
    <cellStyle name="Uwaga 3" xfId="12897" hidden="1"/>
    <cellStyle name="Uwaga 3" xfId="12886" hidden="1"/>
    <cellStyle name="Uwaga 3" xfId="12884" hidden="1"/>
    <cellStyle name="Uwaga 3" xfId="12882" hidden="1"/>
    <cellStyle name="Uwaga 3" xfId="12871" hidden="1"/>
    <cellStyle name="Uwaga 3" xfId="12869" hidden="1"/>
    <cellStyle name="Uwaga 3" xfId="12867" hidden="1"/>
    <cellStyle name="Uwaga 3" xfId="12856" hidden="1"/>
    <cellStyle name="Uwaga 3" xfId="12854" hidden="1"/>
    <cellStyle name="Uwaga 3" xfId="12853" hidden="1"/>
    <cellStyle name="Uwaga 3" xfId="12840" hidden="1"/>
    <cellStyle name="Uwaga 3" xfId="12837" hidden="1"/>
    <cellStyle name="Uwaga 3" xfId="12835" hidden="1"/>
    <cellStyle name="Uwaga 3" xfId="12825" hidden="1"/>
    <cellStyle name="Uwaga 3" xfId="12822" hidden="1"/>
    <cellStyle name="Uwaga 3" xfId="12820" hidden="1"/>
    <cellStyle name="Uwaga 3" xfId="12810" hidden="1"/>
    <cellStyle name="Uwaga 3" xfId="12807" hidden="1"/>
    <cellStyle name="Uwaga 3" xfId="12805" hidden="1"/>
    <cellStyle name="Uwaga 3" xfId="12796" hidden="1"/>
    <cellStyle name="Uwaga 3" xfId="12794" hidden="1"/>
    <cellStyle name="Uwaga 3" xfId="12792" hidden="1"/>
    <cellStyle name="Uwaga 3" xfId="12780" hidden="1"/>
    <cellStyle name="Uwaga 3" xfId="12777" hidden="1"/>
    <cellStyle name="Uwaga 3" xfId="12775" hidden="1"/>
    <cellStyle name="Uwaga 3" xfId="12765" hidden="1"/>
    <cellStyle name="Uwaga 3" xfId="12762" hidden="1"/>
    <cellStyle name="Uwaga 3" xfId="12760" hidden="1"/>
    <cellStyle name="Uwaga 3" xfId="12750" hidden="1"/>
    <cellStyle name="Uwaga 3" xfId="12747" hidden="1"/>
    <cellStyle name="Uwaga 3" xfId="12745" hidden="1"/>
    <cellStyle name="Uwaga 3" xfId="12738" hidden="1"/>
    <cellStyle name="Uwaga 3" xfId="12735" hidden="1"/>
    <cellStyle name="Uwaga 3" xfId="12733" hidden="1"/>
    <cellStyle name="Uwaga 3" xfId="12723" hidden="1"/>
    <cellStyle name="Uwaga 3" xfId="12720" hidden="1"/>
    <cellStyle name="Uwaga 3" xfId="12717" hidden="1"/>
    <cellStyle name="Uwaga 3" xfId="12708" hidden="1"/>
    <cellStyle name="Uwaga 3" xfId="12704" hidden="1"/>
    <cellStyle name="Uwaga 3" xfId="12701" hidden="1"/>
    <cellStyle name="Uwaga 3" xfId="12693" hidden="1"/>
    <cellStyle name="Uwaga 3" xfId="12690" hidden="1"/>
    <cellStyle name="Uwaga 3" xfId="12687" hidden="1"/>
    <cellStyle name="Uwaga 3" xfId="12678" hidden="1"/>
    <cellStyle name="Uwaga 3" xfId="12675" hidden="1"/>
    <cellStyle name="Uwaga 3" xfId="12672" hidden="1"/>
    <cellStyle name="Uwaga 3" xfId="12662" hidden="1"/>
    <cellStyle name="Uwaga 3" xfId="12658" hidden="1"/>
    <cellStyle name="Uwaga 3" xfId="12655" hidden="1"/>
    <cellStyle name="Uwaga 3" xfId="12646" hidden="1"/>
    <cellStyle name="Uwaga 3" xfId="12642" hidden="1"/>
    <cellStyle name="Uwaga 3" xfId="12640" hidden="1"/>
    <cellStyle name="Uwaga 3" xfId="12632" hidden="1"/>
    <cellStyle name="Uwaga 3" xfId="12628" hidden="1"/>
    <cellStyle name="Uwaga 3" xfId="12625" hidden="1"/>
    <cellStyle name="Uwaga 3" xfId="12618" hidden="1"/>
    <cellStyle name="Uwaga 3" xfId="12615" hidden="1"/>
    <cellStyle name="Uwaga 3" xfId="12612" hidden="1"/>
    <cellStyle name="Uwaga 3" xfId="12603" hidden="1"/>
    <cellStyle name="Uwaga 3" xfId="12598" hidden="1"/>
    <cellStyle name="Uwaga 3" xfId="12595" hidden="1"/>
    <cellStyle name="Uwaga 3" xfId="12588" hidden="1"/>
    <cellStyle name="Uwaga 3" xfId="12583" hidden="1"/>
    <cellStyle name="Uwaga 3" xfId="12580" hidden="1"/>
    <cellStyle name="Uwaga 3" xfId="12573" hidden="1"/>
    <cellStyle name="Uwaga 3" xfId="12568" hidden="1"/>
    <cellStyle name="Uwaga 3" xfId="12565" hidden="1"/>
    <cellStyle name="Uwaga 3" xfId="12559" hidden="1"/>
    <cellStyle name="Uwaga 3" xfId="12555" hidden="1"/>
    <cellStyle name="Uwaga 3" xfId="12552" hidden="1"/>
    <cellStyle name="Uwaga 3" xfId="12544" hidden="1"/>
    <cellStyle name="Uwaga 3" xfId="12539" hidden="1"/>
    <cellStyle name="Uwaga 3" xfId="12535" hidden="1"/>
    <cellStyle name="Uwaga 3" xfId="12529" hidden="1"/>
    <cellStyle name="Uwaga 3" xfId="12524" hidden="1"/>
    <cellStyle name="Uwaga 3" xfId="12520" hidden="1"/>
    <cellStyle name="Uwaga 3" xfId="12514" hidden="1"/>
    <cellStyle name="Uwaga 3" xfId="12509" hidden="1"/>
    <cellStyle name="Uwaga 3" xfId="12505" hidden="1"/>
    <cellStyle name="Uwaga 3" xfId="12500" hidden="1"/>
    <cellStyle name="Uwaga 3" xfId="12496" hidden="1"/>
    <cellStyle name="Uwaga 3" xfId="12492" hidden="1"/>
    <cellStyle name="Uwaga 3" xfId="12484" hidden="1"/>
    <cellStyle name="Uwaga 3" xfId="12479" hidden="1"/>
    <cellStyle name="Uwaga 3" xfId="12475" hidden="1"/>
    <cellStyle name="Uwaga 3" xfId="12469" hidden="1"/>
    <cellStyle name="Uwaga 3" xfId="12464" hidden="1"/>
    <cellStyle name="Uwaga 3" xfId="12460" hidden="1"/>
    <cellStyle name="Uwaga 3" xfId="12454" hidden="1"/>
    <cellStyle name="Uwaga 3" xfId="12449" hidden="1"/>
    <cellStyle name="Uwaga 3" xfId="12445" hidden="1"/>
    <cellStyle name="Uwaga 3" xfId="12441" hidden="1"/>
    <cellStyle name="Uwaga 3" xfId="12436" hidden="1"/>
    <cellStyle name="Uwaga 3" xfId="12431" hidden="1"/>
    <cellStyle name="Uwaga 3" xfId="12426" hidden="1"/>
    <cellStyle name="Uwaga 3" xfId="12422" hidden="1"/>
    <cellStyle name="Uwaga 3" xfId="12418" hidden="1"/>
    <cellStyle name="Uwaga 3" xfId="12411" hidden="1"/>
    <cellStyle name="Uwaga 3" xfId="12407" hidden="1"/>
    <cellStyle name="Uwaga 3" xfId="12402" hidden="1"/>
    <cellStyle name="Uwaga 3" xfId="12396" hidden="1"/>
    <cellStyle name="Uwaga 3" xfId="12392" hidden="1"/>
    <cellStyle name="Uwaga 3" xfId="12387" hidden="1"/>
    <cellStyle name="Uwaga 3" xfId="12381" hidden="1"/>
    <cellStyle name="Uwaga 3" xfId="12377" hidden="1"/>
    <cellStyle name="Uwaga 3" xfId="12372" hidden="1"/>
    <cellStyle name="Uwaga 3" xfId="12366" hidden="1"/>
    <cellStyle name="Uwaga 3" xfId="12362" hidden="1"/>
    <cellStyle name="Uwaga 3" xfId="12358" hidden="1"/>
    <cellStyle name="Uwaga 3" xfId="13218" hidden="1"/>
    <cellStyle name="Uwaga 3" xfId="13217" hidden="1"/>
    <cellStyle name="Uwaga 3" xfId="13216" hidden="1"/>
    <cellStyle name="Uwaga 3" xfId="13203" hidden="1"/>
    <cellStyle name="Uwaga 3" xfId="13202" hidden="1"/>
    <cellStyle name="Uwaga 3" xfId="13201" hidden="1"/>
    <cellStyle name="Uwaga 3" xfId="13188" hidden="1"/>
    <cellStyle name="Uwaga 3" xfId="13187" hidden="1"/>
    <cellStyle name="Uwaga 3" xfId="13186" hidden="1"/>
    <cellStyle name="Uwaga 3" xfId="13173" hidden="1"/>
    <cellStyle name="Uwaga 3" xfId="13172" hidden="1"/>
    <cellStyle name="Uwaga 3" xfId="13171" hidden="1"/>
    <cellStyle name="Uwaga 3" xfId="13158" hidden="1"/>
    <cellStyle name="Uwaga 3" xfId="13157" hidden="1"/>
    <cellStyle name="Uwaga 3" xfId="13156" hidden="1"/>
    <cellStyle name="Uwaga 3" xfId="13144" hidden="1"/>
    <cellStyle name="Uwaga 3" xfId="13142" hidden="1"/>
    <cellStyle name="Uwaga 3" xfId="13140" hidden="1"/>
    <cellStyle name="Uwaga 3" xfId="13129" hidden="1"/>
    <cellStyle name="Uwaga 3" xfId="13127" hidden="1"/>
    <cellStyle name="Uwaga 3" xfId="13125" hidden="1"/>
    <cellStyle name="Uwaga 3" xfId="13114" hidden="1"/>
    <cellStyle name="Uwaga 3" xfId="13112" hidden="1"/>
    <cellStyle name="Uwaga 3" xfId="13110" hidden="1"/>
    <cellStyle name="Uwaga 3" xfId="13099" hidden="1"/>
    <cellStyle name="Uwaga 3" xfId="13097" hidden="1"/>
    <cellStyle name="Uwaga 3" xfId="13095" hidden="1"/>
    <cellStyle name="Uwaga 3" xfId="13084" hidden="1"/>
    <cellStyle name="Uwaga 3" xfId="13082" hidden="1"/>
    <cellStyle name="Uwaga 3" xfId="13080" hidden="1"/>
    <cellStyle name="Uwaga 3" xfId="13069" hidden="1"/>
    <cellStyle name="Uwaga 3" xfId="13067" hidden="1"/>
    <cellStyle name="Uwaga 3" xfId="13065" hidden="1"/>
    <cellStyle name="Uwaga 3" xfId="13054" hidden="1"/>
    <cellStyle name="Uwaga 3" xfId="13052" hidden="1"/>
    <cellStyle name="Uwaga 3" xfId="13050" hidden="1"/>
    <cellStyle name="Uwaga 3" xfId="13039" hidden="1"/>
    <cellStyle name="Uwaga 3" xfId="13037" hidden="1"/>
    <cellStyle name="Uwaga 3" xfId="13035" hidden="1"/>
    <cellStyle name="Uwaga 3" xfId="13024" hidden="1"/>
    <cellStyle name="Uwaga 3" xfId="13022" hidden="1"/>
    <cellStyle name="Uwaga 3" xfId="13020" hidden="1"/>
    <cellStyle name="Uwaga 3" xfId="13009" hidden="1"/>
    <cellStyle name="Uwaga 3" xfId="13007" hidden="1"/>
    <cellStyle name="Uwaga 3" xfId="13005" hidden="1"/>
    <cellStyle name="Uwaga 3" xfId="12994" hidden="1"/>
    <cellStyle name="Uwaga 3" xfId="12992" hidden="1"/>
    <cellStyle name="Uwaga 3" xfId="12990" hidden="1"/>
    <cellStyle name="Uwaga 3" xfId="12979" hidden="1"/>
    <cellStyle name="Uwaga 3" xfId="12977" hidden="1"/>
    <cellStyle name="Uwaga 3" xfId="12975" hidden="1"/>
    <cellStyle name="Uwaga 3" xfId="12964" hidden="1"/>
    <cellStyle name="Uwaga 3" xfId="12962" hidden="1"/>
    <cellStyle name="Uwaga 3" xfId="12959" hidden="1"/>
    <cellStyle name="Uwaga 3" xfId="12949" hidden="1"/>
    <cellStyle name="Uwaga 3" xfId="12946" hidden="1"/>
    <cellStyle name="Uwaga 3" xfId="12943" hidden="1"/>
    <cellStyle name="Uwaga 3" xfId="12934" hidden="1"/>
    <cellStyle name="Uwaga 3" xfId="12932" hidden="1"/>
    <cellStyle name="Uwaga 3" xfId="12929" hidden="1"/>
    <cellStyle name="Uwaga 3" xfId="12919" hidden="1"/>
    <cellStyle name="Uwaga 3" xfId="12917" hidden="1"/>
    <cellStyle name="Uwaga 3" xfId="12915" hidden="1"/>
    <cellStyle name="Uwaga 3" xfId="12904" hidden="1"/>
    <cellStyle name="Uwaga 3" xfId="12902" hidden="1"/>
    <cellStyle name="Uwaga 3" xfId="12900" hidden="1"/>
    <cellStyle name="Uwaga 3" xfId="12889" hidden="1"/>
    <cellStyle name="Uwaga 3" xfId="12887" hidden="1"/>
    <cellStyle name="Uwaga 3" xfId="12885" hidden="1"/>
    <cellStyle name="Uwaga 3" xfId="12874" hidden="1"/>
    <cellStyle name="Uwaga 3" xfId="12872" hidden="1"/>
    <cellStyle name="Uwaga 3" xfId="12870" hidden="1"/>
    <cellStyle name="Uwaga 3" xfId="12859" hidden="1"/>
    <cellStyle name="Uwaga 3" xfId="12857" hidden="1"/>
    <cellStyle name="Uwaga 3" xfId="12855" hidden="1"/>
    <cellStyle name="Uwaga 3" xfId="12844" hidden="1"/>
    <cellStyle name="Uwaga 3" xfId="12842" hidden="1"/>
    <cellStyle name="Uwaga 3" xfId="12839" hidden="1"/>
    <cellStyle name="Uwaga 3" xfId="12829" hidden="1"/>
    <cellStyle name="Uwaga 3" xfId="12826" hidden="1"/>
    <cellStyle name="Uwaga 3" xfId="12823" hidden="1"/>
    <cellStyle name="Uwaga 3" xfId="12814" hidden="1"/>
    <cellStyle name="Uwaga 3" xfId="12811" hidden="1"/>
    <cellStyle name="Uwaga 3" xfId="12808" hidden="1"/>
    <cellStyle name="Uwaga 3" xfId="12799" hidden="1"/>
    <cellStyle name="Uwaga 3" xfId="12797" hidden="1"/>
    <cellStyle name="Uwaga 3" xfId="12795" hidden="1"/>
    <cellStyle name="Uwaga 3" xfId="12784" hidden="1"/>
    <cellStyle name="Uwaga 3" xfId="12781" hidden="1"/>
    <cellStyle name="Uwaga 3" xfId="12778" hidden="1"/>
    <cellStyle name="Uwaga 3" xfId="12769" hidden="1"/>
    <cellStyle name="Uwaga 3" xfId="12766" hidden="1"/>
    <cellStyle name="Uwaga 3" xfId="12763" hidden="1"/>
    <cellStyle name="Uwaga 3" xfId="12754" hidden="1"/>
    <cellStyle name="Uwaga 3" xfId="12751" hidden="1"/>
    <cellStyle name="Uwaga 3" xfId="12748" hidden="1"/>
    <cellStyle name="Uwaga 3" xfId="12741" hidden="1"/>
    <cellStyle name="Uwaga 3" xfId="12737" hidden="1"/>
    <cellStyle name="Uwaga 3" xfId="12734" hidden="1"/>
    <cellStyle name="Uwaga 3" xfId="12726" hidden="1"/>
    <cellStyle name="Uwaga 3" xfId="12722" hidden="1"/>
    <cellStyle name="Uwaga 3" xfId="12719" hidden="1"/>
    <cellStyle name="Uwaga 3" xfId="12711" hidden="1"/>
    <cellStyle name="Uwaga 3" xfId="12707" hidden="1"/>
    <cellStyle name="Uwaga 3" xfId="12703" hidden="1"/>
    <cellStyle name="Uwaga 3" xfId="12696" hidden="1"/>
    <cellStyle name="Uwaga 3" xfId="12692" hidden="1"/>
    <cellStyle name="Uwaga 3" xfId="12689" hidden="1"/>
    <cellStyle name="Uwaga 3" xfId="12681" hidden="1"/>
    <cellStyle name="Uwaga 3" xfId="12677" hidden="1"/>
    <cellStyle name="Uwaga 3" xfId="12674" hidden="1"/>
    <cellStyle name="Uwaga 3" xfId="12665" hidden="1"/>
    <cellStyle name="Uwaga 3" xfId="12660" hidden="1"/>
    <cellStyle name="Uwaga 3" xfId="12656" hidden="1"/>
    <cellStyle name="Uwaga 3" xfId="12650" hidden="1"/>
    <cellStyle name="Uwaga 3" xfId="12645" hidden="1"/>
    <cellStyle name="Uwaga 3" xfId="12641" hidden="1"/>
    <cellStyle name="Uwaga 3" xfId="12635" hidden="1"/>
    <cellStyle name="Uwaga 3" xfId="12630" hidden="1"/>
    <cellStyle name="Uwaga 3" xfId="12626" hidden="1"/>
    <cellStyle name="Uwaga 3" xfId="12621" hidden="1"/>
    <cellStyle name="Uwaga 3" xfId="12617" hidden="1"/>
    <cellStyle name="Uwaga 3" xfId="12613" hidden="1"/>
    <cellStyle name="Uwaga 3" xfId="12606" hidden="1"/>
    <cellStyle name="Uwaga 3" xfId="12601" hidden="1"/>
    <cellStyle name="Uwaga 3" xfId="12597" hidden="1"/>
    <cellStyle name="Uwaga 3" xfId="12590" hidden="1"/>
    <cellStyle name="Uwaga 3" xfId="12585" hidden="1"/>
    <cellStyle name="Uwaga 3" xfId="12581" hidden="1"/>
    <cellStyle name="Uwaga 3" xfId="12576" hidden="1"/>
    <cellStyle name="Uwaga 3" xfId="12571" hidden="1"/>
    <cellStyle name="Uwaga 3" xfId="12567" hidden="1"/>
    <cellStyle name="Uwaga 3" xfId="12561" hidden="1"/>
    <cellStyle name="Uwaga 3" xfId="12557" hidden="1"/>
    <cellStyle name="Uwaga 3" xfId="12554" hidden="1"/>
    <cellStyle name="Uwaga 3" xfId="12547" hidden="1"/>
    <cellStyle name="Uwaga 3" xfId="12542" hidden="1"/>
    <cellStyle name="Uwaga 3" xfId="12537" hidden="1"/>
    <cellStyle name="Uwaga 3" xfId="12531" hidden="1"/>
    <cellStyle name="Uwaga 3" xfId="12526" hidden="1"/>
    <cellStyle name="Uwaga 3" xfId="12521" hidden="1"/>
    <cellStyle name="Uwaga 3" xfId="12516" hidden="1"/>
    <cellStyle name="Uwaga 3" xfId="12511" hidden="1"/>
    <cellStyle name="Uwaga 3" xfId="12506" hidden="1"/>
    <cellStyle name="Uwaga 3" xfId="12502" hidden="1"/>
    <cellStyle name="Uwaga 3" xfId="12498" hidden="1"/>
    <cellStyle name="Uwaga 3" xfId="12493" hidden="1"/>
    <cellStyle name="Uwaga 3" xfId="12486" hidden="1"/>
    <cellStyle name="Uwaga 3" xfId="12481" hidden="1"/>
    <cellStyle name="Uwaga 3" xfId="12476" hidden="1"/>
    <cellStyle name="Uwaga 3" xfId="12470" hidden="1"/>
    <cellStyle name="Uwaga 3" xfId="12465" hidden="1"/>
    <cellStyle name="Uwaga 3" xfId="12461" hidden="1"/>
    <cellStyle name="Uwaga 3" xfId="12456" hidden="1"/>
    <cellStyle name="Uwaga 3" xfId="12451" hidden="1"/>
    <cellStyle name="Uwaga 3" xfId="12446" hidden="1"/>
    <cellStyle name="Uwaga 3" xfId="12442" hidden="1"/>
    <cellStyle name="Uwaga 3" xfId="12437" hidden="1"/>
    <cellStyle name="Uwaga 3" xfId="12432" hidden="1"/>
    <cellStyle name="Uwaga 3" xfId="12427" hidden="1"/>
    <cellStyle name="Uwaga 3" xfId="12423" hidden="1"/>
    <cellStyle name="Uwaga 3" xfId="12419" hidden="1"/>
    <cellStyle name="Uwaga 3" xfId="12412" hidden="1"/>
    <cellStyle name="Uwaga 3" xfId="12408" hidden="1"/>
    <cellStyle name="Uwaga 3" xfId="12403" hidden="1"/>
    <cellStyle name="Uwaga 3" xfId="12397" hidden="1"/>
    <cellStyle name="Uwaga 3" xfId="12393" hidden="1"/>
    <cellStyle name="Uwaga 3" xfId="12388" hidden="1"/>
    <cellStyle name="Uwaga 3" xfId="12382" hidden="1"/>
    <cellStyle name="Uwaga 3" xfId="12378" hidden="1"/>
    <cellStyle name="Uwaga 3" xfId="12374" hidden="1"/>
    <cellStyle name="Uwaga 3" xfId="12367" hidden="1"/>
    <cellStyle name="Uwaga 3" xfId="12363" hidden="1"/>
    <cellStyle name="Uwaga 3" xfId="12359" hidden="1"/>
    <cellStyle name="Uwaga 3" xfId="13223" hidden="1"/>
    <cellStyle name="Uwaga 3" xfId="13221" hidden="1"/>
    <cellStyle name="Uwaga 3" xfId="13219" hidden="1"/>
    <cellStyle name="Uwaga 3" xfId="13206" hidden="1"/>
    <cellStyle name="Uwaga 3" xfId="13205" hidden="1"/>
    <cellStyle name="Uwaga 3" xfId="13204" hidden="1"/>
    <cellStyle name="Uwaga 3" xfId="13191" hidden="1"/>
    <cellStyle name="Uwaga 3" xfId="13190" hidden="1"/>
    <cellStyle name="Uwaga 3" xfId="13189" hidden="1"/>
    <cellStyle name="Uwaga 3" xfId="13177" hidden="1"/>
    <cellStyle name="Uwaga 3" xfId="13175" hidden="1"/>
    <cellStyle name="Uwaga 3" xfId="13174" hidden="1"/>
    <cellStyle name="Uwaga 3" xfId="13161" hidden="1"/>
    <cellStyle name="Uwaga 3" xfId="13160" hidden="1"/>
    <cellStyle name="Uwaga 3" xfId="13159" hidden="1"/>
    <cellStyle name="Uwaga 3" xfId="13147" hidden="1"/>
    <cellStyle name="Uwaga 3" xfId="13145" hidden="1"/>
    <cellStyle name="Uwaga 3" xfId="13143" hidden="1"/>
    <cellStyle name="Uwaga 3" xfId="13132" hidden="1"/>
    <cellStyle name="Uwaga 3" xfId="13130" hidden="1"/>
    <cellStyle name="Uwaga 3" xfId="13128" hidden="1"/>
    <cellStyle name="Uwaga 3" xfId="13117" hidden="1"/>
    <cellStyle name="Uwaga 3" xfId="13115" hidden="1"/>
    <cellStyle name="Uwaga 3" xfId="13113" hidden="1"/>
    <cellStyle name="Uwaga 3" xfId="13102" hidden="1"/>
    <cellStyle name="Uwaga 3" xfId="13100" hidden="1"/>
    <cellStyle name="Uwaga 3" xfId="13098" hidden="1"/>
    <cellStyle name="Uwaga 3" xfId="13087" hidden="1"/>
    <cellStyle name="Uwaga 3" xfId="13085" hidden="1"/>
    <cellStyle name="Uwaga 3" xfId="13083" hidden="1"/>
    <cellStyle name="Uwaga 3" xfId="13072" hidden="1"/>
    <cellStyle name="Uwaga 3" xfId="13070" hidden="1"/>
    <cellStyle name="Uwaga 3" xfId="13068" hidden="1"/>
    <cellStyle name="Uwaga 3" xfId="13057" hidden="1"/>
    <cellStyle name="Uwaga 3" xfId="13055" hidden="1"/>
    <cellStyle name="Uwaga 3" xfId="13053" hidden="1"/>
    <cellStyle name="Uwaga 3" xfId="13042" hidden="1"/>
    <cellStyle name="Uwaga 3" xfId="13040" hidden="1"/>
    <cellStyle name="Uwaga 3" xfId="13038" hidden="1"/>
    <cellStyle name="Uwaga 3" xfId="13027" hidden="1"/>
    <cellStyle name="Uwaga 3" xfId="13025" hidden="1"/>
    <cellStyle name="Uwaga 3" xfId="13023" hidden="1"/>
    <cellStyle name="Uwaga 3" xfId="13012" hidden="1"/>
    <cellStyle name="Uwaga 3" xfId="13010" hidden="1"/>
    <cellStyle name="Uwaga 3" xfId="13008" hidden="1"/>
    <cellStyle name="Uwaga 3" xfId="12997" hidden="1"/>
    <cellStyle name="Uwaga 3" xfId="12995" hidden="1"/>
    <cellStyle name="Uwaga 3" xfId="12993" hidden="1"/>
    <cellStyle name="Uwaga 3" xfId="12982" hidden="1"/>
    <cellStyle name="Uwaga 3" xfId="12980" hidden="1"/>
    <cellStyle name="Uwaga 3" xfId="12978" hidden="1"/>
    <cellStyle name="Uwaga 3" xfId="12967" hidden="1"/>
    <cellStyle name="Uwaga 3" xfId="12965" hidden="1"/>
    <cellStyle name="Uwaga 3" xfId="12963" hidden="1"/>
    <cellStyle name="Uwaga 3" xfId="12952" hidden="1"/>
    <cellStyle name="Uwaga 3" xfId="12950" hidden="1"/>
    <cellStyle name="Uwaga 3" xfId="12948" hidden="1"/>
    <cellStyle name="Uwaga 3" xfId="12937" hidden="1"/>
    <cellStyle name="Uwaga 3" xfId="12935" hidden="1"/>
    <cellStyle name="Uwaga 3" xfId="12933" hidden="1"/>
    <cellStyle name="Uwaga 3" xfId="12922" hidden="1"/>
    <cellStyle name="Uwaga 3" xfId="12920" hidden="1"/>
    <cellStyle name="Uwaga 3" xfId="12918" hidden="1"/>
    <cellStyle name="Uwaga 3" xfId="12907" hidden="1"/>
    <cellStyle name="Uwaga 3" xfId="12905" hidden="1"/>
    <cellStyle name="Uwaga 3" xfId="12903" hidden="1"/>
    <cellStyle name="Uwaga 3" xfId="12892" hidden="1"/>
    <cellStyle name="Uwaga 3" xfId="12890" hidden="1"/>
    <cellStyle name="Uwaga 3" xfId="12888" hidden="1"/>
    <cellStyle name="Uwaga 3" xfId="12877" hidden="1"/>
    <cellStyle name="Uwaga 3" xfId="12875" hidden="1"/>
    <cellStyle name="Uwaga 3" xfId="12873" hidden="1"/>
    <cellStyle name="Uwaga 3" xfId="12862" hidden="1"/>
    <cellStyle name="Uwaga 3" xfId="12860" hidden="1"/>
    <cellStyle name="Uwaga 3" xfId="12858" hidden="1"/>
    <cellStyle name="Uwaga 3" xfId="12847" hidden="1"/>
    <cellStyle name="Uwaga 3" xfId="12845" hidden="1"/>
    <cellStyle name="Uwaga 3" xfId="12843" hidden="1"/>
    <cellStyle name="Uwaga 3" xfId="12832" hidden="1"/>
    <cellStyle name="Uwaga 3" xfId="12830" hidden="1"/>
    <cellStyle name="Uwaga 3" xfId="12827" hidden="1"/>
    <cellStyle name="Uwaga 3" xfId="12817" hidden="1"/>
    <cellStyle name="Uwaga 3" xfId="12815" hidden="1"/>
    <cellStyle name="Uwaga 3" xfId="12813" hidden="1"/>
    <cellStyle name="Uwaga 3" xfId="12802" hidden="1"/>
    <cellStyle name="Uwaga 3" xfId="12800" hidden="1"/>
    <cellStyle name="Uwaga 3" xfId="12798" hidden="1"/>
    <cellStyle name="Uwaga 3" xfId="12787" hidden="1"/>
    <cellStyle name="Uwaga 3" xfId="12785" hidden="1"/>
    <cellStyle name="Uwaga 3" xfId="12782" hidden="1"/>
    <cellStyle name="Uwaga 3" xfId="12772" hidden="1"/>
    <cellStyle name="Uwaga 3" xfId="12770" hidden="1"/>
    <cellStyle name="Uwaga 3" xfId="12767" hidden="1"/>
    <cellStyle name="Uwaga 3" xfId="12757" hidden="1"/>
    <cellStyle name="Uwaga 3" xfId="12755" hidden="1"/>
    <cellStyle name="Uwaga 3" xfId="12752" hidden="1"/>
    <cellStyle name="Uwaga 3" xfId="12743" hidden="1"/>
    <cellStyle name="Uwaga 3" xfId="12740" hidden="1"/>
    <cellStyle name="Uwaga 3" xfId="12736" hidden="1"/>
    <cellStyle name="Uwaga 3" xfId="12728" hidden="1"/>
    <cellStyle name="Uwaga 3" xfId="12725" hidden="1"/>
    <cellStyle name="Uwaga 3" xfId="12721" hidden="1"/>
    <cellStyle name="Uwaga 3" xfId="12713" hidden="1"/>
    <cellStyle name="Uwaga 3" xfId="12710" hidden="1"/>
    <cellStyle name="Uwaga 3" xfId="12706" hidden="1"/>
    <cellStyle name="Uwaga 3" xfId="12698" hidden="1"/>
    <cellStyle name="Uwaga 3" xfId="12695" hidden="1"/>
    <cellStyle name="Uwaga 3" xfId="12691" hidden="1"/>
    <cellStyle name="Uwaga 3" xfId="12683" hidden="1"/>
    <cellStyle name="Uwaga 3" xfId="12680" hidden="1"/>
    <cellStyle name="Uwaga 3" xfId="12676" hidden="1"/>
    <cellStyle name="Uwaga 3" xfId="12668" hidden="1"/>
    <cellStyle name="Uwaga 3" xfId="12664" hidden="1"/>
    <cellStyle name="Uwaga 3" xfId="12659" hidden="1"/>
    <cellStyle name="Uwaga 3" xfId="12653" hidden="1"/>
    <cellStyle name="Uwaga 3" xfId="12649" hidden="1"/>
    <cellStyle name="Uwaga 3" xfId="12644" hidden="1"/>
    <cellStyle name="Uwaga 3" xfId="12638" hidden="1"/>
    <cellStyle name="Uwaga 3" xfId="12634" hidden="1"/>
    <cellStyle name="Uwaga 3" xfId="12629" hidden="1"/>
    <cellStyle name="Uwaga 3" xfId="12623" hidden="1"/>
    <cellStyle name="Uwaga 3" xfId="12620" hidden="1"/>
    <cellStyle name="Uwaga 3" xfId="12616" hidden="1"/>
    <cellStyle name="Uwaga 3" xfId="12608" hidden="1"/>
    <cellStyle name="Uwaga 3" xfId="12605" hidden="1"/>
    <cellStyle name="Uwaga 3" xfId="12600" hidden="1"/>
    <cellStyle name="Uwaga 3" xfId="12593" hidden="1"/>
    <cellStyle name="Uwaga 3" xfId="12589" hidden="1"/>
    <cellStyle name="Uwaga 3" xfId="12584" hidden="1"/>
    <cellStyle name="Uwaga 3" xfId="12578" hidden="1"/>
    <cellStyle name="Uwaga 3" xfId="12574" hidden="1"/>
    <cellStyle name="Uwaga 3" xfId="12569" hidden="1"/>
    <cellStyle name="Uwaga 3" xfId="12563" hidden="1"/>
    <cellStyle name="Uwaga 3" xfId="12560" hidden="1"/>
    <cellStyle name="Uwaga 3" xfId="12556" hidden="1"/>
    <cellStyle name="Uwaga 3" xfId="12548" hidden="1"/>
    <cellStyle name="Uwaga 3" xfId="12543" hidden="1"/>
    <cellStyle name="Uwaga 3" xfId="12538" hidden="1"/>
    <cellStyle name="Uwaga 3" xfId="12533" hidden="1"/>
    <cellStyle name="Uwaga 3" xfId="12528" hidden="1"/>
    <cellStyle name="Uwaga 3" xfId="12523" hidden="1"/>
    <cellStyle name="Uwaga 3" xfId="12518" hidden="1"/>
    <cellStyle name="Uwaga 3" xfId="12513" hidden="1"/>
    <cellStyle name="Uwaga 3" xfId="12508" hidden="1"/>
    <cellStyle name="Uwaga 3" xfId="12503" hidden="1"/>
    <cellStyle name="Uwaga 3" xfId="12499" hidden="1"/>
    <cellStyle name="Uwaga 3" xfId="12494" hidden="1"/>
    <cellStyle name="Uwaga 3" xfId="12487" hidden="1"/>
    <cellStyle name="Uwaga 3" xfId="12482" hidden="1"/>
    <cellStyle name="Uwaga 3" xfId="12477" hidden="1"/>
    <cellStyle name="Uwaga 3" xfId="12472" hidden="1"/>
    <cellStyle name="Uwaga 3" xfId="12467" hidden="1"/>
    <cellStyle name="Uwaga 3" xfId="12462" hidden="1"/>
    <cellStyle name="Uwaga 3" xfId="12457" hidden="1"/>
    <cellStyle name="Uwaga 3" xfId="12452" hidden="1"/>
    <cellStyle name="Uwaga 3" xfId="12447" hidden="1"/>
    <cellStyle name="Uwaga 3" xfId="12443" hidden="1"/>
    <cellStyle name="Uwaga 3" xfId="12438" hidden="1"/>
    <cellStyle name="Uwaga 3" xfId="12433" hidden="1"/>
    <cellStyle name="Uwaga 3" xfId="12428" hidden="1"/>
    <cellStyle name="Uwaga 3" xfId="12424" hidden="1"/>
    <cellStyle name="Uwaga 3" xfId="12420" hidden="1"/>
    <cellStyle name="Uwaga 3" xfId="12413" hidden="1"/>
    <cellStyle name="Uwaga 3" xfId="12409" hidden="1"/>
    <cellStyle name="Uwaga 3" xfId="12404" hidden="1"/>
    <cellStyle name="Uwaga 3" xfId="12398" hidden="1"/>
    <cellStyle name="Uwaga 3" xfId="12394" hidden="1"/>
    <cellStyle name="Uwaga 3" xfId="12389" hidden="1"/>
    <cellStyle name="Uwaga 3" xfId="12383" hidden="1"/>
    <cellStyle name="Uwaga 3" xfId="12379" hidden="1"/>
    <cellStyle name="Uwaga 3" xfId="12375" hidden="1"/>
    <cellStyle name="Uwaga 3" xfId="12368" hidden="1"/>
    <cellStyle name="Uwaga 3" xfId="12364" hidden="1"/>
    <cellStyle name="Uwaga 3" xfId="12360" hidden="1"/>
    <cellStyle name="Uwaga 3" xfId="13227" hidden="1"/>
    <cellStyle name="Uwaga 3" xfId="13226" hidden="1"/>
    <cellStyle name="Uwaga 3" xfId="13224" hidden="1"/>
    <cellStyle name="Uwaga 3" xfId="13211" hidden="1"/>
    <cellStyle name="Uwaga 3" xfId="13209" hidden="1"/>
    <cellStyle name="Uwaga 3" xfId="13207" hidden="1"/>
    <cellStyle name="Uwaga 3" xfId="13197" hidden="1"/>
    <cellStyle name="Uwaga 3" xfId="13195" hidden="1"/>
    <cellStyle name="Uwaga 3" xfId="13193" hidden="1"/>
    <cellStyle name="Uwaga 3" xfId="13182" hidden="1"/>
    <cellStyle name="Uwaga 3" xfId="13180" hidden="1"/>
    <cellStyle name="Uwaga 3" xfId="13178" hidden="1"/>
    <cellStyle name="Uwaga 3" xfId="13165" hidden="1"/>
    <cellStyle name="Uwaga 3" xfId="13163" hidden="1"/>
    <cellStyle name="Uwaga 3" xfId="13162" hidden="1"/>
    <cellStyle name="Uwaga 3" xfId="13149" hidden="1"/>
    <cellStyle name="Uwaga 3" xfId="13148" hidden="1"/>
    <cellStyle name="Uwaga 3" xfId="13146" hidden="1"/>
    <cellStyle name="Uwaga 3" xfId="13134" hidden="1"/>
    <cellStyle name="Uwaga 3" xfId="13133" hidden="1"/>
    <cellStyle name="Uwaga 3" xfId="13131" hidden="1"/>
    <cellStyle name="Uwaga 3" xfId="13119" hidden="1"/>
    <cellStyle name="Uwaga 3" xfId="13118" hidden="1"/>
    <cellStyle name="Uwaga 3" xfId="13116" hidden="1"/>
    <cellStyle name="Uwaga 3" xfId="13104" hidden="1"/>
    <cellStyle name="Uwaga 3" xfId="13103" hidden="1"/>
    <cellStyle name="Uwaga 3" xfId="13101" hidden="1"/>
    <cellStyle name="Uwaga 3" xfId="13089" hidden="1"/>
    <cellStyle name="Uwaga 3" xfId="13088" hidden="1"/>
    <cellStyle name="Uwaga 3" xfId="13086" hidden="1"/>
    <cellStyle name="Uwaga 3" xfId="13074" hidden="1"/>
    <cellStyle name="Uwaga 3" xfId="13073" hidden="1"/>
    <cellStyle name="Uwaga 3" xfId="13071" hidden="1"/>
    <cellStyle name="Uwaga 3" xfId="13059" hidden="1"/>
    <cellStyle name="Uwaga 3" xfId="13058" hidden="1"/>
    <cellStyle name="Uwaga 3" xfId="13056" hidden="1"/>
    <cellStyle name="Uwaga 3" xfId="13044" hidden="1"/>
    <cellStyle name="Uwaga 3" xfId="13043" hidden="1"/>
    <cellStyle name="Uwaga 3" xfId="13041" hidden="1"/>
    <cellStyle name="Uwaga 3" xfId="13029" hidden="1"/>
    <cellStyle name="Uwaga 3" xfId="13028" hidden="1"/>
    <cellStyle name="Uwaga 3" xfId="13026" hidden="1"/>
    <cellStyle name="Uwaga 3" xfId="13014" hidden="1"/>
    <cellStyle name="Uwaga 3" xfId="13013" hidden="1"/>
    <cellStyle name="Uwaga 3" xfId="13011" hidden="1"/>
    <cellStyle name="Uwaga 3" xfId="12999" hidden="1"/>
    <cellStyle name="Uwaga 3" xfId="12998" hidden="1"/>
    <cellStyle name="Uwaga 3" xfId="12996" hidden="1"/>
    <cellStyle name="Uwaga 3" xfId="12984" hidden="1"/>
    <cellStyle name="Uwaga 3" xfId="12983" hidden="1"/>
    <cellStyle name="Uwaga 3" xfId="12981" hidden="1"/>
    <cellStyle name="Uwaga 3" xfId="12969" hidden="1"/>
    <cellStyle name="Uwaga 3" xfId="12968" hidden="1"/>
    <cellStyle name="Uwaga 3" xfId="12966" hidden="1"/>
    <cellStyle name="Uwaga 3" xfId="12954" hidden="1"/>
    <cellStyle name="Uwaga 3" xfId="12953" hidden="1"/>
    <cellStyle name="Uwaga 3" xfId="12951" hidden="1"/>
    <cellStyle name="Uwaga 3" xfId="12939" hidden="1"/>
    <cellStyle name="Uwaga 3" xfId="12938" hidden="1"/>
    <cellStyle name="Uwaga 3" xfId="12936" hidden="1"/>
    <cellStyle name="Uwaga 3" xfId="12924" hidden="1"/>
    <cellStyle name="Uwaga 3" xfId="12923" hidden="1"/>
    <cellStyle name="Uwaga 3" xfId="12921" hidden="1"/>
    <cellStyle name="Uwaga 3" xfId="12909" hidden="1"/>
    <cellStyle name="Uwaga 3" xfId="12908" hidden="1"/>
    <cellStyle name="Uwaga 3" xfId="12906" hidden="1"/>
    <cellStyle name="Uwaga 3" xfId="12894" hidden="1"/>
    <cellStyle name="Uwaga 3" xfId="12893" hidden="1"/>
    <cellStyle name="Uwaga 3" xfId="12891" hidden="1"/>
    <cellStyle name="Uwaga 3" xfId="12879" hidden="1"/>
    <cellStyle name="Uwaga 3" xfId="12878" hidden="1"/>
    <cellStyle name="Uwaga 3" xfId="12876" hidden="1"/>
    <cellStyle name="Uwaga 3" xfId="12864" hidden="1"/>
    <cellStyle name="Uwaga 3" xfId="12863" hidden="1"/>
    <cellStyle name="Uwaga 3" xfId="12861" hidden="1"/>
    <cellStyle name="Uwaga 3" xfId="12849" hidden="1"/>
    <cellStyle name="Uwaga 3" xfId="12848" hidden="1"/>
    <cellStyle name="Uwaga 3" xfId="12846" hidden="1"/>
    <cellStyle name="Uwaga 3" xfId="12834" hidden="1"/>
    <cellStyle name="Uwaga 3" xfId="12833" hidden="1"/>
    <cellStyle name="Uwaga 3" xfId="12831" hidden="1"/>
    <cellStyle name="Uwaga 3" xfId="12819" hidden="1"/>
    <cellStyle name="Uwaga 3" xfId="12818" hidden="1"/>
    <cellStyle name="Uwaga 3" xfId="12816" hidden="1"/>
    <cellStyle name="Uwaga 3" xfId="12804" hidden="1"/>
    <cellStyle name="Uwaga 3" xfId="12803" hidden="1"/>
    <cellStyle name="Uwaga 3" xfId="12801" hidden="1"/>
    <cellStyle name="Uwaga 3" xfId="12789" hidden="1"/>
    <cellStyle name="Uwaga 3" xfId="12788" hidden="1"/>
    <cellStyle name="Uwaga 3" xfId="12786" hidden="1"/>
    <cellStyle name="Uwaga 3" xfId="12774" hidden="1"/>
    <cellStyle name="Uwaga 3" xfId="12773" hidden="1"/>
    <cellStyle name="Uwaga 3" xfId="12771" hidden="1"/>
    <cellStyle name="Uwaga 3" xfId="12759" hidden="1"/>
    <cellStyle name="Uwaga 3" xfId="12758" hidden="1"/>
    <cellStyle name="Uwaga 3" xfId="12756" hidden="1"/>
    <cellStyle name="Uwaga 3" xfId="12744" hidden="1"/>
    <cellStyle name="Uwaga 3" xfId="12742" hidden="1"/>
    <cellStyle name="Uwaga 3" xfId="12739" hidden="1"/>
    <cellStyle name="Uwaga 3" xfId="12729" hidden="1"/>
    <cellStyle name="Uwaga 3" xfId="12727" hidden="1"/>
    <cellStyle name="Uwaga 3" xfId="12724" hidden="1"/>
    <cellStyle name="Uwaga 3" xfId="12714" hidden="1"/>
    <cellStyle name="Uwaga 3" xfId="12712" hidden="1"/>
    <cellStyle name="Uwaga 3" xfId="12709" hidden="1"/>
    <cellStyle name="Uwaga 3" xfId="12699" hidden="1"/>
    <cellStyle name="Uwaga 3" xfId="12697" hidden="1"/>
    <cellStyle name="Uwaga 3" xfId="12694" hidden="1"/>
    <cellStyle name="Uwaga 3" xfId="12684" hidden="1"/>
    <cellStyle name="Uwaga 3" xfId="12682" hidden="1"/>
    <cellStyle name="Uwaga 3" xfId="12679" hidden="1"/>
    <cellStyle name="Uwaga 3" xfId="12669" hidden="1"/>
    <cellStyle name="Uwaga 3" xfId="12667" hidden="1"/>
    <cellStyle name="Uwaga 3" xfId="12663" hidden="1"/>
    <cellStyle name="Uwaga 3" xfId="12654" hidden="1"/>
    <cellStyle name="Uwaga 3" xfId="12651" hidden="1"/>
    <cellStyle name="Uwaga 3" xfId="12647" hidden="1"/>
    <cellStyle name="Uwaga 3" xfId="12639" hidden="1"/>
    <cellStyle name="Uwaga 3" xfId="12637" hidden="1"/>
    <cellStyle name="Uwaga 3" xfId="12633" hidden="1"/>
    <cellStyle name="Uwaga 3" xfId="12624" hidden="1"/>
    <cellStyle name="Uwaga 3" xfId="12622" hidden="1"/>
    <cellStyle name="Uwaga 3" xfId="12619" hidden="1"/>
    <cellStyle name="Uwaga 3" xfId="12609" hidden="1"/>
    <cellStyle name="Uwaga 3" xfId="12607" hidden="1"/>
    <cellStyle name="Uwaga 3" xfId="12602" hidden="1"/>
    <cellStyle name="Uwaga 3" xfId="12594" hidden="1"/>
    <cellStyle name="Uwaga 3" xfId="12592" hidden="1"/>
    <cellStyle name="Uwaga 3" xfId="12587" hidden="1"/>
    <cellStyle name="Uwaga 3" xfId="12579" hidden="1"/>
    <cellStyle name="Uwaga 3" xfId="12577" hidden="1"/>
    <cellStyle name="Uwaga 3" xfId="12572" hidden="1"/>
    <cellStyle name="Uwaga 3" xfId="12564" hidden="1"/>
    <cellStyle name="Uwaga 3" xfId="12562" hidden="1"/>
    <cellStyle name="Uwaga 3" xfId="12558" hidden="1"/>
    <cellStyle name="Uwaga 3" xfId="12549" hidden="1"/>
    <cellStyle name="Uwaga 3" xfId="12546" hidden="1"/>
    <cellStyle name="Uwaga 3" xfId="12541" hidden="1"/>
    <cellStyle name="Uwaga 3" xfId="12534" hidden="1"/>
    <cellStyle name="Uwaga 3" xfId="12530" hidden="1"/>
    <cellStyle name="Uwaga 3" xfId="12525" hidden="1"/>
    <cellStyle name="Uwaga 3" xfId="12519" hidden="1"/>
    <cellStyle name="Uwaga 3" xfId="12515" hidden="1"/>
    <cellStyle name="Uwaga 3" xfId="12510" hidden="1"/>
    <cellStyle name="Uwaga 3" xfId="12504" hidden="1"/>
    <cellStyle name="Uwaga 3" xfId="12501" hidden="1"/>
    <cellStyle name="Uwaga 3" xfId="12497" hidden="1"/>
    <cellStyle name="Uwaga 3" xfId="12488" hidden="1"/>
    <cellStyle name="Uwaga 3" xfId="12483" hidden="1"/>
    <cellStyle name="Uwaga 3" xfId="12478" hidden="1"/>
    <cellStyle name="Uwaga 3" xfId="12473" hidden="1"/>
    <cellStyle name="Uwaga 3" xfId="12468" hidden="1"/>
    <cellStyle name="Uwaga 3" xfId="12463" hidden="1"/>
    <cellStyle name="Uwaga 3" xfId="12458" hidden="1"/>
    <cellStyle name="Uwaga 3" xfId="12453" hidden="1"/>
    <cellStyle name="Uwaga 3" xfId="12448" hidden="1"/>
    <cellStyle name="Uwaga 3" xfId="12444" hidden="1"/>
    <cellStyle name="Uwaga 3" xfId="12439" hidden="1"/>
    <cellStyle name="Uwaga 3" xfId="12434" hidden="1"/>
    <cellStyle name="Uwaga 3" xfId="12429" hidden="1"/>
    <cellStyle name="Uwaga 3" xfId="12425" hidden="1"/>
    <cellStyle name="Uwaga 3" xfId="12421" hidden="1"/>
    <cellStyle name="Uwaga 3" xfId="12414" hidden="1"/>
    <cellStyle name="Uwaga 3" xfId="12410" hidden="1"/>
    <cellStyle name="Uwaga 3" xfId="12405" hidden="1"/>
    <cellStyle name="Uwaga 3" xfId="12399" hidden="1"/>
    <cellStyle name="Uwaga 3" xfId="12395" hidden="1"/>
    <cellStyle name="Uwaga 3" xfId="12390" hidden="1"/>
    <cellStyle name="Uwaga 3" xfId="12384" hidden="1"/>
    <cellStyle name="Uwaga 3" xfId="12380" hidden="1"/>
    <cellStyle name="Uwaga 3" xfId="12376" hidden="1"/>
    <cellStyle name="Uwaga 3" xfId="12369" hidden="1"/>
    <cellStyle name="Uwaga 3" xfId="12365" hidden="1"/>
    <cellStyle name="Uwaga 3" xfId="12361" hidden="1"/>
    <cellStyle name="Uwaga 3" xfId="8390" hidden="1"/>
    <cellStyle name="Uwaga 3" xfId="7443" hidden="1"/>
    <cellStyle name="Uwaga 3" xfId="7407" hidden="1"/>
    <cellStyle name="Uwaga 3" xfId="3463" hidden="1"/>
    <cellStyle name="Uwaga 3" xfId="2469" hidden="1"/>
    <cellStyle name="Uwaga 3" xfId="2445" hidden="1"/>
    <cellStyle name="Uwaga 3" xfId="2415" hidden="1"/>
    <cellStyle name="Uwaga 3" xfId="2411" hidden="1"/>
    <cellStyle name="Uwaga 3" xfId="2407" hidden="1"/>
    <cellStyle name="Uwaga 3" xfId="2376" hidden="1"/>
    <cellStyle name="Uwaga 3" xfId="2372" hidden="1"/>
    <cellStyle name="Uwaga 3" xfId="2368" hidden="1"/>
    <cellStyle name="Uwaga 3" xfId="2325" hidden="1"/>
    <cellStyle name="Uwaga 3" xfId="2321" hidden="1"/>
    <cellStyle name="Uwaga 3" xfId="2318" hidden="1"/>
    <cellStyle name="Uwaga 3" xfId="2282" hidden="1"/>
    <cellStyle name="Uwaga 3" xfId="2278" hidden="1"/>
    <cellStyle name="Uwaga 3" xfId="2275" hidden="1"/>
    <cellStyle name="Uwaga 3" xfId="2245" hidden="1"/>
    <cellStyle name="Uwaga 3" xfId="2238" hidden="1"/>
    <cellStyle name="Uwaga 3" xfId="2235" hidden="1"/>
    <cellStyle name="Uwaga 3" xfId="2206" hidden="1"/>
    <cellStyle name="Uwaga 3" xfId="2201" hidden="1"/>
    <cellStyle name="Uwaga 3" xfId="2196" hidden="1"/>
    <cellStyle name="Uwaga 3" xfId="2164" hidden="1"/>
    <cellStyle name="Uwaga 3" xfId="2159" hidden="1"/>
    <cellStyle name="Uwaga 3" xfId="2154" hidden="1"/>
    <cellStyle name="Uwaga 3" xfId="2111" hidden="1"/>
    <cellStyle name="Uwaga 3" xfId="2106" hidden="1"/>
    <cellStyle name="Uwaga 3" xfId="2103" hidden="1"/>
    <cellStyle name="Uwaga 3" xfId="2073" hidden="1"/>
    <cellStyle name="Uwaga 3" xfId="2069" hidden="1"/>
    <cellStyle name="Uwaga 3" xfId="2065" hidden="1"/>
    <cellStyle name="Uwaga 3" xfId="2034" hidden="1"/>
    <cellStyle name="Uwaga 3" xfId="2028" hidden="1"/>
    <cellStyle name="Uwaga 3" xfId="2022" hidden="1"/>
    <cellStyle name="Uwaga 3" xfId="1990" hidden="1"/>
    <cellStyle name="Uwaga 3" xfId="1985" hidden="1"/>
    <cellStyle name="Uwaga 3" xfId="1979" hidden="1"/>
    <cellStyle name="Uwaga 3" xfId="1940" hidden="1"/>
    <cellStyle name="Uwaga 3" xfId="1936" hidden="1"/>
    <cellStyle name="Uwaga 3" xfId="1933" hidden="1"/>
    <cellStyle name="Uwaga 3" xfId="1904" hidden="1"/>
    <cellStyle name="Uwaga 3" xfId="1898" hidden="1"/>
    <cellStyle name="Uwaga 3" xfId="1894" hidden="1"/>
    <cellStyle name="Uwaga 3" xfId="1863" hidden="1"/>
    <cellStyle name="Uwaga 3" xfId="1857" hidden="1"/>
    <cellStyle name="Uwaga 3" xfId="1852" hidden="1"/>
    <cellStyle name="Uwaga 3" xfId="1816" hidden="1"/>
    <cellStyle name="Uwaga 3" xfId="1812" hidden="1"/>
    <cellStyle name="Uwaga 3" xfId="1808" hidden="1"/>
    <cellStyle name="Uwaga 3" xfId="1770" hidden="1"/>
    <cellStyle name="Uwaga 3" xfId="1767" hidden="1"/>
    <cellStyle name="Uwaga 3" xfId="1763" hidden="1"/>
    <cellStyle name="Uwaga 3" xfId="1732" hidden="1"/>
    <cellStyle name="Uwaga 3" xfId="1728" hidden="1"/>
    <cellStyle name="Uwaga 3" xfId="1724" hidden="1"/>
    <cellStyle name="Uwaga 3" xfId="1690" hidden="1"/>
    <cellStyle name="Uwaga 3" xfId="1686" hidden="1"/>
    <cellStyle name="Uwaga 3" xfId="1682" hidden="1"/>
    <cellStyle name="Uwaga 3" xfId="1648" hidden="1"/>
    <cellStyle name="Uwaga 3" xfId="1644" hidden="1"/>
    <cellStyle name="Uwaga 3" xfId="1640" hidden="1"/>
    <cellStyle name="Uwaga 3" xfId="1600" hidden="1"/>
    <cellStyle name="Uwaga 3" xfId="1596" hidden="1"/>
    <cellStyle name="Uwaga 3" xfId="1592" hidden="1"/>
    <cellStyle name="Uwaga 3" xfId="1562" hidden="1"/>
    <cellStyle name="Uwaga 3" xfId="1558" hidden="1"/>
    <cellStyle name="Uwaga 3" xfId="1554" hidden="1"/>
    <cellStyle name="Uwaga 3" xfId="1521" hidden="1"/>
    <cellStyle name="Uwaga 3" xfId="1516" hidden="1"/>
    <cellStyle name="Uwaga 3" xfId="1512" hidden="1"/>
    <cellStyle name="Uwaga 3" xfId="1474" hidden="1"/>
    <cellStyle name="Uwaga 3" xfId="1470" hidden="1"/>
    <cellStyle name="Uwaga 3" xfId="1466" hidden="1"/>
    <cellStyle name="Uwaga 3" xfId="1429" hidden="1"/>
    <cellStyle name="Uwaga 3" xfId="1425" hidden="1"/>
    <cellStyle name="Uwaga 3" xfId="1421" hidden="1"/>
    <cellStyle name="Uwaga 3" xfId="1392" hidden="1"/>
    <cellStyle name="Uwaga 3" xfId="1388" hidden="1"/>
    <cellStyle name="Uwaga 3" xfId="1383" hidden="1"/>
    <cellStyle name="Uwaga 3" xfId="1351" hidden="1"/>
    <cellStyle name="Uwaga 3" xfId="1346" hidden="1"/>
    <cellStyle name="Uwaga 3" xfId="1341" hidden="1"/>
    <cellStyle name="Uwaga 3" xfId="1306" hidden="1"/>
    <cellStyle name="Uwaga 3" xfId="1301" hidden="1"/>
    <cellStyle name="Uwaga 3" xfId="1295" hidden="1"/>
    <cellStyle name="Uwaga 3" xfId="1258" hidden="1"/>
    <cellStyle name="Uwaga 3" xfId="1253" hidden="1"/>
    <cellStyle name="Uwaga 3" xfId="1249" hidden="1"/>
    <cellStyle name="Uwaga 3" xfId="1222" hidden="1"/>
    <cellStyle name="Uwaga 3" xfId="1217" hidden="1"/>
    <cellStyle name="Uwaga 3" xfId="1210" hidden="1"/>
    <cellStyle name="Uwaga 3" xfId="1180" hidden="1"/>
    <cellStyle name="Uwaga 3" xfId="1174" hidden="1"/>
    <cellStyle name="Uwaga 3" xfId="1168" hidden="1"/>
    <cellStyle name="Uwaga 3" xfId="1140" hidden="1"/>
    <cellStyle name="Uwaga 3" xfId="1133" hidden="1"/>
    <cellStyle name="Uwaga 3" xfId="1125" hidden="1"/>
    <cellStyle name="Uwaga 3" xfId="1090" hidden="1"/>
    <cellStyle name="Uwaga 3" xfId="1085" hidden="1"/>
    <cellStyle name="Uwaga 3" xfId="1080" hidden="1"/>
    <cellStyle name="Uwaga 3" xfId="1050" hidden="1"/>
    <cellStyle name="Uwaga 3" xfId="1045" hidden="1"/>
    <cellStyle name="Uwaga 3" xfId="1039" hidden="1"/>
    <cellStyle name="Uwaga 3" xfId="1009" hidden="1"/>
    <cellStyle name="Uwaga 3" xfId="1002" hidden="1"/>
    <cellStyle name="Uwaga 3" xfId="996" hidden="1"/>
    <cellStyle name="Uwaga 3" xfId="961" hidden="1"/>
    <cellStyle name="Uwaga 3" xfId="957" hidden="1"/>
    <cellStyle name="Uwaga 3" xfId="953" hidden="1"/>
    <cellStyle name="Uwaga 3" xfId="919" hidden="1"/>
    <cellStyle name="Uwaga 3" xfId="914" hidden="1"/>
    <cellStyle name="Uwaga 3" xfId="910" hidden="1"/>
    <cellStyle name="Uwaga 3" xfId="877" hidden="1"/>
    <cellStyle name="Uwaga 3" xfId="872" hidden="1"/>
    <cellStyle name="Uwaga 3" xfId="868" hidden="1"/>
    <cellStyle name="Uwaga 3" xfId="835" hidden="1"/>
    <cellStyle name="Uwaga 3" xfId="830" hidden="1"/>
    <cellStyle name="Uwaga 3" xfId="826" hidden="1"/>
    <cellStyle name="Uwaga 3" xfId="792" hidden="1"/>
    <cellStyle name="Uwaga 3" xfId="788" hidden="1"/>
    <cellStyle name="Uwaga 3" xfId="784" hidden="1"/>
    <cellStyle name="Uwaga 3" xfId="750" hidden="1"/>
    <cellStyle name="Uwaga 3" xfId="746" hidden="1"/>
    <cellStyle name="Uwaga 3" xfId="741" hidden="1"/>
    <cellStyle name="Uwaga 3" xfId="708" hidden="1"/>
    <cellStyle name="Uwaga 3" xfId="704" hidden="1"/>
    <cellStyle name="Uwaga 3" xfId="699" hidden="1"/>
    <cellStyle name="Uwaga 3" xfId="666" hidden="1"/>
    <cellStyle name="Uwaga 3" xfId="662" hidden="1"/>
    <cellStyle name="Uwaga 3" xfId="657" hidden="1"/>
    <cellStyle name="Uwaga 3" xfId="624" hidden="1"/>
    <cellStyle name="Uwaga 3" xfId="620" hidden="1"/>
    <cellStyle name="Uwaga 3" xfId="615" hidden="1"/>
    <cellStyle name="Uwaga 3" xfId="583" hidden="1"/>
    <cellStyle name="Uwaga 3" xfId="578" hidden="1"/>
    <cellStyle name="Uwaga 3" xfId="571" hidden="1"/>
    <cellStyle name="Uwaga 3" xfId="541" hidden="1"/>
    <cellStyle name="Uwaga 3" xfId="536" hidden="1"/>
    <cellStyle name="Uwaga 3" xfId="529" hidden="1"/>
    <cellStyle name="Uwaga 3" xfId="499" hidden="1"/>
    <cellStyle name="Uwaga 3" xfId="494" hidden="1"/>
    <cellStyle name="Uwaga 3" xfId="487" hidden="1"/>
    <cellStyle name="Uwaga 3" xfId="457" hidden="1"/>
    <cellStyle name="Uwaga 3" xfId="452" hidden="1"/>
    <cellStyle name="Uwaga 3" xfId="444" hidden="1"/>
    <cellStyle name="Uwaga 3" xfId="415" hidden="1"/>
    <cellStyle name="Uwaga 3" xfId="410" hidden="1"/>
    <cellStyle name="Uwaga 3" xfId="400" hidden="1"/>
    <cellStyle name="Uwaga 3" xfId="373" hidden="1"/>
    <cellStyle name="Uwaga 3" xfId="367" hidden="1"/>
    <cellStyle name="Uwaga 3" xfId="357" hidden="1"/>
    <cellStyle name="Uwaga 3" xfId="331" hidden="1"/>
    <cellStyle name="Uwaga 3" xfId="325" hidden="1"/>
    <cellStyle name="Uwaga 3" xfId="312" hidden="1"/>
    <cellStyle name="Uwaga 3" xfId="289" hidden="1"/>
    <cellStyle name="Uwaga 3" xfId="282" hidden="1"/>
    <cellStyle name="Uwaga 3" xfId="270" hidden="1"/>
    <cellStyle name="Uwaga 3" xfId="247" hidden="1"/>
    <cellStyle name="Uwaga 3" xfId="239" hidden="1"/>
    <cellStyle name="Uwaga 3" xfId="225" hidden="1"/>
    <cellStyle name="Uwaga 3" xfId="205" hidden="1"/>
    <cellStyle name="Uwaga 3" xfId="195" hidden="1"/>
    <cellStyle name="Uwaga 3" xfId="182" hidden="1"/>
    <cellStyle name="Uwaga 3" xfId="163" hidden="1"/>
    <cellStyle name="Uwaga 3" xfId="151" hidden="1"/>
    <cellStyle name="Uwaga 3" xfId="136" hidden="1"/>
    <cellStyle name="Uwaga 3" xfId="121" hidden="1"/>
    <cellStyle name="Uwaga 3" xfId="108" hidden="1"/>
    <cellStyle name="Uwaga 3" xfId="95" hidden="1"/>
    <cellStyle name="Uwaga 3" xfId="79" hidden="1"/>
    <cellStyle name="Uwaga 3" xfId="66" hidden="1"/>
    <cellStyle name="Uwaga 3" xfId="53" hidden="1"/>
    <cellStyle name="Uwaga 3" xfId="13351" hidden="1"/>
    <cellStyle name="Uwaga 3" xfId="13352" hidden="1"/>
    <cellStyle name="Uwaga 3" xfId="13354" hidden="1"/>
    <cellStyle name="Uwaga 3" xfId="13366" hidden="1"/>
    <cellStyle name="Uwaga 3" xfId="13367" hidden="1"/>
    <cellStyle name="Uwaga 3" xfId="13372" hidden="1"/>
    <cellStyle name="Uwaga 3" xfId="13381" hidden="1"/>
    <cellStyle name="Uwaga 3" xfId="13382" hidden="1"/>
    <cellStyle name="Uwaga 3" xfId="13387" hidden="1"/>
    <cellStyle name="Uwaga 3" xfId="13396" hidden="1"/>
    <cellStyle name="Uwaga 3" xfId="13397" hidden="1"/>
    <cellStyle name="Uwaga 3" xfId="13398" hidden="1"/>
    <cellStyle name="Uwaga 3" xfId="13411" hidden="1"/>
    <cellStyle name="Uwaga 3" xfId="13416" hidden="1"/>
    <cellStyle name="Uwaga 3" xfId="13421" hidden="1"/>
    <cellStyle name="Uwaga 3" xfId="13431" hidden="1"/>
    <cellStyle name="Uwaga 3" xfId="13436" hidden="1"/>
    <cellStyle name="Uwaga 3" xfId="13440" hidden="1"/>
    <cellStyle name="Uwaga 3" xfId="13447" hidden="1"/>
    <cellStyle name="Uwaga 3" xfId="13452" hidden="1"/>
    <cellStyle name="Uwaga 3" xfId="13455" hidden="1"/>
    <cellStyle name="Uwaga 3" xfId="13461" hidden="1"/>
    <cellStyle name="Uwaga 3" xfId="13466" hidden="1"/>
    <cellStyle name="Uwaga 3" xfId="13470" hidden="1"/>
    <cellStyle name="Uwaga 3" xfId="13471" hidden="1"/>
    <cellStyle name="Uwaga 3" xfId="13472" hidden="1"/>
    <cellStyle name="Uwaga 3" xfId="13476" hidden="1"/>
    <cellStyle name="Uwaga 3" xfId="13488" hidden="1"/>
    <cellStyle name="Uwaga 3" xfId="13493" hidden="1"/>
    <cellStyle name="Uwaga 3" xfId="13498" hidden="1"/>
    <cellStyle name="Uwaga 3" xfId="13503" hidden="1"/>
    <cellStyle name="Uwaga 3" xfId="13508" hidden="1"/>
    <cellStyle name="Uwaga 3" xfId="13513" hidden="1"/>
    <cellStyle name="Uwaga 3" xfId="13517" hidden="1"/>
    <cellStyle name="Uwaga 3" xfId="13521" hidden="1"/>
    <cellStyle name="Uwaga 3" xfId="13526" hidden="1"/>
    <cellStyle name="Uwaga 3" xfId="13531" hidden="1"/>
    <cellStyle name="Uwaga 3" xfId="13532" hidden="1"/>
    <cellStyle name="Uwaga 3" xfId="13534" hidden="1"/>
    <cellStyle name="Uwaga 3" xfId="13547" hidden="1"/>
    <cellStyle name="Uwaga 3" xfId="13551" hidden="1"/>
    <cellStyle name="Uwaga 3" xfId="13556" hidden="1"/>
    <cellStyle name="Uwaga 3" xfId="13563" hidden="1"/>
    <cellStyle name="Uwaga 3" xfId="13567" hidden="1"/>
    <cellStyle name="Uwaga 3" xfId="13572" hidden="1"/>
    <cellStyle name="Uwaga 3" xfId="13577" hidden="1"/>
    <cellStyle name="Uwaga 3" xfId="13580" hidden="1"/>
    <cellStyle name="Uwaga 3" xfId="13585" hidden="1"/>
    <cellStyle name="Uwaga 3" xfId="13591" hidden="1"/>
    <cellStyle name="Uwaga 3" xfId="13592" hidden="1"/>
    <cellStyle name="Uwaga 3" xfId="13595" hidden="1"/>
    <cellStyle name="Uwaga 3" xfId="13608" hidden="1"/>
    <cellStyle name="Uwaga 3" xfId="13612" hidden="1"/>
    <cellStyle name="Uwaga 3" xfId="13617" hidden="1"/>
    <cellStyle name="Uwaga 3" xfId="13624" hidden="1"/>
    <cellStyle name="Uwaga 3" xfId="13629" hidden="1"/>
    <cellStyle name="Uwaga 3" xfId="13633" hidden="1"/>
    <cellStyle name="Uwaga 3" xfId="13638" hidden="1"/>
    <cellStyle name="Uwaga 3" xfId="13642" hidden="1"/>
    <cellStyle name="Uwaga 3" xfId="13647" hidden="1"/>
    <cellStyle name="Uwaga 3" xfId="13651" hidden="1"/>
    <cellStyle name="Uwaga 3" xfId="13652" hidden="1"/>
    <cellStyle name="Uwaga 3" xfId="13654" hidden="1"/>
    <cellStyle name="Uwaga 3" xfId="13666" hidden="1"/>
    <cellStyle name="Uwaga 3" xfId="13667" hidden="1"/>
    <cellStyle name="Uwaga 3" xfId="13669" hidden="1"/>
    <cellStyle name="Uwaga 3" xfId="13681" hidden="1"/>
    <cellStyle name="Uwaga 3" xfId="13683" hidden="1"/>
    <cellStyle name="Uwaga 3" xfId="13686" hidden="1"/>
    <cellStyle name="Uwaga 3" xfId="13696" hidden="1"/>
    <cellStyle name="Uwaga 3" xfId="13697" hidden="1"/>
    <cellStyle name="Uwaga 3" xfId="13699" hidden="1"/>
    <cellStyle name="Uwaga 3" xfId="13711" hidden="1"/>
    <cellStyle name="Uwaga 3" xfId="13712" hidden="1"/>
    <cellStyle name="Uwaga 3" xfId="13713" hidden="1"/>
    <cellStyle name="Uwaga 3" xfId="13727" hidden="1"/>
    <cellStyle name="Uwaga 3" xfId="13730" hidden="1"/>
    <cellStyle name="Uwaga 3" xfId="13734" hidden="1"/>
    <cellStyle name="Uwaga 3" xfId="13742" hidden="1"/>
    <cellStyle name="Uwaga 3" xfId="13745" hidden="1"/>
    <cellStyle name="Uwaga 3" xfId="13749" hidden="1"/>
    <cellStyle name="Uwaga 3" xfId="13757" hidden="1"/>
    <cellStyle name="Uwaga 3" xfId="13760" hidden="1"/>
    <cellStyle name="Uwaga 3" xfId="13764" hidden="1"/>
    <cellStyle name="Uwaga 3" xfId="13771" hidden="1"/>
    <cellStyle name="Uwaga 3" xfId="13772" hidden="1"/>
    <cellStyle name="Uwaga 3" xfId="13774" hidden="1"/>
    <cellStyle name="Uwaga 3" xfId="13787" hidden="1"/>
    <cellStyle name="Uwaga 3" xfId="13790" hidden="1"/>
    <cellStyle name="Uwaga 3" xfId="13793" hidden="1"/>
    <cellStyle name="Uwaga 3" xfId="13802" hidden="1"/>
    <cellStyle name="Uwaga 3" xfId="13805" hidden="1"/>
    <cellStyle name="Uwaga 3" xfId="13809" hidden="1"/>
    <cellStyle name="Uwaga 3" xfId="13817" hidden="1"/>
    <cellStyle name="Uwaga 3" xfId="13819" hidden="1"/>
    <cellStyle name="Uwaga 3" xfId="13822" hidden="1"/>
    <cellStyle name="Uwaga 3" xfId="13831" hidden="1"/>
    <cellStyle name="Uwaga 3" xfId="13832" hidden="1"/>
    <cellStyle name="Uwaga 3" xfId="13833" hidden="1"/>
    <cellStyle name="Uwaga 3" xfId="13846" hidden="1"/>
    <cellStyle name="Uwaga 3" xfId="13847" hidden="1"/>
    <cellStyle name="Uwaga 3" xfId="13849" hidden="1"/>
    <cellStyle name="Uwaga 3" xfId="13861" hidden="1"/>
    <cellStyle name="Uwaga 3" xfId="13862" hidden="1"/>
    <cellStyle name="Uwaga 3" xfId="13864" hidden="1"/>
    <cellStyle name="Uwaga 3" xfId="13876" hidden="1"/>
    <cellStyle name="Uwaga 3" xfId="13877" hidden="1"/>
    <cellStyle name="Uwaga 3" xfId="13879" hidden="1"/>
    <cellStyle name="Uwaga 3" xfId="13891" hidden="1"/>
    <cellStyle name="Uwaga 3" xfId="13892" hidden="1"/>
    <cellStyle name="Uwaga 3" xfId="13893" hidden="1"/>
    <cellStyle name="Uwaga 3" xfId="13907" hidden="1"/>
    <cellStyle name="Uwaga 3" xfId="13909" hidden="1"/>
    <cellStyle name="Uwaga 3" xfId="13912" hidden="1"/>
    <cellStyle name="Uwaga 3" xfId="13922" hidden="1"/>
    <cellStyle name="Uwaga 3" xfId="13925" hidden="1"/>
    <cellStyle name="Uwaga 3" xfId="13928" hidden="1"/>
    <cellStyle name="Uwaga 3" xfId="13937" hidden="1"/>
    <cellStyle name="Uwaga 3" xfId="13939" hidden="1"/>
    <cellStyle name="Uwaga 3" xfId="13942" hidden="1"/>
    <cellStyle name="Uwaga 3" xfId="13951" hidden="1"/>
    <cellStyle name="Uwaga 3" xfId="13952" hidden="1"/>
    <cellStyle name="Uwaga 3" xfId="13953" hidden="1"/>
    <cellStyle name="Uwaga 3" xfId="13966" hidden="1"/>
    <cellStyle name="Uwaga 3" xfId="13968" hidden="1"/>
    <cellStyle name="Uwaga 3" xfId="13970" hidden="1"/>
    <cellStyle name="Uwaga 3" xfId="13981" hidden="1"/>
    <cellStyle name="Uwaga 3" xfId="13983" hidden="1"/>
    <cellStyle name="Uwaga 3" xfId="13985" hidden="1"/>
    <cellStyle name="Uwaga 3" xfId="13996" hidden="1"/>
    <cellStyle name="Uwaga 3" xfId="13998" hidden="1"/>
    <cellStyle name="Uwaga 3" xfId="14000" hidden="1"/>
    <cellStyle name="Uwaga 3" xfId="14011" hidden="1"/>
    <cellStyle name="Uwaga 3" xfId="14012" hidden="1"/>
    <cellStyle name="Uwaga 3" xfId="14013" hidden="1"/>
    <cellStyle name="Uwaga 3" xfId="14026" hidden="1"/>
    <cellStyle name="Uwaga 3" xfId="14028" hidden="1"/>
    <cellStyle name="Uwaga 3" xfId="14030" hidden="1"/>
    <cellStyle name="Uwaga 3" xfId="14041" hidden="1"/>
    <cellStyle name="Uwaga 3" xfId="14043" hidden="1"/>
    <cellStyle name="Uwaga 3" xfId="14045" hidden="1"/>
    <cellStyle name="Uwaga 3" xfId="14056" hidden="1"/>
    <cellStyle name="Uwaga 3" xfId="14058" hidden="1"/>
    <cellStyle name="Uwaga 3" xfId="14059" hidden="1"/>
    <cellStyle name="Uwaga 3" xfId="14071" hidden="1"/>
    <cellStyle name="Uwaga 3" xfId="14072" hidden="1"/>
    <cellStyle name="Uwaga 3" xfId="14073" hidden="1"/>
    <cellStyle name="Uwaga 3" xfId="14086" hidden="1"/>
    <cellStyle name="Uwaga 3" xfId="14088" hidden="1"/>
    <cellStyle name="Uwaga 3" xfId="14090" hidden="1"/>
    <cellStyle name="Uwaga 3" xfId="14101" hidden="1"/>
    <cellStyle name="Uwaga 3" xfId="14103" hidden="1"/>
    <cellStyle name="Uwaga 3" xfId="14105" hidden="1"/>
    <cellStyle name="Uwaga 3" xfId="14116" hidden="1"/>
    <cellStyle name="Uwaga 3" xfId="14118" hidden="1"/>
    <cellStyle name="Uwaga 3" xfId="14120" hidden="1"/>
    <cellStyle name="Uwaga 3" xfId="14131" hidden="1"/>
    <cellStyle name="Uwaga 3" xfId="14132" hidden="1"/>
    <cellStyle name="Uwaga 3" xfId="14134" hidden="1"/>
    <cellStyle name="Uwaga 3" xfId="14145" hidden="1"/>
    <cellStyle name="Uwaga 3" xfId="14147" hidden="1"/>
    <cellStyle name="Uwaga 3" xfId="14148" hidden="1"/>
    <cellStyle name="Uwaga 3" xfId="14157" hidden="1"/>
    <cellStyle name="Uwaga 3" xfId="14160" hidden="1"/>
    <cellStyle name="Uwaga 3" xfId="14162" hidden="1"/>
    <cellStyle name="Uwaga 3" xfId="14173" hidden="1"/>
    <cellStyle name="Uwaga 3" xfId="14175" hidden="1"/>
    <cellStyle name="Uwaga 3" xfId="14177" hidden="1"/>
    <cellStyle name="Uwaga 3" xfId="14189" hidden="1"/>
    <cellStyle name="Uwaga 3" xfId="14191" hidden="1"/>
    <cellStyle name="Uwaga 3" xfId="14193" hidden="1"/>
    <cellStyle name="Uwaga 3" xfId="14201" hidden="1"/>
    <cellStyle name="Uwaga 3" xfId="14203" hidden="1"/>
    <cellStyle name="Uwaga 3" xfId="14206" hidden="1"/>
    <cellStyle name="Uwaga 3" xfId="14196" hidden="1"/>
    <cellStyle name="Uwaga 3" xfId="14195" hidden="1"/>
    <cellStyle name="Uwaga 3" xfId="14194" hidden="1"/>
    <cellStyle name="Uwaga 3" xfId="14181" hidden="1"/>
    <cellStyle name="Uwaga 3" xfId="14180" hidden="1"/>
    <cellStyle name="Uwaga 3" xfId="14179" hidden="1"/>
    <cellStyle name="Uwaga 3" xfId="14166" hidden="1"/>
    <cellStyle name="Uwaga 3" xfId="14165" hidden="1"/>
    <cellStyle name="Uwaga 3" xfId="14164" hidden="1"/>
    <cellStyle name="Uwaga 3" xfId="14151" hidden="1"/>
    <cellStyle name="Uwaga 3" xfId="14150" hidden="1"/>
    <cellStyle name="Uwaga 3" xfId="14149" hidden="1"/>
    <cellStyle name="Uwaga 3" xfId="14136" hidden="1"/>
    <cellStyle name="Uwaga 3" xfId="14135" hidden="1"/>
    <cellStyle name="Uwaga 3" xfId="14133" hidden="1"/>
    <cellStyle name="Uwaga 3" xfId="14122" hidden="1"/>
    <cellStyle name="Uwaga 3" xfId="14119" hidden="1"/>
    <cellStyle name="Uwaga 3" xfId="14117" hidden="1"/>
    <cellStyle name="Uwaga 3" xfId="14107" hidden="1"/>
    <cellStyle name="Uwaga 3" xfId="14104" hidden="1"/>
    <cellStyle name="Uwaga 3" xfId="14102" hidden="1"/>
    <cellStyle name="Uwaga 3" xfId="14092" hidden="1"/>
    <cellStyle name="Uwaga 3" xfId="14089" hidden="1"/>
    <cellStyle name="Uwaga 3" xfId="14087" hidden="1"/>
    <cellStyle name="Uwaga 3" xfId="14077" hidden="1"/>
    <cellStyle name="Uwaga 3" xfId="14075" hidden="1"/>
    <cellStyle name="Uwaga 3" xfId="14074" hidden="1"/>
    <cellStyle name="Uwaga 3" xfId="14062" hidden="1"/>
    <cellStyle name="Uwaga 3" xfId="14060" hidden="1"/>
    <cellStyle name="Uwaga 3" xfId="14057" hidden="1"/>
    <cellStyle name="Uwaga 3" xfId="14047" hidden="1"/>
    <cellStyle name="Uwaga 3" xfId="14044" hidden="1"/>
    <cellStyle name="Uwaga 3" xfId="14042" hidden="1"/>
    <cellStyle name="Uwaga 3" xfId="14032" hidden="1"/>
    <cellStyle name="Uwaga 3" xfId="14029" hidden="1"/>
    <cellStyle name="Uwaga 3" xfId="14027" hidden="1"/>
    <cellStyle name="Uwaga 3" xfId="14017" hidden="1"/>
    <cellStyle name="Uwaga 3" xfId="14015" hidden="1"/>
    <cellStyle name="Uwaga 3" xfId="14014" hidden="1"/>
    <cellStyle name="Uwaga 3" xfId="14002" hidden="1"/>
    <cellStyle name="Uwaga 3" xfId="13999" hidden="1"/>
    <cellStyle name="Uwaga 3" xfId="13997" hidden="1"/>
    <cellStyle name="Uwaga 3" xfId="13987" hidden="1"/>
    <cellStyle name="Uwaga 3" xfId="13984" hidden="1"/>
    <cellStyle name="Uwaga 3" xfId="13982" hidden="1"/>
    <cellStyle name="Uwaga 3" xfId="13972" hidden="1"/>
    <cellStyle name="Uwaga 3" xfId="13969" hidden="1"/>
    <cellStyle name="Uwaga 3" xfId="13967" hidden="1"/>
    <cellStyle name="Uwaga 3" xfId="13957" hidden="1"/>
    <cellStyle name="Uwaga 3" xfId="13955" hidden="1"/>
    <cellStyle name="Uwaga 3" xfId="13954" hidden="1"/>
    <cellStyle name="Uwaga 3" xfId="13941" hidden="1"/>
    <cellStyle name="Uwaga 3" xfId="13938" hidden="1"/>
    <cellStyle name="Uwaga 3" xfId="13936" hidden="1"/>
    <cellStyle name="Uwaga 3" xfId="13926" hidden="1"/>
    <cellStyle name="Uwaga 3" xfId="13923" hidden="1"/>
    <cellStyle name="Uwaga 3" xfId="13921" hidden="1"/>
    <cellStyle name="Uwaga 3" xfId="13911" hidden="1"/>
    <cellStyle name="Uwaga 3" xfId="13908" hidden="1"/>
    <cellStyle name="Uwaga 3" xfId="13906" hidden="1"/>
    <cellStyle name="Uwaga 3" xfId="13897" hidden="1"/>
    <cellStyle name="Uwaga 3" xfId="13895" hidden="1"/>
    <cellStyle name="Uwaga 3" xfId="13894" hidden="1"/>
    <cellStyle name="Uwaga 3" xfId="13882" hidden="1"/>
    <cellStyle name="Uwaga 3" xfId="13880" hidden="1"/>
    <cellStyle name="Uwaga 3" xfId="13878" hidden="1"/>
    <cellStyle name="Uwaga 3" xfId="13867" hidden="1"/>
    <cellStyle name="Uwaga 3" xfId="13865" hidden="1"/>
    <cellStyle name="Uwaga 3" xfId="13863" hidden="1"/>
    <cellStyle name="Uwaga 3" xfId="13852" hidden="1"/>
    <cellStyle name="Uwaga 3" xfId="13850" hidden="1"/>
    <cellStyle name="Uwaga 3" xfId="13848" hidden="1"/>
    <cellStyle name="Uwaga 3" xfId="13837" hidden="1"/>
    <cellStyle name="Uwaga 3" xfId="13835" hidden="1"/>
    <cellStyle name="Uwaga 3" xfId="13834" hidden="1"/>
    <cellStyle name="Uwaga 3" xfId="13821" hidden="1"/>
    <cellStyle name="Uwaga 3" xfId="13818" hidden="1"/>
    <cellStyle name="Uwaga 3" xfId="13816" hidden="1"/>
    <cellStyle name="Uwaga 3" xfId="13806" hidden="1"/>
    <cellStyle name="Uwaga 3" xfId="13803" hidden="1"/>
    <cellStyle name="Uwaga 3" xfId="13801" hidden="1"/>
    <cellStyle name="Uwaga 3" xfId="13791" hidden="1"/>
    <cellStyle name="Uwaga 3" xfId="13788" hidden="1"/>
    <cellStyle name="Uwaga 3" xfId="13786" hidden="1"/>
    <cellStyle name="Uwaga 3" xfId="13777" hidden="1"/>
    <cellStyle name="Uwaga 3" xfId="13775" hidden="1"/>
    <cellStyle name="Uwaga 3" xfId="13773" hidden="1"/>
    <cellStyle name="Uwaga 3" xfId="13761" hidden="1"/>
    <cellStyle name="Uwaga 3" xfId="13758" hidden="1"/>
    <cellStyle name="Uwaga 3" xfId="13756" hidden="1"/>
    <cellStyle name="Uwaga 3" xfId="13746" hidden="1"/>
    <cellStyle name="Uwaga 3" xfId="13743" hidden="1"/>
    <cellStyle name="Uwaga 3" xfId="13741" hidden="1"/>
    <cellStyle name="Uwaga 3" xfId="13731" hidden="1"/>
    <cellStyle name="Uwaga 3" xfId="13728" hidden="1"/>
    <cellStyle name="Uwaga 3" xfId="13726" hidden="1"/>
    <cellStyle name="Uwaga 3" xfId="13719" hidden="1"/>
    <cellStyle name="Uwaga 3" xfId="13716" hidden="1"/>
    <cellStyle name="Uwaga 3" xfId="13714" hidden="1"/>
    <cellStyle name="Uwaga 3" xfId="13704" hidden="1"/>
    <cellStyle name="Uwaga 3" xfId="13701" hidden="1"/>
    <cellStyle name="Uwaga 3" xfId="13698" hidden="1"/>
    <cellStyle name="Uwaga 3" xfId="13689" hidden="1"/>
    <cellStyle name="Uwaga 3" xfId="13685" hidden="1"/>
    <cellStyle name="Uwaga 3" xfId="13682" hidden="1"/>
    <cellStyle name="Uwaga 3" xfId="13674" hidden="1"/>
    <cellStyle name="Uwaga 3" xfId="13671" hidden="1"/>
    <cellStyle name="Uwaga 3" xfId="13668" hidden="1"/>
    <cellStyle name="Uwaga 3" xfId="13659" hidden="1"/>
    <cellStyle name="Uwaga 3" xfId="13656" hidden="1"/>
    <cellStyle name="Uwaga 3" xfId="13653" hidden="1"/>
    <cellStyle name="Uwaga 3" xfId="13643" hidden="1"/>
    <cellStyle name="Uwaga 3" xfId="13639" hidden="1"/>
    <cellStyle name="Uwaga 3" xfId="13636" hidden="1"/>
    <cellStyle name="Uwaga 3" xfId="13627" hidden="1"/>
    <cellStyle name="Uwaga 3" xfId="13623" hidden="1"/>
    <cellStyle name="Uwaga 3" xfId="13621" hidden="1"/>
    <cellStyle name="Uwaga 3" xfId="13613" hidden="1"/>
    <cellStyle name="Uwaga 3" xfId="13609" hidden="1"/>
    <cellStyle name="Uwaga 3" xfId="13606" hidden="1"/>
    <cellStyle name="Uwaga 3" xfId="13599" hidden="1"/>
    <cellStyle name="Uwaga 3" xfId="13596" hidden="1"/>
    <cellStyle name="Uwaga 3" xfId="13593" hidden="1"/>
    <cellStyle name="Uwaga 3" xfId="13584" hidden="1"/>
    <cellStyle name="Uwaga 3" xfId="13579" hidden="1"/>
    <cellStyle name="Uwaga 3" xfId="13576" hidden="1"/>
    <cellStyle name="Uwaga 3" xfId="13569" hidden="1"/>
    <cellStyle name="Uwaga 3" xfId="13564" hidden="1"/>
    <cellStyle name="Uwaga 3" xfId="13561" hidden="1"/>
    <cellStyle name="Uwaga 3" xfId="13554" hidden="1"/>
    <cellStyle name="Uwaga 3" xfId="13549" hidden="1"/>
    <cellStyle name="Uwaga 3" xfId="13546" hidden="1"/>
    <cellStyle name="Uwaga 3" xfId="13540" hidden="1"/>
    <cellStyle name="Uwaga 3" xfId="13536" hidden="1"/>
    <cellStyle name="Uwaga 3" xfId="13533" hidden="1"/>
    <cellStyle name="Uwaga 3" xfId="13525" hidden="1"/>
    <cellStyle name="Uwaga 3" xfId="13520" hidden="1"/>
    <cellStyle name="Uwaga 3" xfId="13516" hidden="1"/>
    <cellStyle name="Uwaga 3" xfId="13510" hidden="1"/>
    <cellStyle name="Uwaga 3" xfId="13505" hidden="1"/>
    <cellStyle name="Uwaga 3" xfId="13501" hidden="1"/>
    <cellStyle name="Uwaga 3" xfId="13495" hidden="1"/>
    <cellStyle name="Uwaga 3" xfId="13490" hidden="1"/>
    <cellStyle name="Uwaga 3" xfId="13486" hidden="1"/>
    <cellStyle name="Uwaga 3" xfId="13481" hidden="1"/>
    <cellStyle name="Uwaga 3" xfId="13477" hidden="1"/>
    <cellStyle name="Uwaga 3" xfId="13473" hidden="1"/>
    <cellStyle name="Uwaga 3" xfId="13465" hidden="1"/>
    <cellStyle name="Uwaga 3" xfId="13460" hidden="1"/>
    <cellStyle name="Uwaga 3" xfId="13456" hidden="1"/>
    <cellStyle name="Uwaga 3" xfId="13450" hidden="1"/>
    <cellStyle name="Uwaga 3" xfId="13445" hidden="1"/>
    <cellStyle name="Uwaga 3" xfId="13441" hidden="1"/>
    <cellStyle name="Uwaga 3" xfId="13435" hidden="1"/>
    <cellStyle name="Uwaga 3" xfId="13430" hidden="1"/>
    <cellStyle name="Uwaga 3" xfId="13426" hidden="1"/>
    <cellStyle name="Uwaga 3" xfId="13422" hidden="1"/>
    <cellStyle name="Uwaga 3" xfId="13417" hidden="1"/>
    <cellStyle name="Uwaga 3" xfId="13412" hidden="1"/>
    <cellStyle name="Uwaga 3" xfId="13407" hidden="1"/>
    <cellStyle name="Uwaga 3" xfId="13403" hidden="1"/>
    <cellStyle name="Uwaga 3" xfId="13399" hidden="1"/>
    <cellStyle name="Uwaga 3" xfId="13392" hidden="1"/>
    <cellStyle name="Uwaga 3" xfId="13388" hidden="1"/>
    <cellStyle name="Uwaga 3" xfId="13383" hidden="1"/>
    <cellStyle name="Uwaga 3" xfId="13377" hidden="1"/>
    <cellStyle name="Uwaga 3" xfId="13373" hidden="1"/>
    <cellStyle name="Uwaga 3" xfId="13368" hidden="1"/>
    <cellStyle name="Uwaga 3" xfId="13362" hidden="1"/>
    <cellStyle name="Uwaga 3" xfId="13358" hidden="1"/>
    <cellStyle name="Uwaga 3" xfId="13353" hidden="1"/>
    <cellStyle name="Uwaga 3" xfId="13347" hidden="1"/>
    <cellStyle name="Uwaga 3" xfId="13343" hidden="1"/>
    <cellStyle name="Uwaga 3" xfId="13339" hidden="1"/>
    <cellStyle name="Uwaga 3" xfId="14199" hidden="1"/>
    <cellStyle name="Uwaga 3" xfId="14198" hidden="1"/>
    <cellStyle name="Uwaga 3" xfId="14197" hidden="1"/>
    <cellStyle name="Uwaga 3" xfId="14184" hidden="1"/>
    <cellStyle name="Uwaga 3" xfId="14183" hidden="1"/>
    <cellStyle name="Uwaga 3" xfId="14182" hidden="1"/>
    <cellStyle name="Uwaga 3" xfId="14169" hidden="1"/>
    <cellStyle name="Uwaga 3" xfId="14168" hidden="1"/>
    <cellStyle name="Uwaga 3" xfId="14167" hidden="1"/>
    <cellStyle name="Uwaga 3" xfId="14154" hidden="1"/>
    <cellStyle name="Uwaga 3" xfId="14153" hidden="1"/>
    <cellStyle name="Uwaga 3" xfId="14152" hidden="1"/>
    <cellStyle name="Uwaga 3" xfId="14139" hidden="1"/>
    <cellStyle name="Uwaga 3" xfId="14138" hidden="1"/>
    <cellStyle name="Uwaga 3" xfId="14137" hidden="1"/>
    <cellStyle name="Uwaga 3" xfId="14125" hidden="1"/>
    <cellStyle name="Uwaga 3" xfId="14123" hidden="1"/>
    <cellStyle name="Uwaga 3" xfId="14121" hidden="1"/>
    <cellStyle name="Uwaga 3" xfId="14110" hidden="1"/>
    <cellStyle name="Uwaga 3" xfId="14108" hidden="1"/>
    <cellStyle name="Uwaga 3" xfId="14106" hidden="1"/>
    <cellStyle name="Uwaga 3" xfId="14095" hidden="1"/>
    <cellStyle name="Uwaga 3" xfId="14093" hidden="1"/>
    <cellStyle name="Uwaga 3" xfId="14091" hidden="1"/>
    <cellStyle name="Uwaga 3" xfId="14080" hidden="1"/>
    <cellStyle name="Uwaga 3" xfId="14078" hidden="1"/>
    <cellStyle name="Uwaga 3" xfId="14076" hidden="1"/>
    <cellStyle name="Uwaga 3" xfId="14065" hidden="1"/>
    <cellStyle name="Uwaga 3" xfId="14063" hidden="1"/>
    <cellStyle name="Uwaga 3" xfId="14061" hidden="1"/>
    <cellStyle name="Uwaga 3" xfId="14050" hidden="1"/>
    <cellStyle name="Uwaga 3" xfId="14048" hidden="1"/>
    <cellStyle name="Uwaga 3" xfId="14046" hidden="1"/>
    <cellStyle name="Uwaga 3" xfId="14035" hidden="1"/>
    <cellStyle name="Uwaga 3" xfId="14033" hidden="1"/>
    <cellStyle name="Uwaga 3" xfId="14031" hidden="1"/>
    <cellStyle name="Uwaga 3" xfId="14020" hidden="1"/>
    <cellStyle name="Uwaga 3" xfId="14018" hidden="1"/>
    <cellStyle name="Uwaga 3" xfId="14016" hidden="1"/>
    <cellStyle name="Uwaga 3" xfId="14005" hidden="1"/>
    <cellStyle name="Uwaga 3" xfId="14003" hidden="1"/>
    <cellStyle name="Uwaga 3" xfId="14001" hidden="1"/>
    <cellStyle name="Uwaga 3" xfId="13990" hidden="1"/>
    <cellStyle name="Uwaga 3" xfId="13988" hidden="1"/>
    <cellStyle name="Uwaga 3" xfId="13986" hidden="1"/>
    <cellStyle name="Uwaga 3" xfId="13975" hidden="1"/>
    <cellStyle name="Uwaga 3" xfId="13973" hidden="1"/>
    <cellStyle name="Uwaga 3" xfId="13971" hidden="1"/>
    <cellStyle name="Uwaga 3" xfId="13960" hidden="1"/>
    <cellStyle name="Uwaga 3" xfId="13958" hidden="1"/>
    <cellStyle name="Uwaga 3" xfId="13956" hidden="1"/>
    <cellStyle name="Uwaga 3" xfId="13945" hidden="1"/>
    <cellStyle name="Uwaga 3" xfId="13943" hidden="1"/>
    <cellStyle name="Uwaga 3" xfId="13940" hidden="1"/>
    <cellStyle name="Uwaga 3" xfId="13930" hidden="1"/>
    <cellStyle name="Uwaga 3" xfId="13927" hidden="1"/>
    <cellStyle name="Uwaga 3" xfId="13924" hidden="1"/>
    <cellStyle name="Uwaga 3" xfId="13915" hidden="1"/>
    <cellStyle name="Uwaga 3" xfId="13913" hidden="1"/>
    <cellStyle name="Uwaga 3" xfId="13910" hidden="1"/>
    <cellStyle name="Uwaga 3" xfId="13900" hidden="1"/>
    <cellStyle name="Uwaga 3" xfId="13898" hidden="1"/>
    <cellStyle name="Uwaga 3" xfId="13896" hidden="1"/>
    <cellStyle name="Uwaga 3" xfId="13885" hidden="1"/>
    <cellStyle name="Uwaga 3" xfId="13883" hidden="1"/>
    <cellStyle name="Uwaga 3" xfId="13881" hidden="1"/>
    <cellStyle name="Uwaga 3" xfId="13870" hidden="1"/>
    <cellStyle name="Uwaga 3" xfId="13868" hidden="1"/>
    <cellStyle name="Uwaga 3" xfId="13866" hidden="1"/>
    <cellStyle name="Uwaga 3" xfId="13855" hidden="1"/>
    <cellStyle name="Uwaga 3" xfId="13853" hidden="1"/>
    <cellStyle name="Uwaga 3" xfId="13851" hidden="1"/>
    <cellStyle name="Uwaga 3" xfId="13840" hidden="1"/>
    <cellStyle name="Uwaga 3" xfId="13838" hidden="1"/>
    <cellStyle name="Uwaga 3" xfId="13836" hidden="1"/>
    <cellStyle name="Uwaga 3" xfId="13825" hidden="1"/>
    <cellStyle name="Uwaga 3" xfId="13823" hidden="1"/>
    <cellStyle name="Uwaga 3" xfId="13820" hidden="1"/>
    <cellStyle name="Uwaga 3" xfId="13810" hidden="1"/>
    <cellStyle name="Uwaga 3" xfId="13807" hidden="1"/>
    <cellStyle name="Uwaga 3" xfId="13804" hidden="1"/>
    <cellStyle name="Uwaga 3" xfId="13795" hidden="1"/>
    <cellStyle name="Uwaga 3" xfId="13792" hidden="1"/>
    <cellStyle name="Uwaga 3" xfId="13789" hidden="1"/>
    <cellStyle name="Uwaga 3" xfId="13780" hidden="1"/>
    <cellStyle name="Uwaga 3" xfId="13778" hidden="1"/>
    <cellStyle name="Uwaga 3" xfId="13776" hidden="1"/>
    <cellStyle name="Uwaga 3" xfId="13765" hidden="1"/>
    <cellStyle name="Uwaga 3" xfId="13762" hidden="1"/>
    <cellStyle name="Uwaga 3" xfId="13759" hidden="1"/>
    <cellStyle name="Uwaga 3" xfId="13750" hidden="1"/>
    <cellStyle name="Uwaga 3" xfId="13747" hidden="1"/>
    <cellStyle name="Uwaga 3" xfId="13744" hidden="1"/>
    <cellStyle name="Uwaga 3" xfId="13735" hidden="1"/>
    <cellStyle name="Uwaga 3" xfId="13732" hidden="1"/>
    <cellStyle name="Uwaga 3" xfId="13729" hidden="1"/>
    <cellStyle name="Uwaga 3" xfId="13722" hidden="1"/>
    <cellStyle name="Uwaga 3" xfId="13718" hidden="1"/>
    <cellStyle name="Uwaga 3" xfId="13715" hidden="1"/>
    <cellStyle name="Uwaga 3" xfId="13707" hidden="1"/>
    <cellStyle name="Uwaga 3" xfId="13703" hidden="1"/>
    <cellStyle name="Uwaga 3" xfId="13700" hidden="1"/>
    <cellStyle name="Uwaga 3" xfId="13692" hidden="1"/>
    <cellStyle name="Uwaga 3" xfId="13688" hidden="1"/>
    <cellStyle name="Uwaga 3" xfId="13684" hidden="1"/>
    <cellStyle name="Uwaga 3" xfId="13677" hidden="1"/>
    <cellStyle name="Uwaga 3" xfId="13673" hidden="1"/>
    <cellStyle name="Uwaga 3" xfId="13670" hidden="1"/>
    <cellStyle name="Uwaga 3" xfId="13662" hidden="1"/>
    <cellStyle name="Uwaga 3" xfId="13658" hidden="1"/>
    <cellStyle name="Uwaga 3" xfId="13655" hidden="1"/>
    <cellStyle name="Uwaga 3" xfId="13646" hidden="1"/>
    <cellStyle name="Uwaga 3" xfId="13641" hidden="1"/>
    <cellStyle name="Uwaga 3" xfId="13637" hidden="1"/>
    <cellStyle name="Uwaga 3" xfId="13631" hidden="1"/>
    <cellStyle name="Uwaga 3" xfId="13626" hidden="1"/>
    <cellStyle name="Uwaga 3" xfId="13622" hidden="1"/>
    <cellStyle name="Uwaga 3" xfId="13616" hidden="1"/>
    <cellStyle name="Uwaga 3" xfId="13611" hidden="1"/>
    <cellStyle name="Uwaga 3" xfId="13607" hidden="1"/>
    <cellStyle name="Uwaga 3" xfId="13602" hidden="1"/>
    <cellStyle name="Uwaga 3" xfId="13598" hidden="1"/>
    <cellStyle name="Uwaga 3" xfId="13594" hidden="1"/>
    <cellStyle name="Uwaga 3" xfId="13587" hidden="1"/>
    <cellStyle name="Uwaga 3" xfId="13582" hidden="1"/>
    <cellStyle name="Uwaga 3" xfId="13578" hidden="1"/>
    <cellStyle name="Uwaga 3" xfId="13571" hidden="1"/>
    <cellStyle name="Uwaga 3" xfId="13566" hidden="1"/>
    <cellStyle name="Uwaga 3" xfId="13562" hidden="1"/>
    <cellStyle name="Uwaga 3" xfId="13557" hidden="1"/>
    <cellStyle name="Uwaga 3" xfId="13552" hidden="1"/>
    <cellStyle name="Uwaga 3" xfId="13548" hidden="1"/>
    <cellStyle name="Uwaga 3" xfId="13542" hidden="1"/>
    <cellStyle name="Uwaga 3" xfId="13538" hidden="1"/>
    <cellStyle name="Uwaga 3" xfId="13535" hidden="1"/>
    <cellStyle name="Uwaga 3" xfId="13528" hidden="1"/>
    <cellStyle name="Uwaga 3" xfId="13523" hidden="1"/>
    <cellStyle name="Uwaga 3" xfId="13518" hidden="1"/>
    <cellStyle name="Uwaga 3" xfId="13512" hidden="1"/>
    <cellStyle name="Uwaga 3" xfId="13507" hidden="1"/>
    <cellStyle name="Uwaga 3" xfId="13502" hidden="1"/>
    <cellStyle name="Uwaga 3" xfId="13497" hidden="1"/>
    <cellStyle name="Uwaga 3" xfId="13492" hidden="1"/>
    <cellStyle name="Uwaga 3" xfId="13487" hidden="1"/>
    <cellStyle name="Uwaga 3" xfId="13483" hidden="1"/>
    <cellStyle name="Uwaga 3" xfId="13479" hidden="1"/>
    <cellStyle name="Uwaga 3" xfId="13474" hidden="1"/>
    <cellStyle name="Uwaga 3" xfId="13467" hidden="1"/>
    <cellStyle name="Uwaga 3" xfId="13462" hidden="1"/>
    <cellStyle name="Uwaga 3" xfId="13457" hidden="1"/>
    <cellStyle name="Uwaga 3" xfId="13451" hidden="1"/>
    <cellStyle name="Uwaga 3" xfId="13446" hidden="1"/>
    <cellStyle name="Uwaga 3" xfId="13442" hidden="1"/>
    <cellStyle name="Uwaga 3" xfId="13437" hidden="1"/>
    <cellStyle name="Uwaga 3" xfId="13432" hidden="1"/>
    <cellStyle name="Uwaga 3" xfId="13427" hidden="1"/>
    <cellStyle name="Uwaga 3" xfId="13423" hidden="1"/>
    <cellStyle name="Uwaga 3" xfId="13418" hidden="1"/>
    <cellStyle name="Uwaga 3" xfId="13413" hidden="1"/>
    <cellStyle name="Uwaga 3" xfId="13408" hidden="1"/>
    <cellStyle name="Uwaga 3" xfId="13404" hidden="1"/>
    <cellStyle name="Uwaga 3" xfId="13400" hidden="1"/>
    <cellStyle name="Uwaga 3" xfId="13393" hidden="1"/>
    <cellStyle name="Uwaga 3" xfId="13389" hidden="1"/>
    <cellStyle name="Uwaga 3" xfId="13384" hidden="1"/>
    <cellStyle name="Uwaga 3" xfId="13378" hidden="1"/>
    <cellStyle name="Uwaga 3" xfId="13374" hidden="1"/>
    <cellStyle name="Uwaga 3" xfId="13369" hidden="1"/>
    <cellStyle name="Uwaga 3" xfId="13363" hidden="1"/>
    <cellStyle name="Uwaga 3" xfId="13359" hidden="1"/>
    <cellStyle name="Uwaga 3" xfId="13355" hidden="1"/>
    <cellStyle name="Uwaga 3" xfId="13348" hidden="1"/>
    <cellStyle name="Uwaga 3" xfId="13344" hidden="1"/>
    <cellStyle name="Uwaga 3" xfId="13340" hidden="1"/>
    <cellStyle name="Uwaga 3" xfId="14204" hidden="1"/>
    <cellStyle name="Uwaga 3" xfId="14202" hidden="1"/>
    <cellStyle name="Uwaga 3" xfId="14200" hidden="1"/>
    <cellStyle name="Uwaga 3" xfId="14187" hidden="1"/>
    <cellStyle name="Uwaga 3" xfId="14186" hidden="1"/>
    <cellStyle name="Uwaga 3" xfId="14185" hidden="1"/>
    <cellStyle name="Uwaga 3" xfId="14172" hidden="1"/>
    <cellStyle name="Uwaga 3" xfId="14171" hidden="1"/>
    <cellStyle name="Uwaga 3" xfId="14170" hidden="1"/>
    <cellStyle name="Uwaga 3" xfId="14158" hidden="1"/>
    <cellStyle name="Uwaga 3" xfId="14156" hidden="1"/>
    <cellStyle name="Uwaga 3" xfId="14155" hidden="1"/>
    <cellStyle name="Uwaga 3" xfId="14142" hidden="1"/>
    <cellStyle name="Uwaga 3" xfId="14141" hidden="1"/>
    <cellStyle name="Uwaga 3" xfId="14140" hidden="1"/>
    <cellStyle name="Uwaga 3" xfId="14128" hidden="1"/>
    <cellStyle name="Uwaga 3" xfId="14126" hidden="1"/>
    <cellStyle name="Uwaga 3" xfId="14124" hidden="1"/>
    <cellStyle name="Uwaga 3" xfId="14113" hidden="1"/>
    <cellStyle name="Uwaga 3" xfId="14111" hidden="1"/>
    <cellStyle name="Uwaga 3" xfId="14109" hidden="1"/>
    <cellStyle name="Uwaga 3" xfId="14098" hidden="1"/>
    <cellStyle name="Uwaga 3" xfId="14096" hidden="1"/>
    <cellStyle name="Uwaga 3" xfId="14094" hidden="1"/>
    <cellStyle name="Uwaga 3" xfId="14083" hidden="1"/>
    <cellStyle name="Uwaga 3" xfId="14081" hidden="1"/>
    <cellStyle name="Uwaga 3" xfId="14079" hidden="1"/>
    <cellStyle name="Uwaga 3" xfId="14068" hidden="1"/>
    <cellStyle name="Uwaga 3" xfId="14066" hidden="1"/>
    <cellStyle name="Uwaga 3" xfId="14064" hidden="1"/>
    <cellStyle name="Uwaga 3" xfId="14053" hidden="1"/>
    <cellStyle name="Uwaga 3" xfId="14051" hidden="1"/>
    <cellStyle name="Uwaga 3" xfId="14049" hidden="1"/>
    <cellStyle name="Uwaga 3" xfId="14038" hidden="1"/>
    <cellStyle name="Uwaga 3" xfId="14036" hidden="1"/>
    <cellStyle name="Uwaga 3" xfId="14034" hidden="1"/>
    <cellStyle name="Uwaga 3" xfId="14023" hidden="1"/>
    <cellStyle name="Uwaga 3" xfId="14021" hidden="1"/>
    <cellStyle name="Uwaga 3" xfId="14019" hidden="1"/>
    <cellStyle name="Uwaga 3" xfId="14008" hidden="1"/>
    <cellStyle name="Uwaga 3" xfId="14006" hidden="1"/>
    <cellStyle name="Uwaga 3" xfId="14004" hidden="1"/>
    <cellStyle name="Uwaga 3" xfId="13993" hidden="1"/>
    <cellStyle name="Uwaga 3" xfId="13991" hidden="1"/>
    <cellStyle name="Uwaga 3" xfId="13989" hidden="1"/>
    <cellStyle name="Uwaga 3" xfId="13978" hidden="1"/>
    <cellStyle name="Uwaga 3" xfId="13976" hidden="1"/>
    <cellStyle name="Uwaga 3" xfId="13974" hidden="1"/>
    <cellStyle name="Uwaga 3" xfId="13963" hidden="1"/>
    <cellStyle name="Uwaga 3" xfId="13961" hidden="1"/>
    <cellStyle name="Uwaga 3" xfId="13959" hidden="1"/>
    <cellStyle name="Uwaga 3" xfId="13948" hidden="1"/>
    <cellStyle name="Uwaga 3" xfId="13946" hidden="1"/>
    <cellStyle name="Uwaga 3" xfId="13944" hidden="1"/>
    <cellStyle name="Uwaga 3" xfId="13933" hidden="1"/>
    <cellStyle name="Uwaga 3" xfId="13931" hidden="1"/>
    <cellStyle name="Uwaga 3" xfId="13929" hidden="1"/>
    <cellStyle name="Uwaga 3" xfId="13918" hidden="1"/>
    <cellStyle name="Uwaga 3" xfId="13916" hidden="1"/>
    <cellStyle name="Uwaga 3" xfId="13914" hidden="1"/>
    <cellStyle name="Uwaga 3" xfId="13903" hidden="1"/>
    <cellStyle name="Uwaga 3" xfId="13901" hidden="1"/>
    <cellStyle name="Uwaga 3" xfId="13899" hidden="1"/>
    <cellStyle name="Uwaga 3" xfId="13888" hidden="1"/>
    <cellStyle name="Uwaga 3" xfId="13886" hidden="1"/>
    <cellStyle name="Uwaga 3" xfId="13884" hidden="1"/>
    <cellStyle name="Uwaga 3" xfId="13873" hidden="1"/>
    <cellStyle name="Uwaga 3" xfId="13871" hidden="1"/>
    <cellStyle name="Uwaga 3" xfId="13869" hidden="1"/>
    <cellStyle name="Uwaga 3" xfId="13858" hidden="1"/>
    <cellStyle name="Uwaga 3" xfId="13856" hidden="1"/>
    <cellStyle name="Uwaga 3" xfId="13854" hidden="1"/>
    <cellStyle name="Uwaga 3" xfId="13843" hidden="1"/>
    <cellStyle name="Uwaga 3" xfId="13841" hidden="1"/>
    <cellStyle name="Uwaga 3" xfId="13839" hidden="1"/>
    <cellStyle name="Uwaga 3" xfId="13828" hidden="1"/>
    <cellStyle name="Uwaga 3" xfId="13826" hidden="1"/>
    <cellStyle name="Uwaga 3" xfId="13824" hidden="1"/>
    <cellStyle name="Uwaga 3" xfId="13813" hidden="1"/>
    <cellStyle name="Uwaga 3" xfId="13811" hidden="1"/>
    <cellStyle name="Uwaga 3" xfId="13808" hidden="1"/>
    <cellStyle name="Uwaga 3" xfId="13798" hidden="1"/>
    <cellStyle name="Uwaga 3" xfId="13796" hidden="1"/>
    <cellStyle name="Uwaga 3" xfId="13794" hidden="1"/>
    <cellStyle name="Uwaga 3" xfId="13783" hidden="1"/>
    <cellStyle name="Uwaga 3" xfId="13781" hidden="1"/>
    <cellStyle name="Uwaga 3" xfId="13779" hidden="1"/>
    <cellStyle name="Uwaga 3" xfId="13768" hidden="1"/>
    <cellStyle name="Uwaga 3" xfId="13766" hidden="1"/>
    <cellStyle name="Uwaga 3" xfId="13763" hidden="1"/>
    <cellStyle name="Uwaga 3" xfId="13753" hidden="1"/>
    <cellStyle name="Uwaga 3" xfId="13751" hidden="1"/>
    <cellStyle name="Uwaga 3" xfId="13748" hidden="1"/>
    <cellStyle name="Uwaga 3" xfId="13738" hidden="1"/>
    <cellStyle name="Uwaga 3" xfId="13736" hidden="1"/>
    <cellStyle name="Uwaga 3" xfId="13733" hidden="1"/>
    <cellStyle name="Uwaga 3" xfId="13724" hidden="1"/>
    <cellStyle name="Uwaga 3" xfId="13721" hidden="1"/>
    <cellStyle name="Uwaga 3" xfId="13717" hidden="1"/>
    <cellStyle name="Uwaga 3" xfId="13709" hidden="1"/>
    <cellStyle name="Uwaga 3" xfId="13706" hidden="1"/>
    <cellStyle name="Uwaga 3" xfId="13702" hidden="1"/>
    <cellStyle name="Uwaga 3" xfId="13694" hidden="1"/>
    <cellStyle name="Uwaga 3" xfId="13691" hidden="1"/>
    <cellStyle name="Uwaga 3" xfId="13687" hidden="1"/>
    <cellStyle name="Uwaga 3" xfId="13679" hidden="1"/>
    <cellStyle name="Uwaga 3" xfId="13676" hidden="1"/>
    <cellStyle name="Uwaga 3" xfId="13672" hidden="1"/>
    <cellStyle name="Uwaga 3" xfId="13664" hidden="1"/>
    <cellStyle name="Uwaga 3" xfId="13661" hidden="1"/>
    <cellStyle name="Uwaga 3" xfId="13657" hidden="1"/>
    <cellStyle name="Uwaga 3" xfId="13649" hidden="1"/>
    <cellStyle name="Uwaga 3" xfId="13645" hidden="1"/>
    <cellStyle name="Uwaga 3" xfId="13640" hidden="1"/>
    <cellStyle name="Uwaga 3" xfId="13634" hidden="1"/>
    <cellStyle name="Uwaga 3" xfId="13630" hidden="1"/>
    <cellStyle name="Uwaga 3" xfId="13625" hidden="1"/>
    <cellStyle name="Uwaga 3" xfId="13619" hidden="1"/>
    <cellStyle name="Uwaga 3" xfId="13615" hidden="1"/>
    <cellStyle name="Uwaga 3" xfId="13610" hidden="1"/>
    <cellStyle name="Uwaga 3" xfId="13604" hidden="1"/>
    <cellStyle name="Uwaga 3" xfId="13601" hidden="1"/>
    <cellStyle name="Uwaga 3" xfId="13597" hidden="1"/>
    <cellStyle name="Uwaga 3" xfId="13589" hidden="1"/>
    <cellStyle name="Uwaga 3" xfId="13586" hidden="1"/>
    <cellStyle name="Uwaga 3" xfId="13581" hidden="1"/>
    <cellStyle name="Uwaga 3" xfId="13574" hidden="1"/>
    <cellStyle name="Uwaga 3" xfId="13570" hidden="1"/>
    <cellStyle name="Uwaga 3" xfId="13565" hidden="1"/>
    <cellStyle name="Uwaga 3" xfId="13559" hidden="1"/>
    <cellStyle name="Uwaga 3" xfId="13555" hidden="1"/>
    <cellStyle name="Uwaga 3" xfId="13550" hidden="1"/>
    <cellStyle name="Uwaga 3" xfId="13544" hidden="1"/>
    <cellStyle name="Uwaga 3" xfId="13541" hidden="1"/>
    <cellStyle name="Uwaga 3" xfId="13537" hidden="1"/>
    <cellStyle name="Uwaga 3" xfId="13529" hidden="1"/>
    <cellStyle name="Uwaga 3" xfId="13524" hidden="1"/>
    <cellStyle name="Uwaga 3" xfId="13519" hidden="1"/>
    <cellStyle name="Uwaga 3" xfId="13514" hidden="1"/>
    <cellStyle name="Uwaga 3" xfId="13509" hidden="1"/>
    <cellStyle name="Uwaga 3" xfId="13504" hidden="1"/>
    <cellStyle name="Uwaga 3" xfId="13499" hidden="1"/>
    <cellStyle name="Uwaga 3" xfId="13494" hidden="1"/>
    <cellStyle name="Uwaga 3" xfId="13489" hidden="1"/>
    <cellStyle name="Uwaga 3" xfId="13484" hidden="1"/>
    <cellStyle name="Uwaga 3" xfId="13480" hidden="1"/>
    <cellStyle name="Uwaga 3" xfId="13475" hidden="1"/>
    <cellStyle name="Uwaga 3" xfId="13468" hidden="1"/>
    <cellStyle name="Uwaga 3" xfId="13463" hidden="1"/>
    <cellStyle name="Uwaga 3" xfId="13458" hidden="1"/>
    <cellStyle name="Uwaga 3" xfId="13453" hidden="1"/>
    <cellStyle name="Uwaga 3" xfId="13448" hidden="1"/>
    <cellStyle name="Uwaga 3" xfId="13443" hidden="1"/>
    <cellStyle name="Uwaga 3" xfId="13438" hidden="1"/>
    <cellStyle name="Uwaga 3" xfId="13433" hidden="1"/>
    <cellStyle name="Uwaga 3" xfId="13428" hidden="1"/>
    <cellStyle name="Uwaga 3" xfId="13424" hidden="1"/>
    <cellStyle name="Uwaga 3" xfId="13419" hidden="1"/>
    <cellStyle name="Uwaga 3" xfId="13414" hidden="1"/>
    <cellStyle name="Uwaga 3" xfId="13409" hidden="1"/>
    <cellStyle name="Uwaga 3" xfId="13405" hidden="1"/>
    <cellStyle name="Uwaga 3" xfId="13401" hidden="1"/>
    <cellStyle name="Uwaga 3" xfId="13394" hidden="1"/>
    <cellStyle name="Uwaga 3" xfId="13390" hidden="1"/>
    <cellStyle name="Uwaga 3" xfId="13385" hidden="1"/>
    <cellStyle name="Uwaga 3" xfId="13379" hidden="1"/>
    <cellStyle name="Uwaga 3" xfId="13375" hidden="1"/>
    <cellStyle name="Uwaga 3" xfId="13370" hidden="1"/>
    <cellStyle name="Uwaga 3" xfId="13364" hidden="1"/>
    <cellStyle name="Uwaga 3" xfId="13360" hidden="1"/>
    <cellStyle name="Uwaga 3" xfId="13356" hidden="1"/>
    <cellStyle name="Uwaga 3" xfId="13349" hidden="1"/>
    <cellStyle name="Uwaga 3" xfId="13345" hidden="1"/>
    <cellStyle name="Uwaga 3" xfId="13341" hidden="1"/>
    <cellStyle name="Uwaga 3" xfId="14208" hidden="1"/>
    <cellStyle name="Uwaga 3" xfId="14207" hidden="1"/>
    <cellStyle name="Uwaga 3" xfId="14205" hidden="1"/>
    <cellStyle name="Uwaga 3" xfId="14192" hidden="1"/>
    <cellStyle name="Uwaga 3" xfId="14190" hidden="1"/>
    <cellStyle name="Uwaga 3" xfId="14188" hidden="1"/>
    <cellStyle name="Uwaga 3" xfId="14178" hidden="1"/>
    <cellStyle name="Uwaga 3" xfId="14176" hidden="1"/>
    <cellStyle name="Uwaga 3" xfId="14174" hidden="1"/>
    <cellStyle name="Uwaga 3" xfId="14163" hidden="1"/>
    <cellStyle name="Uwaga 3" xfId="14161" hidden="1"/>
    <cellStyle name="Uwaga 3" xfId="14159" hidden="1"/>
    <cellStyle name="Uwaga 3" xfId="14146" hidden="1"/>
    <cellStyle name="Uwaga 3" xfId="14144" hidden="1"/>
    <cellStyle name="Uwaga 3" xfId="14143" hidden="1"/>
    <cellStyle name="Uwaga 3" xfId="14130" hidden="1"/>
    <cellStyle name="Uwaga 3" xfId="14129" hidden="1"/>
    <cellStyle name="Uwaga 3" xfId="14127" hidden="1"/>
    <cellStyle name="Uwaga 3" xfId="14115" hidden="1"/>
    <cellStyle name="Uwaga 3" xfId="14114" hidden="1"/>
    <cellStyle name="Uwaga 3" xfId="14112" hidden="1"/>
    <cellStyle name="Uwaga 3" xfId="14100" hidden="1"/>
    <cellStyle name="Uwaga 3" xfId="14099" hidden="1"/>
    <cellStyle name="Uwaga 3" xfId="14097" hidden="1"/>
    <cellStyle name="Uwaga 3" xfId="14085" hidden="1"/>
    <cellStyle name="Uwaga 3" xfId="14084" hidden="1"/>
    <cellStyle name="Uwaga 3" xfId="14082" hidden="1"/>
    <cellStyle name="Uwaga 3" xfId="14070" hidden="1"/>
    <cellStyle name="Uwaga 3" xfId="14069" hidden="1"/>
    <cellStyle name="Uwaga 3" xfId="14067" hidden="1"/>
    <cellStyle name="Uwaga 3" xfId="14055" hidden="1"/>
    <cellStyle name="Uwaga 3" xfId="14054" hidden="1"/>
    <cellStyle name="Uwaga 3" xfId="14052" hidden="1"/>
    <cellStyle name="Uwaga 3" xfId="14040" hidden="1"/>
    <cellStyle name="Uwaga 3" xfId="14039" hidden="1"/>
    <cellStyle name="Uwaga 3" xfId="14037" hidden="1"/>
    <cellStyle name="Uwaga 3" xfId="14025" hidden="1"/>
    <cellStyle name="Uwaga 3" xfId="14024" hidden="1"/>
    <cellStyle name="Uwaga 3" xfId="14022" hidden="1"/>
    <cellStyle name="Uwaga 3" xfId="14010" hidden="1"/>
    <cellStyle name="Uwaga 3" xfId="14009" hidden="1"/>
    <cellStyle name="Uwaga 3" xfId="14007" hidden="1"/>
    <cellStyle name="Uwaga 3" xfId="13995" hidden="1"/>
    <cellStyle name="Uwaga 3" xfId="13994" hidden="1"/>
    <cellStyle name="Uwaga 3" xfId="13992" hidden="1"/>
    <cellStyle name="Uwaga 3" xfId="13980" hidden="1"/>
    <cellStyle name="Uwaga 3" xfId="13979" hidden="1"/>
    <cellStyle name="Uwaga 3" xfId="13977" hidden="1"/>
    <cellStyle name="Uwaga 3" xfId="13965" hidden="1"/>
    <cellStyle name="Uwaga 3" xfId="13964" hidden="1"/>
    <cellStyle name="Uwaga 3" xfId="13962" hidden="1"/>
    <cellStyle name="Uwaga 3" xfId="13950" hidden="1"/>
    <cellStyle name="Uwaga 3" xfId="13949" hidden="1"/>
    <cellStyle name="Uwaga 3" xfId="13947" hidden="1"/>
    <cellStyle name="Uwaga 3" xfId="13935" hidden="1"/>
    <cellStyle name="Uwaga 3" xfId="13934" hidden="1"/>
    <cellStyle name="Uwaga 3" xfId="13932" hidden="1"/>
    <cellStyle name="Uwaga 3" xfId="13920" hidden="1"/>
    <cellStyle name="Uwaga 3" xfId="13919" hidden="1"/>
    <cellStyle name="Uwaga 3" xfId="13917" hidden="1"/>
    <cellStyle name="Uwaga 3" xfId="13905" hidden="1"/>
    <cellStyle name="Uwaga 3" xfId="13904" hidden="1"/>
    <cellStyle name="Uwaga 3" xfId="13902" hidden="1"/>
    <cellStyle name="Uwaga 3" xfId="13890" hidden="1"/>
    <cellStyle name="Uwaga 3" xfId="13889" hidden="1"/>
    <cellStyle name="Uwaga 3" xfId="13887" hidden="1"/>
    <cellStyle name="Uwaga 3" xfId="13875" hidden="1"/>
    <cellStyle name="Uwaga 3" xfId="13874" hidden="1"/>
    <cellStyle name="Uwaga 3" xfId="13872" hidden="1"/>
    <cellStyle name="Uwaga 3" xfId="13860" hidden="1"/>
    <cellStyle name="Uwaga 3" xfId="13859" hidden="1"/>
    <cellStyle name="Uwaga 3" xfId="13857" hidden="1"/>
    <cellStyle name="Uwaga 3" xfId="13845" hidden="1"/>
    <cellStyle name="Uwaga 3" xfId="13844" hidden="1"/>
    <cellStyle name="Uwaga 3" xfId="13842" hidden="1"/>
    <cellStyle name="Uwaga 3" xfId="13830" hidden="1"/>
    <cellStyle name="Uwaga 3" xfId="13829" hidden="1"/>
    <cellStyle name="Uwaga 3" xfId="13827" hidden="1"/>
    <cellStyle name="Uwaga 3" xfId="13815" hidden="1"/>
    <cellStyle name="Uwaga 3" xfId="13814" hidden="1"/>
    <cellStyle name="Uwaga 3" xfId="13812" hidden="1"/>
    <cellStyle name="Uwaga 3" xfId="13800" hidden="1"/>
    <cellStyle name="Uwaga 3" xfId="13799" hidden="1"/>
    <cellStyle name="Uwaga 3" xfId="13797" hidden="1"/>
    <cellStyle name="Uwaga 3" xfId="13785" hidden="1"/>
    <cellStyle name="Uwaga 3" xfId="13784" hidden="1"/>
    <cellStyle name="Uwaga 3" xfId="13782" hidden="1"/>
    <cellStyle name="Uwaga 3" xfId="13770" hidden="1"/>
    <cellStyle name="Uwaga 3" xfId="13769" hidden="1"/>
    <cellStyle name="Uwaga 3" xfId="13767" hidden="1"/>
    <cellStyle name="Uwaga 3" xfId="13755" hidden="1"/>
    <cellStyle name="Uwaga 3" xfId="13754" hidden="1"/>
    <cellStyle name="Uwaga 3" xfId="13752" hidden="1"/>
    <cellStyle name="Uwaga 3" xfId="13740" hidden="1"/>
    <cellStyle name="Uwaga 3" xfId="13739" hidden="1"/>
    <cellStyle name="Uwaga 3" xfId="13737" hidden="1"/>
    <cellStyle name="Uwaga 3" xfId="13725" hidden="1"/>
    <cellStyle name="Uwaga 3" xfId="13723" hidden="1"/>
    <cellStyle name="Uwaga 3" xfId="13720" hidden="1"/>
    <cellStyle name="Uwaga 3" xfId="13710" hidden="1"/>
    <cellStyle name="Uwaga 3" xfId="13708" hidden="1"/>
    <cellStyle name="Uwaga 3" xfId="13705" hidden="1"/>
    <cellStyle name="Uwaga 3" xfId="13695" hidden="1"/>
    <cellStyle name="Uwaga 3" xfId="13693" hidden="1"/>
    <cellStyle name="Uwaga 3" xfId="13690" hidden="1"/>
    <cellStyle name="Uwaga 3" xfId="13680" hidden="1"/>
    <cellStyle name="Uwaga 3" xfId="13678" hidden="1"/>
    <cellStyle name="Uwaga 3" xfId="13675" hidden="1"/>
    <cellStyle name="Uwaga 3" xfId="13665" hidden="1"/>
    <cellStyle name="Uwaga 3" xfId="13663" hidden="1"/>
    <cellStyle name="Uwaga 3" xfId="13660" hidden="1"/>
    <cellStyle name="Uwaga 3" xfId="13650" hidden="1"/>
    <cellStyle name="Uwaga 3" xfId="13648" hidden="1"/>
    <cellStyle name="Uwaga 3" xfId="13644" hidden="1"/>
    <cellStyle name="Uwaga 3" xfId="13635" hidden="1"/>
    <cellStyle name="Uwaga 3" xfId="13632" hidden="1"/>
    <cellStyle name="Uwaga 3" xfId="13628" hidden="1"/>
    <cellStyle name="Uwaga 3" xfId="13620" hidden="1"/>
    <cellStyle name="Uwaga 3" xfId="13618" hidden="1"/>
    <cellStyle name="Uwaga 3" xfId="13614" hidden="1"/>
    <cellStyle name="Uwaga 3" xfId="13605" hidden="1"/>
    <cellStyle name="Uwaga 3" xfId="13603" hidden="1"/>
    <cellStyle name="Uwaga 3" xfId="13600" hidden="1"/>
    <cellStyle name="Uwaga 3" xfId="13590" hidden="1"/>
    <cellStyle name="Uwaga 3" xfId="13588" hidden="1"/>
    <cellStyle name="Uwaga 3" xfId="13583" hidden="1"/>
    <cellStyle name="Uwaga 3" xfId="13575" hidden="1"/>
    <cellStyle name="Uwaga 3" xfId="13573" hidden="1"/>
    <cellStyle name="Uwaga 3" xfId="13568" hidden="1"/>
    <cellStyle name="Uwaga 3" xfId="13560" hidden="1"/>
    <cellStyle name="Uwaga 3" xfId="13558" hidden="1"/>
    <cellStyle name="Uwaga 3" xfId="13553" hidden="1"/>
    <cellStyle name="Uwaga 3" xfId="13545" hidden="1"/>
    <cellStyle name="Uwaga 3" xfId="13543" hidden="1"/>
    <cellStyle name="Uwaga 3" xfId="13539" hidden="1"/>
    <cellStyle name="Uwaga 3" xfId="13530" hidden="1"/>
    <cellStyle name="Uwaga 3" xfId="13527" hidden="1"/>
    <cellStyle name="Uwaga 3" xfId="13522" hidden="1"/>
    <cellStyle name="Uwaga 3" xfId="13515" hidden="1"/>
    <cellStyle name="Uwaga 3" xfId="13511" hidden="1"/>
    <cellStyle name="Uwaga 3" xfId="13506" hidden="1"/>
    <cellStyle name="Uwaga 3" xfId="13500" hidden="1"/>
    <cellStyle name="Uwaga 3" xfId="13496" hidden="1"/>
    <cellStyle name="Uwaga 3" xfId="13491" hidden="1"/>
    <cellStyle name="Uwaga 3" xfId="13485" hidden="1"/>
    <cellStyle name="Uwaga 3" xfId="13482" hidden="1"/>
    <cellStyle name="Uwaga 3" xfId="13478" hidden="1"/>
    <cellStyle name="Uwaga 3" xfId="13469" hidden="1"/>
    <cellStyle name="Uwaga 3" xfId="13464" hidden="1"/>
    <cellStyle name="Uwaga 3" xfId="13459" hidden="1"/>
    <cellStyle name="Uwaga 3" xfId="13454" hidden="1"/>
    <cellStyle name="Uwaga 3" xfId="13449" hidden="1"/>
    <cellStyle name="Uwaga 3" xfId="13444" hidden="1"/>
    <cellStyle name="Uwaga 3" xfId="13439" hidden="1"/>
    <cellStyle name="Uwaga 3" xfId="13434" hidden="1"/>
    <cellStyle name="Uwaga 3" xfId="13429" hidden="1"/>
    <cellStyle name="Uwaga 3" xfId="13425" hidden="1"/>
    <cellStyle name="Uwaga 3" xfId="13420" hidden="1"/>
    <cellStyle name="Uwaga 3" xfId="13415" hidden="1"/>
    <cellStyle name="Uwaga 3" xfId="13410" hidden="1"/>
    <cellStyle name="Uwaga 3" xfId="13406" hidden="1"/>
    <cellStyle name="Uwaga 3" xfId="13402" hidden="1"/>
    <cellStyle name="Uwaga 3" xfId="13395" hidden="1"/>
    <cellStyle name="Uwaga 3" xfId="13391" hidden="1"/>
    <cellStyle name="Uwaga 3" xfId="13386" hidden="1"/>
    <cellStyle name="Uwaga 3" xfId="13380" hidden="1"/>
    <cellStyle name="Uwaga 3" xfId="13376" hidden="1"/>
    <cellStyle name="Uwaga 3" xfId="13371" hidden="1"/>
    <cellStyle name="Uwaga 3" xfId="13365" hidden="1"/>
    <cellStyle name="Uwaga 3" xfId="13361" hidden="1"/>
    <cellStyle name="Uwaga 3" xfId="13357" hidden="1"/>
    <cellStyle name="Uwaga 3" xfId="13350" hidden="1"/>
    <cellStyle name="Uwaga 3" xfId="13346" hidden="1"/>
    <cellStyle name="Uwaga 3" xfId="13342" hidden="1"/>
    <cellStyle name="Uwaga 3" xfId="9374" hidden="1"/>
    <cellStyle name="Uwaga 3" xfId="8427" hidden="1"/>
    <cellStyle name="Uwaga 3" xfId="8391" hidden="1"/>
    <cellStyle name="Uwaga 3" xfId="4450" hidden="1"/>
    <cellStyle name="Uwaga 3" xfId="3467" hidden="1"/>
    <cellStyle name="Uwaga 3" xfId="3464" hidden="1"/>
    <cellStyle name="Uwaga 3" xfId="2424" hidden="1"/>
    <cellStyle name="Uwaga 3" xfId="2420" hidden="1"/>
    <cellStyle name="Uwaga 3" xfId="2416" hidden="1"/>
    <cellStyle name="Uwaga 3" xfId="2385" hidden="1"/>
    <cellStyle name="Uwaga 3" xfId="2381" hidden="1"/>
    <cellStyle name="Uwaga 3" xfId="2377" hidden="1"/>
    <cellStyle name="Uwaga 3" xfId="2334" hidden="1"/>
    <cellStyle name="Uwaga 3" xfId="2330" hidden="1"/>
    <cellStyle name="Uwaga 3" xfId="2326" hidden="1"/>
    <cellStyle name="Uwaga 3" xfId="2289" hidden="1"/>
    <cellStyle name="Uwaga 3" xfId="2284" hidden="1"/>
    <cellStyle name="Uwaga 3" xfId="2281" hidden="1"/>
    <cellStyle name="Uwaga 3" xfId="2253" hidden="1"/>
    <cellStyle name="Uwaga 3" xfId="2248" hidden="1"/>
    <cellStyle name="Uwaga 3" xfId="2243" hidden="1"/>
    <cellStyle name="Uwaga 3" xfId="2215" hidden="1"/>
    <cellStyle name="Uwaga 3" xfId="2210" hidden="1"/>
    <cellStyle name="Uwaga 3" xfId="2205" hidden="1"/>
    <cellStyle name="Uwaga 3" xfId="2173" hidden="1"/>
    <cellStyle name="Uwaga 3" xfId="2168" hidden="1"/>
    <cellStyle name="Uwaga 3" xfId="2163" hidden="1"/>
    <cellStyle name="Uwaga 3" xfId="2122" hidden="1"/>
    <cellStyle name="Uwaga 3" xfId="2116" hidden="1"/>
    <cellStyle name="Uwaga 3" xfId="2109" hidden="1"/>
    <cellStyle name="Uwaga 3" xfId="2081" hidden="1"/>
    <cellStyle name="Uwaga 3" xfId="2077" hidden="1"/>
    <cellStyle name="Uwaga 3" xfId="2072" hidden="1"/>
    <cellStyle name="Uwaga 3" xfId="2043" hidden="1"/>
    <cellStyle name="Uwaga 3" xfId="2038" hidden="1"/>
    <cellStyle name="Uwaga 3" xfId="2032" hidden="1"/>
    <cellStyle name="Uwaga 3" xfId="2000" hidden="1"/>
    <cellStyle name="Uwaga 3" xfId="1996" hidden="1"/>
    <cellStyle name="Uwaga 3" xfId="1989" hidden="1"/>
    <cellStyle name="Uwaga 3" xfId="1949" hidden="1"/>
    <cellStyle name="Uwaga 3" xfId="1943" hidden="1"/>
    <cellStyle name="Uwaga 3" xfId="1939" hidden="1"/>
    <cellStyle name="Uwaga 3" xfId="1911" hidden="1"/>
    <cellStyle name="Uwaga 3" xfId="1906" hidden="1"/>
    <cellStyle name="Uwaga 3" xfId="1901" hidden="1"/>
    <cellStyle name="Uwaga 3" xfId="1872" hidden="1"/>
    <cellStyle name="Uwaga 3" xfId="1865" hidden="1"/>
    <cellStyle name="Uwaga 3" xfId="1859" hidden="1"/>
    <cellStyle name="Uwaga 3" xfId="1825" hidden="1"/>
    <cellStyle name="Uwaga 3" xfId="1819" hidden="1"/>
    <cellStyle name="Uwaga 3" xfId="1814" hidden="1"/>
    <cellStyle name="Uwaga 3" xfId="1776" hidden="1"/>
    <cellStyle name="Uwaga 3" xfId="1773" hidden="1"/>
    <cellStyle name="Uwaga 3" xfId="1769" hidden="1"/>
    <cellStyle name="Uwaga 3" xfId="1739" hidden="1"/>
    <cellStyle name="Uwaga 3" xfId="1734" hidden="1"/>
    <cellStyle name="Uwaga 3" xfId="1730" hidden="1"/>
    <cellStyle name="Uwaga 3" xfId="1698" hidden="1"/>
    <cellStyle name="Uwaga 3" xfId="1692" hidden="1"/>
    <cellStyle name="Uwaga 3" xfId="1688" hidden="1"/>
    <cellStyle name="Uwaga 3" xfId="1655" hidden="1"/>
    <cellStyle name="Uwaga 3" xfId="1650" hidden="1"/>
    <cellStyle name="Uwaga 3" xfId="1646" hidden="1"/>
    <cellStyle name="Uwaga 3" xfId="1606" hidden="1"/>
    <cellStyle name="Uwaga 3" xfId="1602" hidden="1"/>
    <cellStyle name="Uwaga 3" xfId="1598" hidden="1"/>
    <cellStyle name="Uwaga 3" xfId="1568" hidden="1"/>
    <cellStyle name="Uwaga 3" xfId="1564" hidden="1"/>
    <cellStyle name="Uwaga 3" xfId="1560" hidden="1"/>
    <cellStyle name="Uwaga 3" xfId="1528" hidden="1"/>
    <cellStyle name="Uwaga 3" xfId="1522" hidden="1"/>
    <cellStyle name="Uwaga 3" xfId="1518" hidden="1"/>
    <cellStyle name="Uwaga 3" xfId="1480" hidden="1"/>
    <cellStyle name="Uwaga 3" xfId="1476" hidden="1"/>
    <cellStyle name="Uwaga 3" xfId="1472" hidden="1"/>
    <cellStyle name="Uwaga 3" xfId="1435" hidden="1"/>
    <cellStyle name="Uwaga 3" xfId="1431" hidden="1"/>
    <cellStyle name="Uwaga 3" xfId="1427" hidden="1"/>
    <cellStyle name="Uwaga 3" xfId="1398" hidden="1"/>
    <cellStyle name="Uwaga 3" xfId="1394" hidden="1"/>
    <cellStyle name="Uwaga 3" xfId="1389" hidden="1"/>
    <cellStyle name="Uwaga 3" xfId="1357" hidden="1"/>
    <cellStyle name="Uwaga 3" xfId="1352" hidden="1"/>
    <cellStyle name="Uwaga 3" xfId="1347" hidden="1"/>
    <cellStyle name="Uwaga 3" xfId="1312" hidden="1"/>
    <cellStyle name="Uwaga 3" xfId="1307" hidden="1"/>
    <cellStyle name="Uwaga 3" xfId="1302" hidden="1"/>
    <cellStyle name="Uwaga 3" xfId="1264" hidden="1"/>
    <cellStyle name="Uwaga 3" xfId="1259" hidden="1"/>
    <cellStyle name="Uwaga 3" xfId="1254" hidden="1"/>
    <cellStyle name="Uwaga 3" xfId="1228" hidden="1"/>
    <cellStyle name="Uwaga 3" xfId="1223" hidden="1"/>
    <cellStyle name="Uwaga 3" xfId="1218" hidden="1"/>
    <cellStyle name="Uwaga 3" xfId="1186" hidden="1"/>
    <cellStyle name="Uwaga 3" xfId="1181" hidden="1"/>
    <cellStyle name="Uwaga 3" xfId="1175" hidden="1"/>
    <cellStyle name="Uwaga 3" xfId="1145" hidden="1"/>
    <cellStyle name="Uwaga 3" xfId="1139" hidden="1"/>
    <cellStyle name="Uwaga 3" xfId="1132" hidden="1"/>
    <cellStyle name="Uwaga 3" xfId="1094" hidden="1"/>
    <cellStyle name="Uwaga 3" xfId="1089" hidden="1"/>
    <cellStyle name="Uwaga 3" xfId="1084" hidden="1"/>
    <cellStyle name="Uwaga 3" xfId="1055" hidden="1"/>
    <cellStyle name="Uwaga 3" xfId="1049" hidden="1"/>
    <cellStyle name="Uwaga 3" xfId="1043" hidden="1"/>
    <cellStyle name="Uwaga 3" xfId="1014" hidden="1"/>
    <cellStyle name="Uwaga 3" xfId="1007" hidden="1"/>
    <cellStyle name="Uwaga 3" xfId="1000" hidden="1"/>
    <cellStyle name="Uwaga 3" xfId="965" hidden="1"/>
    <cellStyle name="Uwaga 3" xfId="960" hidden="1"/>
    <cellStyle name="Uwaga 3" xfId="955" hidden="1"/>
    <cellStyle name="Uwaga 3" xfId="921" hidden="1"/>
    <cellStyle name="Uwaga 3" xfId="917" hidden="1"/>
    <cellStyle name="Uwaga 3" xfId="913" hidden="1"/>
    <cellStyle name="Uwaga 3" xfId="882" hidden="1"/>
    <cellStyle name="Uwaga 3" xfId="876" hidden="1"/>
    <cellStyle name="Uwaga 3" xfId="871" hidden="1"/>
    <cellStyle name="Uwaga 3" xfId="839" hidden="1"/>
    <cellStyle name="Uwaga 3" xfId="834" hidden="1"/>
    <cellStyle name="Uwaga 3" xfId="829" hidden="1"/>
    <cellStyle name="Uwaga 3" xfId="795" hidden="1"/>
    <cellStyle name="Uwaga 3" xfId="791" hidden="1"/>
    <cellStyle name="Uwaga 3" xfId="787" hidden="1"/>
    <cellStyle name="Uwaga 3" xfId="752" hidden="1"/>
    <cellStyle name="Uwaga 3" xfId="749" hidden="1"/>
    <cellStyle name="Uwaga 3" xfId="744" hidden="1"/>
    <cellStyle name="Uwaga 3" xfId="710" hidden="1"/>
    <cellStyle name="Uwaga 3" xfId="707" hidden="1"/>
    <cellStyle name="Uwaga 3" xfId="702" hidden="1"/>
    <cellStyle name="Uwaga 3" xfId="668" hidden="1"/>
    <cellStyle name="Uwaga 3" xfId="665" hidden="1"/>
    <cellStyle name="Uwaga 3" xfId="660" hidden="1"/>
    <cellStyle name="Uwaga 3" xfId="626" hidden="1"/>
    <cellStyle name="Uwaga 3" xfId="623" hidden="1"/>
    <cellStyle name="Uwaga 3" xfId="618" hidden="1"/>
    <cellStyle name="Uwaga 3" xfId="584" hidden="1"/>
    <cellStyle name="Uwaga 3" xfId="581" hidden="1"/>
    <cellStyle name="Uwaga 3" xfId="575" hidden="1"/>
    <cellStyle name="Uwaga 3" xfId="542" hidden="1"/>
    <cellStyle name="Uwaga 3" xfId="539" hidden="1"/>
    <cellStyle name="Uwaga 3" xfId="533" hidden="1"/>
    <cellStyle name="Uwaga 3" xfId="500" hidden="1"/>
    <cellStyle name="Uwaga 3" xfId="497" hidden="1"/>
    <cellStyle name="Uwaga 3" xfId="490" hidden="1"/>
    <cellStyle name="Uwaga 3" xfId="458" hidden="1"/>
    <cellStyle name="Uwaga 3" xfId="454" hidden="1"/>
    <cellStyle name="Uwaga 3" xfId="447" hidden="1"/>
    <cellStyle name="Uwaga 3" xfId="416" hidden="1"/>
    <cellStyle name="Uwaga 3" xfId="411" hidden="1"/>
    <cellStyle name="Uwaga 3" xfId="403" hidden="1"/>
    <cellStyle name="Uwaga 3" xfId="374" hidden="1"/>
    <cellStyle name="Uwaga 3" xfId="369" hidden="1"/>
    <cellStyle name="Uwaga 3" xfId="360" hidden="1"/>
    <cellStyle name="Uwaga 3" xfId="332" hidden="1"/>
    <cellStyle name="Uwaga 3" xfId="327" hidden="1"/>
    <cellStyle name="Uwaga 3" xfId="315" hidden="1"/>
    <cellStyle name="Uwaga 3" xfId="290" hidden="1"/>
    <cellStyle name="Uwaga 3" xfId="284" hidden="1"/>
    <cellStyle name="Uwaga 3" xfId="273" hidden="1"/>
    <cellStyle name="Uwaga 3" xfId="248" hidden="1"/>
    <cellStyle name="Uwaga 3" xfId="241" hidden="1"/>
    <cellStyle name="Uwaga 3" xfId="227" hidden="1"/>
    <cellStyle name="Uwaga 3" xfId="206" hidden="1"/>
    <cellStyle name="Uwaga 3" xfId="197" hidden="1"/>
    <cellStyle name="Uwaga 3" xfId="184" hidden="1"/>
    <cellStyle name="Uwaga 3" xfId="164" hidden="1"/>
    <cellStyle name="Uwaga 3" xfId="153" hidden="1"/>
    <cellStyle name="Uwaga 3" xfId="139" hidden="1"/>
    <cellStyle name="Uwaga 3" xfId="122" hidden="1"/>
    <cellStyle name="Uwaga 3" xfId="109" hidden="1"/>
    <cellStyle name="Uwaga 3" xfId="96" hidden="1"/>
    <cellStyle name="Uwaga 3" xfId="80" hidden="1"/>
    <cellStyle name="Uwaga 3" xfId="67" hidden="1"/>
    <cellStyle name="Uwaga 3" xfId="54" hidden="1"/>
    <cellStyle name="Uwaga 3" xfId="14332" hidden="1"/>
    <cellStyle name="Uwaga 3" xfId="14333" hidden="1"/>
    <cellStyle name="Uwaga 3" xfId="14335" hidden="1"/>
    <cellStyle name="Uwaga 3" xfId="14347" hidden="1"/>
    <cellStyle name="Uwaga 3" xfId="14348" hidden="1"/>
    <cellStyle name="Uwaga 3" xfId="14353" hidden="1"/>
    <cellStyle name="Uwaga 3" xfId="14362" hidden="1"/>
    <cellStyle name="Uwaga 3" xfId="14363" hidden="1"/>
    <cellStyle name="Uwaga 3" xfId="14368" hidden="1"/>
    <cellStyle name="Uwaga 3" xfId="14377" hidden="1"/>
    <cellStyle name="Uwaga 3" xfId="14378" hidden="1"/>
    <cellStyle name="Uwaga 3" xfId="14379" hidden="1"/>
    <cellStyle name="Uwaga 3" xfId="14392" hidden="1"/>
    <cellStyle name="Uwaga 3" xfId="14397" hidden="1"/>
    <cellStyle name="Uwaga 3" xfId="14402" hidden="1"/>
    <cellStyle name="Uwaga 3" xfId="14412" hidden="1"/>
    <cellStyle name="Uwaga 3" xfId="14417" hidden="1"/>
    <cellStyle name="Uwaga 3" xfId="14421" hidden="1"/>
    <cellStyle name="Uwaga 3" xfId="14428" hidden="1"/>
    <cellStyle name="Uwaga 3" xfId="14433" hidden="1"/>
    <cellStyle name="Uwaga 3" xfId="14436" hidden="1"/>
    <cellStyle name="Uwaga 3" xfId="14442" hidden="1"/>
    <cellStyle name="Uwaga 3" xfId="14447" hidden="1"/>
    <cellStyle name="Uwaga 3" xfId="14451" hidden="1"/>
    <cellStyle name="Uwaga 3" xfId="14452" hidden="1"/>
    <cellStyle name="Uwaga 3" xfId="14453" hidden="1"/>
    <cellStyle name="Uwaga 3" xfId="14457" hidden="1"/>
    <cellStyle name="Uwaga 3" xfId="14469" hidden="1"/>
    <cellStyle name="Uwaga 3" xfId="14474" hidden="1"/>
    <cellStyle name="Uwaga 3" xfId="14479" hidden="1"/>
    <cellStyle name="Uwaga 3" xfId="14484" hidden="1"/>
    <cellStyle name="Uwaga 3" xfId="14489" hidden="1"/>
    <cellStyle name="Uwaga 3" xfId="14494" hidden="1"/>
    <cellStyle name="Uwaga 3" xfId="14498" hidden="1"/>
    <cellStyle name="Uwaga 3" xfId="14502" hidden="1"/>
    <cellStyle name="Uwaga 3" xfId="14507" hidden="1"/>
    <cellStyle name="Uwaga 3" xfId="14512" hidden="1"/>
    <cellStyle name="Uwaga 3" xfId="14513" hidden="1"/>
    <cellStyle name="Uwaga 3" xfId="14515" hidden="1"/>
    <cellStyle name="Uwaga 3" xfId="14528" hidden="1"/>
    <cellStyle name="Uwaga 3" xfId="14532" hidden="1"/>
    <cellStyle name="Uwaga 3" xfId="14537" hidden="1"/>
    <cellStyle name="Uwaga 3" xfId="14544" hidden="1"/>
    <cellStyle name="Uwaga 3" xfId="14548" hidden="1"/>
    <cellStyle name="Uwaga 3" xfId="14553" hidden="1"/>
    <cellStyle name="Uwaga 3" xfId="14558" hidden="1"/>
    <cellStyle name="Uwaga 3" xfId="14561" hidden="1"/>
    <cellStyle name="Uwaga 3" xfId="14566" hidden="1"/>
    <cellStyle name="Uwaga 3" xfId="14572" hidden="1"/>
    <cellStyle name="Uwaga 3" xfId="14573" hidden="1"/>
    <cellStyle name="Uwaga 3" xfId="14576" hidden="1"/>
    <cellStyle name="Uwaga 3" xfId="14589" hidden="1"/>
    <cellStyle name="Uwaga 3" xfId="14593" hidden="1"/>
    <cellStyle name="Uwaga 3" xfId="14598" hidden="1"/>
    <cellStyle name="Uwaga 3" xfId="14605" hidden="1"/>
    <cellStyle name="Uwaga 3" xfId="14610" hidden="1"/>
    <cellStyle name="Uwaga 3" xfId="14614" hidden="1"/>
    <cellStyle name="Uwaga 3" xfId="14619" hidden="1"/>
    <cellStyle name="Uwaga 3" xfId="14623" hidden="1"/>
    <cellStyle name="Uwaga 3" xfId="14628" hidden="1"/>
    <cellStyle name="Uwaga 3" xfId="14632" hidden="1"/>
    <cellStyle name="Uwaga 3" xfId="14633" hidden="1"/>
    <cellStyle name="Uwaga 3" xfId="14635" hidden="1"/>
    <cellStyle name="Uwaga 3" xfId="14647" hidden="1"/>
    <cellStyle name="Uwaga 3" xfId="14648" hidden="1"/>
    <cellStyle name="Uwaga 3" xfId="14650" hidden="1"/>
    <cellStyle name="Uwaga 3" xfId="14662" hidden="1"/>
    <cellStyle name="Uwaga 3" xfId="14664" hidden="1"/>
    <cellStyle name="Uwaga 3" xfId="14667" hidden="1"/>
    <cellStyle name="Uwaga 3" xfId="14677" hidden="1"/>
    <cellStyle name="Uwaga 3" xfId="14678" hidden="1"/>
    <cellStyle name="Uwaga 3" xfId="14680" hidden="1"/>
    <cellStyle name="Uwaga 3" xfId="14692" hidden="1"/>
    <cellStyle name="Uwaga 3" xfId="14693" hidden="1"/>
    <cellStyle name="Uwaga 3" xfId="14694" hidden="1"/>
    <cellStyle name="Uwaga 3" xfId="14708" hidden="1"/>
    <cellStyle name="Uwaga 3" xfId="14711" hidden="1"/>
    <cellStyle name="Uwaga 3" xfId="14715" hidden="1"/>
    <cellStyle name="Uwaga 3" xfId="14723" hidden="1"/>
    <cellStyle name="Uwaga 3" xfId="14726" hidden="1"/>
    <cellStyle name="Uwaga 3" xfId="14730" hidden="1"/>
    <cellStyle name="Uwaga 3" xfId="14738" hidden="1"/>
    <cellStyle name="Uwaga 3" xfId="14741" hidden="1"/>
    <cellStyle name="Uwaga 3" xfId="14745" hidden="1"/>
    <cellStyle name="Uwaga 3" xfId="14752" hidden="1"/>
    <cellStyle name="Uwaga 3" xfId="14753" hidden="1"/>
    <cellStyle name="Uwaga 3" xfId="14755" hidden="1"/>
    <cellStyle name="Uwaga 3" xfId="14768" hidden="1"/>
    <cellStyle name="Uwaga 3" xfId="14771" hidden="1"/>
    <cellStyle name="Uwaga 3" xfId="14774" hidden="1"/>
    <cellStyle name="Uwaga 3" xfId="14783" hidden="1"/>
    <cellStyle name="Uwaga 3" xfId="14786" hidden="1"/>
    <cellStyle name="Uwaga 3" xfId="14790" hidden="1"/>
    <cellStyle name="Uwaga 3" xfId="14798" hidden="1"/>
    <cellStyle name="Uwaga 3" xfId="14800" hidden="1"/>
    <cellStyle name="Uwaga 3" xfId="14803" hidden="1"/>
    <cellStyle name="Uwaga 3" xfId="14812" hidden="1"/>
    <cellStyle name="Uwaga 3" xfId="14813" hidden="1"/>
    <cellStyle name="Uwaga 3" xfId="14814" hidden="1"/>
    <cellStyle name="Uwaga 3" xfId="14827" hidden="1"/>
    <cellStyle name="Uwaga 3" xfId="14828" hidden="1"/>
    <cellStyle name="Uwaga 3" xfId="14830" hidden="1"/>
    <cellStyle name="Uwaga 3" xfId="14842" hidden="1"/>
    <cellStyle name="Uwaga 3" xfId="14843" hidden="1"/>
    <cellStyle name="Uwaga 3" xfId="14845" hidden="1"/>
    <cellStyle name="Uwaga 3" xfId="14857" hidden="1"/>
    <cellStyle name="Uwaga 3" xfId="14858" hidden="1"/>
    <cellStyle name="Uwaga 3" xfId="14860" hidden="1"/>
    <cellStyle name="Uwaga 3" xfId="14872" hidden="1"/>
    <cellStyle name="Uwaga 3" xfId="14873" hidden="1"/>
    <cellStyle name="Uwaga 3" xfId="14874" hidden="1"/>
    <cellStyle name="Uwaga 3" xfId="14888" hidden="1"/>
    <cellStyle name="Uwaga 3" xfId="14890" hidden="1"/>
    <cellStyle name="Uwaga 3" xfId="14893" hidden="1"/>
    <cellStyle name="Uwaga 3" xfId="14903" hidden="1"/>
    <cellStyle name="Uwaga 3" xfId="14906" hidden="1"/>
    <cellStyle name="Uwaga 3" xfId="14909" hidden="1"/>
    <cellStyle name="Uwaga 3" xfId="14918" hidden="1"/>
    <cellStyle name="Uwaga 3" xfId="14920" hidden="1"/>
    <cellStyle name="Uwaga 3" xfId="14923" hidden="1"/>
    <cellStyle name="Uwaga 3" xfId="14932" hidden="1"/>
    <cellStyle name="Uwaga 3" xfId="14933" hidden="1"/>
    <cellStyle name="Uwaga 3" xfId="14934" hidden="1"/>
    <cellStyle name="Uwaga 3" xfId="14947" hidden="1"/>
    <cellStyle name="Uwaga 3" xfId="14949" hidden="1"/>
    <cellStyle name="Uwaga 3" xfId="14951" hidden="1"/>
    <cellStyle name="Uwaga 3" xfId="14962" hidden="1"/>
    <cellStyle name="Uwaga 3" xfId="14964" hidden="1"/>
    <cellStyle name="Uwaga 3" xfId="14966" hidden="1"/>
    <cellStyle name="Uwaga 3" xfId="14977" hidden="1"/>
    <cellStyle name="Uwaga 3" xfId="14979" hidden="1"/>
    <cellStyle name="Uwaga 3" xfId="14981" hidden="1"/>
    <cellStyle name="Uwaga 3" xfId="14992" hidden="1"/>
    <cellStyle name="Uwaga 3" xfId="14993" hidden="1"/>
    <cellStyle name="Uwaga 3" xfId="14994" hidden="1"/>
    <cellStyle name="Uwaga 3" xfId="15007" hidden="1"/>
    <cellStyle name="Uwaga 3" xfId="15009" hidden="1"/>
    <cellStyle name="Uwaga 3" xfId="15011" hidden="1"/>
    <cellStyle name="Uwaga 3" xfId="15022" hidden="1"/>
    <cellStyle name="Uwaga 3" xfId="15024" hidden="1"/>
    <cellStyle name="Uwaga 3" xfId="15026" hidden="1"/>
    <cellStyle name="Uwaga 3" xfId="15037" hidden="1"/>
    <cellStyle name="Uwaga 3" xfId="15039" hidden="1"/>
    <cellStyle name="Uwaga 3" xfId="15040" hidden="1"/>
    <cellStyle name="Uwaga 3" xfId="15052" hidden="1"/>
    <cellStyle name="Uwaga 3" xfId="15053" hidden="1"/>
    <cellStyle name="Uwaga 3" xfId="15054" hidden="1"/>
    <cellStyle name="Uwaga 3" xfId="15067" hidden="1"/>
    <cellStyle name="Uwaga 3" xfId="15069" hidden="1"/>
    <cellStyle name="Uwaga 3" xfId="15071" hidden="1"/>
    <cellStyle name="Uwaga 3" xfId="15082" hidden="1"/>
    <cellStyle name="Uwaga 3" xfId="15084" hidden="1"/>
    <cellStyle name="Uwaga 3" xfId="15086" hidden="1"/>
    <cellStyle name="Uwaga 3" xfId="15097" hidden="1"/>
    <cellStyle name="Uwaga 3" xfId="15099" hidden="1"/>
    <cellStyle name="Uwaga 3" xfId="15101" hidden="1"/>
    <cellStyle name="Uwaga 3" xfId="15112" hidden="1"/>
    <cellStyle name="Uwaga 3" xfId="15113" hidden="1"/>
    <cellStyle name="Uwaga 3" xfId="15115" hidden="1"/>
    <cellStyle name="Uwaga 3" xfId="15126" hidden="1"/>
    <cellStyle name="Uwaga 3" xfId="15128" hidden="1"/>
    <cellStyle name="Uwaga 3" xfId="15129" hidden="1"/>
    <cellStyle name="Uwaga 3" xfId="15138" hidden="1"/>
    <cellStyle name="Uwaga 3" xfId="15141" hidden="1"/>
    <cellStyle name="Uwaga 3" xfId="15143" hidden="1"/>
    <cellStyle name="Uwaga 3" xfId="15154" hidden="1"/>
    <cellStyle name="Uwaga 3" xfId="15156" hidden="1"/>
    <cellStyle name="Uwaga 3" xfId="15158" hidden="1"/>
    <cellStyle name="Uwaga 3" xfId="15170" hidden="1"/>
    <cellStyle name="Uwaga 3" xfId="15172" hidden="1"/>
    <cellStyle name="Uwaga 3" xfId="15174" hidden="1"/>
    <cellStyle name="Uwaga 3" xfId="15182" hidden="1"/>
    <cellStyle name="Uwaga 3" xfId="15184" hidden="1"/>
    <cellStyle name="Uwaga 3" xfId="15187" hidden="1"/>
    <cellStyle name="Uwaga 3" xfId="15177" hidden="1"/>
    <cellStyle name="Uwaga 3" xfId="15176" hidden="1"/>
    <cellStyle name="Uwaga 3" xfId="15175" hidden="1"/>
    <cellStyle name="Uwaga 3" xfId="15162" hidden="1"/>
    <cellStyle name="Uwaga 3" xfId="15161" hidden="1"/>
    <cellStyle name="Uwaga 3" xfId="15160" hidden="1"/>
    <cellStyle name="Uwaga 3" xfId="15147" hidden="1"/>
    <cellStyle name="Uwaga 3" xfId="15146" hidden="1"/>
    <cellStyle name="Uwaga 3" xfId="15145" hidden="1"/>
    <cellStyle name="Uwaga 3" xfId="15132" hidden="1"/>
    <cellStyle name="Uwaga 3" xfId="15131" hidden="1"/>
    <cellStyle name="Uwaga 3" xfId="15130" hidden="1"/>
    <cellStyle name="Uwaga 3" xfId="15117" hidden="1"/>
    <cellStyle name="Uwaga 3" xfId="15116" hidden="1"/>
    <cellStyle name="Uwaga 3" xfId="15114" hidden="1"/>
    <cellStyle name="Uwaga 3" xfId="15103" hidden="1"/>
    <cellStyle name="Uwaga 3" xfId="15100" hidden="1"/>
    <cellStyle name="Uwaga 3" xfId="15098" hidden="1"/>
    <cellStyle name="Uwaga 3" xfId="15088" hidden="1"/>
    <cellStyle name="Uwaga 3" xfId="15085" hidden="1"/>
    <cellStyle name="Uwaga 3" xfId="15083" hidden="1"/>
    <cellStyle name="Uwaga 3" xfId="15073" hidden="1"/>
    <cellStyle name="Uwaga 3" xfId="15070" hidden="1"/>
    <cellStyle name="Uwaga 3" xfId="15068" hidden="1"/>
    <cellStyle name="Uwaga 3" xfId="15058" hidden="1"/>
    <cellStyle name="Uwaga 3" xfId="15056" hidden="1"/>
    <cellStyle name="Uwaga 3" xfId="15055" hidden="1"/>
    <cellStyle name="Uwaga 3" xfId="15043" hidden="1"/>
    <cellStyle name="Uwaga 3" xfId="15041" hidden="1"/>
    <cellStyle name="Uwaga 3" xfId="15038" hidden="1"/>
    <cellStyle name="Uwaga 3" xfId="15028" hidden="1"/>
    <cellStyle name="Uwaga 3" xfId="15025" hidden="1"/>
    <cellStyle name="Uwaga 3" xfId="15023" hidden="1"/>
    <cellStyle name="Uwaga 3" xfId="15013" hidden="1"/>
    <cellStyle name="Uwaga 3" xfId="15010" hidden="1"/>
    <cellStyle name="Uwaga 3" xfId="15008" hidden="1"/>
    <cellStyle name="Uwaga 3" xfId="14998" hidden="1"/>
    <cellStyle name="Uwaga 3" xfId="14996" hidden="1"/>
    <cellStyle name="Uwaga 3" xfId="14995" hidden="1"/>
    <cellStyle name="Uwaga 3" xfId="14983" hidden="1"/>
    <cellStyle name="Uwaga 3" xfId="14980" hidden="1"/>
    <cellStyle name="Uwaga 3" xfId="14978" hidden="1"/>
    <cellStyle name="Uwaga 3" xfId="14968" hidden="1"/>
    <cellStyle name="Uwaga 3" xfId="14965" hidden="1"/>
    <cellStyle name="Uwaga 3" xfId="14963" hidden="1"/>
    <cellStyle name="Uwaga 3" xfId="14953" hidden="1"/>
    <cellStyle name="Uwaga 3" xfId="14950" hidden="1"/>
    <cellStyle name="Uwaga 3" xfId="14948" hidden="1"/>
    <cellStyle name="Uwaga 3" xfId="14938" hidden="1"/>
    <cellStyle name="Uwaga 3" xfId="14936" hidden="1"/>
    <cellStyle name="Uwaga 3" xfId="14935" hidden="1"/>
    <cellStyle name="Uwaga 3" xfId="14922" hidden="1"/>
    <cellStyle name="Uwaga 3" xfId="14919" hidden="1"/>
    <cellStyle name="Uwaga 3" xfId="14917" hidden="1"/>
    <cellStyle name="Uwaga 3" xfId="14907" hidden="1"/>
    <cellStyle name="Uwaga 3" xfId="14904" hidden="1"/>
    <cellStyle name="Uwaga 3" xfId="14902" hidden="1"/>
    <cellStyle name="Uwaga 3" xfId="14892" hidden="1"/>
    <cellStyle name="Uwaga 3" xfId="14889" hidden="1"/>
    <cellStyle name="Uwaga 3" xfId="14887" hidden="1"/>
    <cellStyle name="Uwaga 3" xfId="14878" hidden="1"/>
    <cellStyle name="Uwaga 3" xfId="14876" hidden="1"/>
    <cellStyle name="Uwaga 3" xfId="14875" hidden="1"/>
    <cellStyle name="Uwaga 3" xfId="14863" hidden="1"/>
    <cellStyle name="Uwaga 3" xfId="14861" hidden="1"/>
    <cellStyle name="Uwaga 3" xfId="14859" hidden="1"/>
    <cellStyle name="Uwaga 3" xfId="14848" hidden="1"/>
    <cellStyle name="Uwaga 3" xfId="14846" hidden="1"/>
    <cellStyle name="Uwaga 3" xfId="14844" hidden="1"/>
    <cellStyle name="Uwaga 3" xfId="14833" hidden="1"/>
    <cellStyle name="Uwaga 3" xfId="14831" hidden="1"/>
    <cellStyle name="Uwaga 3" xfId="14829" hidden="1"/>
    <cellStyle name="Uwaga 3" xfId="14818" hidden="1"/>
    <cellStyle name="Uwaga 3" xfId="14816" hidden="1"/>
    <cellStyle name="Uwaga 3" xfId="14815" hidden="1"/>
    <cellStyle name="Uwaga 3" xfId="14802" hidden="1"/>
    <cellStyle name="Uwaga 3" xfId="14799" hidden="1"/>
    <cellStyle name="Uwaga 3" xfId="14797" hidden="1"/>
    <cellStyle name="Uwaga 3" xfId="14787" hidden="1"/>
    <cellStyle name="Uwaga 3" xfId="14784" hidden="1"/>
    <cellStyle name="Uwaga 3" xfId="14782" hidden="1"/>
    <cellStyle name="Uwaga 3" xfId="14772" hidden="1"/>
    <cellStyle name="Uwaga 3" xfId="14769" hidden="1"/>
    <cellStyle name="Uwaga 3" xfId="14767" hidden="1"/>
    <cellStyle name="Uwaga 3" xfId="14758" hidden="1"/>
    <cellStyle name="Uwaga 3" xfId="14756" hidden="1"/>
    <cellStyle name="Uwaga 3" xfId="14754" hidden="1"/>
    <cellStyle name="Uwaga 3" xfId="14742" hidden="1"/>
    <cellStyle name="Uwaga 3" xfId="14739" hidden="1"/>
    <cellStyle name="Uwaga 3" xfId="14737" hidden="1"/>
    <cellStyle name="Uwaga 3" xfId="14727" hidden="1"/>
    <cellStyle name="Uwaga 3" xfId="14724" hidden="1"/>
    <cellStyle name="Uwaga 3" xfId="14722" hidden="1"/>
    <cellStyle name="Uwaga 3" xfId="14712" hidden="1"/>
    <cellStyle name="Uwaga 3" xfId="14709" hidden="1"/>
    <cellStyle name="Uwaga 3" xfId="14707" hidden="1"/>
    <cellStyle name="Uwaga 3" xfId="14700" hidden="1"/>
    <cellStyle name="Uwaga 3" xfId="14697" hidden="1"/>
    <cellStyle name="Uwaga 3" xfId="14695" hidden="1"/>
    <cellStyle name="Uwaga 3" xfId="14685" hidden="1"/>
    <cellStyle name="Uwaga 3" xfId="14682" hidden="1"/>
    <cellStyle name="Uwaga 3" xfId="14679" hidden="1"/>
    <cellStyle name="Uwaga 3" xfId="14670" hidden="1"/>
    <cellStyle name="Uwaga 3" xfId="14666" hidden="1"/>
    <cellStyle name="Uwaga 3" xfId="14663" hidden="1"/>
    <cellStyle name="Uwaga 3" xfId="14655" hidden="1"/>
    <cellStyle name="Uwaga 3" xfId="14652" hidden="1"/>
    <cellStyle name="Uwaga 3" xfId="14649" hidden="1"/>
    <cellStyle name="Uwaga 3" xfId="14640" hidden="1"/>
    <cellStyle name="Uwaga 3" xfId="14637" hidden="1"/>
    <cellStyle name="Uwaga 3" xfId="14634" hidden="1"/>
    <cellStyle name="Uwaga 3" xfId="14624" hidden="1"/>
    <cellStyle name="Uwaga 3" xfId="14620" hidden="1"/>
    <cellStyle name="Uwaga 3" xfId="14617" hidden="1"/>
    <cellStyle name="Uwaga 3" xfId="14608" hidden="1"/>
    <cellStyle name="Uwaga 3" xfId="14604" hidden="1"/>
    <cellStyle name="Uwaga 3" xfId="14602" hidden="1"/>
    <cellStyle name="Uwaga 3" xfId="14594" hidden="1"/>
    <cellStyle name="Uwaga 3" xfId="14590" hidden="1"/>
    <cellStyle name="Uwaga 3" xfId="14587" hidden="1"/>
    <cellStyle name="Uwaga 3" xfId="14580" hidden="1"/>
    <cellStyle name="Uwaga 3" xfId="14577" hidden="1"/>
    <cellStyle name="Uwaga 3" xfId="14574" hidden="1"/>
    <cellStyle name="Uwaga 3" xfId="14565" hidden="1"/>
    <cellStyle name="Uwaga 3" xfId="14560" hidden="1"/>
    <cellStyle name="Uwaga 3" xfId="14557" hidden="1"/>
    <cellStyle name="Uwaga 3" xfId="14550" hidden="1"/>
    <cellStyle name="Uwaga 3" xfId="14545" hidden="1"/>
    <cellStyle name="Uwaga 3" xfId="14542" hidden="1"/>
    <cellStyle name="Uwaga 3" xfId="14535" hidden="1"/>
    <cellStyle name="Uwaga 3" xfId="14530" hidden="1"/>
    <cellStyle name="Uwaga 3" xfId="14527" hidden="1"/>
    <cellStyle name="Uwaga 3" xfId="14521" hidden="1"/>
    <cellStyle name="Uwaga 3" xfId="14517" hidden="1"/>
    <cellStyle name="Uwaga 3" xfId="14514" hidden="1"/>
    <cellStyle name="Uwaga 3" xfId="14506" hidden="1"/>
    <cellStyle name="Uwaga 3" xfId="14501" hidden="1"/>
    <cellStyle name="Uwaga 3" xfId="14497" hidden="1"/>
    <cellStyle name="Uwaga 3" xfId="14491" hidden="1"/>
    <cellStyle name="Uwaga 3" xfId="14486" hidden="1"/>
    <cellStyle name="Uwaga 3" xfId="14482" hidden="1"/>
    <cellStyle name="Uwaga 3" xfId="14476" hidden="1"/>
    <cellStyle name="Uwaga 3" xfId="14471" hidden="1"/>
    <cellStyle name="Uwaga 3" xfId="14467" hidden="1"/>
    <cellStyle name="Uwaga 3" xfId="14462" hidden="1"/>
    <cellStyle name="Uwaga 3" xfId="14458" hidden="1"/>
    <cellStyle name="Uwaga 3" xfId="14454" hidden="1"/>
    <cellStyle name="Uwaga 3" xfId="14446" hidden="1"/>
    <cellStyle name="Uwaga 3" xfId="14441" hidden="1"/>
    <cellStyle name="Uwaga 3" xfId="14437" hidden="1"/>
    <cellStyle name="Uwaga 3" xfId="14431" hidden="1"/>
    <cellStyle name="Uwaga 3" xfId="14426" hidden="1"/>
    <cellStyle name="Uwaga 3" xfId="14422" hidden="1"/>
    <cellStyle name="Uwaga 3" xfId="14416" hidden="1"/>
    <cellStyle name="Uwaga 3" xfId="14411" hidden="1"/>
    <cellStyle name="Uwaga 3" xfId="14407" hidden="1"/>
    <cellStyle name="Uwaga 3" xfId="14403" hidden="1"/>
    <cellStyle name="Uwaga 3" xfId="14398" hidden="1"/>
    <cellStyle name="Uwaga 3" xfId="14393" hidden="1"/>
    <cellStyle name="Uwaga 3" xfId="14388" hidden="1"/>
    <cellStyle name="Uwaga 3" xfId="14384" hidden="1"/>
    <cellStyle name="Uwaga 3" xfId="14380" hidden="1"/>
    <cellStyle name="Uwaga 3" xfId="14373" hidden="1"/>
    <cellStyle name="Uwaga 3" xfId="14369" hidden="1"/>
    <cellStyle name="Uwaga 3" xfId="14364" hidden="1"/>
    <cellStyle name="Uwaga 3" xfId="14358" hidden="1"/>
    <cellStyle name="Uwaga 3" xfId="14354" hidden="1"/>
    <cellStyle name="Uwaga 3" xfId="14349" hidden="1"/>
    <cellStyle name="Uwaga 3" xfId="14343" hidden="1"/>
    <cellStyle name="Uwaga 3" xfId="14339" hidden="1"/>
    <cellStyle name="Uwaga 3" xfId="14334" hidden="1"/>
    <cellStyle name="Uwaga 3" xfId="14328" hidden="1"/>
    <cellStyle name="Uwaga 3" xfId="14324" hidden="1"/>
    <cellStyle name="Uwaga 3" xfId="14320" hidden="1"/>
    <cellStyle name="Uwaga 3" xfId="15180" hidden="1"/>
    <cellStyle name="Uwaga 3" xfId="15179" hidden="1"/>
    <cellStyle name="Uwaga 3" xfId="15178" hidden="1"/>
    <cellStyle name="Uwaga 3" xfId="15165" hidden="1"/>
    <cellStyle name="Uwaga 3" xfId="15164" hidden="1"/>
    <cellStyle name="Uwaga 3" xfId="15163" hidden="1"/>
    <cellStyle name="Uwaga 3" xfId="15150" hidden="1"/>
    <cellStyle name="Uwaga 3" xfId="15149" hidden="1"/>
    <cellStyle name="Uwaga 3" xfId="15148" hidden="1"/>
    <cellStyle name="Uwaga 3" xfId="15135" hidden="1"/>
    <cellStyle name="Uwaga 3" xfId="15134" hidden="1"/>
    <cellStyle name="Uwaga 3" xfId="15133" hidden="1"/>
    <cellStyle name="Uwaga 3" xfId="15120" hidden="1"/>
    <cellStyle name="Uwaga 3" xfId="15119" hidden="1"/>
    <cellStyle name="Uwaga 3" xfId="15118" hidden="1"/>
    <cellStyle name="Uwaga 3" xfId="15106" hidden="1"/>
    <cellStyle name="Uwaga 3" xfId="15104" hidden="1"/>
    <cellStyle name="Uwaga 3" xfId="15102" hidden="1"/>
    <cellStyle name="Uwaga 3" xfId="15091" hidden="1"/>
    <cellStyle name="Uwaga 3" xfId="15089" hidden="1"/>
    <cellStyle name="Uwaga 3" xfId="15087" hidden="1"/>
    <cellStyle name="Uwaga 3" xfId="15076" hidden="1"/>
    <cellStyle name="Uwaga 3" xfId="15074" hidden="1"/>
    <cellStyle name="Uwaga 3" xfId="15072" hidden="1"/>
    <cellStyle name="Uwaga 3" xfId="15061" hidden="1"/>
    <cellStyle name="Uwaga 3" xfId="15059" hidden="1"/>
    <cellStyle name="Uwaga 3" xfId="15057" hidden="1"/>
    <cellStyle name="Uwaga 3" xfId="15046" hidden="1"/>
    <cellStyle name="Uwaga 3" xfId="15044" hidden="1"/>
    <cellStyle name="Uwaga 3" xfId="15042" hidden="1"/>
    <cellStyle name="Uwaga 3" xfId="15031" hidden="1"/>
    <cellStyle name="Uwaga 3" xfId="15029" hidden="1"/>
    <cellStyle name="Uwaga 3" xfId="15027" hidden="1"/>
    <cellStyle name="Uwaga 3" xfId="15016" hidden="1"/>
    <cellStyle name="Uwaga 3" xfId="15014" hidden="1"/>
    <cellStyle name="Uwaga 3" xfId="15012" hidden="1"/>
    <cellStyle name="Uwaga 3" xfId="15001" hidden="1"/>
    <cellStyle name="Uwaga 3" xfId="14999" hidden="1"/>
    <cellStyle name="Uwaga 3" xfId="14997" hidden="1"/>
    <cellStyle name="Uwaga 3" xfId="14986" hidden="1"/>
    <cellStyle name="Uwaga 3" xfId="14984" hidden="1"/>
    <cellStyle name="Uwaga 3" xfId="14982" hidden="1"/>
    <cellStyle name="Uwaga 3" xfId="14971" hidden="1"/>
    <cellStyle name="Uwaga 3" xfId="14969" hidden="1"/>
    <cellStyle name="Uwaga 3" xfId="14967" hidden="1"/>
    <cellStyle name="Uwaga 3" xfId="14956" hidden="1"/>
    <cellStyle name="Uwaga 3" xfId="14954" hidden="1"/>
    <cellStyle name="Uwaga 3" xfId="14952" hidden="1"/>
    <cellStyle name="Uwaga 3" xfId="14941" hidden="1"/>
    <cellStyle name="Uwaga 3" xfId="14939" hidden="1"/>
    <cellStyle name="Uwaga 3" xfId="14937" hidden="1"/>
    <cellStyle name="Uwaga 3" xfId="14926" hidden="1"/>
    <cellStyle name="Uwaga 3" xfId="14924" hidden="1"/>
    <cellStyle name="Uwaga 3" xfId="14921" hidden="1"/>
    <cellStyle name="Uwaga 3" xfId="14911" hidden="1"/>
    <cellStyle name="Uwaga 3" xfId="14908" hidden="1"/>
    <cellStyle name="Uwaga 3" xfId="14905" hidden="1"/>
    <cellStyle name="Uwaga 3" xfId="14896" hidden="1"/>
    <cellStyle name="Uwaga 3" xfId="14894" hidden="1"/>
    <cellStyle name="Uwaga 3" xfId="14891" hidden="1"/>
    <cellStyle name="Uwaga 3" xfId="14881" hidden="1"/>
    <cellStyle name="Uwaga 3" xfId="14879" hidden="1"/>
    <cellStyle name="Uwaga 3" xfId="14877" hidden="1"/>
    <cellStyle name="Uwaga 3" xfId="14866" hidden="1"/>
    <cellStyle name="Uwaga 3" xfId="14864" hidden="1"/>
    <cellStyle name="Uwaga 3" xfId="14862" hidden="1"/>
    <cellStyle name="Uwaga 3" xfId="14851" hidden="1"/>
    <cellStyle name="Uwaga 3" xfId="14849" hidden="1"/>
    <cellStyle name="Uwaga 3" xfId="14847" hidden="1"/>
    <cellStyle name="Uwaga 3" xfId="14836" hidden="1"/>
    <cellStyle name="Uwaga 3" xfId="14834" hidden="1"/>
    <cellStyle name="Uwaga 3" xfId="14832" hidden="1"/>
    <cellStyle name="Uwaga 3" xfId="14821" hidden="1"/>
    <cellStyle name="Uwaga 3" xfId="14819" hidden="1"/>
    <cellStyle name="Uwaga 3" xfId="14817" hidden="1"/>
    <cellStyle name="Uwaga 3" xfId="14806" hidden="1"/>
    <cellStyle name="Uwaga 3" xfId="14804" hidden="1"/>
    <cellStyle name="Uwaga 3" xfId="14801" hidden="1"/>
    <cellStyle name="Uwaga 3" xfId="14791" hidden="1"/>
    <cellStyle name="Uwaga 3" xfId="14788" hidden="1"/>
    <cellStyle name="Uwaga 3" xfId="14785" hidden="1"/>
    <cellStyle name="Uwaga 3" xfId="14776" hidden="1"/>
    <cellStyle name="Uwaga 3" xfId="14773" hidden="1"/>
    <cellStyle name="Uwaga 3" xfId="14770" hidden="1"/>
    <cellStyle name="Uwaga 3" xfId="14761" hidden="1"/>
    <cellStyle name="Uwaga 3" xfId="14759" hidden="1"/>
    <cellStyle name="Uwaga 3" xfId="14757" hidden="1"/>
    <cellStyle name="Uwaga 3" xfId="14746" hidden="1"/>
    <cellStyle name="Uwaga 3" xfId="14743" hidden="1"/>
    <cellStyle name="Uwaga 3" xfId="14740" hidden="1"/>
    <cellStyle name="Uwaga 3" xfId="14731" hidden="1"/>
    <cellStyle name="Uwaga 3" xfId="14728" hidden="1"/>
    <cellStyle name="Uwaga 3" xfId="14725" hidden="1"/>
    <cellStyle name="Uwaga 3" xfId="14716" hidden="1"/>
    <cellStyle name="Uwaga 3" xfId="14713" hidden="1"/>
    <cellStyle name="Uwaga 3" xfId="14710" hidden="1"/>
    <cellStyle name="Uwaga 3" xfId="14703" hidden="1"/>
    <cellStyle name="Uwaga 3" xfId="14699" hidden="1"/>
    <cellStyle name="Uwaga 3" xfId="14696" hidden="1"/>
    <cellStyle name="Uwaga 3" xfId="14688" hidden="1"/>
    <cellStyle name="Uwaga 3" xfId="14684" hidden="1"/>
    <cellStyle name="Uwaga 3" xfId="14681" hidden="1"/>
    <cellStyle name="Uwaga 3" xfId="14673" hidden="1"/>
    <cellStyle name="Uwaga 3" xfId="14669" hidden="1"/>
    <cellStyle name="Uwaga 3" xfId="14665" hidden="1"/>
    <cellStyle name="Uwaga 3" xfId="14658" hidden="1"/>
    <cellStyle name="Uwaga 3" xfId="14654" hidden="1"/>
    <cellStyle name="Uwaga 3" xfId="14651" hidden="1"/>
    <cellStyle name="Uwaga 3" xfId="14643" hidden="1"/>
    <cellStyle name="Uwaga 3" xfId="14639" hidden="1"/>
    <cellStyle name="Uwaga 3" xfId="14636" hidden="1"/>
    <cellStyle name="Uwaga 3" xfId="14627" hidden="1"/>
    <cellStyle name="Uwaga 3" xfId="14622" hidden="1"/>
    <cellStyle name="Uwaga 3" xfId="14618" hidden="1"/>
    <cellStyle name="Uwaga 3" xfId="14612" hidden="1"/>
    <cellStyle name="Uwaga 3" xfId="14607" hidden="1"/>
    <cellStyle name="Uwaga 3" xfId="14603" hidden="1"/>
    <cellStyle name="Uwaga 3" xfId="14597" hidden="1"/>
    <cellStyle name="Uwaga 3" xfId="14592" hidden="1"/>
    <cellStyle name="Uwaga 3" xfId="14588" hidden="1"/>
    <cellStyle name="Uwaga 3" xfId="14583" hidden="1"/>
    <cellStyle name="Uwaga 3" xfId="14579" hidden="1"/>
    <cellStyle name="Uwaga 3" xfId="14575" hidden="1"/>
    <cellStyle name="Uwaga 3" xfId="14568" hidden="1"/>
    <cellStyle name="Uwaga 3" xfId="14563" hidden="1"/>
    <cellStyle name="Uwaga 3" xfId="14559" hidden="1"/>
    <cellStyle name="Uwaga 3" xfId="14552" hidden="1"/>
    <cellStyle name="Uwaga 3" xfId="14547" hidden="1"/>
    <cellStyle name="Uwaga 3" xfId="14543" hidden="1"/>
    <cellStyle name="Uwaga 3" xfId="14538" hidden="1"/>
    <cellStyle name="Uwaga 3" xfId="14533" hidden="1"/>
    <cellStyle name="Uwaga 3" xfId="14529" hidden="1"/>
    <cellStyle name="Uwaga 3" xfId="14523" hidden="1"/>
    <cellStyle name="Uwaga 3" xfId="14519" hidden="1"/>
    <cellStyle name="Uwaga 3" xfId="14516" hidden="1"/>
    <cellStyle name="Uwaga 3" xfId="14509" hidden="1"/>
    <cellStyle name="Uwaga 3" xfId="14504" hidden="1"/>
    <cellStyle name="Uwaga 3" xfId="14499" hidden="1"/>
    <cellStyle name="Uwaga 3" xfId="14493" hidden="1"/>
    <cellStyle name="Uwaga 3" xfId="14488" hidden="1"/>
    <cellStyle name="Uwaga 3" xfId="14483" hidden="1"/>
    <cellStyle name="Uwaga 3" xfId="14478" hidden="1"/>
    <cellStyle name="Uwaga 3" xfId="14473" hidden="1"/>
    <cellStyle name="Uwaga 3" xfId="14468" hidden="1"/>
    <cellStyle name="Uwaga 3" xfId="14464" hidden="1"/>
    <cellStyle name="Uwaga 3" xfId="14460" hidden="1"/>
    <cellStyle name="Uwaga 3" xfId="14455" hidden="1"/>
    <cellStyle name="Uwaga 3" xfId="14448" hidden="1"/>
    <cellStyle name="Uwaga 3" xfId="14443" hidden="1"/>
    <cellStyle name="Uwaga 3" xfId="14438" hidden="1"/>
    <cellStyle name="Uwaga 3" xfId="14432" hidden="1"/>
    <cellStyle name="Uwaga 3" xfId="14427" hidden="1"/>
    <cellStyle name="Uwaga 3" xfId="14423" hidden="1"/>
    <cellStyle name="Uwaga 3" xfId="14418" hidden="1"/>
    <cellStyle name="Uwaga 3" xfId="14413" hidden="1"/>
    <cellStyle name="Uwaga 3" xfId="14408" hidden="1"/>
    <cellStyle name="Uwaga 3" xfId="14404" hidden="1"/>
    <cellStyle name="Uwaga 3" xfId="14399" hidden="1"/>
    <cellStyle name="Uwaga 3" xfId="14394" hidden="1"/>
    <cellStyle name="Uwaga 3" xfId="14389" hidden="1"/>
    <cellStyle name="Uwaga 3" xfId="14385" hidden="1"/>
    <cellStyle name="Uwaga 3" xfId="14381" hidden="1"/>
    <cellStyle name="Uwaga 3" xfId="14374" hidden="1"/>
    <cellStyle name="Uwaga 3" xfId="14370" hidden="1"/>
    <cellStyle name="Uwaga 3" xfId="14365" hidden="1"/>
    <cellStyle name="Uwaga 3" xfId="14359" hidden="1"/>
    <cellStyle name="Uwaga 3" xfId="14355" hidden="1"/>
    <cellStyle name="Uwaga 3" xfId="14350" hidden="1"/>
    <cellStyle name="Uwaga 3" xfId="14344" hidden="1"/>
    <cellStyle name="Uwaga 3" xfId="14340" hidden="1"/>
    <cellStyle name="Uwaga 3" xfId="14336" hidden="1"/>
    <cellStyle name="Uwaga 3" xfId="14329" hidden="1"/>
    <cellStyle name="Uwaga 3" xfId="14325" hidden="1"/>
    <cellStyle name="Uwaga 3" xfId="14321" hidden="1"/>
    <cellStyle name="Uwaga 3" xfId="15185" hidden="1"/>
    <cellStyle name="Uwaga 3" xfId="15183" hidden="1"/>
    <cellStyle name="Uwaga 3" xfId="15181" hidden="1"/>
    <cellStyle name="Uwaga 3" xfId="15168" hidden="1"/>
    <cellStyle name="Uwaga 3" xfId="15167" hidden="1"/>
    <cellStyle name="Uwaga 3" xfId="15166" hidden="1"/>
    <cellStyle name="Uwaga 3" xfId="15153" hidden="1"/>
    <cellStyle name="Uwaga 3" xfId="15152" hidden="1"/>
    <cellStyle name="Uwaga 3" xfId="15151" hidden="1"/>
    <cellStyle name="Uwaga 3" xfId="15139" hidden="1"/>
    <cellStyle name="Uwaga 3" xfId="15137" hidden="1"/>
    <cellStyle name="Uwaga 3" xfId="15136" hidden="1"/>
    <cellStyle name="Uwaga 3" xfId="15123" hidden="1"/>
    <cellStyle name="Uwaga 3" xfId="15122" hidden="1"/>
    <cellStyle name="Uwaga 3" xfId="15121" hidden="1"/>
    <cellStyle name="Uwaga 3" xfId="15109" hidden="1"/>
    <cellStyle name="Uwaga 3" xfId="15107" hidden="1"/>
    <cellStyle name="Uwaga 3" xfId="15105" hidden="1"/>
    <cellStyle name="Uwaga 3" xfId="15094" hidden="1"/>
    <cellStyle name="Uwaga 3" xfId="15092" hidden="1"/>
    <cellStyle name="Uwaga 3" xfId="15090" hidden="1"/>
    <cellStyle name="Uwaga 3" xfId="15079" hidden="1"/>
    <cellStyle name="Uwaga 3" xfId="15077" hidden="1"/>
    <cellStyle name="Uwaga 3" xfId="15075" hidden="1"/>
    <cellStyle name="Uwaga 3" xfId="15064" hidden="1"/>
    <cellStyle name="Uwaga 3" xfId="15062" hidden="1"/>
    <cellStyle name="Uwaga 3" xfId="15060" hidden="1"/>
    <cellStyle name="Uwaga 3" xfId="15049" hidden="1"/>
    <cellStyle name="Uwaga 3" xfId="15047" hidden="1"/>
    <cellStyle name="Uwaga 3" xfId="15045" hidden="1"/>
    <cellStyle name="Uwaga 3" xfId="15034" hidden="1"/>
    <cellStyle name="Uwaga 3" xfId="15032" hidden="1"/>
    <cellStyle name="Uwaga 3" xfId="15030" hidden="1"/>
    <cellStyle name="Uwaga 3" xfId="15019" hidden="1"/>
    <cellStyle name="Uwaga 3" xfId="15017" hidden="1"/>
    <cellStyle name="Uwaga 3" xfId="15015" hidden="1"/>
    <cellStyle name="Uwaga 3" xfId="15004" hidden="1"/>
    <cellStyle name="Uwaga 3" xfId="15002" hidden="1"/>
    <cellStyle name="Uwaga 3" xfId="15000" hidden="1"/>
    <cellStyle name="Uwaga 3" xfId="14989" hidden="1"/>
    <cellStyle name="Uwaga 3" xfId="14987" hidden="1"/>
    <cellStyle name="Uwaga 3" xfId="14985" hidden="1"/>
    <cellStyle name="Uwaga 3" xfId="14974" hidden="1"/>
    <cellStyle name="Uwaga 3" xfId="14972" hidden="1"/>
    <cellStyle name="Uwaga 3" xfId="14970" hidden="1"/>
    <cellStyle name="Uwaga 3" xfId="14959" hidden="1"/>
    <cellStyle name="Uwaga 3" xfId="14957" hidden="1"/>
    <cellStyle name="Uwaga 3" xfId="14955" hidden="1"/>
    <cellStyle name="Uwaga 3" xfId="14944" hidden="1"/>
    <cellStyle name="Uwaga 3" xfId="14942" hidden="1"/>
    <cellStyle name="Uwaga 3" xfId="14940" hidden="1"/>
    <cellStyle name="Uwaga 3" xfId="14929" hidden="1"/>
    <cellStyle name="Uwaga 3" xfId="14927" hidden="1"/>
    <cellStyle name="Uwaga 3" xfId="14925" hidden="1"/>
    <cellStyle name="Uwaga 3" xfId="14914" hidden="1"/>
    <cellStyle name="Uwaga 3" xfId="14912" hidden="1"/>
    <cellStyle name="Uwaga 3" xfId="14910" hidden="1"/>
    <cellStyle name="Uwaga 3" xfId="14899" hidden="1"/>
    <cellStyle name="Uwaga 3" xfId="14897" hidden="1"/>
    <cellStyle name="Uwaga 3" xfId="14895" hidden="1"/>
    <cellStyle name="Uwaga 3" xfId="14884" hidden="1"/>
    <cellStyle name="Uwaga 3" xfId="14882" hidden="1"/>
    <cellStyle name="Uwaga 3" xfId="14880" hidden="1"/>
    <cellStyle name="Uwaga 3" xfId="14869" hidden="1"/>
    <cellStyle name="Uwaga 3" xfId="14867" hidden="1"/>
    <cellStyle name="Uwaga 3" xfId="14865" hidden="1"/>
    <cellStyle name="Uwaga 3" xfId="14854" hidden="1"/>
    <cellStyle name="Uwaga 3" xfId="14852" hidden="1"/>
    <cellStyle name="Uwaga 3" xfId="14850" hidden="1"/>
    <cellStyle name="Uwaga 3" xfId="14839" hidden="1"/>
    <cellStyle name="Uwaga 3" xfId="14837" hidden="1"/>
    <cellStyle name="Uwaga 3" xfId="14835" hidden="1"/>
    <cellStyle name="Uwaga 3" xfId="14824" hidden="1"/>
    <cellStyle name="Uwaga 3" xfId="14822" hidden="1"/>
    <cellStyle name="Uwaga 3" xfId="14820" hidden="1"/>
    <cellStyle name="Uwaga 3" xfId="14809" hidden="1"/>
    <cellStyle name="Uwaga 3" xfId="14807" hidden="1"/>
    <cellStyle name="Uwaga 3" xfId="14805" hidden="1"/>
    <cellStyle name="Uwaga 3" xfId="14794" hidden="1"/>
    <cellStyle name="Uwaga 3" xfId="14792" hidden="1"/>
    <cellStyle name="Uwaga 3" xfId="14789" hidden="1"/>
    <cellStyle name="Uwaga 3" xfId="14779" hidden="1"/>
    <cellStyle name="Uwaga 3" xfId="14777" hidden="1"/>
    <cellStyle name="Uwaga 3" xfId="14775" hidden="1"/>
    <cellStyle name="Uwaga 3" xfId="14764" hidden="1"/>
    <cellStyle name="Uwaga 3" xfId="14762" hidden="1"/>
    <cellStyle name="Uwaga 3" xfId="14760" hidden="1"/>
    <cellStyle name="Uwaga 3" xfId="14749" hidden="1"/>
    <cellStyle name="Uwaga 3" xfId="14747" hidden="1"/>
    <cellStyle name="Uwaga 3" xfId="14744" hidden="1"/>
    <cellStyle name="Uwaga 3" xfId="14734" hidden="1"/>
    <cellStyle name="Uwaga 3" xfId="14732" hidden="1"/>
    <cellStyle name="Uwaga 3" xfId="14729" hidden="1"/>
    <cellStyle name="Uwaga 3" xfId="14719" hidden="1"/>
    <cellStyle name="Uwaga 3" xfId="14717" hidden="1"/>
    <cellStyle name="Uwaga 3" xfId="14714" hidden="1"/>
    <cellStyle name="Uwaga 3" xfId="14705" hidden="1"/>
    <cellStyle name="Uwaga 3" xfId="14702" hidden="1"/>
    <cellStyle name="Uwaga 3" xfId="14698" hidden="1"/>
    <cellStyle name="Uwaga 3" xfId="14690" hidden="1"/>
    <cellStyle name="Uwaga 3" xfId="14687" hidden="1"/>
    <cellStyle name="Uwaga 3" xfId="14683" hidden="1"/>
    <cellStyle name="Uwaga 3" xfId="14675" hidden="1"/>
    <cellStyle name="Uwaga 3" xfId="14672" hidden="1"/>
    <cellStyle name="Uwaga 3" xfId="14668" hidden="1"/>
    <cellStyle name="Uwaga 3" xfId="14660" hidden="1"/>
    <cellStyle name="Uwaga 3" xfId="14657" hidden="1"/>
    <cellStyle name="Uwaga 3" xfId="14653" hidden="1"/>
    <cellStyle name="Uwaga 3" xfId="14645" hidden="1"/>
    <cellStyle name="Uwaga 3" xfId="14642" hidden="1"/>
    <cellStyle name="Uwaga 3" xfId="14638" hidden="1"/>
    <cellStyle name="Uwaga 3" xfId="14630" hidden="1"/>
    <cellStyle name="Uwaga 3" xfId="14626" hidden="1"/>
    <cellStyle name="Uwaga 3" xfId="14621" hidden="1"/>
    <cellStyle name="Uwaga 3" xfId="14615" hidden="1"/>
    <cellStyle name="Uwaga 3" xfId="14611" hidden="1"/>
    <cellStyle name="Uwaga 3" xfId="14606" hidden="1"/>
    <cellStyle name="Uwaga 3" xfId="14600" hidden="1"/>
    <cellStyle name="Uwaga 3" xfId="14596" hidden="1"/>
    <cellStyle name="Uwaga 3" xfId="14591" hidden="1"/>
    <cellStyle name="Uwaga 3" xfId="14585" hidden="1"/>
    <cellStyle name="Uwaga 3" xfId="14582" hidden="1"/>
    <cellStyle name="Uwaga 3" xfId="14578" hidden="1"/>
    <cellStyle name="Uwaga 3" xfId="14570" hidden="1"/>
    <cellStyle name="Uwaga 3" xfId="14567" hidden="1"/>
    <cellStyle name="Uwaga 3" xfId="14562" hidden="1"/>
    <cellStyle name="Uwaga 3" xfId="14555" hidden="1"/>
    <cellStyle name="Uwaga 3" xfId="14551" hidden="1"/>
    <cellStyle name="Uwaga 3" xfId="14546" hidden="1"/>
    <cellStyle name="Uwaga 3" xfId="14540" hidden="1"/>
    <cellStyle name="Uwaga 3" xfId="14536" hidden="1"/>
    <cellStyle name="Uwaga 3" xfId="14531" hidden="1"/>
    <cellStyle name="Uwaga 3" xfId="14525" hidden="1"/>
    <cellStyle name="Uwaga 3" xfId="14522" hidden="1"/>
    <cellStyle name="Uwaga 3" xfId="14518" hidden="1"/>
    <cellStyle name="Uwaga 3" xfId="14510" hidden="1"/>
    <cellStyle name="Uwaga 3" xfId="14505" hidden="1"/>
    <cellStyle name="Uwaga 3" xfId="14500" hidden="1"/>
    <cellStyle name="Uwaga 3" xfId="14495" hidden="1"/>
    <cellStyle name="Uwaga 3" xfId="14490" hidden="1"/>
    <cellStyle name="Uwaga 3" xfId="14485" hidden="1"/>
    <cellStyle name="Uwaga 3" xfId="14480" hidden="1"/>
    <cellStyle name="Uwaga 3" xfId="14475" hidden="1"/>
    <cellStyle name="Uwaga 3" xfId="14470" hidden="1"/>
    <cellStyle name="Uwaga 3" xfId="14465" hidden="1"/>
    <cellStyle name="Uwaga 3" xfId="14461" hidden="1"/>
    <cellStyle name="Uwaga 3" xfId="14456" hidden="1"/>
    <cellStyle name="Uwaga 3" xfId="14449" hidden="1"/>
    <cellStyle name="Uwaga 3" xfId="14444" hidden="1"/>
    <cellStyle name="Uwaga 3" xfId="14439" hidden="1"/>
    <cellStyle name="Uwaga 3" xfId="14434" hidden="1"/>
    <cellStyle name="Uwaga 3" xfId="14429" hidden="1"/>
    <cellStyle name="Uwaga 3" xfId="14424" hidden="1"/>
    <cellStyle name="Uwaga 3" xfId="14419" hidden="1"/>
    <cellStyle name="Uwaga 3" xfId="14414" hidden="1"/>
    <cellStyle name="Uwaga 3" xfId="14409" hidden="1"/>
    <cellStyle name="Uwaga 3" xfId="14405" hidden="1"/>
    <cellStyle name="Uwaga 3" xfId="14400" hidden="1"/>
    <cellStyle name="Uwaga 3" xfId="14395" hidden="1"/>
    <cellStyle name="Uwaga 3" xfId="14390" hidden="1"/>
    <cellStyle name="Uwaga 3" xfId="14386" hidden="1"/>
    <cellStyle name="Uwaga 3" xfId="14382" hidden="1"/>
    <cellStyle name="Uwaga 3" xfId="14375" hidden="1"/>
    <cellStyle name="Uwaga 3" xfId="14371" hidden="1"/>
    <cellStyle name="Uwaga 3" xfId="14366" hidden="1"/>
    <cellStyle name="Uwaga 3" xfId="14360" hidden="1"/>
    <cellStyle name="Uwaga 3" xfId="14356" hidden="1"/>
    <cellStyle name="Uwaga 3" xfId="14351" hidden="1"/>
    <cellStyle name="Uwaga 3" xfId="14345" hidden="1"/>
    <cellStyle name="Uwaga 3" xfId="14341" hidden="1"/>
    <cellStyle name="Uwaga 3" xfId="14337" hidden="1"/>
    <cellStyle name="Uwaga 3" xfId="14330" hidden="1"/>
    <cellStyle name="Uwaga 3" xfId="14326" hidden="1"/>
    <cellStyle name="Uwaga 3" xfId="14322" hidden="1"/>
    <cellStyle name="Uwaga 3" xfId="15189" hidden="1"/>
    <cellStyle name="Uwaga 3" xfId="15188" hidden="1"/>
    <cellStyle name="Uwaga 3" xfId="15186" hidden="1"/>
    <cellStyle name="Uwaga 3" xfId="15173" hidden="1"/>
    <cellStyle name="Uwaga 3" xfId="15171" hidden="1"/>
    <cellStyle name="Uwaga 3" xfId="15169" hidden="1"/>
    <cellStyle name="Uwaga 3" xfId="15159" hidden="1"/>
    <cellStyle name="Uwaga 3" xfId="15157" hidden="1"/>
    <cellStyle name="Uwaga 3" xfId="15155" hidden="1"/>
    <cellStyle name="Uwaga 3" xfId="15144" hidden="1"/>
    <cellStyle name="Uwaga 3" xfId="15142" hidden="1"/>
    <cellStyle name="Uwaga 3" xfId="15140" hidden="1"/>
    <cellStyle name="Uwaga 3" xfId="15127" hidden="1"/>
    <cellStyle name="Uwaga 3" xfId="15125" hidden="1"/>
    <cellStyle name="Uwaga 3" xfId="15124" hidden="1"/>
    <cellStyle name="Uwaga 3" xfId="15111" hidden="1"/>
    <cellStyle name="Uwaga 3" xfId="15110" hidden="1"/>
    <cellStyle name="Uwaga 3" xfId="15108" hidden="1"/>
    <cellStyle name="Uwaga 3" xfId="15096" hidden="1"/>
    <cellStyle name="Uwaga 3" xfId="15095" hidden="1"/>
    <cellStyle name="Uwaga 3" xfId="15093" hidden="1"/>
    <cellStyle name="Uwaga 3" xfId="15081" hidden="1"/>
    <cellStyle name="Uwaga 3" xfId="15080" hidden="1"/>
    <cellStyle name="Uwaga 3" xfId="15078" hidden="1"/>
    <cellStyle name="Uwaga 3" xfId="15066" hidden="1"/>
    <cellStyle name="Uwaga 3" xfId="15065" hidden="1"/>
    <cellStyle name="Uwaga 3" xfId="15063" hidden="1"/>
    <cellStyle name="Uwaga 3" xfId="15051" hidden="1"/>
    <cellStyle name="Uwaga 3" xfId="15050" hidden="1"/>
    <cellStyle name="Uwaga 3" xfId="15048" hidden="1"/>
    <cellStyle name="Uwaga 3" xfId="15036" hidden="1"/>
    <cellStyle name="Uwaga 3" xfId="15035" hidden="1"/>
    <cellStyle name="Uwaga 3" xfId="15033" hidden="1"/>
    <cellStyle name="Uwaga 3" xfId="15021" hidden="1"/>
    <cellStyle name="Uwaga 3" xfId="15020" hidden="1"/>
    <cellStyle name="Uwaga 3" xfId="15018" hidden="1"/>
    <cellStyle name="Uwaga 3" xfId="15006" hidden="1"/>
    <cellStyle name="Uwaga 3" xfId="15005" hidden="1"/>
    <cellStyle name="Uwaga 3" xfId="15003" hidden="1"/>
    <cellStyle name="Uwaga 3" xfId="14991" hidden="1"/>
    <cellStyle name="Uwaga 3" xfId="14990" hidden="1"/>
    <cellStyle name="Uwaga 3" xfId="14988" hidden="1"/>
    <cellStyle name="Uwaga 3" xfId="14976" hidden="1"/>
    <cellStyle name="Uwaga 3" xfId="14975" hidden="1"/>
    <cellStyle name="Uwaga 3" xfId="14973" hidden="1"/>
    <cellStyle name="Uwaga 3" xfId="14961" hidden="1"/>
    <cellStyle name="Uwaga 3" xfId="14960" hidden="1"/>
    <cellStyle name="Uwaga 3" xfId="14958" hidden="1"/>
    <cellStyle name="Uwaga 3" xfId="14946" hidden="1"/>
    <cellStyle name="Uwaga 3" xfId="14945" hidden="1"/>
    <cellStyle name="Uwaga 3" xfId="14943" hidden="1"/>
    <cellStyle name="Uwaga 3" xfId="14931" hidden="1"/>
    <cellStyle name="Uwaga 3" xfId="14930" hidden="1"/>
    <cellStyle name="Uwaga 3" xfId="14928" hidden="1"/>
    <cellStyle name="Uwaga 3" xfId="14916" hidden="1"/>
    <cellStyle name="Uwaga 3" xfId="14915" hidden="1"/>
    <cellStyle name="Uwaga 3" xfId="14913" hidden="1"/>
    <cellStyle name="Uwaga 3" xfId="14901" hidden="1"/>
    <cellStyle name="Uwaga 3" xfId="14900" hidden="1"/>
    <cellStyle name="Uwaga 3" xfId="14898" hidden="1"/>
    <cellStyle name="Uwaga 3" xfId="14886" hidden="1"/>
    <cellStyle name="Uwaga 3" xfId="14885" hidden="1"/>
    <cellStyle name="Uwaga 3" xfId="14883" hidden="1"/>
    <cellStyle name="Uwaga 3" xfId="14871" hidden="1"/>
    <cellStyle name="Uwaga 3" xfId="14870" hidden="1"/>
    <cellStyle name="Uwaga 3" xfId="14868" hidden="1"/>
    <cellStyle name="Uwaga 3" xfId="14856" hidden="1"/>
    <cellStyle name="Uwaga 3" xfId="14855" hidden="1"/>
    <cellStyle name="Uwaga 3" xfId="14853" hidden="1"/>
    <cellStyle name="Uwaga 3" xfId="14841" hidden="1"/>
    <cellStyle name="Uwaga 3" xfId="14840" hidden="1"/>
    <cellStyle name="Uwaga 3" xfId="14838" hidden="1"/>
    <cellStyle name="Uwaga 3" xfId="14826" hidden="1"/>
    <cellStyle name="Uwaga 3" xfId="14825" hidden="1"/>
    <cellStyle name="Uwaga 3" xfId="14823" hidden="1"/>
    <cellStyle name="Uwaga 3" xfId="14811" hidden="1"/>
    <cellStyle name="Uwaga 3" xfId="14810" hidden="1"/>
    <cellStyle name="Uwaga 3" xfId="14808" hidden="1"/>
    <cellStyle name="Uwaga 3" xfId="14796" hidden="1"/>
    <cellStyle name="Uwaga 3" xfId="14795" hidden="1"/>
    <cellStyle name="Uwaga 3" xfId="14793" hidden="1"/>
    <cellStyle name="Uwaga 3" xfId="14781" hidden="1"/>
    <cellStyle name="Uwaga 3" xfId="14780" hidden="1"/>
    <cellStyle name="Uwaga 3" xfId="14778" hidden="1"/>
    <cellStyle name="Uwaga 3" xfId="14766" hidden="1"/>
    <cellStyle name="Uwaga 3" xfId="14765" hidden="1"/>
    <cellStyle name="Uwaga 3" xfId="14763" hidden="1"/>
    <cellStyle name="Uwaga 3" xfId="14751" hidden="1"/>
    <cellStyle name="Uwaga 3" xfId="14750" hidden="1"/>
    <cellStyle name="Uwaga 3" xfId="14748" hidden="1"/>
    <cellStyle name="Uwaga 3" xfId="14736" hidden="1"/>
    <cellStyle name="Uwaga 3" xfId="14735" hidden="1"/>
    <cellStyle name="Uwaga 3" xfId="14733" hidden="1"/>
    <cellStyle name="Uwaga 3" xfId="14721" hidden="1"/>
    <cellStyle name="Uwaga 3" xfId="14720" hidden="1"/>
    <cellStyle name="Uwaga 3" xfId="14718" hidden="1"/>
    <cellStyle name="Uwaga 3" xfId="14706" hidden="1"/>
    <cellStyle name="Uwaga 3" xfId="14704" hidden="1"/>
    <cellStyle name="Uwaga 3" xfId="14701" hidden="1"/>
    <cellStyle name="Uwaga 3" xfId="14691" hidden="1"/>
    <cellStyle name="Uwaga 3" xfId="14689" hidden="1"/>
    <cellStyle name="Uwaga 3" xfId="14686" hidden="1"/>
    <cellStyle name="Uwaga 3" xfId="14676" hidden="1"/>
    <cellStyle name="Uwaga 3" xfId="14674" hidden="1"/>
    <cellStyle name="Uwaga 3" xfId="14671" hidden="1"/>
    <cellStyle name="Uwaga 3" xfId="14661" hidden="1"/>
    <cellStyle name="Uwaga 3" xfId="14659" hidden="1"/>
    <cellStyle name="Uwaga 3" xfId="14656" hidden="1"/>
    <cellStyle name="Uwaga 3" xfId="14646" hidden="1"/>
    <cellStyle name="Uwaga 3" xfId="14644" hidden="1"/>
    <cellStyle name="Uwaga 3" xfId="14641" hidden="1"/>
    <cellStyle name="Uwaga 3" xfId="14631" hidden="1"/>
    <cellStyle name="Uwaga 3" xfId="14629" hidden="1"/>
    <cellStyle name="Uwaga 3" xfId="14625" hidden="1"/>
    <cellStyle name="Uwaga 3" xfId="14616" hidden="1"/>
    <cellStyle name="Uwaga 3" xfId="14613" hidden="1"/>
    <cellStyle name="Uwaga 3" xfId="14609" hidden="1"/>
    <cellStyle name="Uwaga 3" xfId="14601" hidden="1"/>
    <cellStyle name="Uwaga 3" xfId="14599" hidden="1"/>
    <cellStyle name="Uwaga 3" xfId="14595" hidden="1"/>
    <cellStyle name="Uwaga 3" xfId="14586" hidden="1"/>
    <cellStyle name="Uwaga 3" xfId="14584" hidden="1"/>
    <cellStyle name="Uwaga 3" xfId="14581" hidden="1"/>
    <cellStyle name="Uwaga 3" xfId="14571" hidden="1"/>
    <cellStyle name="Uwaga 3" xfId="14569" hidden="1"/>
    <cellStyle name="Uwaga 3" xfId="14564" hidden="1"/>
    <cellStyle name="Uwaga 3" xfId="14556" hidden="1"/>
    <cellStyle name="Uwaga 3" xfId="14554" hidden="1"/>
    <cellStyle name="Uwaga 3" xfId="14549" hidden="1"/>
    <cellStyle name="Uwaga 3" xfId="14541" hidden="1"/>
    <cellStyle name="Uwaga 3" xfId="14539" hidden="1"/>
    <cellStyle name="Uwaga 3" xfId="14534" hidden="1"/>
    <cellStyle name="Uwaga 3" xfId="14526" hidden="1"/>
    <cellStyle name="Uwaga 3" xfId="14524" hidden="1"/>
    <cellStyle name="Uwaga 3" xfId="14520" hidden="1"/>
    <cellStyle name="Uwaga 3" xfId="14511" hidden="1"/>
    <cellStyle name="Uwaga 3" xfId="14508" hidden="1"/>
    <cellStyle name="Uwaga 3" xfId="14503" hidden="1"/>
    <cellStyle name="Uwaga 3" xfId="14496" hidden="1"/>
    <cellStyle name="Uwaga 3" xfId="14492" hidden="1"/>
    <cellStyle name="Uwaga 3" xfId="14487" hidden="1"/>
    <cellStyle name="Uwaga 3" xfId="14481" hidden="1"/>
    <cellStyle name="Uwaga 3" xfId="14477" hidden="1"/>
    <cellStyle name="Uwaga 3" xfId="14472" hidden="1"/>
    <cellStyle name="Uwaga 3" xfId="14466" hidden="1"/>
    <cellStyle name="Uwaga 3" xfId="14463" hidden="1"/>
    <cellStyle name="Uwaga 3" xfId="14459" hidden="1"/>
    <cellStyle name="Uwaga 3" xfId="14450" hidden="1"/>
    <cellStyle name="Uwaga 3" xfId="14445" hidden="1"/>
    <cellStyle name="Uwaga 3" xfId="14440" hidden="1"/>
    <cellStyle name="Uwaga 3" xfId="14435" hidden="1"/>
    <cellStyle name="Uwaga 3" xfId="14430" hidden="1"/>
    <cellStyle name="Uwaga 3" xfId="14425" hidden="1"/>
    <cellStyle name="Uwaga 3" xfId="14420" hidden="1"/>
    <cellStyle name="Uwaga 3" xfId="14415" hidden="1"/>
    <cellStyle name="Uwaga 3" xfId="14410" hidden="1"/>
    <cellStyle name="Uwaga 3" xfId="14406" hidden="1"/>
    <cellStyle name="Uwaga 3" xfId="14401" hidden="1"/>
    <cellStyle name="Uwaga 3" xfId="14396" hidden="1"/>
    <cellStyle name="Uwaga 3" xfId="14391" hidden="1"/>
    <cellStyle name="Uwaga 3" xfId="14387" hidden="1"/>
    <cellStyle name="Uwaga 3" xfId="14383" hidden="1"/>
    <cellStyle name="Uwaga 3" xfId="14376" hidden="1"/>
    <cellStyle name="Uwaga 3" xfId="14372" hidden="1"/>
    <cellStyle name="Uwaga 3" xfId="14367" hidden="1"/>
    <cellStyle name="Uwaga 3" xfId="14361" hidden="1"/>
    <cellStyle name="Uwaga 3" xfId="14357" hidden="1"/>
    <cellStyle name="Uwaga 3" xfId="14352" hidden="1"/>
    <cellStyle name="Uwaga 3" xfId="14346" hidden="1"/>
    <cellStyle name="Uwaga 3" xfId="14342" hidden="1"/>
    <cellStyle name="Uwaga 3" xfId="14338" hidden="1"/>
    <cellStyle name="Uwaga 3" xfId="14331" hidden="1"/>
    <cellStyle name="Uwaga 3" xfId="14327" hidden="1"/>
    <cellStyle name="Uwaga 3" xfId="14323" hidden="1"/>
    <cellStyle name="Uwaga 3" xfId="10358" hidden="1"/>
    <cellStyle name="Uwaga 3" xfId="9411" hidden="1"/>
    <cellStyle name="Uwaga 3" xfId="9375" hidden="1"/>
    <cellStyle name="Uwaga 3" xfId="5437" hidden="1"/>
    <cellStyle name="Uwaga 3" xfId="4454" hidden="1"/>
    <cellStyle name="Uwaga 3" xfId="4451" hidden="1"/>
    <cellStyle name="Uwaga 3" xfId="2435" hidden="1"/>
    <cellStyle name="Uwaga 3" xfId="2430" hidden="1"/>
    <cellStyle name="Uwaga 3" xfId="2425" hidden="1"/>
    <cellStyle name="Uwaga 3" xfId="2396" hidden="1"/>
    <cellStyle name="Uwaga 3" xfId="2391" hidden="1"/>
    <cellStyle name="Uwaga 3" xfId="2386" hidden="1"/>
    <cellStyle name="Uwaga 3" xfId="2343" hidden="1"/>
    <cellStyle name="Uwaga 3" xfId="2339" hidden="1"/>
    <cellStyle name="Uwaga 3" xfId="2335" hidden="1"/>
    <cellStyle name="Uwaga 3" xfId="2297" hidden="1"/>
    <cellStyle name="Uwaga 3" xfId="2292" hidden="1"/>
    <cellStyle name="Uwaga 3" xfId="2288" hidden="1"/>
    <cellStyle name="Uwaga 3" xfId="2261" hidden="1"/>
    <cellStyle name="Uwaga 3" xfId="2256" hidden="1"/>
    <cellStyle name="Uwaga 3" xfId="2252" hidden="1"/>
    <cellStyle name="Uwaga 3" xfId="2223" hidden="1"/>
    <cellStyle name="Uwaga 3" xfId="2219" hidden="1"/>
    <cellStyle name="Uwaga 3" xfId="2214" hidden="1"/>
    <cellStyle name="Uwaga 3" xfId="2181" hidden="1"/>
    <cellStyle name="Uwaga 3" xfId="2177" hidden="1"/>
    <cellStyle name="Uwaga 3" xfId="2172" hidden="1"/>
    <cellStyle name="Uwaga 3" xfId="2130" hidden="1"/>
    <cellStyle name="Uwaga 3" xfId="2125" hidden="1"/>
    <cellStyle name="Uwaga 3" xfId="2119" hidden="1"/>
    <cellStyle name="Uwaga 3" xfId="2089" hidden="1"/>
    <cellStyle name="Uwaga 3" xfId="2086" hidden="1"/>
    <cellStyle name="Uwaga 3" xfId="2080" hidden="1"/>
    <cellStyle name="Uwaga 3" xfId="2052" hidden="1"/>
    <cellStyle name="Uwaga 3" xfId="2047" hidden="1"/>
    <cellStyle name="Uwaga 3" xfId="2041" hidden="1"/>
    <cellStyle name="Uwaga 3" xfId="2008" hidden="1"/>
    <cellStyle name="Uwaga 3" xfId="2005" hidden="1"/>
    <cellStyle name="Uwaga 3" xfId="1999" hidden="1"/>
    <cellStyle name="Uwaga 3" xfId="1958" hidden="1"/>
    <cellStyle name="Uwaga 3" xfId="1951" hidden="1"/>
    <cellStyle name="Uwaga 3" xfId="1946" hidden="1"/>
    <cellStyle name="Uwaga 3" xfId="1918" hidden="1"/>
    <cellStyle name="Uwaga 3" xfId="1914" hidden="1"/>
    <cellStyle name="Uwaga 3" xfId="1909" hidden="1"/>
    <cellStyle name="Uwaga 3" xfId="1880" hidden="1"/>
    <cellStyle name="Uwaga 3" xfId="1875" hidden="1"/>
    <cellStyle name="Uwaga 3" xfId="1869" hidden="1"/>
    <cellStyle name="Uwaga 3" xfId="1834" hidden="1"/>
    <cellStyle name="Uwaga 3" xfId="1828" hidden="1"/>
    <cellStyle name="Uwaga 3" xfId="1822" hidden="1"/>
    <cellStyle name="Uwaga 3" xfId="1782" hidden="1"/>
    <cellStyle name="Uwaga 3" xfId="1779" hidden="1"/>
    <cellStyle name="Uwaga 3" xfId="1775" hidden="1"/>
    <cellStyle name="Uwaga 3" xfId="1745" hidden="1"/>
    <cellStyle name="Uwaga 3" xfId="1741" hidden="1"/>
    <cellStyle name="Uwaga 3" xfId="1736" hidden="1"/>
    <cellStyle name="Uwaga 3" xfId="1706" hidden="1"/>
    <cellStyle name="Uwaga 3" xfId="1700" hidden="1"/>
    <cellStyle name="Uwaga 3" xfId="1694" hidden="1"/>
    <cellStyle name="Uwaga 3" xfId="1664" hidden="1"/>
    <cellStyle name="Uwaga 3" xfId="1657" hidden="1"/>
    <cellStyle name="Uwaga 3" xfId="1652" hidden="1"/>
    <cellStyle name="Uwaga 3" xfId="1611" hidden="1"/>
    <cellStyle name="Uwaga 3" xfId="1608" hidden="1"/>
    <cellStyle name="Uwaga 3" xfId="1604" hidden="1"/>
    <cellStyle name="Uwaga 3" xfId="1574" hidden="1"/>
    <cellStyle name="Uwaga 3" xfId="1570" hidden="1"/>
    <cellStyle name="Uwaga 3" xfId="1566" hidden="1"/>
    <cellStyle name="Uwaga 3" xfId="1534" hidden="1"/>
    <cellStyle name="Uwaga 3" xfId="1529" hidden="1"/>
    <cellStyle name="Uwaga 3" xfId="1524" hidden="1"/>
    <cellStyle name="Uwaga 3" xfId="1485" hidden="1"/>
    <cellStyle name="Uwaga 3" xfId="1482" hidden="1"/>
    <cellStyle name="Uwaga 3" xfId="1478" hidden="1"/>
    <cellStyle name="Uwaga 3" xfId="1440" hidden="1"/>
    <cellStyle name="Uwaga 3" xfId="1437" hidden="1"/>
    <cellStyle name="Uwaga 3" xfId="1432" hidden="1"/>
    <cellStyle name="Uwaga 3" xfId="1403" hidden="1"/>
    <cellStyle name="Uwaga 3" xfId="1400" hidden="1"/>
    <cellStyle name="Uwaga 3" xfId="1395" hidden="1"/>
    <cellStyle name="Uwaga 3" xfId="1362" hidden="1"/>
    <cellStyle name="Uwaga 3" xfId="1358" hidden="1"/>
    <cellStyle name="Uwaga 3" xfId="1353" hidden="1"/>
    <cellStyle name="Uwaga 3" xfId="1317" hidden="1"/>
    <cellStyle name="Uwaga 3" xfId="1313" hidden="1"/>
    <cellStyle name="Uwaga 3" xfId="1308" hidden="1"/>
    <cellStyle name="Uwaga 3" xfId="1269" hidden="1"/>
    <cellStyle name="Uwaga 3" xfId="1265" hidden="1"/>
    <cellStyle name="Uwaga 3" xfId="1260" hidden="1"/>
    <cellStyle name="Uwaga 3" xfId="1233" hidden="1"/>
    <cellStyle name="Uwaga 3" xfId="1229" hidden="1"/>
    <cellStyle name="Uwaga 3" xfId="1224" hidden="1"/>
    <cellStyle name="Uwaga 3" xfId="1191" hidden="1"/>
    <cellStyle name="Uwaga 3" xfId="1187" hidden="1"/>
    <cellStyle name="Uwaga 3" xfId="1182" hidden="1"/>
    <cellStyle name="Uwaga 3" xfId="1149" hidden="1"/>
    <cellStyle name="Uwaga 3" xfId="1144" hidden="1"/>
    <cellStyle name="Uwaga 3" xfId="1138" hidden="1"/>
    <cellStyle name="Uwaga 3" xfId="1098" hidden="1"/>
    <cellStyle name="Uwaga 3" xfId="1093" hidden="1"/>
    <cellStyle name="Uwaga 3" xfId="1088" hidden="1"/>
    <cellStyle name="Uwaga 3" xfId="1059" hidden="1"/>
    <cellStyle name="Uwaga 3" xfId="1054" hidden="1"/>
    <cellStyle name="Uwaga 3" xfId="1048" hidden="1"/>
    <cellStyle name="Uwaga 3" xfId="1018" hidden="1"/>
    <cellStyle name="Uwaga 3" xfId="1012" hidden="1"/>
    <cellStyle name="Uwaga 3" xfId="1006" hidden="1"/>
    <cellStyle name="Uwaga 3" xfId="969" hidden="1"/>
    <cellStyle name="Uwaga 3" xfId="964" hidden="1"/>
    <cellStyle name="Uwaga 3" xfId="959" hidden="1"/>
    <cellStyle name="Uwaga 3" xfId="924" hidden="1"/>
    <cellStyle name="Uwaga 3" xfId="920" hidden="1"/>
    <cellStyle name="Uwaga 3" xfId="916" hidden="1"/>
    <cellStyle name="Uwaga 3" xfId="885" hidden="1"/>
    <cellStyle name="Uwaga 3" xfId="879" hidden="1"/>
    <cellStyle name="Uwaga 3" xfId="874" hidden="1"/>
    <cellStyle name="Uwaga 3" xfId="843" hidden="1"/>
    <cellStyle name="Uwaga 3" xfId="836" hidden="1"/>
    <cellStyle name="Uwaga 3" xfId="832" hidden="1"/>
    <cellStyle name="Uwaga 3" xfId="799" hidden="1"/>
    <cellStyle name="Uwaga 3" xfId="794" hidden="1"/>
    <cellStyle name="Uwaga 3" xfId="790" hidden="1"/>
    <cellStyle name="Uwaga 3" xfId="753" hidden="1"/>
    <cellStyle name="Uwaga 3" xfId="751" hidden="1"/>
    <cellStyle name="Uwaga 3" xfId="748" hidden="1"/>
    <cellStyle name="Uwaga 3" xfId="712" hidden="1"/>
    <cellStyle name="Uwaga 3" xfId="709" hidden="1"/>
    <cellStyle name="Uwaga 3" xfId="705" hidden="1"/>
    <cellStyle name="Uwaga 3" xfId="669" hidden="1"/>
    <cellStyle name="Uwaga 3" xfId="667" hidden="1"/>
    <cellStyle name="Uwaga 3" xfId="663" hidden="1"/>
    <cellStyle name="Uwaga 3" xfId="627" hidden="1"/>
    <cellStyle name="Uwaga 3" xfId="625" hidden="1"/>
    <cellStyle name="Uwaga 3" xfId="621" hidden="1"/>
    <cellStyle name="Uwaga 3" xfId="585" hidden="1"/>
    <cellStyle name="Uwaga 3" xfId="582" hidden="1"/>
    <cellStyle name="Uwaga 3" xfId="577" hidden="1"/>
    <cellStyle name="Uwaga 3" xfId="543" hidden="1"/>
    <cellStyle name="Uwaga 3" xfId="540" hidden="1"/>
    <cellStyle name="Uwaga 3" xfId="535" hidden="1"/>
    <cellStyle name="Uwaga 3" xfId="501" hidden="1"/>
    <cellStyle name="Uwaga 3" xfId="498" hidden="1"/>
    <cellStyle name="Uwaga 3" xfId="493" hidden="1"/>
    <cellStyle name="Uwaga 3" xfId="459" hidden="1"/>
    <cellStyle name="Uwaga 3" xfId="456" hidden="1"/>
    <cellStyle name="Uwaga 3" xfId="450" hidden="1"/>
    <cellStyle name="Uwaga 3" xfId="417" hidden="1"/>
    <cellStyle name="Uwaga 3" xfId="414" hidden="1"/>
    <cellStyle name="Uwaga 3" xfId="407" hidden="1"/>
    <cellStyle name="Uwaga 3" xfId="375" hidden="1"/>
    <cellStyle name="Uwaga 3" xfId="372" hidden="1"/>
    <cellStyle name="Uwaga 3" xfId="365" hidden="1"/>
    <cellStyle name="Uwaga 3" xfId="333" hidden="1"/>
    <cellStyle name="Uwaga 3" xfId="329" hidden="1"/>
    <cellStyle name="Uwaga 3" xfId="318" hidden="1"/>
    <cellStyle name="Uwaga 3" xfId="291" hidden="1"/>
    <cellStyle name="Uwaga 3" xfId="286" hidden="1"/>
    <cellStyle name="Uwaga 3" xfId="276" hidden="1"/>
    <cellStyle name="Uwaga 3" xfId="249" hidden="1"/>
    <cellStyle name="Uwaga 3" xfId="243" hidden="1"/>
    <cellStyle name="Uwaga 3" xfId="230" hidden="1"/>
    <cellStyle name="Uwaga 3" xfId="207" hidden="1"/>
    <cellStyle name="Uwaga 3" xfId="199" hidden="1"/>
    <cellStyle name="Uwaga 3" xfId="186" hidden="1"/>
    <cellStyle name="Uwaga 3" xfId="165" hidden="1"/>
    <cellStyle name="Uwaga 3" xfId="155" hidden="1"/>
    <cellStyle name="Uwaga 3" xfId="141" hidden="1"/>
    <cellStyle name="Uwaga 3" xfId="123" hidden="1"/>
    <cellStyle name="Uwaga 3" xfId="110" hidden="1"/>
    <cellStyle name="Uwaga 3" xfId="97" hidden="1"/>
    <cellStyle name="Uwaga 3" xfId="81" hidden="1"/>
    <cellStyle name="Uwaga 3" xfId="68" hidden="1"/>
    <cellStyle name="Uwaga 3" xfId="55" hidden="1"/>
    <cellStyle name="Uwaga 3" xfId="15283" hidden="1"/>
    <cellStyle name="Uwaga 3" xfId="15284" hidden="1"/>
    <cellStyle name="Uwaga 3" xfId="15286" hidden="1"/>
    <cellStyle name="Uwaga 3" xfId="15298" hidden="1"/>
    <cellStyle name="Uwaga 3" xfId="15299" hidden="1"/>
    <cellStyle name="Uwaga 3" xfId="15304" hidden="1"/>
    <cellStyle name="Uwaga 3" xfId="15313" hidden="1"/>
    <cellStyle name="Uwaga 3" xfId="15314" hidden="1"/>
    <cellStyle name="Uwaga 3" xfId="15319" hidden="1"/>
    <cellStyle name="Uwaga 3" xfId="15328" hidden="1"/>
    <cellStyle name="Uwaga 3" xfId="15329" hidden="1"/>
    <cellStyle name="Uwaga 3" xfId="15330" hidden="1"/>
    <cellStyle name="Uwaga 3" xfId="15343" hidden="1"/>
    <cellStyle name="Uwaga 3" xfId="15348" hidden="1"/>
    <cellStyle name="Uwaga 3" xfId="15353" hidden="1"/>
    <cellStyle name="Uwaga 3" xfId="15363" hidden="1"/>
    <cellStyle name="Uwaga 3" xfId="15368" hidden="1"/>
    <cellStyle name="Uwaga 3" xfId="15372" hidden="1"/>
    <cellStyle name="Uwaga 3" xfId="15379" hidden="1"/>
    <cellStyle name="Uwaga 3" xfId="15384" hidden="1"/>
    <cellStyle name="Uwaga 3" xfId="15387" hidden="1"/>
    <cellStyle name="Uwaga 3" xfId="15393" hidden="1"/>
    <cellStyle name="Uwaga 3" xfId="15398" hidden="1"/>
    <cellStyle name="Uwaga 3" xfId="15402" hidden="1"/>
    <cellStyle name="Uwaga 3" xfId="15403" hidden="1"/>
    <cellStyle name="Uwaga 3" xfId="15404" hidden="1"/>
    <cellStyle name="Uwaga 3" xfId="15408" hidden="1"/>
    <cellStyle name="Uwaga 3" xfId="15420" hidden="1"/>
    <cellStyle name="Uwaga 3" xfId="15425" hidden="1"/>
    <cellStyle name="Uwaga 3" xfId="15430" hidden="1"/>
    <cellStyle name="Uwaga 3" xfId="15435" hidden="1"/>
    <cellStyle name="Uwaga 3" xfId="15440" hidden="1"/>
    <cellStyle name="Uwaga 3" xfId="15445" hidden="1"/>
    <cellStyle name="Uwaga 3" xfId="15449" hidden="1"/>
    <cellStyle name="Uwaga 3" xfId="15453" hidden="1"/>
    <cellStyle name="Uwaga 3" xfId="15458" hidden="1"/>
    <cellStyle name="Uwaga 3" xfId="15463" hidden="1"/>
    <cellStyle name="Uwaga 3" xfId="15464" hidden="1"/>
    <cellStyle name="Uwaga 3" xfId="15466" hidden="1"/>
    <cellStyle name="Uwaga 3" xfId="15479" hidden="1"/>
    <cellStyle name="Uwaga 3" xfId="15483" hidden="1"/>
    <cellStyle name="Uwaga 3" xfId="15488" hidden="1"/>
    <cellStyle name="Uwaga 3" xfId="15495" hidden="1"/>
    <cellStyle name="Uwaga 3" xfId="15499" hidden="1"/>
    <cellStyle name="Uwaga 3" xfId="15504" hidden="1"/>
    <cellStyle name="Uwaga 3" xfId="15509" hidden="1"/>
    <cellStyle name="Uwaga 3" xfId="15512" hidden="1"/>
    <cellStyle name="Uwaga 3" xfId="15517" hidden="1"/>
    <cellStyle name="Uwaga 3" xfId="15523" hidden="1"/>
    <cellStyle name="Uwaga 3" xfId="15524" hidden="1"/>
    <cellStyle name="Uwaga 3" xfId="15527" hidden="1"/>
    <cellStyle name="Uwaga 3" xfId="15540" hidden="1"/>
    <cellStyle name="Uwaga 3" xfId="15544" hidden="1"/>
    <cellStyle name="Uwaga 3" xfId="15549" hidden="1"/>
    <cellStyle name="Uwaga 3" xfId="15556" hidden="1"/>
    <cellStyle name="Uwaga 3" xfId="15561" hidden="1"/>
    <cellStyle name="Uwaga 3" xfId="15565" hidden="1"/>
    <cellStyle name="Uwaga 3" xfId="15570" hidden="1"/>
    <cellStyle name="Uwaga 3" xfId="15574" hidden="1"/>
    <cellStyle name="Uwaga 3" xfId="15579" hidden="1"/>
    <cellStyle name="Uwaga 3" xfId="15583" hidden="1"/>
    <cellStyle name="Uwaga 3" xfId="15584" hidden="1"/>
    <cellStyle name="Uwaga 3" xfId="15586" hidden="1"/>
    <cellStyle name="Uwaga 3" xfId="15598" hidden="1"/>
    <cellStyle name="Uwaga 3" xfId="15599" hidden="1"/>
    <cellStyle name="Uwaga 3" xfId="15601" hidden="1"/>
    <cellStyle name="Uwaga 3" xfId="15613" hidden="1"/>
    <cellStyle name="Uwaga 3" xfId="15615" hidden="1"/>
    <cellStyle name="Uwaga 3" xfId="15618" hidden="1"/>
    <cellStyle name="Uwaga 3" xfId="15628" hidden="1"/>
    <cellStyle name="Uwaga 3" xfId="15629" hidden="1"/>
    <cellStyle name="Uwaga 3" xfId="15631" hidden="1"/>
    <cellStyle name="Uwaga 3" xfId="15643" hidden="1"/>
    <cellStyle name="Uwaga 3" xfId="15644" hidden="1"/>
    <cellStyle name="Uwaga 3" xfId="15645" hidden="1"/>
    <cellStyle name="Uwaga 3" xfId="15659" hidden="1"/>
    <cellStyle name="Uwaga 3" xfId="15662" hidden="1"/>
    <cellStyle name="Uwaga 3" xfId="15666" hidden="1"/>
    <cellStyle name="Uwaga 3" xfId="15674" hidden="1"/>
    <cellStyle name="Uwaga 3" xfId="15677" hidden="1"/>
    <cellStyle name="Uwaga 3" xfId="15681" hidden="1"/>
    <cellStyle name="Uwaga 3" xfId="15689" hidden="1"/>
    <cellStyle name="Uwaga 3" xfId="15692" hidden="1"/>
    <cellStyle name="Uwaga 3" xfId="15696" hidden="1"/>
    <cellStyle name="Uwaga 3" xfId="15703" hidden="1"/>
    <cellStyle name="Uwaga 3" xfId="15704" hidden="1"/>
    <cellStyle name="Uwaga 3" xfId="15706" hidden="1"/>
    <cellStyle name="Uwaga 3" xfId="15719" hidden="1"/>
    <cellStyle name="Uwaga 3" xfId="15722" hidden="1"/>
    <cellStyle name="Uwaga 3" xfId="15725" hidden="1"/>
    <cellStyle name="Uwaga 3" xfId="15734" hidden="1"/>
    <cellStyle name="Uwaga 3" xfId="15737" hidden="1"/>
    <cellStyle name="Uwaga 3" xfId="15741" hidden="1"/>
    <cellStyle name="Uwaga 3" xfId="15749" hidden="1"/>
    <cellStyle name="Uwaga 3" xfId="15751" hidden="1"/>
    <cellStyle name="Uwaga 3" xfId="15754" hidden="1"/>
    <cellStyle name="Uwaga 3" xfId="15763" hidden="1"/>
    <cellStyle name="Uwaga 3" xfId="15764" hidden="1"/>
    <cellStyle name="Uwaga 3" xfId="15765" hidden="1"/>
    <cellStyle name="Uwaga 3" xfId="15778" hidden="1"/>
    <cellStyle name="Uwaga 3" xfId="15779" hidden="1"/>
    <cellStyle name="Uwaga 3" xfId="15781" hidden="1"/>
    <cellStyle name="Uwaga 3" xfId="15793" hidden="1"/>
    <cellStyle name="Uwaga 3" xfId="15794" hidden="1"/>
    <cellStyle name="Uwaga 3" xfId="15796" hidden="1"/>
    <cellStyle name="Uwaga 3" xfId="15808" hidden="1"/>
    <cellStyle name="Uwaga 3" xfId="15809" hidden="1"/>
    <cellStyle name="Uwaga 3" xfId="15811" hidden="1"/>
    <cellStyle name="Uwaga 3" xfId="15823" hidden="1"/>
    <cellStyle name="Uwaga 3" xfId="15824" hidden="1"/>
    <cellStyle name="Uwaga 3" xfId="15825" hidden="1"/>
    <cellStyle name="Uwaga 3" xfId="15839" hidden="1"/>
    <cellStyle name="Uwaga 3" xfId="15841" hidden="1"/>
    <cellStyle name="Uwaga 3" xfId="15844" hidden="1"/>
    <cellStyle name="Uwaga 3" xfId="15854" hidden="1"/>
    <cellStyle name="Uwaga 3" xfId="15857" hidden="1"/>
    <cellStyle name="Uwaga 3" xfId="15860" hidden="1"/>
    <cellStyle name="Uwaga 3" xfId="15869" hidden="1"/>
    <cellStyle name="Uwaga 3" xfId="15871" hidden="1"/>
    <cellStyle name="Uwaga 3" xfId="15874" hidden="1"/>
    <cellStyle name="Uwaga 3" xfId="15883" hidden="1"/>
    <cellStyle name="Uwaga 3" xfId="15884" hidden="1"/>
    <cellStyle name="Uwaga 3" xfId="15885" hidden="1"/>
    <cellStyle name="Uwaga 3" xfId="15898" hidden="1"/>
    <cellStyle name="Uwaga 3" xfId="15900" hidden="1"/>
    <cellStyle name="Uwaga 3" xfId="15902" hidden="1"/>
    <cellStyle name="Uwaga 3" xfId="15913" hidden="1"/>
    <cellStyle name="Uwaga 3" xfId="15915" hidden="1"/>
    <cellStyle name="Uwaga 3" xfId="15917" hidden="1"/>
    <cellStyle name="Uwaga 3" xfId="15928" hidden="1"/>
    <cellStyle name="Uwaga 3" xfId="15930" hidden="1"/>
    <cellStyle name="Uwaga 3" xfId="15932" hidden="1"/>
    <cellStyle name="Uwaga 3" xfId="15943" hidden="1"/>
    <cellStyle name="Uwaga 3" xfId="15944" hidden="1"/>
    <cellStyle name="Uwaga 3" xfId="15945" hidden="1"/>
    <cellStyle name="Uwaga 3" xfId="15958" hidden="1"/>
    <cellStyle name="Uwaga 3" xfId="15960" hidden="1"/>
    <cellStyle name="Uwaga 3" xfId="15962" hidden="1"/>
    <cellStyle name="Uwaga 3" xfId="15973" hidden="1"/>
    <cellStyle name="Uwaga 3" xfId="15975" hidden="1"/>
    <cellStyle name="Uwaga 3" xfId="15977" hidden="1"/>
    <cellStyle name="Uwaga 3" xfId="15988" hidden="1"/>
    <cellStyle name="Uwaga 3" xfId="15990" hidden="1"/>
    <cellStyle name="Uwaga 3" xfId="15991" hidden="1"/>
    <cellStyle name="Uwaga 3" xfId="16003" hidden="1"/>
    <cellStyle name="Uwaga 3" xfId="16004" hidden="1"/>
    <cellStyle name="Uwaga 3" xfId="16005" hidden="1"/>
    <cellStyle name="Uwaga 3" xfId="16018" hidden="1"/>
    <cellStyle name="Uwaga 3" xfId="16020" hidden="1"/>
    <cellStyle name="Uwaga 3" xfId="16022" hidden="1"/>
    <cellStyle name="Uwaga 3" xfId="16033" hidden="1"/>
    <cellStyle name="Uwaga 3" xfId="16035" hidden="1"/>
    <cellStyle name="Uwaga 3" xfId="16037" hidden="1"/>
    <cellStyle name="Uwaga 3" xfId="16048" hidden="1"/>
    <cellStyle name="Uwaga 3" xfId="16050" hidden="1"/>
    <cellStyle name="Uwaga 3" xfId="16052" hidden="1"/>
    <cellStyle name="Uwaga 3" xfId="16063" hidden="1"/>
    <cellStyle name="Uwaga 3" xfId="16064" hidden="1"/>
    <cellStyle name="Uwaga 3" xfId="16066" hidden="1"/>
    <cellStyle name="Uwaga 3" xfId="16077" hidden="1"/>
    <cellStyle name="Uwaga 3" xfId="16079" hidden="1"/>
    <cellStyle name="Uwaga 3" xfId="16080" hidden="1"/>
    <cellStyle name="Uwaga 3" xfId="16089" hidden="1"/>
    <cellStyle name="Uwaga 3" xfId="16092" hidden="1"/>
    <cellStyle name="Uwaga 3" xfId="16094" hidden="1"/>
    <cellStyle name="Uwaga 3" xfId="16105" hidden="1"/>
    <cellStyle name="Uwaga 3" xfId="16107" hidden="1"/>
    <cellStyle name="Uwaga 3" xfId="16109" hidden="1"/>
    <cellStyle name="Uwaga 3" xfId="16121" hidden="1"/>
    <cellStyle name="Uwaga 3" xfId="16123" hidden="1"/>
    <cellStyle name="Uwaga 3" xfId="16125" hidden="1"/>
    <cellStyle name="Uwaga 3" xfId="16133" hidden="1"/>
    <cellStyle name="Uwaga 3" xfId="16135" hidden="1"/>
    <cellStyle name="Uwaga 3" xfId="16138" hidden="1"/>
    <cellStyle name="Uwaga 3" xfId="16128" hidden="1"/>
    <cellStyle name="Uwaga 3" xfId="16127" hidden="1"/>
    <cellStyle name="Uwaga 3" xfId="16126" hidden="1"/>
    <cellStyle name="Uwaga 3" xfId="16113" hidden="1"/>
    <cellStyle name="Uwaga 3" xfId="16112" hidden="1"/>
    <cellStyle name="Uwaga 3" xfId="16111" hidden="1"/>
    <cellStyle name="Uwaga 3" xfId="16098" hidden="1"/>
    <cellStyle name="Uwaga 3" xfId="16097" hidden="1"/>
    <cellStyle name="Uwaga 3" xfId="16096" hidden="1"/>
    <cellStyle name="Uwaga 3" xfId="16083" hidden="1"/>
    <cellStyle name="Uwaga 3" xfId="16082" hidden="1"/>
    <cellStyle name="Uwaga 3" xfId="16081" hidden="1"/>
    <cellStyle name="Uwaga 3" xfId="16068" hidden="1"/>
    <cellStyle name="Uwaga 3" xfId="16067" hidden="1"/>
    <cellStyle name="Uwaga 3" xfId="16065" hidden="1"/>
    <cellStyle name="Uwaga 3" xfId="16054" hidden="1"/>
    <cellStyle name="Uwaga 3" xfId="16051" hidden="1"/>
    <cellStyle name="Uwaga 3" xfId="16049" hidden="1"/>
    <cellStyle name="Uwaga 3" xfId="16039" hidden="1"/>
    <cellStyle name="Uwaga 3" xfId="16036" hidden="1"/>
    <cellStyle name="Uwaga 3" xfId="16034" hidden="1"/>
    <cellStyle name="Uwaga 3" xfId="16024" hidden="1"/>
    <cellStyle name="Uwaga 3" xfId="16021" hidden="1"/>
    <cellStyle name="Uwaga 3" xfId="16019" hidden="1"/>
    <cellStyle name="Uwaga 3" xfId="16009" hidden="1"/>
    <cellStyle name="Uwaga 3" xfId="16007" hidden="1"/>
    <cellStyle name="Uwaga 3" xfId="16006" hidden="1"/>
    <cellStyle name="Uwaga 3" xfId="15994" hidden="1"/>
    <cellStyle name="Uwaga 3" xfId="15992" hidden="1"/>
    <cellStyle name="Uwaga 3" xfId="15989" hidden="1"/>
    <cellStyle name="Uwaga 3" xfId="15979" hidden="1"/>
    <cellStyle name="Uwaga 3" xfId="15976" hidden="1"/>
    <cellStyle name="Uwaga 3" xfId="15974" hidden="1"/>
    <cellStyle name="Uwaga 3" xfId="15964" hidden="1"/>
    <cellStyle name="Uwaga 3" xfId="15961" hidden="1"/>
    <cellStyle name="Uwaga 3" xfId="15959" hidden="1"/>
    <cellStyle name="Uwaga 3" xfId="15949" hidden="1"/>
    <cellStyle name="Uwaga 3" xfId="15947" hidden="1"/>
    <cellStyle name="Uwaga 3" xfId="15946" hidden="1"/>
    <cellStyle name="Uwaga 3" xfId="15934" hidden="1"/>
    <cellStyle name="Uwaga 3" xfId="15931" hidden="1"/>
    <cellStyle name="Uwaga 3" xfId="15929" hidden="1"/>
    <cellStyle name="Uwaga 3" xfId="15919" hidden="1"/>
    <cellStyle name="Uwaga 3" xfId="15916" hidden="1"/>
    <cellStyle name="Uwaga 3" xfId="15914" hidden="1"/>
    <cellStyle name="Uwaga 3" xfId="15904" hidden="1"/>
    <cellStyle name="Uwaga 3" xfId="15901" hidden="1"/>
    <cellStyle name="Uwaga 3" xfId="15899" hidden="1"/>
    <cellStyle name="Uwaga 3" xfId="15889" hidden="1"/>
    <cellStyle name="Uwaga 3" xfId="15887" hidden="1"/>
    <cellStyle name="Uwaga 3" xfId="15886" hidden="1"/>
    <cellStyle name="Uwaga 3" xfId="15873" hidden="1"/>
    <cellStyle name="Uwaga 3" xfId="15870" hidden="1"/>
    <cellStyle name="Uwaga 3" xfId="15868" hidden="1"/>
    <cellStyle name="Uwaga 3" xfId="15858" hidden="1"/>
    <cellStyle name="Uwaga 3" xfId="15855" hidden="1"/>
    <cellStyle name="Uwaga 3" xfId="15853" hidden="1"/>
    <cellStyle name="Uwaga 3" xfId="15843" hidden="1"/>
    <cellStyle name="Uwaga 3" xfId="15840" hidden="1"/>
    <cellStyle name="Uwaga 3" xfId="15838" hidden="1"/>
    <cellStyle name="Uwaga 3" xfId="15829" hidden="1"/>
    <cellStyle name="Uwaga 3" xfId="15827" hidden="1"/>
    <cellStyle name="Uwaga 3" xfId="15826" hidden="1"/>
    <cellStyle name="Uwaga 3" xfId="15814" hidden="1"/>
    <cellStyle name="Uwaga 3" xfId="15812" hidden="1"/>
    <cellStyle name="Uwaga 3" xfId="15810" hidden="1"/>
    <cellStyle name="Uwaga 3" xfId="15799" hidden="1"/>
    <cellStyle name="Uwaga 3" xfId="15797" hidden="1"/>
    <cellStyle name="Uwaga 3" xfId="15795" hidden="1"/>
    <cellStyle name="Uwaga 3" xfId="15784" hidden="1"/>
    <cellStyle name="Uwaga 3" xfId="15782" hidden="1"/>
    <cellStyle name="Uwaga 3" xfId="15780" hidden="1"/>
    <cellStyle name="Uwaga 3" xfId="15769" hidden="1"/>
    <cellStyle name="Uwaga 3" xfId="15767" hidden="1"/>
    <cellStyle name="Uwaga 3" xfId="15766" hidden="1"/>
    <cellStyle name="Uwaga 3" xfId="15753" hidden="1"/>
    <cellStyle name="Uwaga 3" xfId="15750" hidden="1"/>
    <cellStyle name="Uwaga 3" xfId="15748" hidden="1"/>
    <cellStyle name="Uwaga 3" xfId="15738" hidden="1"/>
    <cellStyle name="Uwaga 3" xfId="15735" hidden="1"/>
    <cellStyle name="Uwaga 3" xfId="15733" hidden="1"/>
    <cellStyle name="Uwaga 3" xfId="15723" hidden="1"/>
    <cellStyle name="Uwaga 3" xfId="15720" hidden="1"/>
    <cellStyle name="Uwaga 3" xfId="15718" hidden="1"/>
    <cellStyle name="Uwaga 3" xfId="15709" hidden="1"/>
    <cellStyle name="Uwaga 3" xfId="15707" hidden="1"/>
    <cellStyle name="Uwaga 3" xfId="15705" hidden="1"/>
    <cellStyle name="Uwaga 3" xfId="15693" hidden="1"/>
    <cellStyle name="Uwaga 3" xfId="15690" hidden="1"/>
    <cellStyle name="Uwaga 3" xfId="15688" hidden="1"/>
    <cellStyle name="Uwaga 3" xfId="15678" hidden="1"/>
    <cellStyle name="Uwaga 3" xfId="15675" hidden="1"/>
    <cellStyle name="Uwaga 3" xfId="15673" hidden="1"/>
    <cellStyle name="Uwaga 3" xfId="15663" hidden="1"/>
    <cellStyle name="Uwaga 3" xfId="15660" hidden="1"/>
    <cellStyle name="Uwaga 3" xfId="15658" hidden="1"/>
    <cellStyle name="Uwaga 3" xfId="15651" hidden="1"/>
    <cellStyle name="Uwaga 3" xfId="15648" hidden="1"/>
    <cellStyle name="Uwaga 3" xfId="15646" hidden="1"/>
    <cellStyle name="Uwaga 3" xfId="15636" hidden="1"/>
    <cellStyle name="Uwaga 3" xfId="15633" hidden="1"/>
    <cellStyle name="Uwaga 3" xfId="15630" hidden="1"/>
    <cellStyle name="Uwaga 3" xfId="15621" hidden="1"/>
    <cellStyle name="Uwaga 3" xfId="15617" hidden="1"/>
    <cellStyle name="Uwaga 3" xfId="15614" hidden="1"/>
    <cellStyle name="Uwaga 3" xfId="15606" hidden="1"/>
    <cellStyle name="Uwaga 3" xfId="15603" hidden="1"/>
    <cellStyle name="Uwaga 3" xfId="15600" hidden="1"/>
    <cellStyle name="Uwaga 3" xfId="15591" hidden="1"/>
    <cellStyle name="Uwaga 3" xfId="15588" hidden="1"/>
    <cellStyle name="Uwaga 3" xfId="15585" hidden="1"/>
    <cellStyle name="Uwaga 3" xfId="15575" hidden="1"/>
    <cellStyle name="Uwaga 3" xfId="15571" hidden="1"/>
    <cellStyle name="Uwaga 3" xfId="15568" hidden="1"/>
    <cellStyle name="Uwaga 3" xfId="15559" hidden="1"/>
    <cellStyle name="Uwaga 3" xfId="15555" hidden="1"/>
    <cellStyle name="Uwaga 3" xfId="15553" hidden="1"/>
    <cellStyle name="Uwaga 3" xfId="15545" hidden="1"/>
    <cellStyle name="Uwaga 3" xfId="15541" hidden="1"/>
    <cellStyle name="Uwaga 3" xfId="15538" hidden="1"/>
    <cellStyle name="Uwaga 3" xfId="15531" hidden="1"/>
    <cellStyle name="Uwaga 3" xfId="15528" hidden="1"/>
    <cellStyle name="Uwaga 3" xfId="15525" hidden="1"/>
    <cellStyle name="Uwaga 3" xfId="15516" hidden="1"/>
    <cellStyle name="Uwaga 3" xfId="15511" hidden="1"/>
    <cellStyle name="Uwaga 3" xfId="15508" hidden="1"/>
    <cellStyle name="Uwaga 3" xfId="15501" hidden="1"/>
    <cellStyle name="Uwaga 3" xfId="15496" hidden="1"/>
    <cellStyle name="Uwaga 3" xfId="15493" hidden="1"/>
    <cellStyle name="Uwaga 3" xfId="15486" hidden="1"/>
    <cellStyle name="Uwaga 3" xfId="15481" hidden="1"/>
    <cellStyle name="Uwaga 3" xfId="15478" hidden="1"/>
    <cellStyle name="Uwaga 3" xfId="15472" hidden="1"/>
    <cellStyle name="Uwaga 3" xfId="15468" hidden="1"/>
    <cellStyle name="Uwaga 3" xfId="15465" hidden="1"/>
    <cellStyle name="Uwaga 3" xfId="15457" hidden="1"/>
    <cellStyle name="Uwaga 3" xfId="15452" hidden="1"/>
    <cellStyle name="Uwaga 3" xfId="15448" hidden="1"/>
    <cellStyle name="Uwaga 3" xfId="15442" hidden="1"/>
    <cellStyle name="Uwaga 3" xfId="15437" hidden="1"/>
    <cellStyle name="Uwaga 3" xfId="15433" hidden="1"/>
    <cellStyle name="Uwaga 3" xfId="15427" hidden="1"/>
    <cellStyle name="Uwaga 3" xfId="15422" hidden="1"/>
    <cellStyle name="Uwaga 3" xfId="15418" hidden="1"/>
    <cellStyle name="Uwaga 3" xfId="15413" hidden="1"/>
    <cellStyle name="Uwaga 3" xfId="15409" hidden="1"/>
    <cellStyle name="Uwaga 3" xfId="15405" hidden="1"/>
    <cellStyle name="Uwaga 3" xfId="15397" hidden="1"/>
    <cellStyle name="Uwaga 3" xfId="15392" hidden="1"/>
    <cellStyle name="Uwaga 3" xfId="15388" hidden="1"/>
    <cellStyle name="Uwaga 3" xfId="15382" hidden="1"/>
    <cellStyle name="Uwaga 3" xfId="15377" hidden="1"/>
    <cellStyle name="Uwaga 3" xfId="15373" hidden="1"/>
    <cellStyle name="Uwaga 3" xfId="15367" hidden="1"/>
    <cellStyle name="Uwaga 3" xfId="15362" hidden="1"/>
    <cellStyle name="Uwaga 3" xfId="15358" hidden="1"/>
    <cellStyle name="Uwaga 3" xfId="15354" hidden="1"/>
    <cellStyle name="Uwaga 3" xfId="15349" hidden="1"/>
    <cellStyle name="Uwaga 3" xfId="15344" hidden="1"/>
    <cellStyle name="Uwaga 3" xfId="15339" hidden="1"/>
    <cellStyle name="Uwaga 3" xfId="15335" hidden="1"/>
    <cellStyle name="Uwaga 3" xfId="15331" hidden="1"/>
    <cellStyle name="Uwaga 3" xfId="15324" hidden="1"/>
    <cellStyle name="Uwaga 3" xfId="15320" hidden="1"/>
    <cellStyle name="Uwaga 3" xfId="15315" hidden="1"/>
    <cellStyle name="Uwaga 3" xfId="15309" hidden="1"/>
    <cellStyle name="Uwaga 3" xfId="15305" hidden="1"/>
    <cellStyle name="Uwaga 3" xfId="15300" hidden="1"/>
    <cellStyle name="Uwaga 3" xfId="15294" hidden="1"/>
    <cellStyle name="Uwaga 3" xfId="15290" hidden="1"/>
    <cellStyle name="Uwaga 3" xfId="15285" hidden="1"/>
    <cellStyle name="Uwaga 3" xfId="15279" hidden="1"/>
    <cellStyle name="Uwaga 3" xfId="15275" hidden="1"/>
    <cellStyle name="Uwaga 3" xfId="15271" hidden="1"/>
    <cellStyle name="Uwaga 3" xfId="16131" hidden="1"/>
    <cellStyle name="Uwaga 3" xfId="16130" hidden="1"/>
    <cellStyle name="Uwaga 3" xfId="16129" hidden="1"/>
    <cellStyle name="Uwaga 3" xfId="16116" hidden="1"/>
    <cellStyle name="Uwaga 3" xfId="16115" hidden="1"/>
    <cellStyle name="Uwaga 3" xfId="16114" hidden="1"/>
    <cellStyle name="Uwaga 3" xfId="16101" hidden="1"/>
    <cellStyle name="Uwaga 3" xfId="16100" hidden="1"/>
    <cellStyle name="Uwaga 3" xfId="16099" hidden="1"/>
    <cellStyle name="Uwaga 3" xfId="16086" hidden="1"/>
    <cellStyle name="Uwaga 3" xfId="16085" hidden="1"/>
    <cellStyle name="Uwaga 3" xfId="16084" hidden="1"/>
    <cellStyle name="Uwaga 3" xfId="16071" hidden="1"/>
    <cellStyle name="Uwaga 3" xfId="16070" hidden="1"/>
    <cellStyle name="Uwaga 3" xfId="16069" hidden="1"/>
    <cellStyle name="Uwaga 3" xfId="16057" hidden="1"/>
    <cellStyle name="Uwaga 3" xfId="16055" hidden="1"/>
    <cellStyle name="Uwaga 3" xfId="16053" hidden="1"/>
    <cellStyle name="Uwaga 3" xfId="16042" hidden="1"/>
    <cellStyle name="Uwaga 3" xfId="16040" hidden="1"/>
    <cellStyle name="Uwaga 3" xfId="16038" hidden="1"/>
    <cellStyle name="Uwaga 3" xfId="16027" hidden="1"/>
    <cellStyle name="Uwaga 3" xfId="16025" hidden="1"/>
    <cellStyle name="Uwaga 3" xfId="16023" hidden="1"/>
    <cellStyle name="Uwaga 3" xfId="16012" hidden="1"/>
    <cellStyle name="Uwaga 3" xfId="16010" hidden="1"/>
    <cellStyle name="Uwaga 3" xfId="16008" hidden="1"/>
    <cellStyle name="Uwaga 3" xfId="15997" hidden="1"/>
    <cellStyle name="Uwaga 3" xfId="15995" hidden="1"/>
    <cellStyle name="Uwaga 3" xfId="15993" hidden="1"/>
    <cellStyle name="Uwaga 3" xfId="15982" hidden="1"/>
    <cellStyle name="Uwaga 3" xfId="15980" hidden="1"/>
    <cellStyle name="Uwaga 3" xfId="15978" hidden="1"/>
    <cellStyle name="Uwaga 3" xfId="15967" hidden="1"/>
    <cellStyle name="Uwaga 3" xfId="15965" hidden="1"/>
    <cellStyle name="Uwaga 3" xfId="15963" hidden="1"/>
    <cellStyle name="Uwaga 3" xfId="15952" hidden="1"/>
    <cellStyle name="Uwaga 3" xfId="15950" hidden="1"/>
    <cellStyle name="Uwaga 3" xfId="15948" hidden="1"/>
    <cellStyle name="Uwaga 3" xfId="15937" hidden="1"/>
    <cellStyle name="Uwaga 3" xfId="15935" hidden="1"/>
    <cellStyle name="Uwaga 3" xfId="15933" hidden="1"/>
    <cellStyle name="Uwaga 3" xfId="15922" hidden="1"/>
    <cellStyle name="Uwaga 3" xfId="15920" hidden="1"/>
    <cellStyle name="Uwaga 3" xfId="15918" hidden="1"/>
    <cellStyle name="Uwaga 3" xfId="15907" hidden="1"/>
    <cellStyle name="Uwaga 3" xfId="15905" hidden="1"/>
    <cellStyle name="Uwaga 3" xfId="15903" hidden="1"/>
    <cellStyle name="Uwaga 3" xfId="15892" hidden="1"/>
    <cellStyle name="Uwaga 3" xfId="15890" hidden="1"/>
    <cellStyle name="Uwaga 3" xfId="15888" hidden="1"/>
    <cellStyle name="Uwaga 3" xfId="15877" hidden="1"/>
    <cellStyle name="Uwaga 3" xfId="15875" hidden="1"/>
    <cellStyle name="Uwaga 3" xfId="15872" hidden="1"/>
    <cellStyle name="Uwaga 3" xfId="15862" hidden="1"/>
    <cellStyle name="Uwaga 3" xfId="15859" hidden="1"/>
    <cellStyle name="Uwaga 3" xfId="15856" hidden="1"/>
    <cellStyle name="Uwaga 3" xfId="15847" hidden="1"/>
    <cellStyle name="Uwaga 3" xfId="15845" hidden="1"/>
    <cellStyle name="Uwaga 3" xfId="15842" hidden="1"/>
    <cellStyle name="Uwaga 3" xfId="15832" hidden="1"/>
    <cellStyle name="Uwaga 3" xfId="15830" hidden="1"/>
    <cellStyle name="Uwaga 3" xfId="15828" hidden="1"/>
    <cellStyle name="Uwaga 3" xfId="15817" hidden="1"/>
    <cellStyle name="Uwaga 3" xfId="15815" hidden="1"/>
    <cellStyle name="Uwaga 3" xfId="15813" hidden="1"/>
    <cellStyle name="Uwaga 3" xfId="15802" hidden="1"/>
    <cellStyle name="Uwaga 3" xfId="15800" hidden="1"/>
    <cellStyle name="Uwaga 3" xfId="15798" hidden="1"/>
    <cellStyle name="Uwaga 3" xfId="15787" hidden="1"/>
    <cellStyle name="Uwaga 3" xfId="15785" hidden="1"/>
    <cellStyle name="Uwaga 3" xfId="15783" hidden="1"/>
    <cellStyle name="Uwaga 3" xfId="15772" hidden="1"/>
    <cellStyle name="Uwaga 3" xfId="15770" hidden="1"/>
    <cellStyle name="Uwaga 3" xfId="15768" hidden="1"/>
    <cellStyle name="Uwaga 3" xfId="15757" hidden="1"/>
    <cellStyle name="Uwaga 3" xfId="15755" hidden="1"/>
    <cellStyle name="Uwaga 3" xfId="15752" hidden="1"/>
    <cellStyle name="Uwaga 3" xfId="15742" hidden="1"/>
    <cellStyle name="Uwaga 3" xfId="15739" hidden="1"/>
    <cellStyle name="Uwaga 3" xfId="15736" hidden="1"/>
    <cellStyle name="Uwaga 3" xfId="15727" hidden="1"/>
    <cellStyle name="Uwaga 3" xfId="15724" hidden="1"/>
    <cellStyle name="Uwaga 3" xfId="15721" hidden="1"/>
    <cellStyle name="Uwaga 3" xfId="15712" hidden="1"/>
    <cellStyle name="Uwaga 3" xfId="15710" hidden="1"/>
    <cellStyle name="Uwaga 3" xfId="15708" hidden="1"/>
    <cellStyle name="Uwaga 3" xfId="15697" hidden="1"/>
    <cellStyle name="Uwaga 3" xfId="15694" hidden="1"/>
    <cellStyle name="Uwaga 3" xfId="15691" hidden="1"/>
    <cellStyle name="Uwaga 3" xfId="15682" hidden="1"/>
    <cellStyle name="Uwaga 3" xfId="15679" hidden="1"/>
    <cellStyle name="Uwaga 3" xfId="15676" hidden="1"/>
    <cellStyle name="Uwaga 3" xfId="15667" hidden="1"/>
    <cellStyle name="Uwaga 3" xfId="15664" hidden="1"/>
    <cellStyle name="Uwaga 3" xfId="15661" hidden="1"/>
    <cellStyle name="Uwaga 3" xfId="15654" hidden="1"/>
    <cellStyle name="Uwaga 3" xfId="15650" hidden="1"/>
    <cellStyle name="Uwaga 3" xfId="15647" hidden="1"/>
    <cellStyle name="Uwaga 3" xfId="15639" hidden="1"/>
    <cellStyle name="Uwaga 3" xfId="15635" hidden="1"/>
    <cellStyle name="Uwaga 3" xfId="15632" hidden="1"/>
    <cellStyle name="Uwaga 3" xfId="15624" hidden="1"/>
    <cellStyle name="Uwaga 3" xfId="15620" hidden="1"/>
    <cellStyle name="Uwaga 3" xfId="15616" hidden="1"/>
    <cellStyle name="Uwaga 3" xfId="15609" hidden="1"/>
    <cellStyle name="Uwaga 3" xfId="15605" hidden="1"/>
    <cellStyle name="Uwaga 3" xfId="15602" hidden="1"/>
    <cellStyle name="Uwaga 3" xfId="15594" hidden="1"/>
    <cellStyle name="Uwaga 3" xfId="15590" hidden="1"/>
    <cellStyle name="Uwaga 3" xfId="15587" hidden="1"/>
    <cellStyle name="Uwaga 3" xfId="15578" hidden="1"/>
    <cellStyle name="Uwaga 3" xfId="15573" hidden="1"/>
    <cellStyle name="Uwaga 3" xfId="15569" hidden="1"/>
    <cellStyle name="Uwaga 3" xfId="15563" hidden="1"/>
    <cellStyle name="Uwaga 3" xfId="15558" hidden="1"/>
    <cellStyle name="Uwaga 3" xfId="15554" hidden="1"/>
    <cellStyle name="Uwaga 3" xfId="15548" hidden="1"/>
    <cellStyle name="Uwaga 3" xfId="15543" hidden="1"/>
    <cellStyle name="Uwaga 3" xfId="15539" hidden="1"/>
    <cellStyle name="Uwaga 3" xfId="15534" hidden="1"/>
    <cellStyle name="Uwaga 3" xfId="15530" hidden="1"/>
    <cellStyle name="Uwaga 3" xfId="15526" hidden="1"/>
    <cellStyle name="Uwaga 3" xfId="15519" hidden="1"/>
    <cellStyle name="Uwaga 3" xfId="15514" hidden="1"/>
    <cellStyle name="Uwaga 3" xfId="15510" hidden="1"/>
    <cellStyle name="Uwaga 3" xfId="15503" hidden="1"/>
    <cellStyle name="Uwaga 3" xfId="15498" hidden="1"/>
    <cellStyle name="Uwaga 3" xfId="15494" hidden="1"/>
    <cellStyle name="Uwaga 3" xfId="15489" hidden="1"/>
    <cellStyle name="Uwaga 3" xfId="15484" hidden="1"/>
    <cellStyle name="Uwaga 3" xfId="15480" hidden="1"/>
    <cellStyle name="Uwaga 3" xfId="15474" hidden="1"/>
    <cellStyle name="Uwaga 3" xfId="15470" hidden="1"/>
    <cellStyle name="Uwaga 3" xfId="15467" hidden="1"/>
    <cellStyle name="Uwaga 3" xfId="15460" hidden="1"/>
    <cellStyle name="Uwaga 3" xfId="15455" hidden="1"/>
    <cellStyle name="Uwaga 3" xfId="15450" hidden="1"/>
    <cellStyle name="Uwaga 3" xfId="15444" hidden="1"/>
    <cellStyle name="Uwaga 3" xfId="15439" hidden="1"/>
    <cellStyle name="Uwaga 3" xfId="15434" hidden="1"/>
    <cellStyle name="Uwaga 3" xfId="15429" hidden="1"/>
    <cellStyle name="Uwaga 3" xfId="15424" hidden="1"/>
    <cellStyle name="Uwaga 3" xfId="15419" hidden="1"/>
    <cellStyle name="Uwaga 3" xfId="15415" hidden="1"/>
    <cellStyle name="Uwaga 3" xfId="15411" hidden="1"/>
    <cellStyle name="Uwaga 3" xfId="15406" hidden="1"/>
    <cellStyle name="Uwaga 3" xfId="15399" hidden="1"/>
    <cellStyle name="Uwaga 3" xfId="15394" hidden="1"/>
    <cellStyle name="Uwaga 3" xfId="15389" hidden="1"/>
    <cellStyle name="Uwaga 3" xfId="15383" hidden="1"/>
    <cellStyle name="Uwaga 3" xfId="15378" hidden="1"/>
    <cellStyle name="Uwaga 3" xfId="15374" hidden="1"/>
    <cellStyle name="Uwaga 3" xfId="15369" hidden="1"/>
    <cellStyle name="Uwaga 3" xfId="15364" hidden="1"/>
    <cellStyle name="Uwaga 3" xfId="15359" hidden="1"/>
    <cellStyle name="Uwaga 3" xfId="15355" hidden="1"/>
    <cellStyle name="Uwaga 3" xfId="15350" hidden="1"/>
    <cellStyle name="Uwaga 3" xfId="15345" hidden="1"/>
    <cellStyle name="Uwaga 3" xfId="15340" hidden="1"/>
    <cellStyle name="Uwaga 3" xfId="15336" hidden="1"/>
    <cellStyle name="Uwaga 3" xfId="15332" hidden="1"/>
    <cellStyle name="Uwaga 3" xfId="15325" hidden="1"/>
    <cellStyle name="Uwaga 3" xfId="15321" hidden="1"/>
    <cellStyle name="Uwaga 3" xfId="15316" hidden="1"/>
    <cellStyle name="Uwaga 3" xfId="15310" hidden="1"/>
    <cellStyle name="Uwaga 3" xfId="15306" hidden="1"/>
    <cellStyle name="Uwaga 3" xfId="15301" hidden="1"/>
    <cellStyle name="Uwaga 3" xfId="15295" hidden="1"/>
    <cellStyle name="Uwaga 3" xfId="15291" hidden="1"/>
    <cellStyle name="Uwaga 3" xfId="15287" hidden="1"/>
    <cellStyle name="Uwaga 3" xfId="15280" hidden="1"/>
    <cellStyle name="Uwaga 3" xfId="15276" hidden="1"/>
    <cellStyle name="Uwaga 3" xfId="15272" hidden="1"/>
    <cellStyle name="Uwaga 3" xfId="16136" hidden="1"/>
    <cellStyle name="Uwaga 3" xfId="16134" hidden="1"/>
    <cellStyle name="Uwaga 3" xfId="16132" hidden="1"/>
    <cellStyle name="Uwaga 3" xfId="16119" hidden="1"/>
    <cellStyle name="Uwaga 3" xfId="16118" hidden="1"/>
    <cellStyle name="Uwaga 3" xfId="16117" hidden="1"/>
    <cellStyle name="Uwaga 3" xfId="16104" hidden="1"/>
    <cellStyle name="Uwaga 3" xfId="16103" hidden="1"/>
    <cellStyle name="Uwaga 3" xfId="16102" hidden="1"/>
    <cellStyle name="Uwaga 3" xfId="16090" hidden="1"/>
    <cellStyle name="Uwaga 3" xfId="16088" hidden="1"/>
    <cellStyle name="Uwaga 3" xfId="16087" hidden="1"/>
    <cellStyle name="Uwaga 3" xfId="16074" hidden="1"/>
    <cellStyle name="Uwaga 3" xfId="16073" hidden="1"/>
    <cellStyle name="Uwaga 3" xfId="16072" hidden="1"/>
    <cellStyle name="Uwaga 3" xfId="16060" hidden="1"/>
    <cellStyle name="Uwaga 3" xfId="16058" hidden="1"/>
    <cellStyle name="Uwaga 3" xfId="16056" hidden="1"/>
    <cellStyle name="Uwaga 3" xfId="16045" hidden="1"/>
    <cellStyle name="Uwaga 3" xfId="16043" hidden="1"/>
    <cellStyle name="Uwaga 3" xfId="16041" hidden="1"/>
    <cellStyle name="Uwaga 3" xfId="16030" hidden="1"/>
    <cellStyle name="Uwaga 3" xfId="16028" hidden="1"/>
    <cellStyle name="Uwaga 3" xfId="16026" hidden="1"/>
    <cellStyle name="Uwaga 3" xfId="16015" hidden="1"/>
    <cellStyle name="Uwaga 3" xfId="16013" hidden="1"/>
    <cellStyle name="Uwaga 3" xfId="16011" hidden="1"/>
    <cellStyle name="Uwaga 3" xfId="16000" hidden="1"/>
    <cellStyle name="Uwaga 3" xfId="15998" hidden="1"/>
    <cellStyle name="Uwaga 3" xfId="15996" hidden="1"/>
    <cellStyle name="Uwaga 3" xfId="15985" hidden="1"/>
    <cellStyle name="Uwaga 3" xfId="15983" hidden="1"/>
    <cellStyle name="Uwaga 3" xfId="15981" hidden="1"/>
    <cellStyle name="Uwaga 3" xfId="15970" hidden="1"/>
    <cellStyle name="Uwaga 3" xfId="15968" hidden="1"/>
    <cellStyle name="Uwaga 3" xfId="15966" hidden="1"/>
    <cellStyle name="Uwaga 3" xfId="15955" hidden="1"/>
    <cellStyle name="Uwaga 3" xfId="15953" hidden="1"/>
    <cellStyle name="Uwaga 3" xfId="15951" hidden="1"/>
    <cellStyle name="Uwaga 3" xfId="15940" hidden="1"/>
    <cellStyle name="Uwaga 3" xfId="15938" hidden="1"/>
    <cellStyle name="Uwaga 3" xfId="15936" hidden="1"/>
    <cellStyle name="Uwaga 3" xfId="15925" hidden="1"/>
    <cellStyle name="Uwaga 3" xfId="15923" hidden="1"/>
    <cellStyle name="Uwaga 3" xfId="15921" hidden="1"/>
    <cellStyle name="Uwaga 3" xfId="15910" hidden="1"/>
    <cellStyle name="Uwaga 3" xfId="15908" hidden="1"/>
    <cellStyle name="Uwaga 3" xfId="15906" hidden="1"/>
    <cellStyle name="Uwaga 3" xfId="15895" hidden="1"/>
    <cellStyle name="Uwaga 3" xfId="15893" hidden="1"/>
    <cellStyle name="Uwaga 3" xfId="15891" hidden="1"/>
    <cellStyle name="Uwaga 3" xfId="15880" hidden="1"/>
    <cellStyle name="Uwaga 3" xfId="15878" hidden="1"/>
    <cellStyle name="Uwaga 3" xfId="15876" hidden="1"/>
    <cellStyle name="Uwaga 3" xfId="15865" hidden="1"/>
    <cellStyle name="Uwaga 3" xfId="15863" hidden="1"/>
    <cellStyle name="Uwaga 3" xfId="15861" hidden="1"/>
    <cellStyle name="Uwaga 3" xfId="15850" hidden="1"/>
    <cellStyle name="Uwaga 3" xfId="15848" hidden="1"/>
    <cellStyle name="Uwaga 3" xfId="15846" hidden="1"/>
    <cellStyle name="Uwaga 3" xfId="15835" hidden="1"/>
    <cellStyle name="Uwaga 3" xfId="15833" hidden="1"/>
    <cellStyle name="Uwaga 3" xfId="15831" hidden="1"/>
    <cellStyle name="Uwaga 3" xfId="15820" hidden="1"/>
    <cellStyle name="Uwaga 3" xfId="15818" hidden="1"/>
    <cellStyle name="Uwaga 3" xfId="15816" hidden="1"/>
    <cellStyle name="Uwaga 3" xfId="15805" hidden="1"/>
    <cellStyle name="Uwaga 3" xfId="15803" hidden="1"/>
    <cellStyle name="Uwaga 3" xfId="15801" hidden="1"/>
    <cellStyle name="Uwaga 3" xfId="15790" hidden="1"/>
    <cellStyle name="Uwaga 3" xfId="15788" hidden="1"/>
    <cellStyle name="Uwaga 3" xfId="15786" hidden="1"/>
    <cellStyle name="Uwaga 3" xfId="15775" hidden="1"/>
    <cellStyle name="Uwaga 3" xfId="15773" hidden="1"/>
    <cellStyle name="Uwaga 3" xfId="15771" hidden="1"/>
    <cellStyle name="Uwaga 3" xfId="15760" hidden="1"/>
    <cellStyle name="Uwaga 3" xfId="15758" hidden="1"/>
    <cellStyle name="Uwaga 3" xfId="15756" hidden="1"/>
    <cellStyle name="Uwaga 3" xfId="15745" hidden="1"/>
    <cellStyle name="Uwaga 3" xfId="15743" hidden="1"/>
    <cellStyle name="Uwaga 3" xfId="15740" hidden="1"/>
    <cellStyle name="Uwaga 3" xfId="15730" hidden="1"/>
    <cellStyle name="Uwaga 3" xfId="15728" hidden="1"/>
    <cellStyle name="Uwaga 3" xfId="15726" hidden="1"/>
    <cellStyle name="Uwaga 3" xfId="15715" hidden="1"/>
    <cellStyle name="Uwaga 3" xfId="15713" hidden="1"/>
    <cellStyle name="Uwaga 3" xfId="15711" hidden="1"/>
    <cellStyle name="Uwaga 3" xfId="15700" hidden="1"/>
    <cellStyle name="Uwaga 3" xfId="15698" hidden="1"/>
    <cellStyle name="Uwaga 3" xfId="15695" hidden="1"/>
    <cellStyle name="Uwaga 3" xfId="15685" hidden="1"/>
    <cellStyle name="Uwaga 3" xfId="15683" hidden="1"/>
    <cellStyle name="Uwaga 3" xfId="15680" hidden="1"/>
    <cellStyle name="Uwaga 3" xfId="15670" hidden="1"/>
    <cellStyle name="Uwaga 3" xfId="15668" hidden="1"/>
    <cellStyle name="Uwaga 3" xfId="15665" hidden="1"/>
    <cellStyle name="Uwaga 3" xfId="15656" hidden="1"/>
    <cellStyle name="Uwaga 3" xfId="15653" hidden="1"/>
    <cellStyle name="Uwaga 3" xfId="15649" hidden="1"/>
    <cellStyle name="Uwaga 3" xfId="15641" hidden="1"/>
    <cellStyle name="Uwaga 3" xfId="15638" hidden="1"/>
    <cellStyle name="Uwaga 3" xfId="15634" hidden="1"/>
    <cellStyle name="Uwaga 3" xfId="15626" hidden="1"/>
    <cellStyle name="Uwaga 3" xfId="15623" hidden="1"/>
    <cellStyle name="Uwaga 3" xfId="15619" hidden="1"/>
    <cellStyle name="Uwaga 3" xfId="15611" hidden="1"/>
    <cellStyle name="Uwaga 3" xfId="15608" hidden="1"/>
    <cellStyle name="Uwaga 3" xfId="15604" hidden="1"/>
    <cellStyle name="Uwaga 3" xfId="15596" hidden="1"/>
    <cellStyle name="Uwaga 3" xfId="15593" hidden="1"/>
    <cellStyle name="Uwaga 3" xfId="15589" hidden="1"/>
    <cellStyle name="Uwaga 3" xfId="15581" hidden="1"/>
    <cellStyle name="Uwaga 3" xfId="15577" hidden="1"/>
    <cellStyle name="Uwaga 3" xfId="15572" hidden="1"/>
    <cellStyle name="Uwaga 3" xfId="15566" hidden="1"/>
    <cellStyle name="Uwaga 3" xfId="15562" hidden="1"/>
    <cellStyle name="Uwaga 3" xfId="15557" hidden="1"/>
    <cellStyle name="Uwaga 3" xfId="15551" hidden="1"/>
    <cellStyle name="Uwaga 3" xfId="15547" hidden="1"/>
    <cellStyle name="Uwaga 3" xfId="15542" hidden="1"/>
    <cellStyle name="Uwaga 3" xfId="15536" hidden="1"/>
    <cellStyle name="Uwaga 3" xfId="15533" hidden="1"/>
    <cellStyle name="Uwaga 3" xfId="15529" hidden="1"/>
    <cellStyle name="Uwaga 3" xfId="15521" hidden="1"/>
    <cellStyle name="Uwaga 3" xfId="15518" hidden="1"/>
    <cellStyle name="Uwaga 3" xfId="15513" hidden="1"/>
    <cellStyle name="Uwaga 3" xfId="15506" hidden="1"/>
    <cellStyle name="Uwaga 3" xfId="15502" hidden="1"/>
    <cellStyle name="Uwaga 3" xfId="15497" hidden="1"/>
    <cellStyle name="Uwaga 3" xfId="15491" hidden="1"/>
    <cellStyle name="Uwaga 3" xfId="15487" hidden="1"/>
    <cellStyle name="Uwaga 3" xfId="15482" hidden="1"/>
    <cellStyle name="Uwaga 3" xfId="15476" hidden="1"/>
    <cellStyle name="Uwaga 3" xfId="15473" hidden="1"/>
    <cellStyle name="Uwaga 3" xfId="15469" hidden="1"/>
    <cellStyle name="Uwaga 3" xfId="15461" hidden="1"/>
    <cellStyle name="Uwaga 3" xfId="15456" hidden="1"/>
    <cellStyle name="Uwaga 3" xfId="15451" hidden="1"/>
    <cellStyle name="Uwaga 3" xfId="15446" hidden="1"/>
    <cellStyle name="Uwaga 3" xfId="15441" hidden="1"/>
    <cellStyle name="Uwaga 3" xfId="15436" hidden="1"/>
    <cellStyle name="Uwaga 3" xfId="15431" hidden="1"/>
    <cellStyle name="Uwaga 3" xfId="15426" hidden="1"/>
    <cellStyle name="Uwaga 3" xfId="15421" hidden="1"/>
    <cellStyle name="Uwaga 3" xfId="15416" hidden="1"/>
    <cellStyle name="Uwaga 3" xfId="15412" hidden="1"/>
    <cellStyle name="Uwaga 3" xfId="15407" hidden="1"/>
    <cellStyle name="Uwaga 3" xfId="15400" hidden="1"/>
    <cellStyle name="Uwaga 3" xfId="15395" hidden="1"/>
    <cellStyle name="Uwaga 3" xfId="15390" hidden="1"/>
    <cellStyle name="Uwaga 3" xfId="15385" hidden="1"/>
    <cellStyle name="Uwaga 3" xfId="15380" hidden="1"/>
    <cellStyle name="Uwaga 3" xfId="15375" hidden="1"/>
    <cellStyle name="Uwaga 3" xfId="15370" hidden="1"/>
    <cellStyle name="Uwaga 3" xfId="15365" hidden="1"/>
    <cellStyle name="Uwaga 3" xfId="15360" hidden="1"/>
    <cellStyle name="Uwaga 3" xfId="15356" hidden="1"/>
    <cellStyle name="Uwaga 3" xfId="15351" hidden="1"/>
    <cellStyle name="Uwaga 3" xfId="15346" hidden="1"/>
    <cellStyle name="Uwaga 3" xfId="15341" hidden="1"/>
    <cellStyle name="Uwaga 3" xfId="15337" hidden="1"/>
    <cellStyle name="Uwaga 3" xfId="15333" hidden="1"/>
    <cellStyle name="Uwaga 3" xfId="15326" hidden="1"/>
    <cellStyle name="Uwaga 3" xfId="15322" hidden="1"/>
    <cellStyle name="Uwaga 3" xfId="15317" hidden="1"/>
    <cellStyle name="Uwaga 3" xfId="15311" hidden="1"/>
    <cellStyle name="Uwaga 3" xfId="15307" hidden="1"/>
    <cellStyle name="Uwaga 3" xfId="15302" hidden="1"/>
    <cellStyle name="Uwaga 3" xfId="15296" hidden="1"/>
    <cellStyle name="Uwaga 3" xfId="15292" hidden="1"/>
    <cellStyle name="Uwaga 3" xfId="15288" hidden="1"/>
    <cellStyle name="Uwaga 3" xfId="15281" hidden="1"/>
    <cellStyle name="Uwaga 3" xfId="15277" hidden="1"/>
    <cellStyle name="Uwaga 3" xfId="15273" hidden="1"/>
    <cellStyle name="Uwaga 3" xfId="16140" hidden="1"/>
    <cellStyle name="Uwaga 3" xfId="16139" hidden="1"/>
    <cellStyle name="Uwaga 3" xfId="16137" hidden="1"/>
    <cellStyle name="Uwaga 3" xfId="16124" hidden="1"/>
    <cellStyle name="Uwaga 3" xfId="16122" hidden="1"/>
    <cellStyle name="Uwaga 3" xfId="16120" hidden="1"/>
    <cellStyle name="Uwaga 3" xfId="16110" hidden="1"/>
    <cellStyle name="Uwaga 3" xfId="16108" hidden="1"/>
    <cellStyle name="Uwaga 3" xfId="16106" hidden="1"/>
    <cellStyle name="Uwaga 3" xfId="16095" hidden="1"/>
    <cellStyle name="Uwaga 3" xfId="16093" hidden="1"/>
    <cellStyle name="Uwaga 3" xfId="16091" hidden="1"/>
    <cellStyle name="Uwaga 3" xfId="16078" hidden="1"/>
    <cellStyle name="Uwaga 3" xfId="16076" hidden="1"/>
    <cellStyle name="Uwaga 3" xfId="16075" hidden="1"/>
    <cellStyle name="Uwaga 3" xfId="16062" hidden="1"/>
    <cellStyle name="Uwaga 3" xfId="16061" hidden="1"/>
    <cellStyle name="Uwaga 3" xfId="16059" hidden="1"/>
    <cellStyle name="Uwaga 3" xfId="16047" hidden="1"/>
    <cellStyle name="Uwaga 3" xfId="16046" hidden="1"/>
    <cellStyle name="Uwaga 3" xfId="16044" hidden="1"/>
    <cellStyle name="Uwaga 3" xfId="16032" hidden="1"/>
    <cellStyle name="Uwaga 3" xfId="16031" hidden="1"/>
    <cellStyle name="Uwaga 3" xfId="16029" hidden="1"/>
    <cellStyle name="Uwaga 3" xfId="16017" hidden="1"/>
    <cellStyle name="Uwaga 3" xfId="16016" hidden="1"/>
    <cellStyle name="Uwaga 3" xfId="16014" hidden="1"/>
    <cellStyle name="Uwaga 3" xfId="16002" hidden="1"/>
    <cellStyle name="Uwaga 3" xfId="16001" hidden="1"/>
    <cellStyle name="Uwaga 3" xfId="15999" hidden="1"/>
    <cellStyle name="Uwaga 3" xfId="15987" hidden="1"/>
    <cellStyle name="Uwaga 3" xfId="15986" hidden="1"/>
    <cellStyle name="Uwaga 3" xfId="15984" hidden="1"/>
    <cellStyle name="Uwaga 3" xfId="15972" hidden="1"/>
    <cellStyle name="Uwaga 3" xfId="15971" hidden="1"/>
    <cellStyle name="Uwaga 3" xfId="15969" hidden="1"/>
    <cellStyle name="Uwaga 3" xfId="15957" hidden="1"/>
    <cellStyle name="Uwaga 3" xfId="15956" hidden="1"/>
    <cellStyle name="Uwaga 3" xfId="15954" hidden="1"/>
    <cellStyle name="Uwaga 3" xfId="15942" hidden="1"/>
    <cellStyle name="Uwaga 3" xfId="15941" hidden="1"/>
    <cellStyle name="Uwaga 3" xfId="15939" hidden="1"/>
    <cellStyle name="Uwaga 3" xfId="15927" hidden="1"/>
    <cellStyle name="Uwaga 3" xfId="15926" hidden="1"/>
    <cellStyle name="Uwaga 3" xfId="15924" hidden="1"/>
    <cellStyle name="Uwaga 3" xfId="15912" hidden="1"/>
    <cellStyle name="Uwaga 3" xfId="15911" hidden="1"/>
    <cellStyle name="Uwaga 3" xfId="15909" hidden="1"/>
    <cellStyle name="Uwaga 3" xfId="15897" hidden="1"/>
    <cellStyle name="Uwaga 3" xfId="15896" hidden="1"/>
    <cellStyle name="Uwaga 3" xfId="15894" hidden="1"/>
    <cellStyle name="Uwaga 3" xfId="15882" hidden="1"/>
    <cellStyle name="Uwaga 3" xfId="15881" hidden="1"/>
    <cellStyle name="Uwaga 3" xfId="15879" hidden="1"/>
    <cellStyle name="Uwaga 3" xfId="15867" hidden="1"/>
    <cellStyle name="Uwaga 3" xfId="15866" hidden="1"/>
    <cellStyle name="Uwaga 3" xfId="15864" hidden="1"/>
    <cellStyle name="Uwaga 3" xfId="15852" hidden="1"/>
    <cellStyle name="Uwaga 3" xfId="15851" hidden="1"/>
    <cellStyle name="Uwaga 3" xfId="15849" hidden="1"/>
    <cellStyle name="Uwaga 3" xfId="15837" hidden="1"/>
    <cellStyle name="Uwaga 3" xfId="15836" hidden="1"/>
    <cellStyle name="Uwaga 3" xfId="15834" hidden="1"/>
    <cellStyle name="Uwaga 3" xfId="15822" hidden="1"/>
    <cellStyle name="Uwaga 3" xfId="15821" hidden="1"/>
    <cellStyle name="Uwaga 3" xfId="15819" hidden="1"/>
    <cellStyle name="Uwaga 3" xfId="15807" hidden="1"/>
    <cellStyle name="Uwaga 3" xfId="15806" hidden="1"/>
    <cellStyle name="Uwaga 3" xfId="15804" hidden="1"/>
    <cellStyle name="Uwaga 3" xfId="15792" hidden="1"/>
    <cellStyle name="Uwaga 3" xfId="15791" hidden="1"/>
    <cellStyle name="Uwaga 3" xfId="15789" hidden="1"/>
    <cellStyle name="Uwaga 3" xfId="15777" hidden="1"/>
    <cellStyle name="Uwaga 3" xfId="15776" hidden="1"/>
    <cellStyle name="Uwaga 3" xfId="15774" hidden="1"/>
    <cellStyle name="Uwaga 3" xfId="15762" hidden="1"/>
    <cellStyle name="Uwaga 3" xfId="15761" hidden="1"/>
    <cellStyle name="Uwaga 3" xfId="15759" hidden="1"/>
    <cellStyle name="Uwaga 3" xfId="15747" hidden="1"/>
    <cellStyle name="Uwaga 3" xfId="15746" hidden="1"/>
    <cellStyle name="Uwaga 3" xfId="15744" hidden="1"/>
    <cellStyle name="Uwaga 3" xfId="15732" hidden="1"/>
    <cellStyle name="Uwaga 3" xfId="15731" hidden="1"/>
    <cellStyle name="Uwaga 3" xfId="15729" hidden="1"/>
    <cellStyle name="Uwaga 3" xfId="15717" hidden="1"/>
    <cellStyle name="Uwaga 3" xfId="15716" hidden="1"/>
    <cellStyle name="Uwaga 3" xfId="15714" hidden="1"/>
    <cellStyle name="Uwaga 3" xfId="15702" hidden="1"/>
    <cellStyle name="Uwaga 3" xfId="15701" hidden="1"/>
    <cellStyle name="Uwaga 3" xfId="15699" hidden="1"/>
    <cellStyle name="Uwaga 3" xfId="15687" hidden="1"/>
    <cellStyle name="Uwaga 3" xfId="15686" hidden="1"/>
    <cellStyle name="Uwaga 3" xfId="15684" hidden="1"/>
    <cellStyle name="Uwaga 3" xfId="15672" hidden="1"/>
    <cellStyle name="Uwaga 3" xfId="15671" hidden="1"/>
    <cellStyle name="Uwaga 3" xfId="15669" hidden="1"/>
    <cellStyle name="Uwaga 3" xfId="15657" hidden="1"/>
    <cellStyle name="Uwaga 3" xfId="15655" hidden="1"/>
    <cellStyle name="Uwaga 3" xfId="15652" hidden="1"/>
    <cellStyle name="Uwaga 3" xfId="15642" hidden="1"/>
    <cellStyle name="Uwaga 3" xfId="15640" hidden="1"/>
    <cellStyle name="Uwaga 3" xfId="15637" hidden="1"/>
    <cellStyle name="Uwaga 3" xfId="15627" hidden="1"/>
    <cellStyle name="Uwaga 3" xfId="15625" hidden="1"/>
    <cellStyle name="Uwaga 3" xfId="15622" hidden="1"/>
    <cellStyle name="Uwaga 3" xfId="15612" hidden="1"/>
    <cellStyle name="Uwaga 3" xfId="15610" hidden="1"/>
    <cellStyle name="Uwaga 3" xfId="15607" hidden="1"/>
    <cellStyle name="Uwaga 3" xfId="15597" hidden="1"/>
    <cellStyle name="Uwaga 3" xfId="15595" hidden="1"/>
    <cellStyle name="Uwaga 3" xfId="15592" hidden="1"/>
    <cellStyle name="Uwaga 3" xfId="15582" hidden="1"/>
    <cellStyle name="Uwaga 3" xfId="15580" hidden="1"/>
    <cellStyle name="Uwaga 3" xfId="15576" hidden="1"/>
    <cellStyle name="Uwaga 3" xfId="15567" hidden="1"/>
    <cellStyle name="Uwaga 3" xfId="15564" hidden="1"/>
    <cellStyle name="Uwaga 3" xfId="15560" hidden="1"/>
    <cellStyle name="Uwaga 3" xfId="15552" hidden="1"/>
    <cellStyle name="Uwaga 3" xfId="15550" hidden="1"/>
    <cellStyle name="Uwaga 3" xfId="15546" hidden="1"/>
    <cellStyle name="Uwaga 3" xfId="15537" hidden="1"/>
    <cellStyle name="Uwaga 3" xfId="15535" hidden="1"/>
    <cellStyle name="Uwaga 3" xfId="15532" hidden="1"/>
    <cellStyle name="Uwaga 3" xfId="15522" hidden="1"/>
    <cellStyle name="Uwaga 3" xfId="15520" hidden="1"/>
    <cellStyle name="Uwaga 3" xfId="15515" hidden="1"/>
    <cellStyle name="Uwaga 3" xfId="15507" hidden="1"/>
    <cellStyle name="Uwaga 3" xfId="15505" hidden="1"/>
    <cellStyle name="Uwaga 3" xfId="15500" hidden="1"/>
    <cellStyle name="Uwaga 3" xfId="15492" hidden="1"/>
    <cellStyle name="Uwaga 3" xfId="15490" hidden="1"/>
    <cellStyle name="Uwaga 3" xfId="15485" hidden="1"/>
    <cellStyle name="Uwaga 3" xfId="15477" hidden="1"/>
    <cellStyle name="Uwaga 3" xfId="15475" hidden="1"/>
    <cellStyle name="Uwaga 3" xfId="15471" hidden="1"/>
    <cellStyle name="Uwaga 3" xfId="15462" hidden="1"/>
    <cellStyle name="Uwaga 3" xfId="15459" hidden="1"/>
    <cellStyle name="Uwaga 3" xfId="15454" hidden="1"/>
    <cellStyle name="Uwaga 3" xfId="15447" hidden="1"/>
    <cellStyle name="Uwaga 3" xfId="15443" hidden="1"/>
    <cellStyle name="Uwaga 3" xfId="15438" hidden="1"/>
    <cellStyle name="Uwaga 3" xfId="15432" hidden="1"/>
    <cellStyle name="Uwaga 3" xfId="15428" hidden="1"/>
    <cellStyle name="Uwaga 3" xfId="15423" hidden="1"/>
    <cellStyle name="Uwaga 3" xfId="15417" hidden="1"/>
    <cellStyle name="Uwaga 3" xfId="15414" hidden="1"/>
    <cellStyle name="Uwaga 3" xfId="15410" hidden="1"/>
    <cellStyle name="Uwaga 3" xfId="15401" hidden="1"/>
    <cellStyle name="Uwaga 3" xfId="15396" hidden="1"/>
    <cellStyle name="Uwaga 3" xfId="15391" hidden="1"/>
    <cellStyle name="Uwaga 3" xfId="15386" hidden="1"/>
    <cellStyle name="Uwaga 3" xfId="15381" hidden="1"/>
    <cellStyle name="Uwaga 3" xfId="15376" hidden="1"/>
    <cellStyle name="Uwaga 3" xfId="15371" hidden="1"/>
    <cellStyle name="Uwaga 3" xfId="15366" hidden="1"/>
    <cellStyle name="Uwaga 3" xfId="15361" hidden="1"/>
    <cellStyle name="Uwaga 3" xfId="15357" hidden="1"/>
    <cellStyle name="Uwaga 3" xfId="15352" hidden="1"/>
    <cellStyle name="Uwaga 3" xfId="15347" hidden="1"/>
    <cellStyle name="Uwaga 3" xfId="15342" hidden="1"/>
    <cellStyle name="Uwaga 3" xfId="15338" hidden="1"/>
    <cellStyle name="Uwaga 3" xfId="15334" hidden="1"/>
    <cellStyle name="Uwaga 3" xfId="15327" hidden="1"/>
    <cellStyle name="Uwaga 3" xfId="15323" hidden="1"/>
    <cellStyle name="Uwaga 3" xfId="15318" hidden="1"/>
    <cellStyle name="Uwaga 3" xfId="15312" hidden="1"/>
    <cellStyle name="Uwaga 3" xfId="15308" hidden="1"/>
    <cellStyle name="Uwaga 3" xfId="15303" hidden="1"/>
    <cellStyle name="Uwaga 3" xfId="15297" hidden="1"/>
    <cellStyle name="Uwaga 3" xfId="15293" hidden="1"/>
    <cellStyle name="Uwaga 3" xfId="15289" hidden="1"/>
    <cellStyle name="Uwaga 3" xfId="15282" hidden="1"/>
    <cellStyle name="Uwaga 3" xfId="15278" hidden="1"/>
    <cellStyle name="Uwaga 3" xfId="15274" hidden="1"/>
    <cellStyle name="Uwaga 3" xfId="16245" hidden="1"/>
    <cellStyle name="Uwaga 3" xfId="16246" hidden="1"/>
    <cellStyle name="Uwaga 3" xfId="16247" hidden="1"/>
    <cellStyle name="Uwaga 3" xfId="16248" hidden="1"/>
    <cellStyle name="Uwaga 3" xfId="16249" hidden="1"/>
    <cellStyle name="Uwaga 3" xfId="16250" hidden="1"/>
    <cellStyle name="Uwaga 3" xfId="16251" hidden="1"/>
    <cellStyle name="Uwaga 3" xfId="16252" hidden="1"/>
    <cellStyle name="Uwaga 3" xfId="16253" hidden="1"/>
    <cellStyle name="Uwaga 3" xfId="16254" hidden="1"/>
    <cellStyle name="Uwaga 3" xfId="16255" hidden="1"/>
    <cellStyle name="Uwaga 3" xfId="16256" hidden="1"/>
    <cellStyle name="Uwaga 3" xfId="16257" hidden="1"/>
    <cellStyle name="Uwaga 3" xfId="16258" hidden="1"/>
    <cellStyle name="Uwaga 3" xfId="16259" hidden="1"/>
    <cellStyle name="Uwaga 3" xfId="16260" hidden="1"/>
    <cellStyle name="Uwaga 3" xfId="16261" hidden="1"/>
    <cellStyle name="Uwaga 3" xfId="16262" hidden="1"/>
    <cellStyle name="Uwaga 3" xfId="16263" hidden="1"/>
    <cellStyle name="Uwaga 3" xfId="16264" hidden="1"/>
    <cellStyle name="Uwaga 3" xfId="16265" hidden="1"/>
    <cellStyle name="Uwaga 3" xfId="16266" hidden="1"/>
    <cellStyle name="Uwaga 3" xfId="16267" hidden="1"/>
    <cellStyle name="Uwaga 3" xfId="16268" hidden="1"/>
    <cellStyle name="Uwaga 3" xfId="16269" hidden="1"/>
    <cellStyle name="Uwaga 3" xfId="16270" hidden="1"/>
    <cellStyle name="Uwaga 3" xfId="16271" hidden="1"/>
    <cellStyle name="Uwaga 3" xfId="16272" hidden="1"/>
    <cellStyle name="Uwaga 3" xfId="16273" hidden="1"/>
    <cellStyle name="Uwaga 3" xfId="16274" hidden="1"/>
    <cellStyle name="Uwaga 3" xfId="16275" hidden="1"/>
    <cellStyle name="Uwaga 3" xfId="16276" hidden="1"/>
    <cellStyle name="Uwaga 3" xfId="16277" hidden="1"/>
    <cellStyle name="Uwaga 3" xfId="16278" hidden="1"/>
    <cellStyle name="Uwaga 3" xfId="16279" hidden="1"/>
    <cellStyle name="Uwaga 3" xfId="16280" hidden="1"/>
    <cellStyle name="Uwaga 3" xfId="16281" hidden="1"/>
    <cellStyle name="Uwaga 3" xfId="16282" hidden="1"/>
    <cellStyle name="Uwaga 3" xfId="16283" hidden="1"/>
    <cellStyle name="Uwaga 3" xfId="16284" hidden="1"/>
    <cellStyle name="Uwaga 3" xfId="16285" hidden="1"/>
    <cellStyle name="Uwaga 3" xfId="16286" hidden="1"/>
    <cellStyle name="Uwaga 3" xfId="16287" hidden="1"/>
    <cellStyle name="Uwaga 3" xfId="16288" hidden="1"/>
    <cellStyle name="Uwaga 3" xfId="16289" hidden="1"/>
    <cellStyle name="Uwaga 3" xfId="16290" hidden="1"/>
    <cellStyle name="Uwaga 3" xfId="16291" hidden="1"/>
    <cellStyle name="Uwaga 3" xfId="16292" hidden="1"/>
    <cellStyle name="Uwaga 3" xfId="16293" hidden="1"/>
    <cellStyle name="Uwaga 3" xfId="16294" hidden="1"/>
    <cellStyle name="Uwaga 3" xfId="16295" hidden="1"/>
    <cellStyle name="Uwaga 3" xfId="16296" hidden="1"/>
    <cellStyle name="Uwaga 3" xfId="16297" hidden="1"/>
    <cellStyle name="Uwaga 3" xfId="16298" hidden="1"/>
    <cellStyle name="Uwaga 3" xfId="16299" hidden="1"/>
    <cellStyle name="Uwaga 3" xfId="16300" hidden="1"/>
    <cellStyle name="Uwaga 3" xfId="16301" hidden="1"/>
    <cellStyle name="Uwaga 3" xfId="16302" hidden="1"/>
    <cellStyle name="Uwaga 3" xfId="16303" hidden="1"/>
    <cellStyle name="Uwaga 3" xfId="16304" hidden="1"/>
    <cellStyle name="Uwaga 3" xfId="16305" hidden="1"/>
    <cellStyle name="Uwaga 3" xfId="16306" hidden="1"/>
    <cellStyle name="Uwaga 3" xfId="16307" hidden="1"/>
    <cellStyle name="Uwaga 3" xfId="16308" hidden="1"/>
    <cellStyle name="Uwaga 3" xfId="16309" hidden="1"/>
    <cellStyle name="Uwaga 3" xfId="16310" hidden="1"/>
    <cellStyle name="Uwaga 3" xfId="16311" hidden="1"/>
    <cellStyle name="Uwaga 3" xfId="16312" hidden="1"/>
    <cellStyle name="Uwaga 3" xfId="16313" hidden="1"/>
    <cellStyle name="Uwaga 3" xfId="16314" hidden="1"/>
    <cellStyle name="Uwaga 3" xfId="16315" hidden="1"/>
    <cellStyle name="Uwaga 3" xfId="16316" hidden="1"/>
    <cellStyle name="Uwaga 3" xfId="16317" hidden="1"/>
    <cellStyle name="Uwaga 3" xfId="16318" hidden="1"/>
    <cellStyle name="Uwaga 3" xfId="16319" hidden="1"/>
    <cellStyle name="Uwaga 3" xfId="16320" hidden="1"/>
    <cellStyle name="Uwaga 3" xfId="16321" hidden="1"/>
    <cellStyle name="Uwaga 3" xfId="16322" hidden="1"/>
    <cellStyle name="Uwaga 3" xfId="16323" hidden="1"/>
    <cellStyle name="Uwaga 3" xfId="16324" hidden="1"/>
    <cellStyle name="Uwaga 3" xfId="16325" hidden="1"/>
    <cellStyle name="Uwaga 3" xfId="16326" hidden="1"/>
    <cellStyle name="Uwaga 3" xfId="16327" hidden="1"/>
    <cellStyle name="Uwaga 3" xfId="16328" hidden="1"/>
    <cellStyle name="Uwaga 3" xfId="16329" hidden="1"/>
    <cellStyle name="Uwaga 3" xfId="16330" hidden="1"/>
    <cellStyle name="Uwaga 3" xfId="16331" hidden="1"/>
    <cellStyle name="Uwaga 3" xfId="16332" hidden="1"/>
    <cellStyle name="Uwaga 3" xfId="16333" hidden="1"/>
    <cellStyle name="Uwaga 3" xfId="16334" hidden="1"/>
    <cellStyle name="Uwaga 3" xfId="16335" hidden="1"/>
    <cellStyle name="Uwaga 3" xfId="16336" hidden="1"/>
    <cellStyle name="Uwaga 3" xfId="16337" hidden="1"/>
    <cellStyle name="Uwaga 3" xfId="16338" hidden="1"/>
    <cellStyle name="Uwaga 3" xfId="16339" hidden="1"/>
    <cellStyle name="Uwaga 3" xfId="16340" hidden="1"/>
    <cellStyle name="Uwaga 3" xfId="16341" hidden="1"/>
    <cellStyle name="Uwaga 3" xfId="16342" hidden="1"/>
    <cellStyle name="Uwaga 3" xfId="16343" hidden="1"/>
    <cellStyle name="Uwaga 3" xfId="16344" hidden="1"/>
    <cellStyle name="Uwaga 3" xfId="16345" hidden="1"/>
    <cellStyle name="Uwaga 3" xfId="16346" hidden="1"/>
    <cellStyle name="Uwaga 3" xfId="16347" hidden="1"/>
    <cellStyle name="Uwaga 3" xfId="16348" hidden="1"/>
    <cellStyle name="Uwaga 3" xfId="16349" hidden="1"/>
    <cellStyle name="Uwaga 3" xfId="16350" hidden="1"/>
    <cellStyle name="Uwaga 3" xfId="16351" hidden="1"/>
    <cellStyle name="Uwaga 3" xfId="16352" hidden="1"/>
    <cellStyle name="Uwaga 3" xfId="16353" hidden="1"/>
    <cellStyle name="Uwaga 3" xfId="16354" hidden="1"/>
    <cellStyle name="Uwaga 3" xfId="16355" hidden="1"/>
    <cellStyle name="Uwaga 3" xfId="16356" hidden="1"/>
    <cellStyle name="Uwaga 3" xfId="16357" hidden="1"/>
    <cellStyle name="Uwaga 3" xfId="16358" hidden="1"/>
    <cellStyle name="Uwaga 3" xfId="16359" hidden="1"/>
    <cellStyle name="Uwaga 3" xfId="16360" hidden="1"/>
    <cellStyle name="Uwaga 3" xfId="16361" hidden="1"/>
    <cellStyle name="Uwaga 3" xfId="16362" hidden="1"/>
    <cellStyle name="Uwaga 3" xfId="16363" hidden="1"/>
    <cellStyle name="Uwaga 3" xfId="16364" hidden="1"/>
    <cellStyle name="Uwaga 3" xfId="16365" hidden="1"/>
    <cellStyle name="Uwaga 3" xfId="16366" hidden="1"/>
    <cellStyle name="Uwaga 3" xfId="16367" hidden="1"/>
    <cellStyle name="Uwaga 3" xfId="16368" hidden="1"/>
    <cellStyle name="Uwaga 3" xfId="16369" hidden="1"/>
    <cellStyle name="Uwaga 3" xfId="16370" hidden="1"/>
    <cellStyle name="Uwaga 3" xfId="16371" hidden="1"/>
    <cellStyle name="Uwaga 3" xfId="16372" hidden="1"/>
    <cellStyle name="Uwaga 3" xfId="16373" hidden="1"/>
    <cellStyle name="Uwaga 3" xfId="16374" hidden="1"/>
    <cellStyle name="Uwaga 3" xfId="16375" hidden="1"/>
    <cellStyle name="Uwaga 3" xfId="16376" hidden="1"/>
    <cellStyle name="Uwaga 3" xfId="16377" hidden="1"/>
    <cellStyle name="Uwaga 3" xfId="16378" hidden="1"/>
    <cellStyle name="Uwaga 3" xfId="16379" hidden="1"/>
    <cellStyle name="Uwaga 3" xfId="16380" hidden="1"/>
    <cellStyle name="Uwaga 3" xfId="16381" hidden="1"/>
    <cellStyle name="Uwaga 3" xfId="16382" hidden="1"/>
    <cellStyle name="Uwaga 3" xfId="16383" hidden="1"/>
    <cellStyle name="Uwaga 3" xfId="16384" hidden="1"/>
    <cellStyle name="Uwaga 3" xfId="16385" hidden="1"/>
    <cellStyle name="Uwaga 3" xfId="16386" hidden="1"/>
    <cellStyle name="Uwaga 3" xfId="16387" hidden="1"/>
    <cellStyle name="Uwaga 3" xfId="16388" hidden="1"/>
    <cellStyle name="Uwaga 3" xfId="16389" hidden="1"/>
    <cellStyle name="Uwaga 3" xfId="16390" hidden="1"/>
    <cellStyle name="Uwaga 3" xfId="16391" hidden="1"/>
    <cellStyle name="Uwaga 3" xfId="16392" hidden="1"/>
    <cellStyle name="Uwaga 3" xfId="16393" hidden="1"/>
    <cellStyle name="Uwaga 3" xfId="16394" hidden="1"/>
    <cellStyle name="Uwaga 3" xfId="16395" hidden="1"/>
    <cellStyle name="Uwaga 3" xfId="16396" hidden="1"/>
    <cellStyle name="Uwaga 3" xfId="16397" hidden="1"/>
    <cellStyle name="Uwaga 3" xfId="16398" hidden="1"/>
    <cellStyle name="Uwaga 3" xfId="16399" hidden="1"/>
    <cellStyle name="Uwaga 3" xfId="16400" hidden="1"/>
    <cellStyle name="Uwaga 3" xfId="16401" hidden="1"/>
    <cellStyle name="Uwaga 3" xfId="16402" hidden="1"/>
    <cellStyle name="Uwaga 3" xfId="16403" hidden="1"/>
    <cellStyle name="Uwaga 3" xfId="16404" hidden="1"/>
    <cellStyle name="Uwaga 3" xfId="16405" hidden="1"/>
    <cellStyle name="Uwaga 3" xfId="16406" hidden="1"/>
    <cellStyle name="Uwaga 3" xfId="16407" hidden="1"/>
    <cellStyle name="Uwaga 3" xfId="16408" hidden="1"/>
    <cellStyle name="Uwaga 3" xfId="16409" hidden="1"/>
    <cellStyle name="Uwaga 3" xfId="16410" hidden="1"/>
    <cellStyle name="Uwaga 3" xfId="16411" hidden="1"/>
    <cellStyle name="Uwaga 3" xfId="16412" hidden="1"/>
    <cellStyle name="Uwaga 3" xfId="16413" hidden="1"/>
    <cellStyle name="Uwaga 3" xfId="16414" hidden="1"/>
    <cellStyle name="Uwaga 3" xfId="16415" hidden="1"/>
    <cellStyle name="Uwaga 3" xfId="16416" hidden="1"/>
    <cellStyle name="Uwaga 3" xfId="16417" hidden="1"/>
    <cellStyle name="Uwaga 3" xfId="16418" hidden="1"/>
    <cellStyle name="Uwaga 3" xfId="16438" hidden="1"/>
    <cellStyle name="Uwaga 3" xfId="16439" hidden="1"/>
    <cellStyle name="Uwaga 3" xfId="16441" hidden="1"/>
    <cellStyle name="Uwaga 3" xfId="16453" hidden="1"/>
    <cellStyle name="Uwaga 3" xfId="16454" hidden="1"/>
    <cellStyle name="Uwaga 3" xfId="16459" hidden="1"/>
    <cellStyle name="Uwaga 3" xfId="16468" hidden="1"/>
    <cellStyle name="Uwaga 3" xfId="16469" hidden="1"/>
    <cellStyle name="Uwaga 3" xfId="16474" hidden="1"/>
    <cellStyle name="Uwaga 3" xfId="16483" hidden="1"/>
    <cellStyle name="Uwaga 3" xfId="16484" hidden="1"/>
    <cellStyle name="Uwaga 3" xfId="16485" hidden="1"/>
    <cellStyle name="Uwaga 3" xfId="16498" hidden="1"/>
    <cellStyle name="Uwaga 3" xfId="16503" hidden="1"/>
    <cellStyle name="Uwaga 3" xfId="16508" hidden="1"/>
    <cellStyle name="Uwaga 3" xfId="16518" hidden="1"/>
    <cellStyle name="Uwaga 3" xfId="16523" hidden="1"/>
    <cellStyle name="Uwaga 3" xfId="16527" hidden="1"/>
    <cellStyle name="Uwaga 3" xfId="16534" hidden="1"/>
    <cellStyle name="Uwaga 3" xfId="16539" hidden="1"/>
    <cellStyle name="Uwaga 3" xfId="16542" hidden="1"/>
    <cellStyle name="Uwaga 3" xfId="16548" hidden="1"/>
    <cellStyle name="Uwaga 3" xfId="16553" hidden="1"/>
    <cellStyle name="Uwaga 3" xfId="16557" hidden="1"/>
    <cellStyle name="Uwaga 3" xfId="16558" hidden="1"/>
    <cellStyle name="Uwaga 3" xfId="16559" hidden="1"/>
    <cellStyle name="Uwaga 3" xfId="16563" hidden="1"/>
    <cellStyle name="Uwaga 3" xfId="16575" hidden="1"/>
    <cellStyle name="Uwaga 3" xfId="16580" hidden="1"/>
    <cellStyle name="Uwaga 3" xfId="16585" hidden="1"/>
    <cellStyle name="Uwaga 3" xfId="16590" hidden="1"/>
    <cellStyle name="Uwaga 3" xfId="16595" hidden="1"/>
    <cellStyle name="Uwaga 3" xfId="16600" hidden="1"/>
    <cellStyle name="Uwaga 3" xfId="16604" hidden="1"/>
    <cellStyle name="Uwaga 3" xfId="16608" hidden="1"/>
    <cellStyle name="Uwaga 3" xfId="16613" hidden="1"/>
    <cellStyle name="Uwaga 3" xfId="16618" hidden="1"/>
    <cellStyle name="Uwaga 3" xfId="16619" hidden="1"/>
    <cellStyle name="Uwaga 3" xfId="16621" hidden="1"/>
    <cellStyle name="Uwaga 3" xfId="16634" hidden="1"/>
    <cellStyle name="Uwaga 3" xfId="16638" hidden="1"/>
    <cellStyle name="Uwaga 3" xfId="16643" hidden="1"/>
    <cellStyle name="Uwaga 3" xfId="16650" hidden="1"/>
    <cellStyle name="Uwaga 3" xfId="16654" hidden="1"/>
    <cellStyle name="Uwaga 3" xfId="16659" hidden="1"/>
    <cellStyle name="Uwaga 3" xfId="16664" hidden="1"/>
    <cellStyle name="Uwaga 3" xfId="16667" hidden="1"/>
    <cellStyle name="Uwaga 3" xfId="16672" hidden="1"/>
    <cellStyle name="Uwaga 3" xfId="16678" hidden="1"/>
    <cellStyle name="Uwaga 3" xfId="16679" hidden="1"/>
    <cellStyle name="Uwaga 3" xfId="16682" hidden="1"/>
    <cellStyle name="Uwaga 3" xfId="16695" hidden="1"/>
    <cellStyle name="Uwaga 3" xfId="16699" hidden="1"/>
    <cellStyle name="Uwaga 3" xfId="16704" hidden="1"/>
    <cellStyle name="Uwaga 3" xfId="16711" hidden="1"/>
    <cellStyle name="Uwaga 3" xfId="16716" hidden="1"/>
    <cellStyle name="Uwaga 3" xfId="16720" hidden="1"/>
    <cellStyle name="Uwaga 3" xfId="16725" hidden="1"/>
    <cellStyle name="Uwaga 3" xfId="16729" hidden="1"/>
    <cellStyle name="Uwaga 3" xfId="16734" hidden="1"/>
    <cellStyle name="Uwaga 3" xfId="16738" hidden="1"/>
    <cellStyle name="Uwaga 3" xfId="16739" hidden="1"/>
    <cellStyle name="Uwaga 3" xfId="16741" hidden="1"/>
    <cellStyle name="Uwaga 3" xfId="16753" hidden="1"/>
    <cellStyle name="Uwaga 3" xfId="16754" hidden="1"/>
    <cellStyle name="Uwaga 3" xfId="16756" hidden="1"/>
    <cellStyle name="Uwaga 3" xfId="16768" hidden="1"/>
    <cellStyle name="Uwaga 3" xfId="16770" hidden="1"/>
    <cellStyle name="Uwaga 3" xfId="16773" hidden="1"/>
    <cellStyle name="Uwaga 3" xfId="16783" hidden="1"/>
    <cellStyle name="Uwaga 3" xfId="16784" hidden="1"/>
    <cellStyle name="Uwaga 3" xfId="16786" hidden="1"/>
    <cellStyle name="Uwaga 3" xfId="16798" hidden="1"/>
    <cellStyle name="Uwaga 3" xfId="16799" hidden="1"/>
    <cellStyle name="Uwaga 3" xfId="16800" hidden="1"/>
    <cellStyle name="Uwaga 3" xfId="16814" hidden="1"/>
    <cellStyle name="Uwaga 3" xfId="16817" hidden="1"/>
    <cellStyle name="Uwaga 3" xfId="16821" hidden="1"/>
    <cellStyle name="Uwaga 3" xfId="16829" hidden="1"/>
    <cellStyle name="Uwaga 3" xfId="16832" hidden="1"/>
    <cellStyle name="Uwaga 3" xfId="16836" hidden="1"/>
    <cellStyle name="Uwaga 3" xfId="16844" hidden="1"/>
    <cellStyle name="Uwaga 3" xfId="16847" hidden="1"/>
    <cellStyle name="Uwaga 3" xfId="16851" hidden="1"/>
    <cellStyle name="Uwaga 3" xfId="16858" hidden="1"/>
    <cellStyle name="Uwaga 3" xfId="16859" hidden="1"/>
    <cellStyle name="Uwaga 3" xfId="16861" hidden="1"/>
    <cellStyle name="Uwaga 3" xfId="16874" hidden="1"/>
    <cellStyle name="Uwaga 3" xfId="16877" hidden="1"/>
    <cellStyle name="Uwaga 3" xfId="16880" hidden="1"/>
    <cellStyle name="Uwaga 3" xfId="16889" hidden="1"/>
    <cellStyle name="Uwaga 3" xfId="16892" hidden="1"/>
    <cellStyle name="Uwaga 3" xfId="16896" hidden="1"/>
    <cellStyle name="Uwaga 3" xfId="16904" hidden="1"/>
    <cellStyle name="Uwaga 3" xfId="16906" hidden="1"/>
    <cellStyle name="Uwaga 3" xfId="16909" hidden="1"/>
    <cellStyle name="Uwaga 3" xfId="16918" hidden="1"/>
    <cellStyle name="Uwaga 3" xfId="16919" hidden="1"/>
    <cellStyle name="Uwaga 3" xfId="16920" hidden="1"/>
    <cellStyle name="Uwaga 3" xfId="16933" hidden="1"/>
    <cellStyle name="Uwaga 3" xfId="16934" hidden="1"/>
    <cellStyle name="Uwaga 3" xfId="16936" hidden="1"/>
    <cellStyle name="Uwaga 3" xfId="16948" hidden="1"/>
    <cellStyle name="Uwaga 3" xfId="16949" hidden="1"/>
    <cellStyle name="Uwaga 3" xfId="16951" hidden="1"/>
    <cellStyle name="Uwaga 3" xfId="16963" hidden="1"/>
    <cellStyle name="Uwaga 3" xfId="16964" hidden="1"/>
    <cellStyle name="Uwaga 3" xfId="16966" hidden="1"/>
    <cellStyle name="Uwaga 3" xfId="16978" hidden="1"/>
    <cellStyle name="Uwaga 3" xfId="16979" hidden="1"/>
    <cellStyle name="Uwaga 3" xfId="16980" hidden="1"/>
    <cellStyle name="Uwaga 3" xfId="16994" hidden="1"/>
    <cellStyle name="Uwaga 3" xfId="16996" hidden="1"/>
    <cellStyle name="Uwaga 3" xfId="16999" hidden="1"/>
    <cellStyle name="Uwaga 3" xfId="17009" hidden="1"/>
    <cellStyle name="Uwaga 3" xfId="17012" hidden="1"/>
    <cellStyle name="Uwaga 3" xfId="17015" hidden="1"/>
    <cellStyle name="Uwaga 3" xfId="17024" hidden="1"/>
    <cellStyle name="Uwaga 3" xfId="17026" hidden="1"/>
    <cellStyle name="Uwaga 3" xfId="17029" hidden="1"/>
    <cellStyle name="Uwaga 3" xfId="17038" hidden="1"/>
    <cellStyle name="Uwaga 3" xfId="17039" hidden="1"/>
    <cellStyle name="Uwaga 3" xfId="17040" hidden="1"/>
    <cellStyle name="Uwaga 3" xfId="17053" hidden="1"/>
    <cellStyle name="Uwaga 3" xfId="17055" hidden="1"/>
    <cellStyle name="Uwaga 3" xfId="17057" hidden="1"/>
    <cellStyle name="Uwaga 3" xfId="17068" hidden="1"/>
    <cellStyle name="Uwaga 3" xfId="17070" hidden="1"/>
    <cellStyle name="Uwaga 3" xfId="17072" hidden="1"/>
    <cellStyle name="Uwaga 3" xfId="17083" hidden="1"/>
    <cellStyle name="Uwaga 3" xfId="17085" hidden="1"/>
    <cellStyle name="Uwaga 3" xfId="17087" hidden="1"/>
    <cellStyle name="Uwaga 3" xfId="17098" hidden="1"/>
    <cellStyle name="Uwaga 3" xfId="17099" hidden="1"/>
    <cellStyle name="Uwaga 3" xfId="17100" hidden="1"/>
    <cellStyle name="Uwaga 3" xfId="17113" hidden="1"/>
    <cellStyle name="Uwaga 3" xfId="17115" hidden="1"/>
    <cellStyle name="Uwaga 3" xfId="17117" hidden="1"/>
    <cellStyle name="Uwaga 3" xfId="17128" hidden="1"/>
    <cellStyle name="Uwaga 3" xfId="17130" hidden="1"/>
    <cellStyle name="Uwaga 3" xfId="17132" hidden="1"/>
    <cellStyle name="Uwaga 3" xfId="17143" hidden="1"/>
    <cellStyle name="Uwaga 3" xfId="17145" hidden="1"/>
    <cellStyle name="Uwaga 3" xfId="17146" hidden="1"/>
    <cellStyle name="Uwaga 3" xfId="17158" hidden="1"/>
    <cellStyle name="Uwaga 3" xfId="17159" hidden="1"/>
    <cellStyle name="Uwaga 3" xfId="17160" hidden="1"/>
    <cellStyle name="Uwaga 3" xfId="17173" hidden="1"/>
    <cellStyle name="Uwaga 3" xfId="17175" hidden="1"/>
    <cellStyle name="Uwaga 3" xfId="17177" hidden="1"/>
    <cellStyle name="Uwaga 3" xfId="17188" hidden="1"/>
    <cellStyle name="Uwaga 3" xfId="17190" hidden="1"/>
    <cellStyle name="Uwaga 3" xfId="17192" hidden="1"/>
    <cellStyle name="Uwaga 3" xfId="17203" hidden="1"/>
    <cellStyle name="Uwaga 3" xfId="17205" hidden="1"/>
    <cellStyle name="Uwaga 3" xfId="17207" hidden="1"/>
    <cellStyle name="Uwaga 3" xfId="17218" hidden="1"/>
    <cellStyle name="Uwaga 3" xfId="17219" hidden="1"/>
    <cellStyle name="Uwaga 3" xfId="17221" hidden="1"/>
    <cellStyle name="Uwaga 3" xfId="17232" hidden="1"/>
    <cellStyle name="Uwaga 3" xfId="17234" hidden="1"/>
    <cellStyle name="Uwaga 3" xfId="17235" hidden="1"/>
    <cellStyle name="Uwaga 3" xfId="17244" hidden="1"/>
    <cellStyle name="Uwaga 3" xfId="17247" hidden="1"/>
    <cellStyle name="Uwaga 3" xfId="17249" hidden="1"/>
    <cellStyle name="Uwaga 3" xfId="17260" hidden="1"/>
    <cellStyle name="Uwaga 3" xfId="17262" hidden="1"/>
    <cellStyle name="Uwaga 3" xfId="17264" hidden="1"/>
    <cellStyle name="Uwaga 3" xfId="17276" hidden="1"/>
    <cellStyle name="Uwaga 3" xfId="17278" hidden="1"/>
    <cellStyle name="Uwaga 3" xfId="17280" hidden="1"/>
    <cellStyle name="Uwaga 3" xfId="17288" hidden="1"/>
    <cellStyle name="Uwaga 3" xfId="17290" hidden="1"/>
    <cellStyle name="Uwaga 3" xfId="17293" hidden="1"/>
    <cellStyle name="Uwaga 3" xfId="17283" hidden="1"/>
    <cellStyle name="Uwaga 3" xfId="17282" hidden="1"/>
    <cellStyle name="Uwaga 3" xfId="17281" hidden="1"/>
    <cellStyle name="Uwaga 3" xfId="17268" hidden="1"/>
    <cellStyle name="Uwaga 3" xfId="17267" hidden="1"/>
    <cellStyle name="Uwaga 3" xfId="17266" hidden="1"/>
    <cellStyle name="Uwaga 3" xfId="17253" hidden="1"/>
    <cellStyle name="Uwaga 3" xfId="17252" hidden="1"/>
    <cellStyle name="Uwaga 3" xfId="17251" hidden="1"/>
    <cellStyle name="Uwaga 3" xfId="17238" hidden="1"/>
    <cellStyle name="Uwaga 3" xfId="17237" hidden="1"/>
    <cellStyle name="Uwaga 3" xfId="17236" hidden="1"/>
    <cellStyle name="Uwaga 3" xfId="17223" hidden="1"/>
    <cellStyle name="Uwaga 3" xfId="17222" hidden="1"/>
    <cellStyle name="Uwaga 3" xfId="17220" hidden="1"/>
    <cellStyle name="Uwaga 3" xfId="17209" hidden="1"/>
    <cellStyle name="Uwaga 3" xfId="17206" hidden="1"/>
    <cellStyle name="Uwaga 3" xfId="17204" hidden="1"/>
    <cellStyle name="Uwaga 3" xfId="17194" hidden="1"/>
    <cellStyle name="Uwaga 3" xfId="17191" hidden="1"/>
    <cellStyle name="Uwaga 3" xfId="17189" hidden="1"/>
    <cellStyle name="Uwaga 3" xfId="17179" hidden="1"/>
    <cellStyle name="Uwaga 3" xfId="17176" hidden="1"/>
    <cellStyle name="Uwaga 3" xfId="17174" hidden="1"/>
    <cellStyle name="Uwaga 3" xfId="17164" hidden="1"/>
    <cellStyle name="Uwaga 3" xfId="17162" hidden="1"/>
    <cellStyle name="Uwaga 3" xfId="17161" hidden="1"/>
    <cellStyle name="Uwaga 3" xfId="17149" hidden="1"/>
    <cellStyle name="Uwaga 3" xfId="17147" hidden="1"/>
    <cellStyle name="Uwaga 3" xfId="17144" hidden="1"/>
    <cellStyle name="Uwaga 3" xfId="17134" hidden="1"/>
    <cellStyle name="Uwaga 3" xfId="17131" hidden="1"/>
    <cellStyle name="Uwaga 3" xfId="17129" hidden="1"/>
    <cellStyle name="Uwaga 3" xfId="17119" hidden="1"/>
    <cellStyle name="Uwaga 3" xfId="17116" hidden="1"/>
    <cellStyle name="Uwaga 3" xfId="17114" hidden="1"/>
    <cellStyle name="Uwaga 3" xfId="17104" hidden="1"/>
    <cellStyle name="Uwaga 3" xfId="17102" hidden="1"/>
    <cellStyle name="Uwaga 3" xfId="17101" hidden="1"/>
    <cellStyle name="Uwaga 3" xfId="17089" hidden="1"/>
    <cellStyle name="Uwaga 3" xfId="17086" hidden="1"/>
    <cellStyle name="Uwaga 3" xfId="17084" hidden="1"/>
    <cellStyle name="Uwaga 3" xfId="17074" hidden="1"/>
    <cellStyle name="Uwaga 3" xfId="17071" hidden="1"/>
    <cellStyle name="Uwaga 3" xfId="17069" hidden="1"/>
    <cellStyle name="Uwaga 3" xfId="17059" hidden="1"/>
    <cellStyle name="Uwaga 3" xfId="17056" hidden="1"/>
    <cellStyle name="Uwaga 3" xfId="17054" hidden="1"/>
    <cellStyle name="Uwaga 3" xfId="17044" hidden="1"/>
    <cellStyle name="Uwaga 3" xfId="17042" hidden="1"/>
    <cellStyle name="Uwaga 3" xfId="17041" hidden="1"/>
    <cellStyle name="Uwaga 3" xfId="17028" hidden="1"/>
    <cellStyle name="Uwaga 3" xfId="17025" hidden="1"/>
    <cellStyle name="Uwaga 3" xfId="17023" hidden="1"/>
    <cellStyle name="Uwaga 3" xfId="17013" hidden="1"/>
    <cellStyle name="Uwaga 3" xfId="17010" hidden="1"/>
    <cellStyle name="Uwaga 3" xfId="17008" hidden="1"/>
    <cellStyle name="Uwaga 3" xfId="16998" hidden="1"/>
    <cellStyle name="Uwaga 3" xfId="16995" hidden="1"/>
    <cellStyle name="Uwaga 3" xfId="16993" hidden="1"/>
    <cellStyle name="Uwaga 3" xfId="16984" hidden="1"/>
    <cellStyle name="Uwaga 3" xfId="16982" hidden="1"/>
    <cellStyle name="Uwaga 3" xfId="16981" hidden="1"/>
    <cellStyle name="Uwaga 3" xfId="16969" hidden="1"/>
    <cellStyle name="Uwaga 3" xfId="16967" hidden="1"/>
    <cellStyle name="Uwaga 3" xfId="16965" hidden="1"/>
    <cellStyle name="Uwaga 3" xfId="16954" hidden="1"/>
    <cellStyle name="Uwaga 3" xfId="16952" hidden="1"/>
    <cellStyle name="Uwaga 3" xfId="16950" hidden="1"/>
    <cellStyle name="Uwaga 3" xfId="16939" hidden="1"/>
    <cellStyle name="Uwaga 3" xfId="16937" hidden="1"/>
    <cellStyle name="Uwaga 3" xfId="16935" hidden="1"/>
    <cellStyle name="Uwaga 3" xfId="16924" hidden="1"/>
    <cellStyle name="Uwaga 3" xfId="16922" hidden="1"/>
    <cellStyle name="Uwaga 3" xfId="16921" hidden="1"/>
    <cellStyle name="Uwaga 3" xfId="16908" hidden="1"/>
    <cellStyle name="Uwaga 3" xfId="16905" hidden="1"/>
    <cellStyle name="Uwaga 3" xfId="16903" hidden="1"/>
    <cellStyle name="Uwaga 3" xfId="16893" hidden="1"/>
    <cellStyle name="Uwaga 3" xfId="16890" hidden="1"/>
    <cellStyle name="Uwaga 3" xfId="16888" hidden="1"/>
    <cellStyle name="Uwaga 3" xfId="16878" hidden="1"/>
    <cellStyle name="Uwaga 3" xfId="16875" hidden="1"/>
    <cellStyle name="Uwaga 3" xfId="16873" hidden="1"/>
    <cellStyle name="Uwaga 3" xfId="16864" hidden="1"/>
    <cellStyle name="Uwaga 3" xfId="16862" hidden="1"/>
    <cellStyle name="Uwaga 3" xfId="16860" hidden="1"/>
    <cellStyle name="Uwaga 3" xfId="16848" hidden="1"/>
    <cellStyle name="Uwaga 3" xfId="16845" hidden="1"/>
    <cellStyle name="Uwaga 3" xfId="16843" hidden="1"/>
    <cellStyle name="Uwaga 3" xfId="16833" hidden="1"/>
    <cellStyle name="Uwaga 3" xfId="16830" hidden="1"/>
    <cellStyle name="Uwaga 3" xfId="16828" hidden="1"/>
    <cellStyle name="Uwaga 3" xfId="16818" hidden="1"/>
    <cellStyle name="Uwaga 3" xfId="16815" hidden="1"/>
    <cellStyle name="Uwaga 3" xfId="16813" hidden="1"/>
    <cellStyle name="Uwaga 3" xfId="16806" hidden="1"/>
    <cellStyle name="Uwaga 3" xfId="16803" hidden="1"/>
    <cellStyle name="Uwaga 3" xfId="16801" hidden="1"/>
    <cellStyle name="Uwaga 3" xfId="16791" hidden="1"/>
    <cellStyle name="Uwaga 3" xfId="16788" hidden="1"/>
    <cellStyle name="Uwaga 3" xfId="16785" hidden="1"/>
    <cellStyle name="Uwaga 3" xfId="16776" hidden="1"/>
    <cellStyle name="Uwaga 3" xfId="16772" hidden="1"/>
    <cellStyle name="Uwaga 3" xfId="16769" hidden="1"/>
    <cellStyle name="Uwaga 3" xfId="16761" hidden="1"/>
    <cellStyle name="Uwaga 3" xfId="16758" hidden="1"/>
    <cellStyle name="Uwaga 3" xfId="16755" hidden="1"/>
    <cellStyle name="Uwaga 3" xfId="16746" hidden="1"/>
    <cellStyle name="Uwaga 3" xfId="16743" hidden="1"/>
    <cellStyle name="Uwaga 3" xfId="16740" hidden="1"/>
    <cellStyle name="Uwaga 3" xfId="16730" hidden="1"/>
    <cellStyle name="Uwaga 3" xfId="16726" hidden="1"/>
    <cellStyle name="Uwaga 3" xfId="16723" hidden="1"/>
    <cellStyle name="Uwaga 3" xfId="16714" hidden="1"/>
    <cellStyle name="Uwaga 3" xfId="16710" hidden="1"/>
    <cellStyle name="Uwaga 3" xfId="16708" hidden="1"/>
    <cellStyle name="Uwaga 3" xfId="16700" hidden="1"/>
    <cellStyle name="Uwaga 3" xfId="16696" hidden="1"/>
    <cellStyle name="Uwaga 3" xfId="16693" hidden="1"/>
    <cellStyle name="Uwaga 3" xfId="16686" hidden="1"/>
    <cellStyle name="Uwaga 3" xfId="16683" hidden="1"/>
    <cellStyle name="Uwaga 3" xfId="16680" hidden="1"/>
    <cellStyle name="Uwaga 3" xfId="16671" hidden="1"/>
    <cellStyle name="Uwaga 3" xfId="16666" hidden="1"/>
    <cellStyle name="Uwaga 3" xfId="16663" hidden="1"/>
    <cellStyle name="Uwaga 3" xfId="16656" hidden="1"/>
    <cellStyle name="Uwaga 3" xfId="16651" hidden="1"/>
    <cellStyle name="Uwaga 3" xfId="16648" hidden="1"/>
    <cellStyle name="Uwaga 3" xfId="16641" hidden="1"/>
    <cellStyle name="Uwaga 3" xfId="16636" hidden="1"/>
    <cellStyle name="Uwaga 3" xfId="16633" hidden="1"/>
    <cellStyle name="Uwaga 3" xfId="16627" hidden="1"/>
    <cellStyle name="Uwaga 3" xfId="16623" hidden="1"/>
    <cellStyle name="Uwaga 3" xfId="16620" hidden="1"/>
    <cellStyle name="Uwaga 3" xfId="16612" hidden="1"/>
    <cellStyle name="Uwaga 3" xfId="16607" hidden="1"/>
    <cellStyle name="Uwaga 3" xfId="16603" hidden="1"/>
    <cellStyle name="Uwaga 3" xfId="16597" hidden="1"/>
    <cellStyle name="Uwaga 3" xfId="16592" hidden="1"/>
    <cellStyle name="Uwaga 3" xfId="16588" hidden="1"/>
    <cellStyle name="Uwaga 3" xfId="16582" hidden="1"/>
    <cellStyle name="Uwaga 3" xfId="16577" hidden="1"/>
    <cellStyle name="Uwaga 3" xfId="16573" hidden="1"/>
    <cellStyle name="Uwaga 3" xfId="16568" hidden="1"/>
    <cellStyle name="Uwaga 3" xfId="16564" hidden="1"/>
    <cellStyle name="Uwaga 3" xfId="16560" hidden="1"/>
    <cellStyle name="Uwaga 3" xfId="16552" hidden="1"/>
    <cellStyle name="Uwaga 3" xfId="16547" hidden="1"/>
    <cellStyle name="Uwaga 3" xfId="16543" hidden="1"/>
    <cellStyle name="Uwaga 3" xfId="16537" hidden="1"/>
    <cellStyle name="Uwaga 3" xfId="16532" hidden="1"/>
    <cellStyle name="Uwaga 3" xfId="16528" hidden="1"/>
    <cellStyle name="Uwaga 3" xfId="16522" hidden="1"/>
    <cellStyle name="Uwaga 3" xfId="16517" hidden="1"/>
    <cellStyle name="Uwaga 3" xfId="16513" hidden="1"/>
    <cellStyle name="Uwaga 3" xfId="16509" hidden="1"/>
    <cellStyle name="Uwaga 3" xfId="16504" hidden="1"/>
    <cellStyle name="Uwaga 3" xfId="16499" hidden="1"/>
    <cellStyle name="Uwaga 3" xfId="16494" hidden="1"/>
    <cellStyle name="Uwaga 3" xfId="16490" hidden="1"/>
    <cellStyle name="Uwaga 3" xfId="16486" hidden="1"/>
    <cellStyle name="Uwaga 3" xfId="16479" hidden="1"/>
    <cellStyle name="Uwaga 3" xfId="16475" hidden="1"/>
    <cellStyle name="Uwaga 3" xfId="16470" hidden="1"/>
    <cellStyle name="Uwaga 3" xfId="16464" hidden="1"/>
    <cellStyle name="Uwaga 3" xfId="16460" hidden="1"/>
    <cellStyle name="Uwaga 3" xfId="16455" hidden="1"/>
    <cellStyle name="Uwaga 3" xfId="16449" hidden="1"/>
    <cellStyle name="Uwaga 3" xfId="16445" hidden="1"/>
    <cellStyle name="Uwaga 3" xfId="16440" hidden="1"/>
    <cellStyle name="Uwaga 3" xfId="16434" hidden="1"/>
    <cellStyle name="Uwaga 3" xfId="16430" hidden="1"/>
    <cellStyle name="Uwaga 3" xfId="16426" hidden="1"/>
    <cellStyle name="Uwaga 3" xfId="17286" hidden="1"/>
    <cellStyle name="Uwaga 3" xfId="17285" hidden="1"/>
    <cellStyle name="Uwaga 3" xfId="17284" hidden="1"/>
    <cellStyle name="Uwaga 3" xfId="17271" hidden="1"/>
    <cellStyle name="Uwaga 3" xfId="17270" hidden="1"/>
    <cellStyle name="Uwaga 3" xfId="17269" hidden="1"/>
    <cellStyle name="Uwaga 3" xfId="17256" hidden="1"/>
    <cellStyle name="Uwaga 3" xfId="17255" hidden="1"/>
    <cellStyle name="Uwaga 3" xfId="17254" hidden="1"/>
    <cellStyle name="Uwaga 3" xfId="17241" hidden="1"/>
    <cellStyle name="Uwaga 3" xfId="17240" hidden="1"/>
    <cellStyle name="Uwaga 3" xfId="17239" hidden="1"/>
    <cellStyle name="Uwaga 3" xfId="17226" hidden="1"/>
    <cellStyle name="Uwaga 3" xfId="17225" hidden="1"/>
    <cellStyle name="Uwaga 3" xfId="17224" hidden="1"/>
    <cellStyle name="Uwaga 3" xfId="17212" hidden="1"/>
    <cellStyle name="Uwaga 3" xfId="17210" hidden="1"/>
    <cellStyle name="Uwaga 3" xfId="17208" hidden="1"/>
    <cellStyle name="Uwaga 3" xfId="17197" hidden="1"/>
    <cellStyle name="Uwaga 3" xfId="17195" hidden="1"/>
    <cellStyle name="Uwaga 3" xfId="17193" hidden="1"/>
    <cellStyle name="Uwaga 3" xfId="17182" hidden="1"/>
    <cellStyle name="Uwaga 3" xfId="17180" hidden="1"/>
    <cellStyle name="Uwaga 3" xfId="17178" hidden="1"/>
    <cellStyle name="Uwaga 3" xfId="17167" hidden="1"/>
    <cellStyle name="Uwaga 3" xfId="17165" hidden="1"/>
    <cellStyle name="Uwaga 3" xfId="17163" hidden="1"/>
    <cellStyle name="Uwaga 3" xfId="17152" hidden="1"/>
    <cellStyle name="Uwaga 3" xfId="17150" hidden="1"/>
    <cellStyle name="Uwaga 3" xfId="17148" hidden="1"/>
    <cellStyle name="Uwaga 3" xfId="17137" hidden="1"/>
    <cellStyle name="Uwaga 3" xfId="17135" hidden="1"/>
    <cellStyle name="Uwaga 3" xfId="17133" hidden="1"/>
    <cellStyle name="Uwaga 3" xfId="17122" hidden="1"/>
    <cellStyle name="Uwaga 3" xfId="17120" hidden="1"/>
    <cellStyle name="Uwaga 3" xfId="17118" hidden="1"/>
    <cellStyle name="Uwaga 3" xfId="17107" hidden="1"/>
    <cellStyle name="Uwaga 3" xfId="17105" hidden="1"/>
    <cellStyle name="Uwaga 3" xfId="17103" hidden="1"/>
    <cellStyle name="Uwaga 3" xfId="17092" hidden="1"/>
    <cellStyle name="Uwaga 3" xfId="17090" hidden="1"/>
    <cellStyle name="Uwaga 3" xfId="17088" hidden="1"/>
    <cellStyle name="Uwaga 3" xfId="17077" hidden="1"/>
    <cellStyle name="Uwaga 3" xfId="17075" hidden="1"/>
    <cellStyle name="Uwaga 3" xfId="17073" hidden="1"/>
    <cellStyle name="Uwaga 3" xfId="17062" hidden="1"/>
    <cellStyle name="Uwaga 3" xfId="17060" hidden="1"/>
    <cellStyle name="Uwaga 3" xfId="17058" hidden="1"/>
    <cellStyle name="Uwaga 3" xfId="17047" hidden="1"/>
    <cellStyle name="Uwaga 3" xfId="17045" hidden="1"/>
    <cellStyle name="Uwaga 3" xfId="17043" hidden="1"/>
    <cellStyle name="Uwaga 3" xfId="17032" hidden="1"/>
    <cellStyle name="Uwaga 3" xfId="17030" hidden="1"/>
    <cellStyle name="Uwaga 3" xfId="17027" hidden="1"/>
    <cellStyle name="Uwaga 3" xfId="17017" hidden="1"/>
    <cellStyle name="Uwaga 3" xfId="17014" hidden="1"/>
    <cellStyle name="Uwaga 3" xfId="17011" hidden="1"/>
    <cellStyle name="Uwaga 3" xfId="17002" hidden="1"/>
    <cellStyle name="Uwaga 3" xfId="17000" hidden="1"/>
    <cellStyle name="Uwaga 3" xfId="16997" hidden="1"/>
    <cellStyle name="Uwaga 3" xfId="16987" hidden="1"/>
    <cellStyle name="Uwaga 3" xfId="16985" hidden="1"/>
    <cellStyle name="Uwaga 3" xfId="16983" hidden="1"/>
    <cellStyle name="Uwaga 3" xfId="16972" hidden="1"/>
    <cellStyle name="Uwaga 3" xfId="16970" hidden="1"/>
    <cellStyle name="Uwaga 3" xfId="16968" hidden="1"/>
    <cellStyle name="Uwaga 3" xfId="16957" hidden="1"/>
    <cellStyle name="Uwaga 3" xfId="16955" hidden="1"/>
    <cellStyle name="Uwaga 3" xfId="16953" hidden="1"/>
    <cellStyle name="Uwaga 3" xfId="16942" hidden="1"/>
    <cellStyle name="Uwaga 3" xfId="16940" hidden="1"/>
    <cellStyle name="Uwaga 3" xfId="16938" hidden="1"/>
    <cellStyle name="Uwaga 3" xfId="16927" hidden="1"/>
    <cellStyle name="Uwaga 3" xfId="16925" hidden="1"/>
    <cellStyle name="Uwaga 3" xfId="16923" hidden="1"/>
    <cellStyle name="Uwaga 3" xfId="16912" hidden="1"/>
    <cellStyle name="Uwaga 3" xfId="16910" hidden="1"/>
    <cellStyle name="Uwaga 3" xfId="16907" hidden="1"/>
    <cellStyle name="Uwaga 3" xfId="16897" hidden="1"/>
    <cellStyle name="Uwaga 3" xfId="16894" hidden="1"/>
    <cellStyle name="Uwaga 3" xfId="16891" hidden="1"/>
    <cellStyle name="Uwaga 3" xfId="16882" hidden="1"/>
    <cellStyle name="Uwaga 3" xfId="16879" hidden="1"/>
    <cellStyle name="Uwaga 3" xfId="16876" hidden="1"/>
    <cellStyle name="Uwaga 3" xfId="16867" hidden="1"/>
    <cellStyle name="Uwaga 3" xfId="16865" hidden="1"/>
    <cellStyle name="Uwaga 3" xfId="16863" hidden="1"/>
    <cellStyle name="Uwaga 3" xfId="16852" hidden="1"/>
    <cellStyle name="Uwaga 3" xfId="16849" hidden="1"/>
    <cellStyle name="Uwaga 3" xfId="16846" hidden="1"/>
    <cellStyle name="Uwaga 3" xfId="16837" hidden="1"/>
    <cellStyle name="Uwaga 3" xfId="16834" hidden="1"/>
    <cellStyle name="Uwaga 3" xfId="16831" hidden="1"/>
    <cellStyle name="Uwaga 3" xfId="16822" hidden="1"/>
    <cellStyle name="Uwaga 3" xfId="16819" hidden="1"/>
    <cellStyle name="Uwaga 3" xfId="16816" hidden="1"/>
    <cellStyle name="Uwaga 3" xfId="16809" hidden="1"/>
    <cellStyle name="Uwaga 3" xfId="16805" hidden="1"/>
    <cellStyle name="Uwaga 3" xfId="16802" hidden="1"/>
    <cellStyle name="Uwaga 3" xfId="16794" hidden="1"/>
    <cellStyle name="Uwaga 3" xfId="16790" hidden="1"/>
    <cellStyle name="Uwaga 3" xfId="16787" hidden="1"/>
    <cellStyle name="Uwaga 3" xfId="16779" hidden="1"/>
    <cellStyle name="Uwaga 3" xfId="16775" hidden="1"/>
    <cellStyle name="Uwaga 3" xfId="16771" hidden="1"/>
    <cellStyle name="Uwaga 3" xfId="16764" hidden="1"/>
    <cellStyle name="Uwaga 3" xfId="16760" hidden="1"/>
    <cellStyle name="Uwaga 3" xfId="16757" hidden="1"/>
    <cellStyle name="Uwaga 3" xfId="16749" hidden="1"/>
    <cellStyle name="Uwaga 3" xfId="16745" hidden="1"/>
    <cellStyle name="Uwaga 3" xfId="16742" hidden="1"/>
    <cellStyle name="Uwaga 3" xfId="16733" hidden="1"/>
    <cellStyle name="Uwaga 3" xfId="16728" hidden="1"/>
    <cellStyle name="Uwaga 3" xfId="16724" hidden="1"/>
    <cellStyle name="Uwaga 3" xfId="16718" hidden="1"/>
    <cellStyle name="Uwaga 3" xfId="16713" hidden="1"/>
    <cellStyle name="Uwaga 3" xfId="16709" hidden="1"/>
    <cellStyle name="Uwaga 3" xfId="16703" hidden="1"/>
    <cellStyle name="Uwaga 3" xfId="16698" hidden="1"/>
    <cellStyle name="Uwaga 3" xfId="16694" hidden="1"/>
    <cellStyle name="Uwaga 3" xfId="16689" hidden="1"/>
    <cellStyle name="Uwaga 3" xfId="16685" hidden="1"/>
    <cellStyle name="Uwaga 3" xfId="16681" hidden="1"/>
    <cellStyle name="Uwaga 3" xfId="16674" hidden="1"/>
    <cellStyle name="Uwaga 3" xfId="16669" hidden="1"/>
    <cellStyle name="Uwaga 3" xfId="16665" hidden="1"/>
    <cellStyle name="Uwaga 3" xfId="16658" hidden="1"/>
    <cellStyle name="Uwaga 3" xfId="16653" hidden="1"/>
    <cellStyle name="Uwaga 3" xfId="16649" hidden="1"/>
    <cellStyle name="Uwaga 3" xfId="16644" hidden="1"/>
    <cellStyle name="Uwaga 3" xfId="16639" hidden="1"/>
    <cellStyle name="Uwaga 3" xfId="16635" hidden="1"/>
    <cellStyle name="Uwaga 3" xfId="16629" hidden="1"/>
    <cellStyle name="Uwaga 3" xfId="16625" hidden="1"/>
    <cellStyle name="Uwaga 3" xfId="16622" hidden="1"/>
    <cellStyle name="Uwaga 3" xfId="16615" hidden="1"/>
    <cellStyle name="Uwaga 3" xfId="16610" hidden="1"/>
    <cellStyle name="Uwaga 3" xfId="16605" hidden="1"/>
    <cellStyle name="Uwaga 3" xfId="16599" hidden="1"/>
    <cellStyle name="Uwaga 3" xfId="16594" hidden="1"/>
    <cellStyle name="Uwaga 3" xfId="16589" hidden="1"/>
    <cellStyle name="Uwaga 3" xfId="16584" hidden="1"/>
    <cellStyle name="Uwaga 3" xfId="16579" hidden="1"/>
    <cellStyle name="Uwaga 3" xfId="16574" hidden="1"/>
    <cellStyle name="Uwaga 3" xfId="16570" hidden="1"/>
    <cellStyle name="Uwaga 3" xfId="16566" hidden="1"/>
    <cellStyle name="Uwaga 3" xfId="16561" hidden="1"/>
    <cellStyle name="Uwaga 3" xfId="16554" hidden="1"/>
    <cellStyle name="Uwaga 3" xfId="16549" hidden="1"/>
    <cellStyle name="Uwaga 3" xfId="16544" hidden="1"/>
    <cellStyle name="Uwaga 3" xfId="16538" hidden="1"/>
    <cellStyle name="Uwaga 3" xfId="16533" hidden="1"/>
    <cellStyle name="Uwaga 3" xfId="16529" hidden="1"/>
    <cellStyle name="Uwaga 3" xfId="16524" hidden="1"/>
    <cellStyle name="Uwaga 3" xfId="16519" hidden="1"/>
    <cellStyle name="Uwaga 3" xfId="16514" hidden="1"/>
    <cellStyle name="Uwaga 3" xfId="16510" hidden="1"/>
    <cellStyle name="Uwaga 3" xfId="16505" hidden="1"/>
    <cellStyle name="Uwaga 3" xfId="16500" hidden="1"/>
    <cellStyle name="Uwaga 3" xfId="16495" hidden="1"/>
    <cellStyle name="Uwaga 3" xfId="16491" hidden="1"/>
    <cellStyle name="Uwaga 3" xfId="16487" hidden="1"/>
    <cellStyle name="Uwaga 3" xfId="16480" hidden="1"/>
    <cellStyle name="Uwaga 3" xfId="16476" hidden="1"/>
    <cellStyle name="Uwaga 3" xfId="16471" hidden="1"/>
    <cellStyle name="Uwaga 3" xfId="16465" hidden="1"/>
    <cellStyle name="Uwaga 3" xfId="16461" hidden="1"/>
    <cellStyle name="Uwaga 3" xfId="16456" hidden="1"/>
    <cellStyle name="Uwaga 3" xfId="16450" hidden="1"/>
    <cellStyle name="Uwaga 3" xfId="16446" hidden="1"/>
    <cellStyle name="Uwaga 3" xfId="16442" hidden="1"/>
    <cellStyle name="Uwaga 3" xfId="16435" hidden="1"/>
    <cellStyle name="Uwaga 3" xfId="16431" hidden="1"/>
    <cellStyle name="Uwaga 3" xfId="16427" hidden="1"/>
    <cellStyle name="Uwaga 3" xfId="17291" hidden="1"/>
    <cellStyle name="Uwaga 3" xfId="17289" hidden="1"/>
    <cellStyle name="Uwaga 3" xfId="17287" hidden="1"/>
    <cellStyle name="Uwaga 3" xfId="17274" hidden="1"/>
    <cellStyle name="Uwaga 3" xfId="17273" hidden="1"/>
    <cellStyle name="Uwaga 3" xfId="17272" hidden="1"/>
    <cellStyle name="Uwaga 3" xfId="17259" hidden="1"/>
    <cellStyle name="Uwaga 3" xfId="17258" hidden="1"/>
    <cellStyle name="Uwaga 3" xfId="17257" hidden="1"/>
    <cellStyle name="Uwaga 3" xfId="17245" hidden="1"/>
    <cellStyle name="Uwaga 3" xfId="17243" hidden="1"/>
    <cellStyle name="Uwaga 3" xfId="17242" hidden="1"/>
    <cellStyle name="Uwaga 3" xfId="17229" hidden="1"/>
    <cellStyle name="Uwaga 3" xfId="17228" hidden="1"/>
    <cellStyle name="Uwaga 3" xfId="17227" hidden="1"/>
    <cellStyle name="Uwaga 3" xfId="17215" hidden="1"/>
    <cellStyle name="Uwaga 3" xfId="17213" hidden="1"/>
    <cellStyle name="Uwaga 3" xfId="17211" hidden="1"/>
    <cellStyle name="Uwaga 3" xfId="17200" hidden="1"/>
    <cellStyle name="Uwaga 3" xfId="17198" hidden="1"/>
    <cellStyle name="Uwaga 3" xfId="17196" hidden="1"/>
    <cellStyle name="Uwaga 3" xfId="17185" hidden="1"/>
    <cellStyle name="Uwaga 3" xfId="17183" hidden="1"/>
    <cellStyle name="Uwaga 3" xfId="17181" hidden="1"/>
    <cellStyle name="Uwaga 3" xfId="17170" hidden="1"/>
    <cellStyle name="Uwaga 3" xfId="17168" hidden="1"/>
    <cellStyle name="Uwaga 3" xfId="17166" hidden="1"/>
    <cellStyle name="Uwaga 3" xfId="17155" hidden="1"/>
    <cellStyle name="Uwaga 3" xfId="17153" hidden="1"/>
    <cellStyle name="Uwaga 3" xfId="17151" hidden="1"/>
    <cellStyle name="Uwaga 3" xfId="17140" hidden="1"/>
    <cellStyle name="Uwaga 3" xfId="17138" hidden="1"/>
    <cellStyle name="Uwaga 3" xfId="17136" hidden="1"/>
    <cellStyle name="Uwaga 3" xfId="17125" hidden="1"/>
    <cellStyle name="Uwaga 3" xfId="17123" hidden="1"/>
    <cellStyle name="Uwaga 3" xfId="17121" hidden="1"/>
    <cellStyle name="Uwaga 3" xfId="17110" hidden="1"/>
    <cellStyle name="Uwaga 3" xfId="17108" hidden="1"/>
    <cellStyle name="Uwaga 3" xfId="17106" hidden="1"/>
    <cellStyle name="Uwaga 3" xfId="17095" hidden="1"/>
    <cellStyle name="Uwaga 3" xfId="17093" hidden="1"/>
    <cellStyle name="Uwaga 3" xfId="17091" hidden="1"/>
    <cellStyle name="Uwaga 3" xfId="17080" hidden="1"/>
    <cellStyle name="Uwaga 3" xfId="17078" hidden="1"/>
    <cellStyle name="Uwaga 3" xfId="17076" hidden="1"/>
    <cellStyle name="Uwaga 3" xfId="17065" hidden="1"/>
    <cellStyle name="Uwaga 3" xfId="17063" hidden="1"/>
    <cellStyle name="Uwaga 3" xfId="17061" hidden="1"/>
    <cellStyle name="Uwaga 3" xfId="17050" hidden="1"/>
    <cellStyle name="Uwaga 3" xfId="17048" hidden="1"/>
    <cellStyle name="Uwaga 3" xfId="17046" hidden="1"/>
    <cellStyle name="Uwaga 3" xfId="17035" hidden="1"/>
    <cellStyle name="Uwaga 3" xfId="17033" hidden="1"/>
    <cellStyle name="Uwaga 3" xfId="17031" hidden="1"/>
    <cellStyle name="Uwaga 3" xfId="17020" hidden="1"/>
    <cellStyle name="Uwaga 3" xfId="17018" hidden="1"/>
    <cellStyle name="Uwaga 3" xfId="17016" hidden="1"/>
    <cellStyle name="Uwaga 3" xfId="17005" hidden="1"/>
    <cellStyle name="Uwaga 3" xfId="17003" hidden="1"/>
    <cellStyle name="Uwaga 3" xfId="17001" hidden="1"/>
    <cellStyle name="Uwaga 3" xfId="16990" hidden="1"/>
    <cellStyle name="Uwaga 3" xfId="16988" hidden="1"/>
    <cellStyle name="Uwaga 3" xfId="16986" hidden="1"/>
    <cellStyle name="Uwaga 3" xfId="16975" hidden="1"/>
    <cellStyle name="Uwaga 3" xfId="16973" hidden="1"/>
    <cellStyle name="Uwaga 3" xfId="16971" hidden="1"/>
    <cellStyle name="Uwaga 3" xfId="16960" hidden="1"/>
    <cellStyle name="Uwaga 3" xfId="16958" hidden="1"/>
    <cellStyle name="Uwaga 3" xfId="16956" hidden="1"/>
    <cellStyle name="Uwaga 3" xfId="16945" hidden="1"/>
    <cellStyle name="Uwaga 3" xfId="16943" hidden="1"/>
    <cellStyle name="Uwaga 3" xfId="16941" hidden="1"/>
    <cellStyle name="Uwaga 3" xfId="16930" hidden="1"/>
    <cellStyle name="Uwaga 3" xfId="16928" hidden="1"/>
    <cellStyle name="Uwaga 3" xfId="16926" hidden="1"/>
    <cellStyle name="Uwaga 3" xfId="16915" hidden="1"/>
    <cellStyle name="Uwaga 3" xfId="16913" hidden="1"/>
    <cellStyle name="Uwaga 3" xfId="16911" hidden="1"/>
    <cellStyle name="Uwaga 3" xfId="16900" hidden="1"/>
    <cellStyle name="Uwaga 3" xfId="16898" hidden="1"/>
    <cellStyle name="Uwaga 3" xfId="16895" hidden="1"/>
    <cellStyle name="Uwaga 3" xfId="16885" hidden="1"/>
    <cellStyle name="Uwaga 3" xfId="16883" hidden="1"/>
    <cellStyle name="Uwaga 3" xfId="16881" hidden="1"/>
    <cellStyle name="Uwaga 3" xfId="16870" hidden="1"/>
    <cellStyle name="Uwaga 3" xfId="16868" hidden="1"/>
    <cellStyle name="Uwaga 3" xfId="16866" hidden="1"/>
    <cellStyle name="Uwaga 3" xfId="16855" hidden="1"/>
    <cellStyle name="Uwaga 3" xfId="16853" hidden="1"/>
    <cellStyle name="Uwaga 3" xfId="16850" hidden="1"/>
    <cellStyle name="Uwaga 3" xfId="16840" hidden="1"/>
    <cellStyle name="Uwaga 3" xfId="16838" hidden="1"/>
    <cellStyle name="Uwaga 3" xfId="16835" hidden="1"/>
    <cellStyle name="Uwaga 3" xfId="16825" hidden="1"/>
    <cellStyle name="Uwaga 3" xfId="16823" hidden="1"/>
    <cellStyle name="Uwaga 3" xfId="16820" hidden="1"/>
    <cellStyle name="Uwaga 3" xfId="16811" hidden="1"/>
    <cellStyle name="Uwaga 3" xfId="16808" hidden="1"/>
    <cellStyle name="Uwaga 3" xfId="16804" hidden="1"/>
    <cellStyle name="Uwaga 3" xfId="16796" hidden="1"/>
    <cellStyle name="Uwaga 3" xfId="16793" hidden="1"/>
    <cellStyle name="Uwaga 3" xfId="16789" hidden="1"/>
    <cellStyle name="Uwaga 3" xfId="16781" hidden="1"/>
    <cellStyle name="Uwaga 3" xfId="16778" hidden="1"/>
    <cellStyle name="Uwaga 3" xfId="16774" hidden="1"/>
    <cellStyle name="Uwaga 3" xfId="16766" hidden="1"/>
    <cellStyle name="Uwaga 3" xfId="16763" hidden="1"/>
    <cellStyle name="Uwaga 3" xfId="16759" hidden="1"/>
    <cellStyle name="Uwaga 3" xfId="16751" hidden="1"/>
    <cellStyle name="Uwaga 3" xfId="16748" hidden="1"/>
    <cellStyle name="Uwaga 3" xfId="16744" hidden="1"/>
    <cellStyle name="Uwaga 3" xfId="16736" hidden="1"/>
    <cellStyle name="Uwaga 3" xfId="16732" hidden="1"/>
    <cellStyle name="Uwaga 3" xfId="16727" hidden="1"/>
    <cellStyle name="Uwaga 3" xfId="16721" hidden="1"/>
    <cellStyle name="Uwaga 3" xfId="16717" hidden="1"/>
    <cellStyle name="Uwaga 3" xfId="16712" hidden="1"/>
    <cellStyle name="Uwaga 3" xfId="16706" hidden="1"/>
    <cellStyle name="Uwaga 3" xfId="16702" hidden="1"/>
    <cellStyle name="Uwaga 3" xfId="16697" hidden="1"/>
    <cellStyle name="Uwaga 3" xfId="16691" hidden="1"/>
    <cellStyle name="Uwaga 3" xfId="16688" hidden="1"/>
    <cellStyle name="Uwaga 3" xfId="16684" hidden="1"/>
    <cellStyle name="Uwaga 3" xfId="16676" hidden="1"/>
    <cellStyle name="Uwaga 3" xfId="16673" hidden="1"/>
    <cellStyle name="Uwaga 3" xfId="16668" hidden="1"/>
    <cellStyle name="Uwaga 3" xfId="16661" hidden="1"/>
    <cellStyle name="Uwaga 3" xfId="16657" hidden="1"/>
    <cellStyle name="Uwaga 3" xfId="16652" hidden="1"/>
    <cellStyle name="Uwaga 3" xfId="16646" hidden="1"/>
    <cellStyle name="Uwaga 3" xfId="16642" hidden="1"/>
    <cellStyle name="Uwaga 3" xfId="16637" hidden="1"/>
    <cellStyle name="Uwaga 3" xfId="16631" hidden="1"/>
    <cellStyle name="Uwaga 3" xfId="16628" hidden="1"/>
    <cellStyle name="Uwaga 3" xfId="16624" hidden="1"/>
    <cellStyle name="Uwaga 3" xfId="16616" hidden="1"/>
    <cellStyle name="Uwaga 3" xfId="16611" hidden="1"/>
    <cellStyle name="Uwaga 3" xfId="16606" hidden="1"/>
    <cellStyle name="Uwaga 3" xfId="16601" hidden="1"/>
    <cellStyle name="Uwaga 3" xfId="16596" hidden="1"/>
    <cellStyle name="Uwaga 3" xfId="16591" hidden="1"/>
    <cellStyle name="Uwaga 3" xfId="16586" hidden="1"/>
    <cellStyle name="Uwaga 3" xfId="16581" hidden="1"/>
    <cellStyle name="Uwaga 3" xfId="16576" hidden="1"/>
    <cellStyle name="Uwaga 3" xfId="16571" hidden="1"/>
    <cellStyle name="Uwaga 3" xfId="16567" hidden="1"/>
    <cellStyle name="Uwaga 3" xfId="16562" hidden="1"/>
    <cellStyle name="Uwaga 3" xfId="16555" hidden="1"/>
    <cellStyle name="Uwaga 3" xfId="16550" hidden="1"/>
    <cellStyle name="Uwaga 3" xfId="16545" hidden="1"/>
    <cellStyle name="Uwaga 3" xfId="16540" hidden="1"/>
    <cellStyle name="Uwaga 3" xfId="16535" hidden="1"/>
    <cellStyle name="Uwaga 3" xfId="16530" hidden="1"/>
    <cellStyle name="Uwaga 3" xfId="16525" hidden="1"/>
    <cellStyle name="Uwaga 3" xfId="16520" hidden="1"/>
    <cellStyle name="Uwaga 3" xfId="16515" hidden="1"/>
    <cellStyle name="Uwaga 3" xfId="16511" hidden="1"/>
    <cellStyle name="Uwaga 3" xfId="16506" hidden="1"/>
    <cellStyle name="Uwaga 3" xfId="16501" hidden="1"/>
    <cellStyle name="Uwaga 3" xfId="16496" hidden="1"/>
    <cellStyle name="Uwaga 3" xfId="16492" hidden="1"/>
    <cellStyle name="Uwaga 3" xfId="16488" hidden="1"/>
    <cellStyle name="Uwaga 3" xfId="16481" hidden="1"/>
    <cellStyle name="Uwaga 3" xfId="16477" hidden="1"/>
    <cellStyle name="Uwaga 3" xfId="16472" hidden="1"/>
    <cellStyle name="Uwaga 3" xfId="16466" hidden="1"/>
    <cellStyle name="Uwaga 3" xfId="16462" hidden="1"/>
    <cellStyle name="Uwaga 3" xfId="16457" hidden="1"/>
    <cellStyle name="Uwaga 3" xfId="16451" hidden="1"/>
    <cellStyle name="Uwaga 3" xfId="16447" hidden="1"/>
    <cellStyle name="Uwaga 3" xfId="16443" hidden="1"/>
    <cellStyle name="Uwaga 3" xfId="16436" hidden="1"/>
    <cellStyle name="Uwaga 3" xfId="16432" hidden="1"/>
    <cellStyle name="Uwaga 3" xfId="16428" hidden="1"/>
    <cellStyle name="Uwaga 3" xfId="17295" hidden="1"/>
    <cellStyle name="Uwaga 3" xfId="17294" hidden="1"/>
    <cellStyle name="Uwaga 3" xfId="17292" hidden="1"/>
    <cellStyle name="Uwaga 3" xfId="17279" hidden="1"/>
    <cellStyle name="Uwaga 3" xfId="17277" hidden="1"/>
    <cellStyle name="Uwaga 3" xfId="17275" hidden="1"/>
    <cellStyle name="Uwaga 3" xfId="17265" hidden="1"/>
    <cellStyle name="Uwaga 3" xfId="17263" hidden="1"/>
    <cellStyle name="Uwaga 3" xfId="17261" hidden="1"/>
    <cellStyle name="Uwaga 3" xfId="17250" hidden="1"/>
    <cellStyle name="Uwaga 3" xfId="17248" hidden="1"/>
    <cellStyle name="Uwaga 3" xfId="17246" hidden="1"/>
    <cellStyle name="Uwaga 3" xfId="17233" hidden="1"/>
    <cellStyle name="Uwaga 3" xfId="17231" hidden="1"/>
    <cellStyle name="Uwaga 3" xfId="17230" hidden="1"/>
    <cellStyle name="Uwaga 3" xfId="17217" hidden="1"/>
    <cellStyle name="Uwaga 3" xfId="17216" hidden="1"/>
    <cellStyle name="Uwaga 3" xfId="17214" hidden="1"/>
    <cellStyle name="Uwaga 3" xfId="17202" hidden="1"/>
    <cellStyle name="Uwaga 3" xfId="17201" hidden="1"/>
    <cellStyle name="Uwaga 3" xfId="17199" hidden="1"/>
    <cellStyle name="Uwaga 3" xfId="17187" hidden="1"/>
    <cellStyle name="Uwaga 3" xfId="17186" hidden="1"/>
    <cellStyle name="Uwaga 3" xfId="17184" hidden="1"/>
    <cellStyle name="Uwaga 3" xfId="17172" hidden="1"/>
    <cellStyle name="Uwaga 3" xfId="17171" hidden="1"/>
    <cellStyle name="Uwaga 3" xfId="17169" hidden="1"/>
    <cellStyle name="Uwaga 3" xfId="17157" hidden="1"/>
    <cellStyle name="Uwaga 3" xfId="17156" hidden="1"/>
    <cellStyle name="Uwaga 3" xfId="17154" hidden="1"/>
    <cellStyle name="Uwaga 3" xfId="17142" hidden="1"/>
    <cellStyle name="Uwaga 3" xfId="17141" hidden="1"/>
    <cellStyle name="Uwaga 3" xfId="17139" hidden="1"/>
    <cellStyle name="Uwaga 3" xfId="17127" hidden="1"/>
    <cellStyle name="Uwaga 3" xfId="17126" hidden="1"/>
    <cellStyle name="Uwaga 3" xfId="17124" hidden="1"/>
    <cellStyle name="Uwaga 3" xfId="17112" hidden="1"/>
    <cellStyle name="Uwaga 3" xfId="17111" hidden="1"/>
    <cellStyle name="Uwaga 3" xfId="17109" hidden="1"/>
    <cellStyle name="Uwaga 3" xfId="17097" hidden="1"/>
    <cellStyle name="Uwaga 3" xfId="17096" hidden="1"/>
    <cellStyle name="Uwaga 3" xfId="17094" hidden="1"/>
    <cellStyle name="Uwaga 3" xfId="17082" hidden="1"/>
    <cellStyle name="Uwaga 3" xfId="17081" hidden="1"/>
    <cellStyle name="Uwaga 3" xfId="17079" hidden="1"/>
    <cellStyle name="Uwaga 3" xfId="17067" hidden="1"/>
    <cellStyle name="Uwaga 3" xfId="17066" hidden="1"/>
    <cellStyle name="Uwaga 3" xfId="17064" hidden="1"/>
    <cellStyle name="Uwaga 3" xfId="17052" hidden="1"/>
    <cellStyle name="Uwaga 3" xfId="17051" hidden="1"/>
    <cellStyle name="Uwaga 3" xfId="17049" hidden="1"/>
    <cellStyle name="Uwaga 3" xfId="17037" hidden="1"/>
    <cellStyle name="Uwaga 3" xfId="17036" hidden="1"/>
    <cellStyle name="Uwaga 3" xfId="17034" hidden="1"/>
    <cellStyle name="Uwaga 3" xfId="17022" hidden="1"/>
    <cellStyle name="Uwaga 3" xfId="17021" hidden="1"/>
    <cellStyle name="Uwaga 3" xfId="17019" hidden="1"/>
    <cellStyle name="Uwaga 3" xfId="17007" hidden="1"/>
    <cellStyle name="Uwaga 3" xfId="17006" hidden="1"/>
    <cellStyle name="Uwaga 3" xfId="17004" hidden="1"/>
    <cellStyle name="Uwaga 3" xfId="16992" hidden="1"/>
    <cellStyle name="Uwaga 3" xfId="16991" hidden="1"/>
    <cellStyle name="Uwaga 3" xfId="16989" hidden="1"/>
    <cellStyle name="Uwaga 3" xfId="16977" hidden="1"/>
    <cellStyle name="Uwaga 3" xfId="16976" hidden="1"/>
    <cellStyle name="Uwaga 3" xfId="16974" hidden="1"/>
    <cellStyle name="Uwaga 3" xfId="16962" hidden="1"/>
    <cellStyle name="Uwaga 3" xfId="16961" hidden="1"/>
    <cellStyle name="Uwaga 3" xfId="16959" hidden="1"/>
    <cellStyle name="Uwaga 3" xfId="16947" hidden="1"/>
    <cellStyle name="Uwaga 3" xfId="16946" hidden="1"/>
    <cellStyle name="Uwaga 3" xfId="16944" hidden="1"/>
    <cellStyle name="Uwaga 3" xfId="16932" hidden="1"/>
    <cellStyle name="Uwaga 3" xfId="16931" hidden="1"/>
    <cellStyle name="Uwaga 3" xfId="16929" hidden="1"/>
    <cellStyle name="Uwaga 3" xfId="16917" hidden="1"/>
    <cellStyle name="Uwaga 3" xfId="16916" hidden="1"/>
    <cellStyle name="Uwaga 3" xfId="16914" hidden="1"/>
    <cellStyle name="Uwaga 3" xfId="16902" hidden="1"/>
    <cellStyle name="Uwaga 3" xfId="16901" hidden="1"/>
    <cellStyle name="Uwaga 3" xfId="16899" hidden="1"/>
    <cellStyle name="Uwaga 3" xfId="16887" hidden="1"/>
    <cellStyle name="Uwaga 3" xfId="16886" hidden="1"/>
    <cellStyle name="Uwaga 3" xfId="16884" hidden="1"/>
    <cellStyle name="Uwaga 3" xfId="16872" hidden="1"/>
    <cellStyle name="Uwaga 3" xfId="16871" hidden="1"/>
    <cellStyle name="Uwaga 3" xfId="16869" hidden="1"/>
    <cellStyle name="Uwaga 3" xfId="16857" hidden="1"/>
    <cellStyle name="Uwaga 3" xfId="16856" hidden="1"/>
    <cellStyle name="Uwaga 3" xfId="16854" hidden="1"/>
    <cellStyle name="Uwaga 3" xfId="16842" hidden="1"/>
    <cellStyle name="Uwaga 3" xfId="16841" hidden="1"/>
    <cellStyle name="Uwaga 3" xfId="16839" hidden="1"/>
    <cellStyle name="Uwaga 3" xfId="16827" hidden="1"/>
    <cellStyle name="Uwaga 3" xfId="16826" hidden="1"/>
    <cellStyle name="Uwaga 3" xfId="16824" hidden="1"/>
    <cellStyle name="Uwaga 3" xfId="16812" hidden="1"/>
    <cellStyle name="Uwaga 3" xfId="16810" hidden="1"/>
    <cellStyle name="Uwaga 3" xfId="16807" hidden="1"/>
    <cellStyle name="Uwaga 3" xfId="16797" hidden="1"/>
    <cellStyle name="Uwaga 3" xfId="16795" hidden="1"/>
    <cellStyle name="Uwaga 3" xfId="16792" hidden="1"/>
    <cellStyle name="Uwaga 3" xfId="16782" hidden="1"/>
    <cellStyle name="Uwaga 3" xfId="16780" hidden="1"/>
    <cellStyle name="Uwaga 3" xfId="16777" hidden="1"/>
    <cellStyle name="Uwaga 3" xfId="16767" hidden="1"/>
    <cellStyle name="Uwaga 3" xfId="16765" hidden="1"/>
    <cellStyle name="Uwaga 3" xfId="16762" hidden="1"/>
    <cellStyle name="Uwaga 3" xfId="16752" hidden="1"/>
    <cellStyle name="Uwaga 3" xfId="16750" hidden="1"/>
    <cellStyle name="Uwaga 3" xfId="16747" hidden="1"/>
    <cellStyle name="Uwaga 3" xfId="16737" hidden="1"/>
    <cellStyle name="Uwaga 3" xfId="16735" hidden="1"/>
    <cellStyle name="Uwaga 3" xfId="16731" hidden="1"/>
    <cellStyle name="Uwaga 3" xfId="16722" hidden="1"/>
    <cellStyle name="Uwaga 3" xfId="16719" hidden="1"/>
    <cellStyle name="Uwaga 3" xfId="16715" hidden="1"/>
    <cellStyle name="Uwaga 3" xfId="16707" hidden="1"/>
    <cellStyle name="Uwaga 3" xfId="16705" hidden="1"/>
    <cellStyle name="Uwaga 3" xfId="16701" hidden="1"/>
    <cellStyle name="Uwaga 3" xfId="16692" hidden="1"/>
    <cellStyle name="Uwaga 3" xfId="16690" hidden="1"/>
    <cellStyle name="Uwaga 3" xfId="16687" hidden="1"/>
    <cellStyle name="Uwaga 3" xfId="16677" hidden="1"/>
    <cellStyle name="Uwaga 3" xfId="16675" hidden="1"/>
    <cellStyle name="Uwaga 3" xfId="16670" hidden="1"/>
    <cellStyle name="Uwaga 3" xfId="16662" hidden="1"/>
    <cellStyle name="Uwaga 3" xfId="16660" hidden="1"/>
    <cellStyle name="Uwaga 3" xfId="16655" hidden="1"/>
    <cellStyle name="Uwaga 3" xfId="16647" hidden="1"/>
    <cellStyle name="Uwaga 3" xfId="16645" hidden="1"/>
    <cellStyle name="Uwaga 3" xfId="16640" hidden="1"/>
    <cellStyle name="Uwaga 3" xfId="16632" hidden="1"/>
    <cellStyle name="Uwaga 3" xfId="16630" hidden="1"/>
    <cellStyle name="Uwaga 3" xfId="16626" hidden="1"/>
    <cellStyle name="Uwaga 3" xfId="16617" hidden="1"/>
    <cellStyle name="Uwaga 3" xfId="16614" hidden="1"/>
    <cellStyle name="Uwaga 3" xfId="16609" hidden="1"/>
    <cellStyle name="Uwaga 3" xfId="16602" hidden="1"/>
    <cellStyle name="Uwaga 3" xfId="16598" hidden="1"/>
    <cellStyle name="Uwaga 3" xfId="16593" hidden="1"/>
    <cellStyle name="Uwaga 3" xfId="16587" hidden="1"/>
    <cellStyle name="Uwaga 3" xfId="16583" hidden="1"/>
    <cellStyle name="Uwaga 3" xfId="16578" hidden="1"/>
    <cellStyle name="Uwaga 3" xfId="16572" hidden="1"/>
    <cellStyle name="Uwaga 3" xfId="16569" hidden="1"/>
    <cellStyle name="Uwaga 3" xfId="16565" hidden="1"/>
    <cellStyle name="Uwaga 3" xfId="16556" hidden="1"/>
    <cellStyle name="Uwaga 3" xfId="16551" hidden="1"/>
    <cellStyle name="Uwaga 3" xfId="16546" hidden="1"/>
    <cellStyle name="Uwaga 3" xfId="16541" hidden="1"/>
    <cellStyle name="Uwaga 3" xfId="16536" hidden="1"/>
    <cellStyle name="Uwaga 3" xfId="16531" hidden="1"/>
    <cellStyle name="Uwaga 3" xfId="16526" hidden="1"/>
    <cellStyle name="Uwaga 3" xfId="16521" hidden="1"/>
    <cellStyle name="Uwaga 3" xfId="16516" hidden="1"/>
    <cellStyle name="Uwaga 3" xfId="16512" hidden="1"/>
    <cellStyle name="Uwaga 3" xfId="16507" hidden="1"/>
    <cellStyle name="Uwaga 3" xfId="16502" hidden="1"/>
    <cellStyle name="Uwaga 3" xfId="16497" hidden="1"/>
    <cellStyle name="Uwaga 3" xfId="16493" hidden="1"/>
    <cellStyle name="Uwaga 3" xfId="16489" hidden="1"/>
    <cellStyle name="Uwaga 3" xfId="16482" hidden="1"/>
    <cellStyle name="Uwaga 3" xfId="16478" hidden="1"/>
    <cellStyle name="Uwaga 3" xfId="16473" hidden="1"/>
    <cellStyle name="Uwaga 3" xfId="16467" hidden="1"/>
    <cellStyle name="Uwaga 3" xfId="16463" hidden="1"/>
    <cellStyle name="Uwaga 3" xfId="16458" hidden="1"/>
    <cellStyle name="Uwaga 3" xfId="16452" hidden="1"/>
    <cellStyle name="Uwaga 3" xfId="16448" hidden="1"/>
    <cellStyle name="Uwaga 3" xfId="16444" hidden="1"/>
    <cellStyle name="Uwaga 3" xfId="16437" hidden="1"/>
    <cellStyle name="Uwaga 3" xfId="16433" hidden="1"/>
    <cellStyle name="Uwaga 3" xfId="16429" hidden="1"/>
    <cellStyle name="Uwaga 3" xfId="17452" hidden="1"/>
    <cellStyle name="Uwaga 3" xfId="17453" hidden="1"/>
    <cellStyle name="Uwaga 3" xfId="17455" hidden="1"/>
    <cellStyle name="Uwaga 3" xfId="17494" hidden="1"/>
    <cellStyle name="Uwaga 3" xfId="17496" hidden="1"/>
    <cellStyle name="Uwaga 3" xfId="17508" hidden="1"/>
    <cellStyle name="Uwaga 3" xfId="17536" hidden="1"/>
    <cellStyle name="Uwaga 3" xfId="17537" hidden="1"/>
    <cellStyle name="Uwaga 3" xfId="17545" hidden="1"/>
    <cellStyle name="Uwaga 3" xfId="17578" hidden="1"/>
    <cellStyle name="Uwaga 3" xfId="17579" hidden="1"/>
    <cellStyle name="Uwaga 3" xfId="17580" hidden="1"/>
    <cellStyle name="Uwaga 3" xfId="17620" hidden="1"/>
    <cellStyle name="Uwaga 3" xfId="17626" hidden="1"/>
    <cellStyle name="Uwaga 3" xfId="17637" hidden="1"/>
    <cellStyle name="Uwaga 3" xfId="17668" hidden="1"/>
    <cellStyle name="Uwaga 3" xfId="17679" hidden="1"/>
    <cellStyle name="Uwaga 3" xfId="17692" hidden="1"/>
    <cellStyle name="Uwaga 3" xfId="17712" hidden="1"/>
    <cellStyle name="Uwaga 3" xfId="17723" hidden="1"/>
    <cellStyle name="Uwaga 3" xfId="17733" hidden="1"/>
    <cellStyle name="Uwaga 3" xfId="17751" hidden="1"/>
    <cellStyle name="Uwaga 3" xfId="17759" hidden="1"/>
    <cellStyle name="Uwaga 3" xfId="17769" hidden="1"/>
    <cellStyle name="Uwaga 3" xfId="17788" hidden="1"/>
    <cellStyle name="Uwaga 3" xfId="17789" hidden="1"/>
    <cellStyle name="Uwaga 3" xfId="17793" hidden="1"/>
    <cellStyle name="Uwaga 3" xfId="17832" hidden="1"/>
    <cellStyle name="Uwaga 3" xfId="17837" hidden="1"/>
    <cellStyle name="Uwaga 3" xfId="17845" hidden="1"/>
    <cellStyle name="Uwaga 3" xfId="17874" hidden="1"/>
    <cellStyle name="Uwaga 3" xfId="17880" hidden="1"/>
    <cellStyle name="Uwaga 3" xfId="17887" hidden="1"/>
    <cellStyle name="Uwaga 3" xfId="17915" hidden="1"/>
    <cellStyle name="Uwaga 3" xfId="17919" hidden="1"/>
    <cellStyle name="Uwaga 3" xfId="17925" hidden="1"/>
    <cellStyle name="Uwaga 3" xfId="17956" hidden="1"/>
    <cellStyle name="Uwaga 3" xfId="17957" hidden="1"/>
    <cellStyle name="Uwaga 3" xfId="17959" hidden="1"/>
    <cellStyle name="Uwaga 3" xfId="17999" hidden="1"/>
    <cellStyle name="Uwaga 3" xfId="18003" hidden="1"/>
    <cellStyle name="Uwaga 3" xfId="18009" hidden="1"/>
    <cellStyle name="Uwaga 3" xfId="18042" hidden="1"/>
    <cellStyle name="Uwaga 3" xfId="18046" hidden="1"/>
    <cellStyle name="Uwaga 3" xfId="18052" hidden="1"/>
    <cellStyle name="Uwaga 3" xfId="18083" hidden="1"/>
    <cellStyle name="Uwaga 3" xfId="18086" hidden="1"/>
    <cellStyle name="Uwaga 3" xfId="18091" hidden="1"/>
    <cellStyle name="Uwaga 3" xfId="18124" hidden="1"/>
    <cellStyle name="Uwaga 3" xfId="18125" hidden="1"/>
    <cellStyle name="Uwaga 3" xfId="18128" hidden="1"/>
    <cellStyle name="Uwaga 3" xfId="18168" hidden="1"/>
    <cellStyle name="Uwaga 3" xfId="18173" hidden="1"/>
    <cellStyle name="Uwaga 3" xfId="18178" hidden="1"/>
    <cellStyle name="Uwaga 3" xfId="18210" hidden="1"/>
    <cellStyle name="Uwaga 3" xfId="18216" hidden="1"/>
    <cellStyle name="Uwaga 3" xfId="18221" hidden="1"/>
    <cellStyle name="Uwaga 3" xfId="18250" hidden="1"/>
    <cellStyle name="Uwaga 3" xfId="18256" hidden="1"/>
    <cellStyle name="Uwaga 3" xfId="18261" hidden="1"/>
    <cellStyle name="Uwaga 3" xfId="18288" hidden="1"/>
    <cellStyle name="Uwaga 3" xfId="18292" hidden="1"/>
    <cellStyle name="Uwaga 3" xfId="18295" hidden="1"/>
    <cellStyle name="Uwaga 3" xfId="18328" hidden="1"/>
    <cellStyle name="Uwaga 3" xfId="18332" hidden="1"/>
    <cellStyle name="Uwaga 3" xfId="18336" hidden="1"/>
    <cellStyle name="Uwaga 3" xfId="18363" hidden="1"/>
    <cellStyle name="Uwaga 3" xfId="18369" hidden="1"/>
    <cellStyle name="Uwaga 3" xfId="18375" hidden="1"/>
    <cellStyle name="Uwaga 3" xfId="18404" hidden="1"/>
    <cellStyle name="Uwaga 3" xfId="18407" hidden="1"/>
    <cellStyle name="Uwaga 3" xfId="18412" hidden="1"/>
    <cellStyle name="Uwaga 3" xfId="18448" hidden="1"/>
    <cellStyle name="Uwaga 3" xfId="18452" hidden="1"/>
    <cellStyle name="Uwaga 3" xfId="18456" hidden="1"/>
    <cellStyle name="Uwaga 3" xfId="18491" hidden="1"/>
    <cellStyle name="Uwaga 3" xfId="18497" hidden="1"/>
    <cellStyle name="Uwaga 3" xfId="18504" hidden="1"/>
    <cellStyle name="Uwaga 3" xfId="18533" hidden="1"/>
    <cellStyle name="Uwaga 3" xfId="18539" hidden="1"/>
    <cellStyle name="Uwaga 3" xfId="18546" hidden="1"/>
    <cellStyle name="Uwaga 3" xfId="18575" hidden="1"/>
    <cellStyle name="Uwaga 3" xfId="18581" hidden="1"/>
    <cellStyle name="Uwaga 3" xfId="18586" hidden="1"/>
    <cellStyle name="Uwaga 3" xfId="18616" hidden="1"/>
    <cellStyle name="Uwaga 3" xfId="18620" hidden="1"/>
    <cellStyle name="Uwaga 3" xfId="18625" hidden="1"/>
    <cellStyle name="Uwaga 3" xfId="18659" hidden="1"/>
    <cellStyle name="Uwaga 3" xfId="18663" hidden="1"/>
    <cellStyle name="Uwaga 3" xfId="18669" hidden="1"/>
    <cellStyle name="Uwaga 3" xfId="18698" hidden="1"/>
    <cellStyle name="Uwaga 3" xfId="18704" hidden="1"/>
    <cellStyle name="Uwaga 3" xfId="18710" hidden="1"/>
    <cellStyle name="Uwaga 3" xfId="18739" hidden="1"/>
    <cellStyle name="Uwaga 3" xfId="18743" hidden="1"/>
    <cellStyle name="Uwaga 3" xfId="18748" hidden="1"/>
    <cellStyle name="Uwaga 3" xfId="18778" hidden="1"/>
    <cellStyle name="Uwaga 3" xfId="18781" hidden="1"/>
    <cellStyle name="Uwaga 3" xfId="18784" hidden="1"/>
    <cellStyle name="Uwaga 3" xfId="18818" hidden="1"/>
    <cellStyle name="Uwaga 3" xfId="18821" hidden="1"/>
    <cellStyle name="Uwaga 3" xfId="18826" hidden="1"/>
    <cellStyle name="Uwaga 3" xfId="18857" hidden="1"/>
    <cellStyle name="Uwaga 3" xfId="18860" hidden="1"/>
    <cellStyle name="Uwaga 3" xfId="18865" hidden="1"/>
    <cellStyle name="Uwaga 3" xfId="18896" hidden="1"/>
    <cellStyle name="Uwaga 3" xfId="18901" hidden="1"/>
    <cellStyle name="Uwaga 3" xfId="18906" hidden="1"/>
    <cellStyle name="Uwaga 3" xfId="18943" hidden="1"/>
    <cellStyle name="Uwaga 3" xfId="18947" hidden="1"/>
    <cellStyle name="Uwaga 3" xfId="18950" hidden="1"/>
    <cellStyle name="Uwaga 3" xfId="18987" hidden="1"/>
    <cellStyle name="Uwaga 3" xfId="18991" hidden="1"/>
    <cellStyle name="Uwaga 3" xfId="18996" hidden="1"/>
    <cellStyle name="Uwaga 3" xfId="19028" hidden="1"/>
    <cellStyle name="Uwaga 3" xfId="19033" hidden="1"/>
    <cellStyle name="Uwaga 3" xfId="19039" hidden="1"/>
    <cellStyle name="Uwaga 3" xfId="19067" hidden="1"/>
    <cellStyle name="Uwaga 3" xfId="19073" hidden="1"/>
    <cellStyle name="Uwaga 3" xfId="19079" hidden="1"/>
    <cellStyle name="Uwaga 3" xfId="19107" hidden="1"/>
    <cellStyle name="Uwaga 3" xfId="19112" hidden="1"/>
    <cellStyle name="Uwaga 3" xfId="19116" hidden="1"/>
    <cellStyle name="Uwaga 3" xfId="19151" hidden="1"/>
    <cellStyle name="Uwaga 3" xfId="19156" hidden="1"/>
    <cellStyle name="Uwaga 3" xfId="19159" hidden="1"/>
    <cellStyle name="Uwaga 3" xfId="19188" hidden="1"/>
    <cellStyle name="Uwaga 3" xfId="19193" hidden="1"/>
    <cellStyle name="Uwaga 3" xfId="19199" hidden="1"/>
    <cellStyle name="Uwaga 3" xfId="19226" hidden="1"/>
    <cellStyle name="Uwaga 3" xfId="19232" hidden="1"/>
    <cellStyle name="Uwaga 3" xfId="19238" hidden="1"/>
    <cellStyle name="Uwaga 3" xfId="19269" hidden="1"/>
    <cellStyle name="Uwaga 3" xfId="19273" hidden="1"/>
    <cellStyle name="Uwaga 3" xfId="19277" hidden="1"/>
    <cellStyle name="Uwaga 3" xfId="19312" hidden="1"/>
    <cellStyle name="Uwaga 3" xfId="19318" hidden="1"/>
    <cellStyle name="Uwaga 3" xfId="19324" hidden="1"/>
    <cellStyle name="Uwaga 3" xfId="19351" hidden="1"/>
    <cellStyle name="Uwaga 3" xfId="19356" hidden="1"/>
    <cellStyle name="Uwaga 3" xfId="19361" hidden="1"/>
    <cellStyle name="Uwaga 3" xfId="19391" hidden="1"/>
    <cellStyle name="Uwaga 3" xfId="19397" hidden="1"/>
    <cellStyle name="Uwaga 3" xfId="19401" hidden="1"/>
    <cellStyle name="Uwaga 3" xfId="19433" hidden="1"/>
    <cellStyle name="Uwaga 3" xfId="19438" hidden="1"/>
    <cellStyle name="Uwaga 3" xfId="19441" hidden="1"/>
    <cellStyle name="Uwaga 3" xfId="19478" hidden="1"/>
    <cellStyle name="Uwaga 3" xfId="19484" hidden="1"/>
    <cellStyle name="Uwaga 3" xfId="19488" hidden="1"/>
    <cellStyle name="Uwaga 3" xfId="19516" hidden="1"/>
    <cellStyle name="Uwaga 3" xfId="19521" hidden="1"/>
    <cellStyle name="Uwaga 3" xfId="19526" hidden="1"/>
    <cellStyle name="Uwaga 3" xfId="19557" hidden="1"/>
    <cellStyle name="Uwaga 3" xfId="19561" hidden="1"/>
    <cellStyle name="Uwaga 3" xfId="19567" hidden="1"/>
    <cellStyle name="Uwaga 3" xfId="19601" hidden="1"/>
    <cellStyle name="Uwaga 3" xfId="19606" hidden="1"/>
    <cellStyle name="Uwaga 3" xfId="19610" hidden="1"/>
    <cellStyle name="Uwaga 3" xfId="19640" hidden="1"/>
    <cellStyle name="Uwaga 3" xfId="19644" hidden="1"/>
    <cellStyle name="Uwaga 3" xfId="19647" hidden="1"/>
    <cellStyle name="Uwaga 3" xfId="19676" hidden="1"/>
    <cellStyle name="Uwaga 3" xfId="19681" hidden="1"/>
    <cellStyle name="Uwaga 3" xfId="19684" hidden="1"/>
    <cellStyle name="Uwaga 3" xfId="19715" hidden="1"/>
    <cellStyle name="Uwaga 3" xfId="19718" hidden="1"/>
    <cellStyle name="Uwaga 3" xfId="19722" hidden="1"/>
    <cellStyle name="Uwaga 3" xfId="19757" hidden="1"/>
    <cellStyle name="Uwaga 3" xfId="19762" hidden="1"/>
    <cellStyle name="Uwaga 3" xfId="19767" hidden="1"/>
    <cellStyle name="Uwaga 3" xfId="19796" hidden="1"/>
    <cellStyle name="Uwaga 3" xfId="19801" hidden="1"/>
    <cellStyle name="Uwaga 3" xfId="19806" hidden="1"/>
    <cellStyle name="Uwaga 3" xfId="19890" hidden="1"/>
    <cellStyle name="Uwaga 3" xfId="19891" hidden="1"/>
    <cellStyle name="Uwaga 3" xfId="19893" hidden="1"/>
    <cellStyle name="Uwaga 3" xfId="19905" hidden="1"/>
    <cellStyle name="Uwaga 3" xfId="19906" hidden="1"/>
    <cellStyle name="Uwaga 3" xfId="19911" hidden="1"/>
    <cellStyle name="Uwaga 3" xfId="19920" hidden="1"/>
    <cellStyle name="Uwaga 3" xfId="19921" hidden="1"/>
    <cellStyle name="Uwaga 3" xfId="19926" hidden="1"/>
    <cellStyle name="Uwaga 3" xfId="19935" hidden="1"/>
    <cellStyle name="Uwaga 3" xfId="19936" hidden="1"/>
    <cellStyle name="Uwaga 3" xfId="19937" hidden="1"/>
    <cellStyle name="Uwaga 3" xfId="19950" hidden="1"/>
    <cellStyle name="Uwaga 3" xfId="19955" hidden="1"/>
    <cellStyle name="Uwaga 3" xfId="19960" hidden="1"/>
    <cellStyle name="Uwaga 3" xfId="19970" hidden="1"/>
    <cellStyle name="Uwaga 3" xfId="19975" hidden="1"/>
    <cellStyle name="Uwaga 3" xfId="19979" hidden="1"/>
    <cellStyle name="Uwaga 3" xfId="19986" hidden="1"/>
    <cellStyle name="Uwaga 3" xfId="19991" hidden="1"/>
    <cellStyle name="Uwaga 3" xfId="19994" hidden="1"/>
    <cellStyle name="Uwaga 3" xfId="20000" hidden="1"/>
    <cellStyle name="Uwaga 3" xfId="20005" hidden="1"/>
    <cellStyle name="Uwaga 3" xfId="20009" hidden="1"/>
    <cellStyle name="Uwaga 3" xfId="20010" hidden="1"/>
    <cellStyle name="Uwaga 3" xfId="20011" hidden="1"/>
    <cellStyle name="Uwaga 3" xfId="20015" hidden="1"/>
    <cellStyle name="Uwaga 3" xfId="20027" hidden="1"/>
    <cellStyle name="Uwaga 3" xfId="20032" hidden="1"/>
    <cellStyle name="Uwaga 3" xfId="20037" hidden="1"/>
    <cellStyle name="Uwaga 3" xfId="20042" hidden="1"/>
    <cellStyle name="Uwaga 3" xfId="20047" hidden="1"/>
    <cellStyle name="Uwaga 3" xfId="20052" hidden="1"/>
    <cellStyle name="Uwaga 3" xfId="20056" hidden="1"/>
    <cellStyle name="Uwaga 3" xfId="20060" hidden="1"/>
    <cellStyle name="Uwaga 3" xfId="20065" hidden="1"/>
    <cellStyle name="Uwaga 3" xfId="20070" hidden="1"/>
    <cellStyle name="Uwaga 3" xfId="20071" hidden="1"/>
    <cellStyle name="Uwaga 3" xfId="20073" hidden="1"/>
    <cellStyle name="Uwaga 3" xfId="20086" hidden="1"/>
    <cellStyle name="Uwaga 3" xfId="20090" hidden="1"/>
    <cellStyle name="Uwaga 3" xfId="20095" hidden="1"/>
    <cellStyle name="Uwaga 3" xfId="20102" hidden="1"/>
    <cellStyle name="Uwaga 3" xfId="20106" hidden="1"/>
    <cellStyle name="Uwaga 3" xfId="20111" hidden="1"/>
    <cellStyle name="Uwaga 3" xfId="20116" hidden="1"/>
    <cellStyle name="Uwaga 3" xfId="20119" hidden="1"/>
    <cellStyle name="Uwaga 3" xfId="20124" hidden="1"/>
    <cellStyle name="Uwaga 3" xfId="20130" hidden="1"/>
    <cellStyle name="Uwaga 3" xfId="20131" hidden="1"/>
    <cellStyle name="Uwaga 3" xfId="20134" hidden="1"/>
    <cellStyle name="Uwaga 3" xfId="20147" hidden="1"/>
    <cellStyle name="Uwaga 3" xfId="20151" hidden="1"/>
    <cellStyle name="Uwaga 3" xfId="20156" hidden="1"/>
    <cellStyle name="Uwaga 3" xfId="20163" hidden="1"/>
    <cellStyle name="Uwaga 3" xfId="20168" hidden="1"/>
    <cellStyle name="Uwaga 3" xfId="20172" hidden="1"/>
    <cellStyle name="Uwaga 3" xfId="20177" hidden="1"/>
    <cellStyle name="Uwaga 3" xfId="20181" hidden="1"/>
    <cellStyle name="Uwaga 3" xfId="20186" hidden="1"/>
    <cellStyle name="Uwaga 3" xfId="20190" hidden="1"/>
    <cellStyle name="Uwaga 3" xfId="20191" hidden="1"/>
    <cellStyle name="Uwaga 3" xfId="20193" hidden="1"/>
    <cellStyle name="Uwaga 3" xfId="20205" hidden="1"/>
    <cellStyle name="Uwaga 3" xfId="20206" hidden="1"/>
    <cellStyle name="Uwaga 3" xfId="20208" hidden="1"/>
    <cellStyle name="Uwaga 3" xfId="20220" hidden="1"/>
    <cellStyle name="Uwaga 3" xfId="20222" hidden="1"/>
    <cellStyle name="Uwaga 3" xfId="20225" hidden="1"/>
    <cellStyle name="Uwaga 3" xfId="20235" hidden="1"/>
    <cellStyle name="Uwaga 3" xfId="20236" hidden="1"/>
    <cellStyle name="Uwaga 3" xfId="20238" hidden="1"/>
    <cellStyle name="Uwaga 3" xfId="20250" hidden="1"/>
    <cellStyle name="Uwaga 3" xfId="20251" hidden="1"/>
    <cellStyle name="Uwaga 3" xfId="20252" hidden="1"/>
    <cellStyle name="Uwaga 3" xfId="20266" hidden="1"/>
    <cellStyle name="Uwaga 3" xfId="20269" hidden="1"/>
    <cellStyle name="Uwaga 3" xfId="20273" hidden="1"/>
    <cellStyle name="Uwaga 3" xfId="20281" hidden="1"/>
    <cellStyle name="Uwaga 3" xfId="20284" hidden="1"/>
    <cellStyle name="Uwaga 3" xfId="20288" hidden="1"/>
    <cellStyle name="Uwaga 3" xfId="20296" hidden="1"/>
    <cellStyle name="Uwaga 3" xfId="20299" hidden="1"/>
    <cellStyle name="Uwaga 3" xfId="20303" hidden="1"/>
    <cellStyle name="Uwaga 3" xfId="20310" hidden="1"/>
    <cellStyle name="Uwaga 3" xfId="20311" hidden="1"/>
    <cellStyle name="Uwaga 3" xfId="20313" hidden="1"/>
    <cellStyle name="Uwaga 3" xfId="20326" hidden="1"/>
    <cellStyle name="Uwaga 3" xfId="20329" hidden="1"/>
    <cellStyle name="Uwaga 3" xfId="20332" hidden="1"/>
    <cellStyle name="Uwaga 3" xfId="20341" hidden="1"/>
    <cellStyle name="Uwaga 3" xfId="20344" hidden="1"/>
    <cellStyle name="Uwaga 3" xfId="20348" hidden="1"/>
    <cellStyle name="Uwaga 3" xfId="20356" hidden="1"/>
    <cellStyle name="Uwaga 3" xfId="20358" hidden="1"/>
    <cellStyle name="Uwaga 3" xfId="20361" hidden="1"/>
    <cellStyle name="Uwaga 3" xfId="20370" hidden="1"/>
    <cellStyle name="Uwaga 3" xfId="20371" hidden="1"/>
    <cellStyle name="Uwaga 3" xfId="20372" hidden="1"/>
    <cellStyle name="Uwaga 3" xfId="20385" hidden="1"/>
    <cellStyle name="Uwaga 3" xfId="20386" hidden="1"/>
    <cellStyle name="Uwaga 3" xfId="20388" hidden="1"/>
    <cellStyle name="Uwaga 3" xfId="20400" hidden="1"/>
    <cellStyle name="Uwaga 3" xfId="20401" hidden="1"/>
    <cellStyle name="Uwaga 3" xfId="20403" hidden="1"/>
    <cellStyle name="Uwaga 3" xfId="20415" hidden="1"/>
    <cellStyle name="Uwaga 3" xfId="20416" hidden="1"/>
    <cellStyle name="Uwaga 3" xfId="20418" hidden="1"/>
    <cellStyle name="Uwaga 3" xfId="20430" hidden="1"/>
    <cellStyle name="Uwaga 3" xfId="20431" hidden="1"/>
    <cellStyle name="Uwaga 3" xfId="20432" hidden="1"/>
    <cellStyle name="Uwaga 3" xfId="20446" hidden="1"/>
    <cellStyle name="Uwaga 3" xfId="20448" hidden="1"/>
    <cellStyle name="Uwaga 3" xfId="20451" hidden="1"/>
    <cellStyle name="Uwaga 3" xfId="20461" hidden="1"/>
    <cellStyle name="Uwaga 3" xfId="20464" hidden="1"/>
    <cellStyle name="Uwaga 3" xfId="20467" hidden="1"/>
    <cellStyle name="Uwaga 3" xfId="20476" hidden="1"/>
    <cellStyle name="Uwaga 3" xfId="20478" hidden="1"/>
    <cellStyle name="Uwaga 3" xfId="20481" hidden="1"/>
    <cellStyle name="Uwaga 3" xfId="20490" hidden="1"/>
    <cellStyle name="Uwaga 3" xfId="20491" hidden="1"/>
    <cellStyle name="Uwaga 3" xfId="20492" hidden="1"/>
    <cellStyle name="Uwaga 3" xfId="20505" hidden="1"/>
    <cellStyle name="Uwaga 3" xfId="20507" hidden="1"/>
    <cellStyle name="Uwaga 3" xfId="20509" hidden="1"/>
    <cellStyle name="Uwaga 3" xfId="20520" hidden="1"/>
    <cellStyle name="Uwaga 3" xfId="20522" hidden="1"/>
    <cellStyle name="Uwaga 3" xfId="20524" hidden="1"/>
    <cellStyle name="Uwaga 3" xfId="20535" hidden="1"/>
    <cellStyle name="Uwaga 3" xfId="20537" hidden="1"/>
    <cellStyle name="Uwaga 3" xfId="20539" hidden="1"/>
    <cellStyle name="Uwaga 3" xfId="20550" hidden="1"/>
    <cellStyle name="Uwaga 3" xfId="20551" hidden="1"/>
    <cellStyle name="Uwaga 3" xfId="20552" hidden="1"/>
    <cellStyle name="Uwaga 3" xfId="20565" hidden="1"/>
    <cellStyle name="Uwaga 3" xfId="20567" hidden="1"/>
    <cellStyle name="Uwaga 3" xfId="20569" hidden="1"/>
    <cellStyle name="Uwaga 3" xfId="20580" hidden="1"/>
    <cellStyle name="Uwaga 3" xfId="20582" hidden="1"/>
    <cellStyle name="Uwaga 3" xfId="20584" hidden="1"/>
    <cellStyle name="Uwaga 3" xfId="20595" hidden="1"/>
    <cellStyle name="Uwaga 3" xfId="20597" hidden="1"/>
    <cellStyle name="Uwaga 3" xfId="20598" hidden="1"/>
    <cellStyle name="Uwaga 3" xfId="20610" hidden="1"/>
    <cellStyle name="Uwaga 3" xfId="20611" hidden="1"/>
    <cellStyle name="Uwaga 3" xfId="20612" hidden="1"/>
    <cellStyle name="Uwaga 3" xfId="20625" hidden="1"/>
    <cellStyle name="Uwaga 3" xfId="20627" hidden="1"/>
    <cellStyle name="Uwaga 3" xfId="20629" hidden="1"/>
    <cellStyle name="Uwaga 3" xfId="20640" hidden="1"/>
    <cellStyle name="Uwaga 3" xfId="20642" hidden="1"/>
    <cellStyle name="Uwaga 3" xfId="20644" hidden="1"/>
    <cellStyle name="Uwaga 3" xfId="20655" hidden="1"/>
    <cellStyle name="Uwaga 3" xfId="20657" hidden="1"/>
    <cellStyle name="Uwaga 3" xfId="20659" hidden="1"/>
    <cellStyle name="Uwaga 3" xfId="20670" hidden="1"/>
    <cellStyle name="Uwaga 3" xfId="20671" hidden="1"/>
    <cellStyle name="Uwaga 3" xfId="20673" hidden="1"/>
    <cellStyle name="Uwaga 3" xfId="20684" hidden="1"/>
    <cellStyle name="Uwaga 3" xfId="20686" hidden="1"/>
    <cellStyle name="Uwaga 3" xfId="20687" hidden="1"/>
    <cellStyle name="Uwaga 3" xfId="20696" hidden="1"/>
    <cellStyle name="Uwaga 3" xfId="20699" hidden="1"/>
    <cellStyle name="Uwaga 3" xfId="20701" hidden="1"/>
    <cellStyle name="Uwaga 3" xfId="20712" hidden="1"/>
    <cellStyle name="Uwaga 3" xfId="20714" hidden="1"/>
    <cellStyle name="Uwaga 3" xfId="20716" hidden="1"/>
    <cellStyle name="Uwaga 3" xfId="20728" hidden="1"/>
    <cellStyle name="Uwaga 3" xfId="20730" hidden="1"/>
    <cellStyle name="Uwaga 3" xfId="20732" hidden="1"/>
    <cellStyle name="Uwaga 3" xfId="20740" hidden="1"/>
    <cellStyle name="Uwaga 3" xfId="20742" hidden="1"/>
    <cellStyle name="Uwaga 3" xfId="20745" hidden="1"/>
    <cellStyle name="Uwaga 3" xfId="20735" hidden="1"/>
    <cellStyle name="Uwaga 3" xfId="20734" hidden="1"/>
    <cellStyle name="Uwaga 3" xfId="20733" hidden="1"/>
    <cellStyle name="Uwaga 3" xfId="20720" hidden="1"/>
    <cellStyle name="Uwaga 3" xfId="20719" hidden="1"/>
    <cellStyle name="Uwaga 3" xfId="20718" hidden="1"/>
    <cellStyle name="Uwaga 3" xfId="20705" hidden="1"/>
    <cellStyle name="Uwaga 3" xfId="20704" hidden="1"/>
    <cellStyle name="Uwaga 3" xfId="20703" hidden="1"/>
    <cellStyle name="Uwaga 3" xfId="20690" hidden="1"/>
    <cellStyle name="Uwaga 3" xfId="20689" hidden="1"/>
    <cellStyle name="Uwaga 3" xfId="20688" hidden="1"/>
    <cellStyle name="Uwaga 3" xfId="20675" hidden="1"/>
    <cellStyle name="Uwaga 3" xfId="20674" hidden="1"/>
    <cellStyle name="Uwaga 3" xfId="20672" hidden="1"/>
    <cellStyle name="Uwaga 3" xfId="20661" hidden="1"/>
    <cellStyle name="Uwaga 3" xfId="20658" hidden="1"/>
    <cellStyle name="Uwaga 3" xfId="20656" hidden="1"/>
    <cellStyle name="Uwaga 3" xfId="20646" hidden="1"/>
    <cellStyle name="Uwaga 3" xfId="20643" hidden="1"/>
    <cellStyle name="Uwaga 3" xfId="20641" hidden="1"/>
    <cellStyle name="Uwaga 3" xfId="20631" hidden="1"/>
    <cellStyle name="Uwaga 3" xfId="20628" hidden="1"/>
    <cellStyle name="Uwaga 3" xfId="20626" hidden="1"/>
    <cellStyle name="Uwaga 3" xfId="20616" hidden="1"/>
    <cellStyle name="Uwaga 3" xfId="20614" hidden="1"/>
    <cellStyle name="Uwaga 3" xfId="20613" hidden="1"/>
    <cellStyle name="Uwaga 3" xfId="20601" hidden="1"/>
    <cellStyle name="Uwaga 3" xfId="20599" hidden="1"/>
    <cellStyle name="Uwaga 3" xfId="20596" hidden="1"/>
    <cellStyle name="Uwaga 3" xfId="20586" hidden="1"/>
    <cellStyle name="Uwaga 3" xfId="20583" hidden="1"/>
    <cellStyle name="Uwaga 3" xfId="20581" hidden="1"/>
    <cellStyle name="Uwaga 3" xfId="20571" hidden="1"/>
    <cellStyle name="Uwaga 3" xfId="20568" hidden="1"/>
    <cellStyle name="Uwaga 3" xfId="20566" hidden="1"/>
    <cellStyle name="Uwaga 3" xfId="20556" hidden="1"/>
    <cellStyle name="Uwaga 3" xfId="20554" hidden="1"/>
    <cellStyle name="Uwaga 3" xfId="20553" hidden="1"/>
    <cellStyle name="Uwaga 3" xfId="20541" hidden="1"/>
    <cellStyle name="Uwaga 3" xfId="20538" hidden="1"/>
    <cellStyle name="Uwaga 3" xfId="20536" hidden="1"/>
    <cellStyle name="Uwaga 3" xfId="20526" hidden="1"/>
    <cellStyle name="Uwaga 3" xfId="20523" hidden="1"/>
    <cellStyle name="Uwaga 3" xfId="20521" hidden="1"/>
    <cellStyle name="Uwaga 3" xfId="20511" hidden="1"/>
    <cellStyle name="Uwaga 3" xfId="20508" hidden="1"/>
    <cellStyle name="Uwaga 3" xfId="20506" hidden="1"/>
    <cellStyle name="Uwaga 3" xfId="20496" hidden="1"/>
    <cellStyle name="Uwaga 3" xfId="20494" hidden="1"/>
    <cellStyle name="Uwaga 3" xfId="20493" hidden="1"/>
    <cellStyle name="Uwaga 3" xfId="20480" hidden="1"/>
    <cellStyle name="Uwaga 3" xfId="20477" hidden="1"/>
    <cellStyle name="Uwaga 3" xfId="20475" hidden="1"/>
    <cellStyle name="Uwaga 3" xfId="20465" hidden="1"/>
    <cellStyle name="Uwaga 3" xfId="20462" hidden="1"/>
    <cellStyle name="Uwaga 3" xfId="20460" hidden="1"/>
    <cellStyle name="Uwaga 3" xfId="20450" hidden="1"/>
    <cellStyle name="Uwaga 3" xfId="20447" hidden="1"/>
    <cellStyle name="Uwaga 3" xfId="20445" hidden="1"/>
    <cellStyle name="Uwaga 3" xfId="20436" hidden="1"/>
    <cellStyle name="Uwaga 3" xfId="20434" hidden="1"/>
    <cellStyle name="Uwaga 3" xfId="20433" hidden="1"/>
    <cellStyle name="Uwaga 3" xfId="20421" hidden="1"/>
    <cellStyle name="Uwaga 3" xfId="20419" hidden="1"/>
    <cellStyle name="Uwaga 3" xfId="20417" hidden="1"/>
    <cellStyle name="Uwaga 3" xfId="20406" hidden="1"/>
    <cellStyle name="Uwaga 3" xfId="20404" hidden="1"/>
    <cellStyle name="Uwaga 3" xfId="20402" hidden="1"/>
    <cellStyle name="Uwaga 3" xfId="20391" hidden="1"/>
    <cellStyle name="Uwaga 3" xfId="20389" hidden="1"/>
    <cellStyle name="Uwaga 3" xfId="20387" hidden="1"/>
    <cellStyle name="Uwaga 3" xfId="20376" hidden="1"/>
    <cellStyle name="Uwaga 3" xfId="20374" hidden="1"/>
    <cellStyle name="Uwaga 3" xfId="20373" hidden="1"/>
    <cellStyle name="Uwaga 3" xfId="20360" hidden="1"/>
    <cellStyle name="Uwaga 3" xfId="20357" hidden="1"/>
    <cellStyle name="Uwaga 3" xfId="20355" hidden="1"/>
    <cellStyle name="Uwaga 3" xfId="20345" hidden="1"/>
    <cellStyle name="Uwaga 3" xfId="20342" hidden="1"/>
    <cellStyle name="Uwaga 3" xfId="20340" hidden="1"/>
    <cellStyle name="Uwaga 3" xfId="20330" hidden="1"/>
    <cellStyle name="Uwaga 3" xfId="20327" hidden="1"/>
    <cellStyle name="Uwaga 3" xfId="20325" hidden="1"/>
    <cellStyle name="Uwaga 3" xfId="20316" hidden="1"/>
    <cellStyle name="Uwaga 3" xfId="20314" hidden="1"/>
    <cellStyle name="Uwaga 3" xfId="20312" hidden="1"/>
    <cellStyle name="Uwaga 3" xfId="20300" hidden="1"/>
    <cellStyle name="Uwaga 3" xfId="20297" hidden="1"/>
    <cellStyle name="Uwaga 3" xfId="20295" hidden="1"/>
    <cellStyle name="Uwaga 3" xfId="20285" hidden="1"/>
    <cellStyle name="Uwaga 3" xfId="20282" hidden="1"/>
    <cellStyle name="Uwaga 3" xfId="20280" hidden="1"/>
    <cellStyle name="Uwaga 3" xfId="20270" hidden="1"/>
    <cellStyle name="Uwaga 3" xfId="20267" hidden="1"/>
    <cellStyle name="Uwaga 3" xfId="20265" hidden="1"/>
    <cellStyle name="Uwaga 3" xfId="20258" hidden="1"/>
    <cellStyle name="Uwaga 3" xfId="20255" hidden="1"/>
    <cellStyle name="Uwaga 3" xfId="20253" hidden="1"/>
    <cellStyle name="Uwaga 3" xfId="20243" hidden="1"/>
    <cellStyle name="Uwaga 3" xfId="20240" hidden="1"/>
    <cellStyle name="Uwaga 3" xfId="20237" hidden="1"/>
    <cellStyle name="Uwaga 3" xfId="20228" hidden="1"/>
    <cellStyle name="Uwaga 3" xfId="20224" hidden="1"/>
    <cellStyle name="Uwaga 3" xfId="20221" hidden="1"/>
    <cellStyle name="Uwaga 3" xfId="20213" hidden="1"/>
    <cellStyle name="Uwaga 3" xfId="20210" hidden="1"/>
    <cellStyle name="Uwaga 3" xfId="20207" hidden="1"/>
    <cellStyle name="Uwaga 3" xfId="20198" hidden="1"/>
    <cellStyle name="Uwaga 3" xfId="20195" hidden="1"/>
    <cellStyle name="Uwaga 3" xfId="20192" hidden="1"/>
    <cellStyle name="Uwaga 3" xfId="20182" hidden="1"/>
    <cellStyle name="Uwaga 3" xfId="20178" hidden="1"/>
    <cellStyle name="Uwaga 3" xfId="20175" hidden="1"/>
    <cellStyle name="Uwaga 3" xfId="20166" hidden="1"/>
    <cellStyle name="Uwaga 3" xfId="20162" hidden="1"/>
    <cellStyle name="Uwaga 3" xfId="20160" hidden="1"/>
    <cellStyle name="Uwaga 3" xfId="20152" hidden="1"/>
    <cellStyle name="Uwaga 3" xfId="20148" hidden="1"/>
    <cellStyle name="Uwaga 3" xfId="20145" hidden="1"/>
    <cellStyle name="Uwaga 3" xfId="20138" hidden="1"/>
    <cellStyle name="Uwaga 3" xfId="20135" hidden="1"/>
    <cellStyle name="Uwaga 3" xfId="20132" hidden="1"/>
    <cellStyle name="Uwaga 3" xfId="20123" hidden="1"/>
    <cellStyle name="Uwaga 3" xfId="20118" hidden="1"/>
    <cellStyle name="Uwaga 3" xfId="20115" hidden="1"/>
    <cellStyle name="Uwaga 3" xfId="20108" hidden="1"/>
    <cellStyle name="Uwaga 3" xfId="20103" hidden="1"/>
    <cellStyle name="Uwaga 3" xfId="20100" hidden="1"/>
    <cellStyle name="Uwaga 3" xfId="20093" hidden="1"/>
    <cellStyle name="Uwaga 3" xfId="20088" hidden="1"/>
    <cellStyle name="Uwaga 3" xfId="20085" hidden="1"/>
    <cellStyle name="Uwaga 3" xfId="20079" hidden="1"/>
    <cellStyle name="Uwaga 3" xfId="20075" hidden="1"/>
    <cellStyle name="Uwaga 3" xfId="20072" hidden="1"/>
    <cellStyle name="Uwaga 3" xfId="20064" hidden="1"/>
    <cellStyle name="Uwaga 3" xfId="20059" hidden="1"/>
    <cellStyle name="Uwaga 3" xfId="20055" hidden="1"/>
    <cellStyle name="Uwaga 3" xfId="20049" hidden="1"/>
    <cellStyle name="Uwaga 3" xfId="20044" hidden="1"/>
    <cellStyle name="Uwaga 3" xfId="20040" hidden="1"/>
    <cellStyle name="Uwaga 3" xfId="20034" hidden="1"/>
    <cellStyle name="Uwaga 3" xfId="20029" hidden="1"/>
    <cellStyle name="Uwaga 3" xfId="20025" hidden="1"/>
    <cellStyle name="Uwaga 3" xfId="20020" hidden="1"/>
    <cellStyle name="Uwaga 3" xfId="20016" hidden="1"/>
    <cellStyle name="Uwaga 3" xfId="20012" hidden="1"/>
    <cellStyle name="Uwaga 3" xfId="20004" hidden="1"/>
    <cellStyle name="Uwaga 3" xfId="19999" hidden="1"/>
    <cellStyle name="Uwaga 3" xfId="19995" hidden="1"/>
    <cellStyle name="Uwaga 3" xfId="19989" hidden="1"/>
    <cellStyle name="Uwaga 3" xfId="19984" hidden="1"/>
    <cellStyle name="Uwaga 3" xfId="19980" hidden="1"/>
    <cellStyle name="Uwaga 3" xfId="19974" hidden="1"/>
    <cellStyle name="Uwaga 3" xfId="19969" hidden="1"/>
    <cellStyle name="Uwaga 3" xfId="19965" hidden="1"/>
    <cellStyle name="Uwaga 3" xfId="19961" hidden="1"/>
    <cellStyle name="Uwaga 3" xfId="19956" hidden="1"/>
    <cellStyle name="Uwaga 3" xfId="19951" hidden="1"/>
    <cellStyle name="Uwaga 3" xfId="19946" hidden="1"/>
    <cellStyle name="Uwaga 3" xfId="19942" hidden="1"/>
    <cellStyle name="Uwaga 3" xfId="19938" hidden="1"/>
    <cellStyle name="Uwaga 3" xfId="19931" hidden="1"/>
    <cellStyle name="Uwaga 3" xfId="19927" hidden="1"/>
    <cellStyle name="Uwaga 3" xfId="19922" hidden="1"/>
    <cellStyle name="Uwaga 3" xfId="19916" hidden="1"/>
    <cellStyle name="Uwaga 3" xfId="19912" hidden="1"/>
    <cellStyle name="Uwaga 3" xfId="19907" hidden="1"/>
    <cellStyle name="Uwaga 3" xfId="19901" hidden="1"/>
    <cellStyle name="Uwaga 3" xfId="19897" hidden="1"/>
    <cellStyle name="Uwaga 3" xfId="19892" hidden="1"/>
    <cellStyle name="Uwaga 3" xfId="19886" hidden="1"/>
    <cellStyle name="Uwaga 3" xfId="19882" hidden="1"/>
    <cellStyle name="Uwaga 3" xfId="19878" hidden="1"/>
    <cellStyle name="Uwaga 3" xfId="20738" hidden="1"/>
    <cellStyle name="Uwaga 3" xfId="20737" hidden="1"/>
    <cellStyle name="Uwaga 3" xfId="20736" hidden="1"/>
    <cellStyle name="Uwaga 3" xfId="20723" hidden="1"/>
    <cellStyle name="Uwaga 3" xfId="20722" hidden="1"/>
    <cellStyle name="Uwaga 3" xfId="20721" hidden="1"/>
    <cellStyle name="Uwaga 3" xfId="20708" hidden="1"/>
    <cellStyle name="Uwaga 3" xfId="20707" hidden="1"/>
    <cellStyle name="Uwaga 3" xfId="20706" hidden="1"/>
    <cellStyle name="Uwaga 3" xfId="20693" hidden="1"/>
    <cellStyle name="Uwaga 3" xfId="20692" hidden="1"/>
    <cellStyle name="Uwaga 3" xfId="20691" hidden="1"/>
    <cellStyle name="Uwaga 3" xfId="20678" hidden="1"/>
    <cellStyle name="Uwaga 3" xfId="20677" hidden="1"/>
    <cellStyle name="Uwaga 3" xfId="20676" hidden="1"/>
    <cellStyle name="Uwaga 3" xfId="20664" hidden="1"/>
    <cellStyle name="Uwaga 3" xfId="20662" hidden="1"/>
    <cellStyle name="Uwaga 3" xfId="20660" hidden="1"/>
    <cellStyle name="Uwaga 3" xfId="20649" hidden="1"/>
    <cellStyle name="Uwaga 3" xfId="20647" hidden="1"/>
    <cellStyle name="Uwaga 3" xfId="20645" hidden="1"/>
    <cellStyle name="Uwaga 3" xfId="20634" hidden="1"/>
    <cellStyle name="Uwaga 3" xfId="20632" hidden="1"/>
    <cellStyle name="Uwaga 3" xfId="20630" hidden="1"/>
    <cellStyle name="Uwaga 3" xfId="20619" hidden="1"/>
    <cellStyle name="Uwaga 3" xfId="20617" hidden="1"/>
    <cellStyle name="Uwaga 3" xfId="20615" hidden="1"/>
    <cellStyle name="Uwaga 3" xfId="20604" hidden="1"/>
    <cellStyle name="Uwaga 3" xfId="20602" hidden="1"/>
    <cellStyle name="Uwaga 3" xfId="20600" hidden="1"/>
    <cellStyle name="Uwaga 3" xfId="20589" hidden="1"/>
    <cellStyle name="Uwaga 3" xfId="20587" hidden="1"/>
    <cellStyle name="Uwaga 3" xfId="20585" hidden="1"/>
    <cellStyle name="Uwaga 3" xfId="20574" hidden="1"/>
    <cellStyle name="Uwaga 3" xfId="20572" hidden="1"/>
    <cellStyle name="Uwaga 3" xfId="20570" hidden="1"/>
    <cellStyle name="Uwaga 3" xfId="20559" hidden="1"/>
    <cellStyle name="Uwaga 3" xfId="20557" hidden="1"/>
    <cellStyle name="Uwaga 3" xfId="20555" hidden="1"/>
    <cellStyle name="Uwaga 3" xfId="20544" hidden="1"/>
    <cellStyle name="Uwaga 3" xfId="20542" hidden="1"/>
    <cellStyle name="Uwaga 3" xfId="20540" hidden="1"/>
    <cellStyle name="Uwaga 3" xfId="20529" hidden="1"/>
    <cellStyle name="Uwaga 3" xfId="20527" hidden="1"/>
    <cellStyle name="Uwaga 3" xfId="20525" hidden="1"/>
    <cellStyle name="Uwaga 3" xfId="20514" hidden="1"/>
    <cellStyle name="Uwaga 3" xfId="20512" hidden="1"/>
    <cellStyle name="Uwaga 3" xfId="20510" hidden="1"/>
    <cellStyle name="Uwaga 3" xfId="20499" hidden="1"/>
    <cellStyle name="Uwaga 3" xfId="20497" hidden="1"/>
    <cellStyle name="Uwaga 3" xfId="20495" hidden="1"/>
    <cellStyle name="Uwaga 3" xfId="20484" hidden="1"/>
    <cellStyle name="Uwaga 3" xfId="20482" hidden="1"/>
    <cellStyle name="Uwaga 3" xfId="20479" hidden="1"/>
    <cellStyle name="Uwaga 3" xfId="20469" hidden="1"/>
    <cellStyle name="Uwaga 3" xfId="20466" hidden="1"/>
    <cellStyle name="Uwaga 3" xfId="20463" hidden="1"/>
    <cellStyle name="Uwaga 3" xfId="20454" hidden="1"/>
    <cellStyle name="Uwaga 3" xfId="20452" hidden="1"/>
    <cellStyle name="Uwaga 3" xfId="20449" hidden="1"/>
    <cellStyle name="Uwaga 3" xfId="20439" hidden="1"/>
    <cellStyle name="Uwaga 3" xfId="20437" hidden="1"/>
    <cellStyle name="Uwaga 3" xfId="20435" hidden="1"/>
    <cellStyle name="Uwaga 3" xfId="20424" hidden="1"/>
    <cellStyle name="Uwaga 3" xfId="20422" hidden="1"/>
    <cellStyle name="Uwaga 3" xfId="20420" hidden="1"/>
    <cellStyle name="Uwaga 3" xfId="20409" hidden="1"/>
    <cellStyle name="Uwaga 3" xfId="20407" hidden="1"/>
    <cellStyle name="Uwaga 3" xfId="20405" hidden="1"/>
    <cellStyle name="Uwaga 3" xfId="20394" hidden="1"/>
    <cellStyle name="Uwaga 3" xfId="20392" hidden="1"/>
    <cellStyle name="Uwaga 3" xfId="20390" hidden="1"/>
    <cellStyle name="Uwaga 3" xfId="20379" hidden="1"/>
    <cellStyle name="Uwaga 3" xfId="20377" hidden="1"/>
    <cellStyle name="Uwaga 3" xfId="20375" hidden="1"/>
    <cellStyle name="Uwaga 3" xfId="20364" hidden="1"/>
    <cellStyle name="Uwaga 3" xfId="20362" hidden="1"/>
    <cellStyle name="Uwaga 3" xfId="20359" hidden="1"/>
    <cellStyle name="Uwaga 3" xfId="20349" hidden="1"/>
    <cellStyle name="Uwaga 3" xfId="20346" hidden="1"/>
    <cellStyle name="Uwaga 3" xfId="20343" hidden="1"/>
    <cellStyle name="Uwaga 3" xfId="20334" hidden="1"/>
    <cellStyle name="Uwaga 3" xfId="20331" hidden="1"/>
    <cellStyle name="Uwaga 3" xfId="20328" hidden="1"/>
    <cellStyle name="Uwaga 3" xfId="20319" hidden="1"/>
    <cellStyle name="Uwaga 3" xfId="20317" hidden="1"/>
    <cellStyle name="Uwaga 3" xfId="20315" hidden="1"/>
    <cellStyle name="Uwaga 3" xfId="20304" hidden="1"/>
    <cellStyle name="Uwaga 3" xfId="20301" hidden="1"/>
    <cellStyle name="Uwaga 3" xfId="20298" hidden="1"/>
    <cellStyle name="Uwaga 3" xfId="20289" hidden="1"/>
    <cellStyle name="Uwaga 3" xfId="20286" hidden="1"/>
    <cellStyle name="Uwaga 3" xfId="20283" hidden="1"/>
    <cellStyle name="Uwaga 3" xfId="20274" hidden="1"/>
    <cellStyle name="Uwaga 3" xfId="20271" hidden="1"/>
    <cellStyle name="Uwaga 3" xfId="20268" hidden="1"/>
    <cellStyle name="Uwaga 3" xfId="20261" hidden="1"/>
    <cellStyle name="Uwaga 3" xfId="20257" hidden="1"/>
    <cellStyle name="Uwaga 3" xfId="20254" hidden="1"/>
    <cellStyle name="Uwaga 3" xfId="20246" hidden="1"/>
    <cellStyle name="Uwaga 3" xfId="20242" hidden="1"/>
    <cellStyle name="Uwaga 3" xfId="20239" hidden="1"/>
    <cellStyle name="Uwaga 3" xfId="20231" hidden="1"/>
    <cellStyle name="Uwaga 3" xfId="20227" hidden="1"/>
    <cellStyle name="Uwaga 3" xfId="20223" hidden="1"/>
    <cellStyle name="Uwaga 3" xfId="20216" hidden="1"/>
    <cellStyle name="Uwaga 3" xfId="20212" hidden="1"/>
    <cellStyle name="Uwaga 3" xfId="20209" hidden="1"/>
    <cellStyle name="Uwaga 3" xfId="20201" hidden="1"/>
    <cellStyle name="Uwaga 3" xfId="20197" hidden="1"/>
    <cellStyle name="Uwaga 3" xfId="20194" hidden="1"/>
    <cellStyle name="Uwaga 3" xfId="20185" hidden="1"/>
    <cellStyle name="Uwaga 3" xfId="20180" hidden="1"/>
    <cellStyle name="Uwaga 3" xfId="20176" hidden="1"/>
    <cellStyle name="Uwaga 3" xfId="20170" hidden="1"/>
    <cellStyle name="Uwaga 3" xfId="20165" hidden="1"/>
    <cellStyle name="Uwaga 3" xfId="20161" hidden="1"/>
    <cellStyle name="Uwaga 3" xfId="20155" hidden="1"/>
    <cellStyle name="Uwaga 3" xfId="20150" hidden="1"/>
    <cellStyle name="Uwaga 3" xfId="20146" hidden="1"/>
    <cellStyle name="Uwaga 3" xfId="20141" hidden="1"/>
    <cellStyle name="Uwaga 3" xfId="20137" hidden="1"/>
    <cellStyle name="Uwaga 3" xfId="20133" hidden="1"/>
    <cellStyle name="Uwaga 3" xfId="20126" hidden="1"/>
    <cellStyle name="Uwaga 3" xfId="20121" hidden="1"/>
    <cellStyle name="Uwaga 3" xfId="20117" hidden="1"/>
    <cellStyle name="Uwaga 3" xfId="20110" hidden="1"/>
    <cellStyle name="Uwaga 3" xfId="20105" hidden="1"/>
    <cellStyle name="Uwaga 3" xfId="20101" hidden="1"/>
    <cellStyle name="Uwaga 3" xfId="20096" hidden="1"/>
    <cellStyle name="Uwaga 3" xfId="20091" hidden="1"/>
    <cellStyle name="Uwaga 3" xfId="20087" hidden="1"/>
    <cellStyle name="Uwaga 3" xfId="20081" hidden="1"/>
    <cellStyle name="Uwaga 3" xfId="20077" hidden="1"/>
    <cellStyle name="Uwaga 3" xfId="20074" hidden="1"/>
    <cellStyle name="Uwaga 3" xfId="20067" hidden="1"/>
    <cellStyle name="Uwaga 3" xfId="20062" hidden="1"/>
    <cellStyle name="Uwaga 3" xfId="20057" hidden="1"/>
    <cellStyle name="Uwaga 3" xfId="20051" hidden="1"/>
    <cellStyle name="Uwaga 3" xfId="20046" hidden="1"/>
    <cellStyle name="Uwaga 3" xfId="20041" hidden="1"/>
    <cellStyle name="Uwaga 3" xfId="20036" hidden="1"/>
    <cellStyle name="Uwaga 3" xfId="20031" hidden="1"/>
    <cellStyle name="Uwaga 3" xfId="20026" hidden="1"/>
    <cellStyle name="Uwaga 3" xfId="20022" hidden="1"/>
    <cellStyle name="Uwaga 3" xfId="20018" hidden="1"/>
    <cellStyle name="Uwaga 3" xfId="20013" hidden="1"/>
    <cellStyle name="Uwaga 3" xfId="20006" hidden="1"/>
    <cellStyle name="Uwaga 3" xfId="20001" hidden="1"/>
    <cellStyle name="Uwaga 3" xfId="19996" hidden="1"/>
    <cellStyle name="Uwaga 3" xfId="19990" hidden="1"/>
    <cellStyle name="Uwaga 3" xfId="19985" hidden="1"/>
    <cellStyle name="Uwaga 3" xfId="19981" hidden="1"/>
    <cellStyle name="Uwaga 3" xfId="19976" hidden="1"/>
    <cellStyle name="Uwaga 3" xfId="19971" hidden="1"/>
    <cellStyle name="Uwaga 3" xfId="19966" hidden="1"/>
    <cellStyle name="Uwaga 3" xfId="19962" hidden="1"/>
    <cellStyle name="Uwaga 3" xfId="19957" hidden="1"/>
    <cellStyle name="Uwaga 3" xfId="19952" hidden="1"/>
    <cellStyle name="Uwaga 3" xfId="19947" hidden="1"/>
    <cellStyle name="Uwaga 3" xfId="19943" hidden="1"/>
    <cellStyle name="Uwaga 3" xfId="19939" hidden="1"/>
    <cellStyle name="Uwaga 3" xfId="19932" hidden="1"/>
    <cellStyle name="Uwaga 3" xfId="19928" hidden="1"/>
    <cellStyle name="Uwaga 3" xfId="19923" hidden="1"/>
    <cellStyle name="Uwaga 3" xfId="19917" hidden="1"/>
    <cellStyle name="Uwaga 3" xfId="19913" hidden="1"/>
    <cellStyle name="Uwaga 3" xfId="19908" hidden="1"/>
    <cellStyle name="Uwaga 3" xfId="19902" hidden="1"/>
    <cellStyle name="Uwaga 3" xfId="19898" hidden="1"/>
    <cellStyle name="Uwaga 3" xfId="19894" hidden="1"/>
    <cellStyle name="Uwaga 3" xfId="19887" hidden="1"/>
    <cellStyle name="Uwaga 3" xfId="19883" hidden="1"/>
    <cellStyle name="Uwaga 3" xfId="19879" hidden="1"/>
    <cellStyle name="Uwaga 3" xfId="20743" hidden="1"/>
    <cellStyle name="Uwaga 3" xfId="20741" hidden="1"/>
    <cellStyle name="Uwaga 3" xfId="20739" hidden="1"/>
    <cellStyle name="Uwaga 3" xfId="20726" hidden="1"/>
    <cellStyle name="Uwaga 3" xfId="20725" hidden="1"/>
    <cellStyle name="Uwaga 3" xfId="20724" hidden="1"/>
    <cellStyle name="Uwaga 3" xfId="20711" hidden="1"/>
    <cellStyle name="Uwaga 3" xfId="20710" hidden="1"/>
    <cellStyle name="Uwaga 3" xfId="20709" hidden="1"/>
    <cellStyle name="Uwaga 3" xfId="20697" hidden="1"/>
    <cellStyle name="Uwaga 3" xfId="20695" hidden="1"/>
    <cellStyle name="Uwaga 3" xfId="20694" hidden="1"/>
    <cellStyle name="Uwaga 3" xfId="20681" hidden="1"/>
    <cellStyle name="Uwaga 3" xfId="20680" hidden="1"/>
    <cellStyle name="Uwaga 3" xfId="20679" hidden="1"/>
    <cellStyle name="Uwaga 3" xfId="20667" hidden="1"/>
    <cellStyle name="Uwaga 3" xfId="20665" hidden="1"/>
    <cellStyle name="Uwaga 3" xfId="20663" hidden="1"/>
    <cellStyle name="Uwaga 3" xfId="20652" hidden="1"/>
    <cellStyle name="Uwaga 3" xfId="20650" hidden="1"/>
    <cellStyle name="Uwaga 3" xfId="20648" hidden="1"/>
    <cellStyle name="Uwaga 3" xfId="20637" hidden="1"/>
    <cellStyle name="Uwaga 3" xfId="20635" hidden="1"/>
    <cellStyle name="Uwaga 3" xfId="20633" hidden="1"/>
    <cellStyle name="Uwaga 3" xfId="20622" hidden="1"/>
    <cellStyle name="Uwaga 3" xfId="20620" hidden="1"/>
    <cellStyle name="Uwaga 3" xfId="20618" hidden="1"/>
    <cellStyle name="Uwaga 3" xfId="20607" hidden="1"/>
    <cellStyle name="Uwaga 3" xfId="20605" hidden="1"/>
    <cellStyle name="Uwaga 3" xfId="20603" hidden="1"/>
    <cellStyle name="Uwaga 3" xfId="20592" hidden="1"/>
    <cellStyle name="Uwaga 3" xfId="20590" hidden="1"/>
    <cellStyle name="Uwaga 3" xfId="20588" hidden="1"/>
    <cellStyle name="Uwaga 3" xfId="20577" hidden="1"/>
    <cellStyle name="Uwaga 3" xfId="20575" hidden="1"/>
    <cellStyle name="Uwaga 3" xfId="20573" hidden="1"/>
    <cellStyle name="Uwaga 3" xfId="20562" hidden="1"/>
    <cellStyle name="Uwaga 3" xfId="20560" hidden="1"/>
    <cellStyle name="Uwaga 3" xfId="20558" hidden="1"/>
    <cellStyle name="Uwaga 3" xfId="20547" hidden="1"/>
    <cellStyle name="Uwaga 3" xfId="20545" hidden="1"/>
    <cellStyle name="Uwaga 3" xfId="20543" hidden="1"/>
    <cellStyle name="Uwaga 3" xfId="20532" hidden="1"/>
    <cellStyle name="Uwaga 3" xfId="20530" hidden="1"/>
    <cellStyle name="Uwaga 3" xfId="20528" hidden="1"/>
    <cellStyle name="Uwaga 3" xfId="20517" hidden="1"/>
    <cellStyle name="Uwaga 3" xfId="20515" hidden="1"/>
    <cellStyle name="Uwaga 3" xfId="20513" hidden="1"/>
    <cellStyle name="Uwaga 3" xfId="20502" hidden="1"/>
    <cellStyle name="Uwaga 3" xfId="20500" hidden="1"/>
    <cellStyle name="Uwaga 3" xfId="20498" hidden="1"/>
    <cellStyle name="Uwaga 3" xfId="20487" hidden="1"/>
    <cellStyle name="Uwaga 3" xfId="20485" hidden="1"/>
    <cellStyle name="Uwaga 3" xfId="20483" hidden="1"/>
    <cellStyle name="Uwaga 3" xfId="20472" hidden="1"/>
    <cellStyle name="Uwaga 3" xfId="20470" hidden="1"/>
    <cellStyle name="Uwaga 3" xfId="20468" hidden="1"/>
    <cellStyle name="Uwaga 3" xfId="20457" hidden="1"/>
    <cellStyle name="Uwaga 3" xfId="20455" hidden="1"/>
    <cellStyle name="Uwaga 3" xfId="20453" hidden="1"/>
    <cellStyle name="Uwaga 3" xfId="20442" hidden="1"/>
    <cellStyle name="Uwaga 3" xfId="20440" hidden="1"/>
    <cellStyle name="Uwaga 3" xfId="20438" hidden="1"/>
    <cellStyle name="Uwaga 3" xfId="20427" hidden="1"/>
    <cellStyle name="Uwaga 3" xfId="20425" hidden="1"/>
    <cellStyle name="Uwaga 3" xfId="20423" hidden="1"/>
    <cellStyle name="Uwaga 3" xfId="20412" hidden="1"/>
    <cellStyle name="Uwaga 3" xfId="20410" hidden="1"/>
    <cellStyle name="Uwaga 3" xfId="20408" hidden="1"/>
    <cellStyle name="Uwaga 3" xfId="20397" hidden="1"/>
    <cellStyle name="Uwaga 3" xfId="20395" hidden="1"/>
    <cellStyle name="Uwaga 3" xfId="20393" hidden="1"/>
    <cellStyle name="Uwaga 3" xfId="20382" hidden="1"/>
    <cellStyle name="Uwaga 3" xfId="20380" hidden="1"/>
    <cellStyle name="Uwaga 3" xfId="20378" hidden="1"/>
    <cellStyle name="Uwaga 3" xfId="20367" hidden="1"/>
    <cellStyle name="Uwaga 3" xfId="20365" hidden="1"/>
    <cellStyle name="Uwaga 3" xfId="20363" hidden="1"/>
    <cellStyle name="Uwaga 3" xfId="20352" hidden="1"/>
    <cellStyle name="Uwaga 3" xfId="20350" hidden="1"/>
    <cellStyle name="Uwaga 3" xfId="20347" hidden="1"/>
    <cellStyle name="Uwaga 3" xfId="20337" hidden="1"/>
    <cellStyle name="Uwaga 3" xfId="20335" hidden="1"/>
    <cellStyle name="Uwaga 3" xfId="20333" hidden="1"/>
    <cellStyle name="Uwaga 3" xfId="20322" hidden="1"/>
    <cellStyle name="Uwaga 3" xfId="20320" hidden="1"/>
    <cellStyle name="Uwaga 3" xfId="20318" hidden="1"/>
    <cellStyle name="Uwaga 3" xfId="20307" hidden="1"/>
    <cellStyle name="Uwaga 3" xfId="20305" hidden="1"/>
    <cellStyle name="Uwaga 3" xfId="20302" hidden="1"/>
    <cellStyle name="Uwaga 3" xfId="20292" hidden="1"/>
    <cellStyle name="Uwaga 3" xfId="20290" hidden="1"/>
    <cellStyle name="Uwaga 3" xfId="20287" hidden="1"/>
    <cellStyle name="Uwaga 3" xfId="20277" hidden="1"/>
    <cellStyle name="Uwaga 3" xfId="20275" hidden="1"/>
    <cellStyle name="Uwaga 3" xfId="20272" hidden="1"/>
    <cellStyle name="Uwaga 3" xfId="20263" hidden="1"/>
    <cellStyle name="Uwaga 3" xfId="20260" hidden="1"/>
    <cellStyle name="Uwaga 3" xfId="20256" hidden="1"/>
    <cellStyle name="Uwaga 3" xfId="20248" hidden="1"/>
    <cellStyle name="Uwaga 3" xfId="20245" hidden="1"/>
    <cellStyle name="Uwaga 3" xfId="20241" hidden="1"/>
    <cellStyle name="Uwaga 3" xfId="20233" hidden="1"/>
    <cellStyle name="Uwaga 3" xfId="20230" hidden="1"/>
    <cellStyle name="Uwaga 3" xfId="20226" hidden="1"/>
    <cellStyle name="Uwaga 3" xfId="20218" hidden="1"/>
    <cellStyle name="Uwaga 3" xfId="20215" hidden="1"/>
    <cellStyle name="Uwaga 3" xfId="20211" hidden="1"/>
    <cellStyle name="Uwaga 3" xfId="20203" hidden="1"/>
    <cellStyle name="Uwaga 3" xfId="20200" hidden="1"/>
    <cellStyle name="Uwaga 3" xfId="20196" hidden="1"/>
    <cellStyle name="Uwaga 3" xfId="20188" hidden="1"/>
    <cellStyle name="Uwaga 3" xfId="20184" hidden="1"/>
    <cellStyle name="Uwaga 3" xfId="20179" hidden="1"/>
    <cellStyle name="Uwaga 3" xfId="20173" hidden="1"/>
    <cellStyle name="Uwaga 3" xfId="20169" hidden="1"/>
    <cellStyle name="Uwaga 3" xfId="20164" hidden="1"/>
    <cellStyle name="Uwaga 3" xfId="20158" hidden="1"/>
    <cellStyle name="Uwaga 3" xfId="20154" hidden="1"/>
    <cellStyle name="Uwaga 3" xfId="20149" hidden="1"/>
    <cellStyle name="Uwaga 3" xfId="20143" hidden="1"/>
    <cellStyle name="Uwaga 3" xfId="20140" hidden="1"/>
    <cellStyle name="Uwaga 3" xfId="20136" hidden="1"/>
    <cellStyle name="Uwaga 3" xfId="20128" hidden="1"/>
    <cellStyle name="Uwaga 3" xfId="20125" hidden="1"/>
    <cellStyle name="Uwaga 3" xfId="20120" hidden="1"/>
    <cellStyle name="Uwaga 3" xfId="20113" hidden="1"/>
    <cellStyle name="Uwaga 3" xfId="20109" hidden="1"/>
    <cellStyle name="Uwaga 3" xfId="20104" hidden="1"/>
    <cellStyle name="Uwaga 3" xfId="20098" hidden="1"/>
    <cellStyle name="Uwaga 3" xfId="20094" hidden="1"/>
    <cellStyle name="Uwaga 3" xfId="20089" hidden="1"/>
    <cellStyle name="Uwaga 3" xfId="20083" hidden="1"/>
    <cellStyle name="Uwaga 3" xfId="20080" hidden="1"/>
    <cellStyle name="Uwaga 3" xfId="20076" hidden="1"/>
    <cellStyle name="Uwaga 3" xfId="20068" hidden="1"/>
    <cellStyle name="Uwaga 3" xfId="20063" hidden="1"/>
    <cellStyle name="Uwaga 3" xfId="20058" hidden="1"/>
    <cellStyle name="Uwaga 3" xfId="20053" hidden="1"/>
    <cellStyle name="Uwaga 3" xfId="20048" hidden="1"/>
    <cellStyle name="Uwaga 3" xfId="20043" hidden="1"/>
    <cellStyle name="Uwaga 3" xfId="20038" hidden="1"/>
    <cellStyle name="Uwaga 3" xfId="20033" hidden="1"/>
    <cellStyle name="Uwaga 3" xfId="20028" hidden="1"/>
    <cellStyle name="Uwaga 3" xfId="20023" hidden="1"/>
    <cellStyle name="Uwaga 3" xfId="20019" hidden="1"/>
    <cellStyle name="Uwaga 3" xfId="20014" hidden="1"/>
    <cellStyle name="Uwaga 3" xfId="20007" hidden="1"/>
    <cellStyle name="Uwaga 3" xfId="20002" hidden="1"/>
    <cellStyle name="Uwaga 3" xfId="19997" hidden="1"/>
    <cellStyle name="Uwaga 3" xfId="19992" hidden="1"/>
    <cellStyle name="Uwaga 3" xfId="19987" hidden="1"/>
    <cellStyle name="Uwaga 3" xfId="19982" hidden="1"/>
    <cellStyle name="Uwaga 3" xfId="19977" hidden="1"/>
    <cellStyle name="Uwaga 3" xfId="19972" hidden="1"/>
    <cellStyle name="Uwaga 3" xfId="19967" hidden="1"/>
    <cellStyle name="Uwaga 3" xfId="19963" hidden="1"/>
    <cellStyle name="Uwaga 3" xfId="19958" hidden="1"/>
    <cellStyle name="Uwaga 3" xfId="19953" hidden="1"/>
    <cellStyle name="Uwaga 3" xfId="19948" hidden="1"/>
    <cellStyle name="Uwaga 3" xfId="19944" hidden="1"/>
    <cellStyle name="Uwaga 3" xfId="19940" hidden="1"/>
    <cellStyle name="Uwaga 3" xfId="19933" hidden="1"/>
    <cellStyle name="Uwaga 3" xfId="19929" hidden="1"/>
    <cellStyle name="Uwaga 3" xfId="19924" hidden="1"/>
    <cellStyle name="Uwaga 3" xfId="19918" hidden="1"/>
    <cellStyle name="Uwaga 3" xfId="19914" hidden="1"/>
    <cellStyle name="Uwaga 3" xfId="19909" hidden="1"/>
    <cellStyle name="Uwaga 3" xfId="19903" hidden="1"/>
    <cellStyle name="Uwaga 3" xfId="19899" hidden="1"/>
    <cellStyle name="Uwaga 3" xfId="19895" hidden="1"/>
    <cellStyle name="Uwaga 3" xfId="19888" hidden="1"/>
    <cellStyle name="Uwaga 3" xfId="19884" hidden="1"/>
    <cellStyle name="Uwaga 3" xfId="19880" hidden="1"/>
    <cellStyle name="Uwaga 3" xfId="20747" hidden="1"/>
    <cellStyle name="Uwaga 3" xfId="20746" hidden="1"/>
    <cellStyle name="Uwaga 3" xfId="20744" hidden="1"/>
    <cellStyle name="Uwaga 3" xfId="20731" hidden="1"/>
    <cellStyle name="Uwaga 3" xfId="20729" hidden="1"/>
    <cellStyle name="Uwaga 3" xfId="20727" hidden="1"/>
    <cellStyle name="Uwaga 3" xfId="20717" hidden="1"/>
    <cellStyle name="Uwaga 3" xfId="20715" hidden="1"/>
    <cellStyle name="Uwaga 3" xfId="20713" hidden="1"/>
    <cellStyle name="Uwaga 3" xfId="20702" hidden="1"/>
    <cellStyle name="Uwaga 3" xfId="20700" hidden="1"/>
    <cellStyle name="Uwaga 3" xfId="20698" hidden="1"/>
    <cellStyle name="Uwaga 3" xfId="20685" hidden="1"/>
    <cellStyle name="Uwaga 3" xfId="20683" hidden="1"/>
    <cellStyle name="Uwaga 3" xfId="20682" hidden="1"/>
    <cellStyle name="Uwaga 3" xfId="20669" hidden="1"/>
    <cellStyle name="Uwaga 3" xfId="20668" hidden="1"/>
    <cellStyle name="Uwaga 3" xfId="20666" hidden="1"/>
    <cellStyle name="Uwaga 3" xfId="20654" hidden="1"/>
    <cellStyle name="Uwaga 3" xfId="20653" hidden="1"/>
    <cellStyle name="Uwaga 3" xfId="20651" hidden="1"/>
    <cellStyle name="Uwaga 3" xfId="20639" hidden="1"/>
    <cellStyle name="Uwaga 3" xfId="20638" hidden="1"/>
    <cellStyle name="Uwaga 3" xfId="20636" hidden="1"/>
    <cellStyle name="Uwaga 3" xfId="20624" hidden="1"/>
    <cellStyle name="Uwaga 3" xfId="20623" hidden="1"/>
    <cellStyle name="Uwaga 3" xfId="20621" hidden="1"/>
    <cellStyle name="Uwaga 3" xfId="20609" hidden="1"/>
    <cellStyle name="Uwaga 3" xfId="20608" hidden="1"/>
    <cellStyle name="Uwaga 3" xfId="20606" hidden="1"/>
    <cellStyle name="Uwaga 3" xfId="20594" hidden="1"/>
    <cellStyle name="Uwaga 3" xfId="20593" hidden="1"/>
    <cellStyle name="Uwaga 3" xfId="20591" hidden="1"/>
    <cellStyle name="Uwaga 3" xfId="20579" hidden="1"/>
    <cellStyle name="Uwaga 3" xfId="20578" hidden="1"/>
    <cellStyle name="Uwaga 3" xfId="20576" hidden="1"/>
    <cellStyle name="Uwaga 3" xfId="20564" hidden="1"/>
    <cellStyle name="Uwaga 3" xfId="20563" hidden="1"/>
    <cellStyle name="Uwaga 3" xfId="20561" hidden="1"/>
    <cellStyle name="Uwaga 3" xfId="20549" hidden="1"/>
    <cellStyle name="Uwaga 3" xfId="20548" hidden="1"/>
    <cellStyle name="Uwaga 3" xfId="20546" hidden="1"/>
    <cellStyle name="Uwaga 3" xfId="20534" hidden="1"/>
    <cellStyle name="Uwaga 3" xfId="20533" hidden="1"/>
    <cellStyle name="Uwaga 3" xfId="20531" hidden="1"/>
    <cellStyle name="Uwaga 3" xfId="20519" hidden="1"/>
    <cellStyle name="Uwaga 3" xfId="20518" hidden="1"/>
    <cellStyle name="Uwaga 3" xfId="20516" hidden="1"/>
    <cellStyle name="Uwaga 3" xfId="20504" hidden="1"/>
    <cellStyle name="Uwaga 3" xfId="20503" hidden="1"/>
    <cellStyle name="Uwaga 3" xfId="20501" hidden="1"/>
    <cellStyle name="Uwaga 3" xfId="20489" hidden="1"/>
    <cellStyle name="Uwaga 3" xfId="20488" hidden="1"/>
    <cellStyle name="Uwaga 3" xfId="20486" hidden="1"/>
    <cellStyle name="Uwaga 3" xfId="20474" hidden="1"/>
    <cellStyle name="Uwaga 3" xfId="20473" hidden="1"/>
    <cellStyle name="Uwaga 3" xfId="20471" hidden="1"/>
    <cellStyle name="Uwaga 3" xfId="20459" hidden="1"/>
    <cellStyle name="Uwaga 3" xfId="20458" hidden="1"/>
    <cellStyle name="Uwaga 3" xfId="20456" hidden="1"/>
    <cellStyle name="Uwaga 3" xfId="20444" hidden="1"/>
    <cellStyle name="Uwaga 3" xfId="20443" hidden="1"/>
    <cellStyle name="Uwaga 3" xfId="20441" hidden="1"/>
    <cellStyle name="Uwaga 3" xfId="20429" hidden="1"/>
    <cellStyle name="Uwaga 3" xfId="20428" hidden="1"/>
    <cellStyle name="Uwaga 3" xfId="20426" hidden="1"/>
    <cellStyle name="Uwaga 3" xfId="20414" hidden="1"/>
    <cellStyle name="Uwaga 3" xfId="20413" hidden="1"/>
    <cellStyle name="Uwaga 3" xfId="20411" hidden="1"/>
    <cellStyle name="Uwaga 3" xfId="20399" hidden="1"/>
    <cellStyle name="Uwaga 3" xfId="20398" hidden="1"/>
    <cellStyle name="Uwaga 3" xfId="20396" hidden="1"/>
    <cellStyle name="Uwaga 3" xfId="20384" hidden="1"/>
    <cellStyle name="Uwaga 3" xfId="20383" hidden="1"/>
    <cellStyle name="Uwaga 3" xfId="20381" hidden="1"/>
    <cellStyle name="Uwaga 3" xfId="20369" hidden="1"/>
    <cellStyle name="Uwaga 3" xfId="20368" hidden="1"/>
    <cellStyle name="Uwaga 3" xfId="20366" hidden="1"/>
    <cellStyle name="Uwaga 3" xfId="20354" hidden="1"/>
    <cellStyle name="Uwaga 3" xfId="20353" hidden="1"/>
    <cellStyle name="Uwaga 3" xfId="20351" hidden="1"/>
    <cellStyle name="Uwaga 3" xfId="20339" hidden="1"/>
    <cellStyle name="Uwaga 3" xfId="20338" hidden="1"/>
    <cellStyle name="Uwaga 3" xfId="20336" hidden="1"/>
    <cellStyle name="Uwaga 3" xfId="20324" hidden="1"/>
    <cellStyle name="Uwaga 3" xfId="20323" hidden="1"/>
    <cellStyle name="Uwaga 3" xfId="20321" hidden="1"/>
    <cellStyle name="Uwaga 3" xfId="20309" hidden="1"/>
    <cellStyle name="Uwaga 3" xfId="20308" hidden="1"/>
    <cellStyle name="Uwaga 3" xfId="20306" hidden="1"/>
    <cellStyle name="Uwaga 3" xfId="20294" hidden="1"/>
    <cellStyle name="Uwaga 3" xfId="20293" hidden="1"/>
    <cellStyle name="Uwaga 3" xfId="20291" hidden="1"/>
    <cellStyle name="Uwaga 3" xfId="20279" hidden="1"/>
    <cellStyle name="Uwaga 3" xfId="20278" hidden="1"/>
    <cellStyle name="Uwaga 3" xfId="20276" hidden="1"/>
    <cellStyle name="Uwaga 3" xfId="20264" hidden="1"/>
    <cellStyle name="Uwaga 3" xfId="20262" hidden="1"/>
    <cellStyle name="Uwaga 3" xfId="20259" hidden="1"/>
    <cellStyle name="Uwaga 3" xfId="20249" hidden="1"/>
    <cellStyle name="Uwaga 3" xfId="20247" hidden="1"/>
    <cellStyle name="Uwaga 3" xfId="20244" hidden="1"/>
    <cellStyle name="Uwaga 3" xfId="20234" hidden="1"/>
    <cellStyle name="Uwaga 3" xfId="20232" hidden="1"/>
    <cellStyle name="Uwaga 3" xfId="20229" hidden="1"/>
    <cellStyle name="Uwaga 3" xfId="20219" hidden="1"/>
    <cellStyle name="Uwaga 3" xfId="20217" hidden="1"/>
    <cellStyle name="Uwaga 3" xfId="20214" hidden="1"/>
    <cellStyle name="Uwaga 3" xfId="20204" hidden="1"/>
    <cellStyle name="Uwaga 3" xfId="20202" hidden="1"/>
    <cellStyle name="Uwaga 3" xfId="20199" hidden="1"/>
    <cellStyle name="Uwaga 3" xfId="20189" hidden="1"/>
    <cellStyle name="Uwaga 3" xfId="20187" hidden="1"/>
    <cellStyle name="Uwaga 3" xfId="20183" hidden="1"/>
    <cellStyle name="Uwaga 3" xfId="20174" hidden="1"/>
    <cellStyle name="Uwaga 3" xfId="20171" hidden="1"/>
    <cellStyle name="Uwaga 3" xfId="20167" hidden="1"/>
    <cellStyle name="Uwaga 3" xfId="20159" hidden="1"/>
    <cellStyle name="Uwaga 3" xfId="20157" hidden="1"/>
    <cellStyle name="Uwaga 3" xfId="20153" hidden="1"/>
    <cellStyle name="Uwaga 3" xfId="20144" hidden="1"/>
    <cellStyle name="Uwaga 3" xfId="20142" hidden="1"/>
    <cellStyle name="Uwaga 3" xfId="20139" hidden="1"/>
    <cellStyle name="Uwaga 3" xfId="20129" hidden="1"/>
    <cellStyle name="Uwaga 3" xfId="20127" hidden="1"/>
    <cellStyle name="Uwaga 3" xfId="20122" hidden="1"/>
    <cellStyle name="Uwaga 3" xfId="20114" hidden="1"/>
    <cellStyle name="Uwaga 3" xfId="20112" hidden="1"/>
    <cellStyle name="Uwaga 3" xfId="20107" hidden="1"/>
    <cellStyle name="Uwaga 3" xfId="20099" hidden="1"/>
    <cellStyle name="Uwaga 3" xfId="20097" hidden="1"/>
    <cellStyle name="Uwaga 3" xfId="20092" hidden="1"/>
    <cellStyle name="Uwaga 3" xfId="20084" hidden="1"/>
    <cellStyle name="Uwaga 3" xfId="20082" hidden="1"/>
    <cellStyle name="Uwaga 3" xfId="20078" hidden="1"/>
    <cellStyle name="Uwaga 3" xfId="20069" hidden="1"/>
    <cellStyle name="Uwaga 3" xfId="20066" hidden="1"/>
    <cellStyle name="Uwaga 3" xfId="20061" hidden="1"/>
    <cellStyle name="Uwaga 3" xfId="20054" hidden="1"/>
    <cellStyle name="Uwaga 3" xfId="20050" hidden="1"/>
    <cellStyle name="Uwaga 3" xfId="20045" hidden="1"/>
    <cellStyle name="Uwaga 3" xfId="20039" hidden="1"/>
    <cellStyle name="Uwaga 3" xfId="20035" hidden="1"/>
    <cellStyle name="Uwaga 3" xfId="20030" hidden="1"/>
    <cellStyle name="Uwaga 3" xfId="20024" hidden="1"/>
    <cellStyle name="Uwaga 3" xfId="20021" hidden="1"/>
    <cellStyle name="Uwaga 3" xfId="20017" hidden="1"/>
    <cellStyle name="Uwaga 3" xfId="20008" hidden="1"/>
    <cellStyle name="Uwaga 3" xfId="20003" hidden="1"/>
    <cellStyle name="Uwaga 3" xfId="19998" hidden="1"/>
    <cellStyle name="Uwaga 3" xfId="19993" hidden="1"/>
    <cellStyle name="Uwaga 3" xfId="19988" hidden="1"/>
    <cellStyle name="Uwaga 3" xfId="19983" hidden="1"/>
    <cellStyle name="Uwaga 3" xfId="19978" hidden="1"/>
    <cellStyle name="Uwaga 3" xfId="19973" hidden="1"/>
    <cellStyle name="Uwaga 3" xfId="19968" hidden="1"/>
    <cellStyle name="Uwaga 3" xfId="19964" hidden="1"/>
    <cellStyle name="Uwaga 3" xfId="19959" hidden="1"/>
    <cellStyle name="Uwaga 3" xfId="19954" hidden="1"/>
    <cellStyle name="Uwaga 3" xfId="19949" hidden="1"/>
    <cellStyle name="Uwaga 3" xfId="19945" hidden="1"/>
    <cellStyle name="Uwaga 3" xfId="19941" hidden="1"/>
    <cellStyle name="Uwaga 3" xfId="19934" hidden="1"/>
    <cellStyle name="Uwaga 3" xfId="19930" hidden="1"/>
    <cellStyle name="Uwaga 3" xfId="19925" hidden="1"/>
    <cellStyle name="Uwaga 3" xfId="19919" hidden="1"/>
    <cellStyle name="Uwaga 3" xfId="19915" hidden="1"/>
    <cellStyle name="Uwaga 3" xfId="19910" hidden="1"/>
    <cellStyle name="Uwaga 3" xfId="19904" hidden="1"/>
    <cellStyle name="Uwaga 3" xfId="19900" hidden="1"/>
    <cellStyle name="Uwaga 3" xfId="19896" hidden="1"/>
    <cellStyle name="Uwaga 3" xfId="19889" hidden="1"/>
    <cellStyle name="Uwaga 3" xfId="19885" hidden="1"/>
    <cellStyle name="Uwaga 3" xfId="19881" hidden="1"/>
    <cellStyle name="Uwaga 3" xfId="19782" hidden="1"/>
    <cellStyle name="Uwaga 3" xfId="19778" hidden="1"/>
    <cellStyle name="Uwaga 3" xfId="19774" hidden="1"/>
    <cellStyle name="Uwaga 3" xfId="19734" hidden="1"/>
    <cellStyle name="Uwaga 3" xfId="19730" hidden="1"/>
    <cellStyle name="Uwaga 3" xfId="19726" hidden="1"/>
    <cellStyle name="Uwaga 3" xfId="19697" hidden="1"/>
    <cellStyle name="Uwaga 3" xfId="19692" hidden="1"/>
    <cellStyle name="Uwaga 3" xfId="19689" hidden="1"/>
    <cellStyle name="Uwaga 3" xfId="19663" hidden="1"/>
    <cellStyle name="Uwaga 3" xfId="19660" hidden="1"/>
    <cellStyle name="Uwaga 3" xfId="19655" hidden="1"/>
    <cellStyle name="Uwaga 3" xfId="19617" hidden="1"/>
    <cellStyle name="Uwaga 3" xfId="19614" hidden="1"/>
    <cellStyle name="Uwaga 3" xfId="19609" hidden="1"/>
    <cellStyle name="Uwaga 3" xfId="19569" hidden="1"/>
    <cellStyle name="Uwaga 3" xfId="19564" hidden="1"/>
    <cellStyle name="Uwaga 3" xfId="19559" hidden="1"/>
    <cellStyle name="Uwaga 3" xfId="19527" hidden="1"/>
    <cellStyle name="Uwaga 3" xfId="19522" hidden="1"/>
    <cellStyle name="Uwaga 3" xfId="19517" hidden="1"/>
    <cellStyle name="Uwaga 3" xfId="19491" hidden="1"/>
    <cellStyle name="Uwaga 3" xfId="19485" hidden="1"/>
    <cellStyle name="Uwaga 3" xfId="19480" hidden="1"/>
    <cellStyle name="Uwaga 3" xfId="19455" hidden="1"/>
    <cellStyle name="Uwaga 3" xfId="19449" hidden="1"/>
    <cellStyle name="Uwaga 3" xfId="19446" hidden="1"/>
    <cellStyle name="Uwaga 3" xfId="19407" hidden="1"/>
    <cellStyle name="Uwaga 3" xfId="19400" hidden="1"/>
    <cellStyle name="Uwaga 3" xfId="19395" hidden="1"/>
    <cellStyle name="Uwaga 3" xfId="19364" hidden="1"/>
    <cellStyle name="Uwaga 3" xfId="19357" hidden="1"/>
    <cellStyle name="Uwaga 3" xfId="19352" hidden="1"/>
    <cellStyle name="Uwaga 3" xfId="19327" hidden="1"/>
    <cellStyle name="Uwaga 3" xfId="19322" hidden="1"/>
    <cellStyle name="Uwaga 3" xfId="19317" hidden="1"/>
    <cellStyle name="Uwaga 3" xfId="19290" hidden="1"/>
    <cellStyle name="Uwaga 3" xfId="19286" hidden="1"/>
    <cellStyle name="Uwaga 3" xfId="19282" hidden="1"/>
    <cellStyle name="Uwaga 3" xfId="19243" hidden="1"/>
    <cellStyle name="Uwaga 3" xfId="19236" hidden="1"/>
    <cellStyle name="Uwaga 3" xfId="19230" hidden="1"/>
    <cellStyle name="Uwaga 3" xfId="19202" hidden="1"/>
    <cellStyle name="Uwaga 3" xfId="19196" hidden="1"/>
    <cellStyle name="Uwaga 3" xfId="19190" hidden="1"/>
    <cellStyle name="Uwaga 3" xfId="19163" hidden="1"/>
    <cellStyle name="Uwaga 3" xfId="19158" hidden="1"/>
    <cellStyle name="Uwaga 3" xfId="19154" hidden="1"/>
    <cellStyle name="Uwaga 3" xfId="19124" hidden="1"/>
    <cellStyle name="Uwaga 3" xfId="19120" hidden="1"/>
    <cellStyle name="Uwaga 3" xfId="19117" hidden="1"/>
    <cellStyle name="Uwaga 3" xfId="19078" hidden="1"/>
    <cellStyle name="Uwaga 3" xfId="19072" hidden="1"/>
    <cellStyle name="Uwaga 3" xfId="19066" hidden="1"/>
    <cellStyle name="Uwaga 3" xfId="19035" hidden="1"/>
    <cellStyle name="Uwaga 3" xfId="19030" hidden="1"/>
    <cellStyle name="Uwaga 3" xfId="19024" hidden="1"/>
    <cellStyle name="Uwaga 3" xfId="18994" hidden="1"/>
    <cellStyle name="Uwaga 3" xfId="18989" hidden="1"/>
    <cellStyle name="Uwaga 3" xfId="18985" hidden="1"/>
    <cellStyle name="Uwaga 3" xfId="18959" hidden="1"/>
    <cellStyle name="Uwaga 3" xfId="18955" hidden="1"/>
    <cellStyle name="Uwaga 3" xfId="18952" hidden="1"/>
    <cellStyle name="Uwaga 3" xfId="18913" hidden="1"/>
    <cellStyle name="Uwaga 3" xfId="18909" hidden="1"/>
    <cellStyle name="Uwaga 3" xfId="18905" hidden="1"/>
    <cellStyle name="Uwaga 3" xfId="18871" hidden="1"/>
    <cellStyle name="Uwaga 3" xfId="18866" hidden="1"/>
    <cellStyle name="Uwaga 3" xfId="18862" hidden="1"/>
    <cellStyle name="Uwaga 3" xfId="18832" hidden="1"/>
    <cellStyle name="Uwaga 3" xfId="18829" hidden="1"/>
    <cellStyle name="Uwaga 3" xfId="18825" hidden="1"/>
    <cellStyle name="Uwaga 3" xfId="18794" hidden="1"/>
    <cellStyle name="Uwaga 3" xfId="18790" hidden="1"/>
    <cellStyle name="Uwaga 3" xfId="18787" hidden="1"/>
    <cellStyle name="Uwaga 3" xfId="18747" hidden="1"/>
    <cellStyle name="Uwaga 3" xfId="18741" hidden="1"/>
    <cellStyle name="Uwaga 3" xfId="18736" hidden="1"/>
    <cellStyle name="Uwaga 3" xfId="18705" hidden="1"/>
    <cellStyle name="Uwaga 3" xfId="18699" hidden="1"/>
    <cellStyle name="Uwaga 3" xfId="18694" hidden="1"/>
    <cellStyle name="Uwaga 3" xfId="18666" hidden="1"/>
    <cellStyle name="Uwaga 3" xfId="18660" hidden="1"/>
    <cellStyle name="Uwaga 3" xfId="18655" hidden="1"/>
    <cellStyle name="Uwaga 3" xfId="18631" hidden="1"/>
    <cellStyle name="Uwaga 3" xfId="18626" hidden="1"/>
    <cellStyle name="Uwaga 3" xfId="18621" hidden="1"/>
    <cellStyle name="Uwaga 3" xfId="18582" hidden="1"/>
    <cellStyle name="Uwaga 3" xfId="18576" hidden="1"/>
    <cellStyle name="Uwaga 3" xfId="18571" hidden="1"/>
    <cellStyle name="Uwaga 3" xfId="18540" hidden="1"/>
    <cellStyle name="Uwaga 3" xfId="18534" hidden="1"/>
    <cellStyle name="Uwaga 3" xfId="18529" hidden="1"/>
    <cellStyle name="Uwaga 3" xfId="18498" hidden="1"/>
    <cellStyle name="Uwaga 3" xfId="18492" hidden="1"/>
    <cellStyle name="Uwaga 3" xfId="18488" hidden="1"/>
    <cellStyle name="Uwaga 3" xfId="18465" hidden="1"/>
    <cellStyle name="Uwaga 3" xfId="18461" hidden="1"/>
    <cellStyle name="Uwaga 3" xfId="18457" hidden="1"/>
    <cellStyle name="Uwaga 3" xfId="18423" hidden="1"/>
    <cellStyle name="Uwaga 3" xfId="18417" hidden="1"/>
    <cellStyle name="Uwaga 3" xfId="18410" hidden="1"/>
    <cellStyle name="Uwaga 3" xfId="18381" hidden="1"/>
    <cellStyle name="Uwaga 3" xfId="18374" hidden="1"/>
    <cellStyle name="Uwaga 3" xfId="18367" hidden="1"/>
    <cellStyle name="Uwaga 3" xfId="18342" hidden="1"/>
    <cellStyle name="Uwaga 3" xfId="18338" hidden="1"/>
    <cellStyle name="Uwaga 3" xfId="18333" hidden="1"/>
    <cellStyle name="Uwaga 3" xfId="18300" hidden="1"/>
    <cellStyle name="Uwaga 3" xfId="18297" hidden="1"/>
    <cellStyle name="Uwaga 3" xfId="18293" hidden="1"/>
    <cellStyle name="Uwaga 3" xfId="18257" hidden="1"/>
    <cellStyle name="Uwaga 3" xfId="18251" hidden="1"/>
    <cellStyle name="Uwaga 3" xfId="18245" hidden="1"/>
    <cellStyle name="Uwaga 3" xfId="18214" hidden="1"/>
    <cellStyle name="Uwaga 3" xfId="18208" hidden="1"/>
    <cellStyle name="Uwaga 3" xfId="18203" hidden="1"/>
    <cellStyle name="Uwaga 3" xfId="18172" hidden="1"/>
    <cellStyle name="Uwaga 3" xfId="18167" hidden="1"/>
    <cellStyle name="Uwaga 3" xfId="18163" hidden="1"/>
    <cellStyle name="Uwaga 3" xfId="18132" hidden="1"/>
    <cellStyle name="Uwaga 3" xfId="18129" hidden="1"/>
    <cellStyle name="Uwaga 3" xfId="18126" hidden="1"/>
    <cellStyle name="Uwaga 3" xfId="18090" hidden="1"/>
    <cellStyle name="Uwaga 3" xfId="18085" hidden="1"/>
    <cellStyle name="Uwaga 3" xfId="18081" hidden="1"/>
    <cellStyle name="Uwaga 3" xfId="18048" hidden="1"/>
    <cellStyle name="Uwaga 3" xfId="18043" hidden="1"/>
    <cellStyle name="Uwaga 3" xfId="18040" hidden="1"/>
    <cellStyle name="Uwaga 3" xfId="18006" hidden="1"/>
    <cellStyle name="Uwaga 3" xfId="18001" hidden="1"/>
    <cellStyle name="Uwaga 3" xfId="17998" hidden="1"/>
    <cellStyle name="Uwaga 3" xfId="17965" hidden="1"/>
    <cellStyle name="Uwaga 3" xfId="17961" hidden="1"/>
    <cellStyle name="Uwaga 3" xfId="17958" hidden="1"/>
    <cellStyle name="Uwaga 3" xfId="17923" hidden="1"/>
    <cellStyle name="Uwaga 3" xfId="17917" hidden="1"/>
    <cellStyle name="Uwaga 3" xfId="17914" hidden="1"/>
    <cellStyle name="Uwaga 3" xfId="17882" hidden="1"/>
    <cellStyle name="Uwaga 3" xfId="17876" hidden="1"/>
    <cellStyle name="Uwaga 3" xfId="17872" hidden="1"/>
    <cellStyle name="Uwaga 3" xfId="17840" hidden="1"/>
    <cellStyle name="Uwaga 3" xfId="17834" hidden="1"/>
    <cellStyle name="Uwaga 3" xfId="17830" hidden="1"/>
    <cellStyle name="Uwaga 3" xfId="17800" hidden="1"/>
    <cellStyle name="Uwaga 3" xfId="17794" hidden="1"/>
    <cellStyle name="Uwaga 3" xfId="17790" hidden="1"/>
    <cellStyle name="Uwaga 3" xfId="17756" hidden="1"/>
    <cellStyle name="Uwaga 3" xfId="17749" hidden="1"/>
    <cellStyle name="Uwaga 3" xfId="17746" hidden="1"/>
    <cellStyle name="Uwaga 3" xfId="17716" hidden="1"/>
    <cellStyle name="Uwaga 3" xfId="17708" hidden="1"/>
    <cellStyle name="Uwaga 3" xfId="17704" hidden="1"/>
    <cellStyle name="Uwaga 3" xfId="17675" hidden="1"/>
    <cellStyle name="Uwaga 3" xfId="17666" hidden="1"/>
    <cellStyle name="Uwaga 3" xfId="17662" hidden="1"/>
    <cellStyle name="Uwaga 3" xfId="17638" hidden="1"/>
    <cellStyle name="Uwaga 3" xfId="17627" hidden="1"/>
    <cellStyle name="Uwaga 3" xfId="17621" hidden="1"/>
    <cellStyle name="Uwaga 3" xfId="17599" hidden="1"/>
    <cellStyle name="Uwaga 3" xfId="17587" hidden="1"/>
    <cellStyle name="Uwaga 3" xfId="17581" hidden="1"/>
    <cellStyle name="Uwaga 3" xfId="17559" hidden="1"/>
    <cellStyle name="Uwaga 3" xfId="17547" hidden="1"/>
    <cellStyle name="Uwaga 3" xfId="17538" hidden="1"/>
    <cellStyle name="Uwaga 3" xfId="17520" hidden="1"/>
    <cellStyle name="Uwaga 3" xfId="17507" hidden="1"/>
    <cellStyle name="Uwaga 3" xfId="17495" hidden="1"/>
    <cellStyle name="Uwaga 3" xfId="17481" hidden="1"/>
    <cellStyle name="Uwaga 3" xfId="17468" hidden="1"/>
    <cellStyle name="Uwaga 3" xfId="17454" hidden="1"/>
    <cellStyle name="Uwaga 3" xfId="17439" hidden="1"/>
    <cellStyle name="Uwaga 3" xfId="17427" hidden="1"/>
    <cellStyle name="Uwaga 3" xfId="17414" hidden="1"/>
    <cellStyle name="Uwaga 3" xfId="20878" hidden="1"/>
    <cellStyle name="Uwaga 3" xfId="20879" hidden="1"/>
    <cellStyle name="Uwaga 3" xfId="20881" hidden="1"/>
    <cellStyle name="Uwaga 3" xfId="20893" hidden="1"/>
    <cellStyle name="Uwaga 3" xfId="20894" hidden="1"/>
    <cellStyle name="Uwaga 3" xfId="20899" hidden="1"/>
    <cellStyle name="Uwaga 3" xfId="20908" hidden="1"/>
    <cellStyle name="Uwaga 3" xfId="20909" hidden="1"/>
    <cellStyle name="Uwaga 3" xfId="20914" hidden="1"/>
    <cellStyle name="Uwaga 3" xfId="20923" hidden="1"/>
    <cellStyle name="Uwaga 3" xfId="20924" hidden="1"/>
    <cellStyle name="Uwaga 3" xfId="20925" hidden="1"/>
    <cellStyle name="Uwaga 3" xfId="20938" hidden="1"/>
    <cellStyle name="Uwaga 3" xfId="20943" hidden="1"/>
    <cellStyle name="Uwaga 3" xfId="20948" hidden="1"/>
    <cellStyle name="Uwaga 3" xfId="20958" hidden="1"/>
    <cellStyle name="Uwaga 3" xfId="20963" hidden="1"/>
    <cellStyle name="Uwaga 3" xfId="20967" hidden="1"/>
    <cellStyle name="Uwaga 3" xfId="20974" hidden="1"/>
    <cellStyle name="Uwaga 3" xfId="20979" hidden="1"/>
    <cellStyle name="Uwaga 3" xfId="20982" hidden="1"/>
    <cellStyle name="Uwaga 3" xfId="20988" hidden="1"/>
    <cellStyle name="Uwaga 3" xfId="20993" hidden="1"/>
    <cellStyle name="Uwaga 3" xfId="20997" hidden="1"/>
    <cellStyle name="Uwaga 3" xfId="20998" hidden="1"/>
    <cellStyle name="Uwaga 3" xfId="20999" hidden="1"/>
    <cellStyle name="Uwaga 3" xfId="21003" hidden="1"/>
    <cellStyle name="Uwaga 3" xfId="21015" hidden="1"/>
    <cellStyle name="Uwaga 3" xfId="21020" hidden="1"/>
    <cellStyle name="Uwaga 3" xfId="21025" hidden="1"/>
    <cellStyle name="Uwaga 3" xfId="21030" hidden="1"/>
    <cellStyle name="Uwaga 3" xfId="21035" hidden="1"/>
    <cellStyle name="Uwaga 3" xfId="21040" hidden="1"/>
    <cellStyle name="Uwaga 3" xfId="21044" hidden="1"/>
    <cellStyle name="Uwaga 3" xfId="21048" hidden="1"/>
    <cellStyle name="Uwaga 3" xfId="21053" hidden="1"/>
    <cellStyle name="Uwaga 3" xfId="21058" hidden="1"/>
    <cellStyle name="Uwaga 3" xfId="21059" hidden="1"/>
    <cellStyle name="Uwaga 3" xfId="21061" hidden="1"/>
    <cellStyle name="Uwaga 3" xfId="21074" hidden="1"/>
    <cellStyle name="Uwaga 3" xfId="21078" hidden="1"/>
    <cellStyle name="Uwaga 3" xfId="21083" hidden="1"/>
    <cellStyle name="Uwaga 3" xfId="21090" hidden="1"/>
    <cellStyle name="Uwaga 3" xfId="21094" hidden="1"/>
    <cellStyle name="Uwaga 3" xfId="21099" hidden="1"/>
    <cellStyle name="Uwaga 3" xfId="21104" hidden="1"/>
    <cellStyle name="Uwaga 3" xfId="21107" hidden="1"/>
    <cellStyle name="Uwaga 3" xfId="21112" hidden="1"/>
    <cellStyle name="Uwaga 3" xfId="21118" hidden="1"/>
    <cellStyle name="Uwaga 3" xfId="21119" hidden="1"/>
    <cellStyle name="Uwaga 3" xfId="21122" hidden="1"/>
    <cellStyle name="Uwaga 3" xfId="21135" hidden="1"/>
    <cellStyle name="Uwaga 3" xfId="21139" hidden="1"/>
    <cellStyle name="Uwaga 3" xfId="21144" hidden="1"/>
    <cellStyle name="Uwaga 3" xfId="21151" hidden="1"/>
    <cellStyle name="Uwaga 3" xfId="21156" hidden="1"/>
    <cellStyle name="Uwaga 3" xfId="21160" hidden="1"/>
    <cellStyle name="Uwaga 3" xfId="21165" hidden="1"/>
    <cellStyle name="Uwaga 3" xfId="21169" hidden="1"/>
    <cellStyle name="Uwaga 3" xfId="21174" hidden="1"/>
    <cellStyle name="Uwaga 3" xfId="21178" hidden="1"/>
    <cellStyle name="Uwaga 3" xfId="21179" hidden="1"/>
    <cellStyle name="Uwaga 3" xfId="21181" hidden="1"/>
    <cellStyle name="Uwaga 3" xfId="21193" hidden="1"/>
    <cellStyle name="Uwaga 3" xfId="21194" hidden="1"/>
    <cellStyle name="Uwaga 3" xfId="21196" hidden="1"/>
    <cellStyle name="Uwaga 3" xfId="21208" hidden="1"/>
    <cellStyle name="Uwaga 3" xfId="21210" hidden="1"/>
    <cellStyle name="Uwaga 3" xfId="21213" hidden="1"/>
    <cellStyle name="Uwaga 3" xfId="21223" hidden="1"/>
    <cellStyle name="Uwaga 3" xfId="21224" hidden="1"/>
    <cellStyle name="Uwaga 3" xfId="21226" hidden="1"/>
    <cellStyle name="Uwaga 3" xfId="21238" hidden="1"/>
    <cellStyle name="Uwaga 3" xfId="21239" hidden="1"/>
    <cellStyle name="Uwaga 3" xfId="21240" hidden="1"/>
    <cellStyle name="Uwaga 3" xfId="21254" hidden="1"/>
    <cellStyle name="Uwaga 3" xfId="21257" hidden="1"/>
    <cellStyle name="Uwaga 3" xfId="21261" hidden="1"/>
    <cellStyle name="Uwaga 3" xfId="21269" hidden="1"/>
    <cellStyle name="Uwaga 3" xfId="21272" hidden="1"/>
    <cellStyle name="Uwaga 3" xfId="21276" hidden="1"/>
    <cellStyle name="Uwaga 3" xfId="21284" hidden="1"/>
    <cellStyle name="Uwaga 3" xfId="21287" hidden="1"/>
    <cellStyle name="Uwaga 3" xfId="21291" hidden="1"/>
    <cellStyle name="Uwaga 3" xfId="21298" hidden="1"/>
    <cellStyle name="Uwaga 3" xfId="21299" hidden="1"/>
    <cellStyle name="Uwaga 3" xfId="21301" hidden="1"/>
    <cellStyle name="Uwaga 3" xfId="21314" hidden="1"/>
    <cellStyle name="Uwaga 3" xfId="21317" hidden="1"/>
    <cellStyle name="Uwaga 3" xfId="21320" hidden="1"/>
    <cellStyle name="Uwaga 3" xfId="21329" hidden="1"/>
    <cellStyle name="Uwaga 3" xfId="21332" hidden="1"/>
    <cellStyle name="Uwaga 3" xfId="21336" hidden="1"/>
    <cellStyle name="Uwaga 3" xfId="21344" hidden="1"/>
    <cellStyle name="Uwaga 3" xfId="21346" hidden="1"/>
    <cellStyle name="Uwaga 3" xfId="21349" hidden="1"/>
    <cellStyle name="Uwaga 3" xfId="21358" hidden="1"/>
    <cellStyle name="Uwaga 3" xfId="21359" hidden="1"/>
    <cellStyle name="Uwaga 3" xfId="21360" hidden="1"/>
    <cellStyle name="Uwaga 3" xfId="21373" hidden="1"/>
    <cellStyle name="Uwaga 3" xfId="21374" hidden="1"/>
    <cellStyle name="Uwaga 3" xfId="21376" hidden="1"/>
    <cellStyle name="Uwaga 3" xfId="21388" hidden="1"/>
    <cellStyle name="Uwaga 3" xfId="21389" hidden="1"/>
    <cellStyle name="Uwaga 3" xfId="21391" hidden="1"/>
    <cellStyle name="Uwaga 3" xfId="21403" hidden="1"/>
    <cellStyle name="Uwaga 3" xfId="21404" hidden="1"/>
    <cellStyle name="Uwaga 3" xfId="21406" hidden="1"/>
    <cellStyle name="Uwaga 3" xfId="21418" hidden="1"/>
    <cellStyle name="Uwaga 3" xfId="21419" hidden="1"/>
    <cellStyle name="Uwaga 3" xfId="21420" hidden="1"/>
    <cellStyle name="Uwaga 3" xfId="21434" hidden="1"/>
    <cellStyle name="Uwaga 3" xfId="21436" hidden="1"/>
    <cellStyle name="Uwaga 3" xfId="21439" hidden="1"/>
    <cellStyle name="Uwaga 3" xfId="21449" hidden="1"/>
    <cellStyle name="Uwaga 3" xfId="21452" hidden="1"/>
    <cellStyle name="Uwaga 3" xfId="21455" hidden="1"/>
    <cellStyle name="Uwaga 3" xfId="21464" hidden="1"/>
    <cellStyle name="Uwaga 3" xfId="21466" hidden="1"/>
    <cellStyle name="Uwaga 3" xfId="21469" hidden="1"/>
    <cellStyle name="Uwaga 3" xfId="21478" hidden="1"/>
    <cellStyle name="Uwaga 3" xfId="21479" hidden="1"/>
    <cellStyle name="Uwaga 3" xfId="21480" hidden="1"/>
    <cellStyle name="Uwaga 3" xfId="21493" hidden="1"/>
    <cellStyle name="Uwaga 3" xfId="21495" hidden="1"/>
    <cellStyle name="Uwaga 3" xfId="21497" hidden="1"/>
    <cellStyle name="Uwaga 3" xfId="21508" hidden="1"/>
    <cellStyle name="Uwaga 3" xfId="21510" hidden="1"/>
    <cellStyle name="Uwaga 3" xfId="21512" hidden="1"/>
    <cellStyle name="Uwaga 3" xfId="21523" hidden="1"/>
    <cellStyle name="Uwaga 3" xfId="21525" hidden="1"/>
    <cellStyle name="Uwaga 3" xfId="21527" hidden="1"/>
    <cellStyle name="Uwaga 3" xfId="21538" hidden="1"/>
    <cellStyle name="Uwaga 3" xfId="21539" hidden="1"/>
    <cellStyle name="Uwaga 3" xfId="21540" hidden="1"/>
    <cellStyle name="Uwaga 3" xfId="21553" hidden="1"/>
    <cellStyle name="Uwaga 3" xfId="21555" hidden="1"/>
    <cellStyle name="Uwaga 3" xfId="21557" hidden="1"/>
    <cellStyle name="Uwaga 3" xfId="21568" hidden="1"/>
    <cellStyle name="Uwaga 3" xfId="21570" hidden="1"/>
    <cellStyle name="Uwaga 3" xfId="21572" hidden="1"/>
    <cellStyle name="Uwaga 3" xfId="21583" hidden="1"/>
    <cellStyle name="Uwaga 3" xfId="21585" hidden="1"/>
    <cellStyle name="Uwaga 3" xfId="21586" hidden="1"/>
    <cellStyle name="Uwaga 3" xfId="21598" hidden="1"/>
    <cellStyle name="Uwaga 3" xfId="21599" hidden="1"/>
    <cellStyle name="Uwaga 3" xfId="21600" hidden="1"/>
    <cellStyle name="Uwaga 3" xfId="21613" hidden="1"/>
    <cellStyle name="Uwaga 3" xfId="21615" hidden="1"/>
    <cellStyle name="Uwaga 3" xfId="21617" hidden="1"/>
    <cellStyle name="Uwaga 3" xfId="21628" hidden="1"/>
    <cellStyle name="Uwaga 3" xfId="21630" hidden="1"/>
    <cellStyle name="Uwaga 3" xfId="21632" hidden="1"/>
    <cellStyle name="Uwaga 3" xfId="21643" hidden="1"/>
    <cellStyle name="Uwaga 3" xfId="21645" hidden="1"/>
    <cellStyle name="Uwaga 3" xfId="21647" hidden="1"/>
    <cellStyle name="Uwaga 3" xfId="21658" hidden="1"/>
    <cellStyle name="Uwaga 3" xfId="21659" hidden="1"/>
    <cellStyle name="Uwaga 3" xfId="21661" hidden="1"/>
    <cellStyle name="Uwaga 3" xfId="21672" hidden="1"/>
    <cellStyle name="Uwaga 3" xfId="21674" hidden="1"/>
    <cellStyle name="Uwaga 3" xfId="21675" hidden="1"/>
    <cellStyle name="Uwaga 3" xfId="21684" hidden="1"/>
    <cellStyle name="Uwaga 3" xfId="21687" hidden="1"/>
    <cellStyle name="Uwaga 3" xfId="21689" hidden="1"/>
    <cellStyle name="Uwaga 3" xfId="21700" hidden="1"/>
    <cellStyle name="Uwaga 3" xfId="21702" hidden="1"/>
    <cellStyle name="Uwaga 3" xfId="21704" hidden="1"/>
    <cellStyle name="Uwaga 3" xfId="21716" hidden="1"/>
    <cellStyle name="Uwaga 3" xfId="21718" hidden="1"/>
    <cellStyle name="Uwaga 3" xfId="21720" hidden="1"/>
    <cellStyle name="Uwaga 3" xfId="21728" hidden="1"/>
    <cellStyle name="Uwaga 3" xfId="21730" hidden="1"/>
    <cellStyle name="Uwaga 3" xfId="21733" hidden="1"/>
    <cellStyle name="Uwaga 3" xfId="21723" hidden="1"/>
    <cellStyle name="Uwaga 3" xfId="21722" hidden="1"/>
    <cellStyle name="Uwaga 3" xfId="21721" hidden="1"/>
    <cellStyle name="Uwaga 3" xfId="21708" hidden="1"/>
    <cellStyle name="Uwaga 3" xfId="21707" hidden="1"/>
    <cellStyle name="Uwaga 3" xfId="21706" hidden="1"/>
    <cellStyle name="Uwaga 3" xfId="21693" hidden="1"/>
    <cellStyle name="Uwaga 3" xfId="21692" hidden="1"/>
    <cellStyle name="Uwaga 3" xfId="21691" hidden="1"/>
    <cellStyle name="Uwaga 3" xfId="21678" hidden="1"/>
    <cellStyle name="Uwaga 3" xfId="21677" hidden="1"/>
    <cellStyle name="Uwaga 3" xfId="21676" hidden="1"/>
    <cellStyle name="Uwaga 3" xfId="21663" hidden="1"/>
    <cellStyle name="Uwaga 3" xfId="21662" hidden="1"/>
    <cellStyle name="Uwaga 3" xfId="21660" hidden="1"/>
    <cellStyle name="Uwaga 3" xfId="21649" hidden="1"/>
    <cellStyle name="Uwaga 3" xfId="21646" hidden="1"/>
    <cellStyle name="Uwaga 3" xfId="21644" hidden="1"/>
    <cellStyle name="Uwaga 3" xfId="21634" hidden="1"/>
    <cellStyle name="Uwaga 3" xfId="21631" hidden="1"/>
    <cellStyle name="Uwaga 3" xfId="21629" hidden="1"/>
    <cellStyle name="Uwaga 3" xfId="21619" hidden="1"/>
    <cellStyle name="Uwaga 3" xfId="21616" hidden="1"/>
    <cellStyle name="Uwaga 3" xfId="21614" hidden="1"/>
    <cellStyle name="Uwaga 3" xfId="21604" hidden="1"/>
    <cellStyle name="Uwaga 3" xfId="21602" hidden="1"/>
    <cellStyle name="Uwaga 3" xfId="21601" hidden="1"/>
    <cellStyle name="Uwaga 3" xfId="21589" hidden="1"/>
    <cellStyle name="Uwaga 3" xfId="21587" hidden="1"/>
    <cellStyle name="Uwaga 3" xfId="21584" hidden="1"/>
    <cellStyle name="Uwaga 3" xfId="21574" hidden="1"/>
    <cellStyle name="Uwaga 3" xfId="21571" hidden="1"/>
    <cellStyle name="Uwaga 3" xfId="21569" hidden="1"/>
    <cellStyle name="Uwaga 3" xfId="21559" hidden="1"/>
    <cellStyle name="Uwaga 3" xfId="21556" hidden="1"/>
    <cellStyle name="Uwaga 3" xfId="21554" hidden="1"/>
    <cellStyle name="Uwaga 3" xfId="21544" hidden="1"/>
    <cellStyle name="Uwaga 3" xfId="21542" hidden="1"/>
    <cellStyle name="Uwaga 3" xfId="21541" hidden="1"/>
    <cellStyle name="Uwaga 3" xfId="21529" hidden="1"/>
    <cellStyle name="Uwaga 3" xfId="21526" hidden="1"/>
    <cellStyle name="Uwaga 3" xfId="21524" hidden="1"/>
    <cellStyle name="Uwaga 3" xfId="21514" hidden="1"/>
    <cellStyle name="Uwaga 3" xfId="21511" hidden="1"/>
    <cellStyle name="Uwaga 3" xfId="21509" hidden="1"/>
    <cellStyle name="Uwaga 3" xfId="21499" hidden="1"/>
    <cellStyle name="Uwaga 3" xfId="21496" hidden="1"/>
    <cellStyle name="Uwaga 3" xfId="21494" hidden="1"/>
    <cellStyle name="Uwaga 3" xfId="21484" hidden="1"/>
    <cellStyle name="Uwaga 3" xfId="21482" hidden="1"/>
    <cellStyle name="Uwaga 3" xfId="21481" hidden="1"/>
    <cellStyle name="Uwaga 3" xfId="21468" hidden="1"/>
    <cellStyle name="Uwaga 3" xfId="21465" hidden="1"/>
    <cellStyle name="Uwaga 3" xfId="21463" hidden="1"/>
    <cellStyle name="Uwaga 3" xfId="21453" hidden="1"/>
    <cellStyle name="Uwaga 3" xfId="21450" hidden="1"/>
    <cellStyle name="Uwaga 3" xfId="21448" hidden="1"/>
    <cellStyle name="Uwaga 3" xfId="21438" hidden="1"/>
    <cellStyle name="Uwaga 3" xfId="21435" hidden="1"/>
    <cellStyle name="Uwaga 3" xfId="21433" hidden="1"/>
    <cellStyle name="Uwaga 3" xfId="21424" hidden="1"/>
    <cellStyle name="Uwaga 3" xfId="21422" hidden="1"/>
    <cellStyle name="Uwaga 3" xfId="21421" hidden="1"/>
    <cellStyle name="Uwaga 3" xfId="21409" hidden="1"/>
    <cellStyle name="Uwaga 3" xfId="21407" hidden="1"/>
    <cellStyle name="Uwaga 3" xfId="21405" hidden="1"/>
    <cellStyle name="Uwaga 3" xfId="21394" hidden="1"/>
    <cellStyle name="Uwaga 3" xfId="21392" hidden="1"/>
    <cellStyle name="Uwaga 3" xfId="21390" hidden="1"/>
    <cellStyle name="Uwaga 3" xfId="21379" hidden="1"/>
    <cellStyle name="Uwaga 3" xfId="21377" hidden="1"/>
    <cellStyle name="Uwaga 3" xfId="21375" hidden="1"/>
    <cellStyle name="Uwaga 3" xfId="21364" hidden="1"/>
    <cellStyle name="Uwaga 3" xfId="21362" hidden="1"/>
    <cellStyle name="Uwaga 3" xfId="21361" hidden="1"/>
    <cellStyle name="Uwaga 3" xfId="21348" hidden="1"/>
    <cellStyle name="Uwaga 3" xfId="21345" hidden="1"/>
    <cellStyle name="Uwaga 3" xfId="21343" hidden="1"/>
    <cellStyle name="Uwaga 3" xfId="21333" hidden="1"/>
    <cellStyle name="Uwaga 3" xfId="21330" hidden="1"/>
    <cellStyle name="Uwaga 3" xfId="21328" hidden="1"/>
    <cellStyle name="Uwaga 3" xfId="21318" hidden="1"/>
    <cellStyle name="Uwaga 3" xfId="21315" hidden="1"/>
    <cellStyle name="Uwaga 3" xfId="21313" hidden="1"/>
    <cellStyle name="Uwaga 3" xfId="21304" hidden="1"/>
    <cellStyle name="Uwaga 3" xfId="21302" hidden="1"/>
    <cellStyle name="Uwaga 3" xfId="21300" hidden="1"/>
    <cellStyle name="Uwaga 3" xfId="21288" hidden="1"/>
    <cellStyle name="Uwaga 3" xfId="21285" hidden="1"/>
    <cellStyle name="Uwaga 3" xfId="21283" hidden="1"/>
    <cellStyle name="Uwaga 3" xfId="21273" hidden="1"/>
    <cellStyle name="Uwaga 3" xfId="21270" hidden="1"/>
    <cellStyle name="Uwaga 3" xfId="21268" hidden="1"/>
    <cellStyle name="Uwaga 3" xfId="21258" hidden="1"/>
    <cellStyle name="Uwaga 3" xfId="21255" hidden="1"/>
    <cellStyle name="Uwaga 3" xfId="21253" hidden="1"/>
    <cellStyle name="Uwaga 3" xfId="21246" hidden="1"/>
    <cellStyle name="Uwaga 3" xfId="21243" hidden="1"/>
    <cellStyle name="Uwaga 3" xfId="21241" hidden="1"/>
    <cellStyle name="Uwaga 3" xfId="21231" hidden="1"/>
    <cellStyle name="Uwaga 3" xfId="21228" hidden="1"/>
    <cellStyle name="Uwaga 3" xfId="21225" hidden="1"/>
    <cellStyle name="Uwaga 3" xfId="21216" hidden="1"/>
    <cellStyle name="Uwaga 3" xfId="21212" hidden="1"/>
    <cellStyle name="Uwaga 3" xfId="21209" hidden="1"/>
    <cellStyle name="Uwaga 3" xfId="21201" hidden="1"/>
    <cellStyle name="Uwaga 3" xfId="21198" hidden="1"/>
    <cellStyle name="Uwaga 3" xfId="21195" hidden="1"/>
    <cellStyle name="Uwaga 3" xfId="21186" hidden="1"/>
    <cellStyle name="Uwaga 3" xfId="21183" hidden="1"/>
    <cellStyle name="Uwaga 3" xfId="21180" hidden="1"/>
    <cellStyle name="Uwaga 3" xfId="21170" hidden="1"/>
    <cellStyle name="Uwaga 3" xfId="21166" hidden="1"/>
    <cellStyle name="Uwaga 3" xfId="21163" hidden="1"/>
    <cellStyle name="Uwaga 3" xfId="21154" hidden="1"/>
    <cellStyle name="Uwaga 3" xfId="21150" hidden="1"/>
    <cellStyle name="Uwaga 3" xfId="21148" hidden="1"/>
    <cellStyle name="Uwaga 3" xfId="21140" hidden="1"/>
    <cellStyle name="Uwaga 3" xfId="21136" hidden="1"/>
    <cellStyle name="Uwaga 3" xfId="21133" hidden="1"/>
    <cellStyle name="Uwaga 3" xfId="21126" hidden="1"/>
    <cellStyle name="Uwaga 3" xfId="21123" hidden="1"/>
    <cellStyle name="Uwaga 3" xfId="21120" hidden="1"/>
    <cellStyle name="Uwaga 3" xfId="21111" hidden="1"/>
    <cellStyle name="Uwaga 3" xfId="21106" hidden="1"/>
    <cellStyle name="Uwaga 3" xfId="21103" hidden="1"/>
    <cellStyle name="Uwaga 3" xfId="21096" hidden="1"/>
    <cellStyle name="Uwaga 3" xfId="21091" hidden="1"/>
    <cellStyle name="Uwaga 3" xfId="21088" hidden="1"/>
    <cellStyle name="Uwaga 3" xfId="21081" hidden="1"/>
    <cellStyle name="Uwaga 3" xfId="21076" hidden="1"/>
    <cellStyle name="Uwaga 3" xfId="21073" hidden="1"/>
    <cellStyle name="Uwaga 3" xfId="21067" hidden="1"/>
    <cellStyle name="Uwaga 3" xfId="21063" hidden="1"/>
    <cellStyle name="Uwaga 3" xfId="21060" hidden="1"/>
    <cellStyle name="Uwaga 3" xfId="21052" hidden="1"/>
    <cellStyle name="Uwaga 3" xfId="21047" hidden="1"/>
    <cellStyle name="Uwaga 3" xfId="21043" hidden="1"/>
    <cellStyle name="Uwaga 3" xfId="21037" hidden="1"/>
    <cellStyle name="Uwaga 3" xfId="21032" hidden="1"/>
    <cellStyle name="Uwaga 3" xfId="21028" hidden="1"/>
    <cellStyle name="Uwaga 3" xfId="21022" hidden="1"/>
    <cellStyle name="Uwaga 3" xfId="21017" hidden="1"/>
    <cellStyle name="Uwaga 3" xfId="21013" hidden="1"/>
    <cellStyle name="Uwaga 3" xfId="21008" hidden="1"/>
    <cellStyle name="Uwaga 3" xfId="21004" hidden="1"/>
    <cellStyle name="Uwaga 3" xfId="21000" hidden="1"/>
    <cellStyle name="Uwaga 3" xfId="20992" hidden="1"/>
    <cellStyle name="Uwaga 3" xfId="20987" hidden="1"/>
    <cellStyle name="Uwaga 3" xfId="20983" hidden="1"/>
    <cellStyle name="Uwaga 3" xfId="20977" hidden="1"/>
    <cellStyle name="Uwaga 3" xfId="20972" hidden="1"/>
    <cellStyle name="Uwaga 3" xfId="20968" hidden="1"/>
    <cellStyle name="Uwaga 3" xfId="20962" hidden="1"/>
    <cellStyle name="Uwaga 3" xfId="20957" hidden="1"/>
    <cellStyle name="Uwaga 3" xfId="20953" hidden="1"/>
    <cellStyle name="Uwaga 3" xfId="20949" hidden="1"/>
    <cellStyle name="Uwaga 3" xfId="20944" hidden="1"/>
    <cellStyle name="Uwaga 3" xfId="20939" hidden="1"/>
    <cellStyle name="Uwaga 3" xfId="20934" hidden="1"/>
    <cellStyle name="Uwaga 3" xfId="20930" hidden="1"/>
    <cellStyle name="Uwaga 3" xfId="20926" hidden="1"/>
    <cellStyle name="Uwaga 3" xfId="20919" hidden="1"/>
    <cellStyle name="Uwaga 3" xfId="20915" hidden="1"/>
    <cellStyle name="Uwaga 3" xfId="20910" hidden="1"/>
    <cellStyle name="Uwaga 3" xfId="20904" hidden="1"/>
    <cellStyle name="Uwaga 3" xfId="20900" hidden="1"/>
    <cellStyle name="Uwaga 3" xfId="20895" hidden="1"/>
    <cellStyle name="Uwaga 3" xfId="20889" hidden="1"/>
    <cellStyle name="Uwaga 3" xfId="20885" hidden="1"/>
    <cellStyle name="Uwaga 3" xfId="20880" hidden="1"/>
    <cellStyle name="Uwaga 3" xfId="20874" hidden="1"/>
    <cellStyle name="Uwaga 3" xfId="20870" hidden="1"/>
    <cellStyle name="Uwaga 3" xfId="20866" hidden="1"/>
    <cellStyle name="Uwaga 3" xfId="21726" hidden="1"/>
    <cellStyle name="Uwaga 3" xfId="21725" hidden="1"/>
    <cellStyle name="Uwaga 3" xfId="21724" hidden="1"/>
    <cellStyle name="Uwaga 3" xfId="21711" hidden="1"/>
    <cellStyle name="Uwaga 3" xfId="21710" hidden="1"/>
    <cellStyle name="Uwaga 3" xfId="21709" hidden="1"/>
    <cellStyle name="Uwaga 3" xfId="21696" hidden="1"/>
    <cellStyle name="Uwaga 3" xfId="21695" hidden="1"/>
    <cellStyle name="Uwaga 3" xfId="21694" hidden="1"/>
    <cellStyle name="Uwaga 3" xfId="21681" hidden="1"/>
    <cellStyle name="Uwaga 3" xfId="21680" hidden="1"/>
    <cellStyle name="Uwaga 3" xfId="21679" hidden="1"/>
    <cellStyle name="Uwaga 3" xfId="21666" hidden="1"/>
    <cellStyle name="Uwaga 3" xfId="21665" hidden="1"/>
    <cellStyle name="Uwaga 3" xfId="21664" hidden="1"/>
    <cellStyle name="Uwaga 3" xfId="21652" hidden="1"/>
    <cellStyle name="Uwaga 3" xfId="21650" hidden="1"/>
    <cellStyle name="Uwaga 3" xfId="21648" hidden="1"/>
    <cellStyle name="Uwaga 3" xfId="21637" hidden="1"/>
    <cellStyle name="Uwaga 3" xfId="21635" hidden="1"/>
    <cellStyle name="Uwaga 3" xfId="21633" hidden="1"/>
    <cellStyle name="Uwaga 3" xfId="21622" hidden="1"/>
    <cellStyle name="Uwaga 3" xfId="21620" hidden="1"/>
    <cellStyle name="Uwaga 3" xfId="21618" hidden="1"/>
    <cellStyle name="Uwaga 3" xfId="21607" hidden="1"/>
    <cellStyle name="Uwaga 3" xfId="21605" hidden="1"/>
    <cellStyle name="Uwaga 3" xfId="21603" hidden="1"/>
    <cellStyle name="Uwaga 3" xfId="21592" hidden="1"/>
    <cellStyle name="Uwaga 3" xfId="21590" hidden="1"/>
    <cellStyle name="Uwaga 3" xfId="21588" hidden="1"/>
    <cellStyle name="Uwaga 3" xfId="21577" hidden="1"/>
    <cellStyle name="Uwaga 3" xfId="21575" hidden="1"/>
    <cellStyle name="Uwaga 3" xfId="21573" hidden="1"/>
    <cellStyle name="Uwaga 3" xfId="21562" hidden="1"/>
    <cellStyle name="Uwaga 3" xfId="21560" hidden="1"/>
    <cellStyle name="Uwaga 3" xfId="21558" hidden="1"/>
    <cellStyle name="Uwaga 3" xfId="21547" hidden="1"/>
    <cellStyle name="Uwaga 3" xfId="21545" hidden="1"/>
    <cellStyle name="Uwaga 3" xfId="21543" hidden="1"/>
    <cellStyle name="Uwaga 3" xfId="21532" hidden="1"/>
    <cellStyle name="Uwaga 3" xfId="21530" hidden="1"/>
    <cellStyle name="Uwaga 3" xfId="21528" hidden="1"/>
    <cellStyle name="Uwaga 3" xfId="21517" hidden="1"/>
    <cellStyle name="Uwaga 3" xfId="21515" hidden="1"/>
    <cellStyle name="Uwaga 3" xfId="21513" hidden="1"/>
    <cellStyle name="Uwaga 3" xfId="21502" hidden="1"/>
    <cellStyle name="Uwaga 3" xfId="21500" hidden="1"/>
    <cellStyle name="Uwaga 3" xfId="21498" hidden="1"/>
    <cellStyle name="Uwaga 3" xfId="21487" hidden="1"/>
    <cellStyle name="Uwaga 3" xfId="21485" hidden="1"/>
    <cellStyle name="Uwaga 3" xfId="21483" hidden="1"/>
    <cellStyle name="Uwaga 3" xfId="21472" hidden="1"/>
    <cellStyle name="Uwaga 3" xfId="21470" hidden="1"/>
    <cellStyle name="Uwaga 3" xfId="21467" hidden="1"/>
    <cellStyle name="Uwaga 3" xfId="21457" hidden="1"/>
    <cellStyle name="Uwaga 3" xfId="21454" hidden="1"/>
    <cellStyle name="Uwaga 3" xfId="21451" hidden="1"/>
    <cellStyle name="Uwaga 3" xfId="21442" hidden="1"/>
    <cellStyle name="Uwaga 3" xfId="21440" hidden="1"/>
    <cellStyle name="Uwaga 3" xfId="21437" hidden="1"/>
    <cellStyle name="Uwaga 3" xfId="21427" hidden="1"/>
    <cellStyle name="Uwaga 3" xfId="21425" hidden="1"/>
    <cellStyle name="Uwaga 3" xfId="21423" hidden="1"/>
    <cellStyle name="Uwaga 3" xfId="21412" hidden="1"/>
    <cellStyle name="Uwaga 3" xfId="21410" hidden="1"/>
    <cellStyle name="Uwaga 3" xfId="21408" hidden="1"/>
    <cellStyle name="Uwaga 3" xfId="21397" hidden="1"/>
    <cellStyle name="Uwaga 3" xfId="21395" hidden="1"/>
    <cellStyle name="Uwaga 3" xfId="21393" hidden="1"/>
    <cellStyle name="Uwaga 3" xfId="21382" hidden="1"/>
    <cellStyle name="Uwaga 3" xfId="21380" hidden="1"/>
    <cellStyle name="Uwaga 3" xfId="21378" hidden="1"/>
    <cellStyle name="Uwaga 3" xfId="21367" hidden="1"/>
    <cellStyle name="Uwaga 3" xfId="21365" hidden="1"/>
    <cellStyle name="Uwaga 3" xfId="21363" hidden="1"/>
    <cellStyle name="Uwaga 3" xfId="21352" hidden="1"/>
    <cellStyle name="Uwaga 3" xfId="21350" hidden="1"/>
    <cellStyle name="Uwaga 3" xfId="21347" hidden="1"/>
    <cellStyle name="Uwaga 3" xfId="21337" hidden="1"/>
    <cellStyle name="Uwaga 3" xfId="21334" hidden="1"/>
    <cellStyle name="Uwaga 3" xfId="21331" hidden="1"/>
    <cellStyle name="Uwaga 3" xfId="21322" hidden="1"/>
    <cellStyle name="Uwaga 3" xfId="21319" hidden="1"/>
    <cellStyle name="Uwaga 3" xfId="21316" hidden="1"/>
    <cellStyle name="Uwaga 3" xfId="21307" hidden="1"/>
    <cellStyle name="Uwaga 3" xfId="21305" hidden="1"/>
    <cellStyle name="Uwaga 3" xfId="21303" hidden="1"/>
    <cellStyle name="Uwaga 3" xfId="21292" hidden="1"/>
    <cellStyle name="Uwaga 3" xfId="21289" hidden="1"/>
    <cellStyle name="Uwaga 3" xfId="21286" hidden="1"/>
    <cellStyle name="Uwaga 3" xfId="21277" hidden="1"/>
    <cellStyle name="Uwaga 3" xfId="21274" hidden="1"/>
    <cellStyle name="Uwaga 3" xfId="21271" hidden="1"/>
    <cellStyle name="Uwaga 3" xfId="21262" hidden="1"/>
    <cellStyle name="Uwaga 3" xfId="21259" hidden="1"/>
    <cellStyle name="Uwaga 3" xfId="21256" hidden="1"/>
    <cellStyle name="Uwaga 3" xfId="21249" hidden="1"/>
    <cellStyle name="Uwaga 3" xfId="21245" hidden="1"/>
    <cellStyle name="Uwaga 3" xfId="21242" hidden="1"/>
    <cellStyle name="Uwaga 3" xfId="21234" hidden="1"/>
    <cellStyle name="Uwaga 3" xfId="21230" hidden="1"/>
    <cellStyle name="Uwaga 3" xfId="21227" hidden="1"/>
    <cellStyle name="Uwaga 3" xfId="21219" hidden="1"/>
    <cellStyle name="Uwaga 3" xfId="21215" hidden="1"/>
    <cellStyle name="Uwaga 3" xfId="21211" hidden="1"/>
    <cellStyle name="Uwaga 3" xfId="21204" hidden="1"/>
    <cellStyle name="Uwaga 3" xfId="21200" hidden="1"/>
    <cellStyle name="Uwaga 3" xfId="21197" hidden="1"/>
    <cellStyle name="Uwaga 3" xfId="21189" hidden="1"/>
    <cellStyle name="Uwaga 3" xfId="21185" hidden="1"/>
    <cellStyle name="Uwaga 3" xfId="21182" hidden="1"/>
    <cellStyle name="Uwaga 3" xfId="21173" hidden="1"/>
    <cellStyle name="Uwaga 3" xfId="21168" hidden="1"/>
    <cellStyle name="Uwaga 3" xfId="21164" hidden="1"/>
    <cellStyle name="Uwaga 3" xfId="21158" hidden="1"/>
    <cellStyle name="Uwaga 3" xfId="21153" hidden="1"/>
    <cellStyle name="Uwaga 3" xfId="21149" hidden="1"/>
    <cellStyle name="Uwaga 3" xfId="21143" hidden="1"/>
    <cellStyle name="Uwaga 3" xfId="21138" hidden="1"/>
    <cellStyle name="Uwaga 3" xfId="21134" hidden="1"/>
    <cellStyle name="Uwaga 3" xfId="21129" hidden="1"/>
    <cellStyle name="Uwaga 3" xfId="21125" hidden="1"/>
    <cellStyle name="Uwaga 3" xfId="21121" hidden="1"/>
    <cellStyle name="Uwaga 3" xfId="21114" hidden="1"/>
    <cellStyle name="Uwaga 3" xfId="21109" hidden="1"/>
    <cellStyle name="Uwaga 3" xfId="21105" hidden="1"/>
    <cellStyle name="Uwaga 3" xfId="21098" hidden="1"/>
    <cellStyle name="Uwaga 3" xfId="21093" hidden="1"/>
    <cellStyle name="Uwaga 3" xfId="21089" hidden="1"/>
    <cellStyle name="Uwaga 3" xfId="21084" hidden="1"/>
    <cellStyle name="Uwaga 3" xfId="21079" hidden="1"/>
    <cellStyle name="Uwaga 3" xfId="21075" hidden="1"/>
    <cellStyle name="Uwaga 3" xfId="21069" hidden="1"/>
    <cellStyle name="Uwaga 3" xfId="21065" hidden="1"/>
    <cellStyle name="Uwaga 3" xfId="21062" hidden="1"/>
    <cellStyle name="Uwaga 3" xfId="21055" hidden="1"/>
    <cellStyle name="Uwaga 3" xfId="21050" hidden="1"/>
    <cellStyle name="Uwaga 3" xfId="21045" hidden="1"/>
    <cellStyle name="Uwaga 3" xfId="21039" hidden="1"/>
    <cellStyle name="Uwaga 3" xfId="21034" hidden="1"/>
    <cellStyle name="Uwaga 3" xfId="21029" hidden="1"/>
    <cellStyle name="Uwaga 3" xfId="21024" hidden="1"/>
    <cellStyle name="Uwaga 3" xfId="21019" hidden="1"/>
    <cellStyle name="Uwaga 3" xfId="21014" hidden="1"/>
    <cellStyle name="Uwaga 3" xfId="21010" hidden="1"/>
    <cellStyle name="Uwaga 3" xfId="21006" hidden="1"/>
    <cellStyle name="Uwaga 3" xfId="21001" hidden="1"/>
    <cellStyle name="Uwaga 3" xfId="20994" hidden="1"/>
    <cellStyle name="Uwaga 3" xfId="20989" hidden="1"/>
    <cellStyle name="Uwaga 3" xfId="20984" hidden="1"/>
    <cellStyle name="Uwaga 3" xfId="20978" hidden="1"/>
    <cellStyle name="Uwaga 3" xfId="20973" hidden="1"/>
    <cellStyle name="Uwaga 3" xfId="20969" hidden="1"/>
    <cellStyle name="Uwaga 3" xfId="20964" hidden="1"/>
    <cellStyle name="Uwaga 3" xfId="20959" hidden="1"/>
    <cellStyle name="Uwaga 3" xfId="20954" hidden="1"/>
    <cellStyle name="Uwaga 3" xfId="20950" hidden="1"/>
    <cellStyle name="Uwaga 3" xfId="20945" hidden="1"/>
    <cellStyle name="Uwaga 3" xfId="20940" hidden="1"/>
    <cellStyle name="Uwaga 3" xfId="20935" hidden="1"/>
    <cellStyle name="Uwaga 3" xfId="20931" hidden="1"/>
    <cellStyle name="Uwaga 3" xfId="20927" hidden="1"/>
    <cellStyle name="Uwaga 3" xfId="20920" hidden="1"/>
    <cellStyle name="Uwaga 3" xfId="20916" hidden="1"/>
    <cellStyle name="Uwaga 3" xfId="20911" hidden="1"/>
    <cellStyle name="Uwaga 3" xfId="20905" hidden="1"/>
    <cellStyle name="Uwaga 3" xfId="20901" hidden="1"/>
    <cellStyle name="Uwaga 3" xfId="20896" hidden="1"/>
    <cellStyle name="Uwaga 3" xfId="20890" hidden="1"/>
    <cellStyle name="Uwaga 3" xfId="20886" hidden="1"/>
    <cellStyle name="Uwaga 3" xfId="20882" hidden="1"/>
    <cellStyle name="Uwaga 3" xfId="20875" hidden="1"/>
    <cellStyle name="Uwaga 3" xfId="20871" hidden="1"/>
    <cellStyle name="Uwaga 3" xfId="20867" hidden="1"/>
    <cellStyle name="Uwaga 3" xfId="21731" hidden="1"/>
    <cellStyle name="Uwaga 3" xfId="21729" hidden="1"/>
    <cellStyle name="Uwaga 3" xfId="21727" hidden="1"/>
    <cellStyle name="Uwaga 3" xfId="21714" hidden="1"/>
    <cellStyle name="Uwaga 3" xfId="21713" hidden="1"/>
    <cellStyle name="Uwaga 3" xfId="21712" hidden="1"/>
    <cellStyle name="Uwaga 3" xfId="21699" hidden="1"/>
    <cellStyle name="Uwaga 3" xfId="21698" hidden="1"/>
    <cellStyle name="Uwaga 3" xfId="21697" hidden="1"/>
    <cellStyle name="Uwaga 3" xfId="21685" hidden="1"/>
    <cellStyle name="Uwaga 3" xfId="21683" hidden="1"/>
    <cellStyle name="Uwaga 3" xfId="21682" hidden="1"/>
    <cellStyle name="Uwaga 3" xfId="21669" hidden="1"/>
    <cellStyle name="Uwaga 3" xfId="21668" hidden="1"/>
    <cellStyle name="Uwaga 3" xfId="21667" hidden="1"/>
    <cellStyle name="Uwaga 3" xfId="21655" hidden="1"/>
    <cellStyle name="Uwaga 3" xfId="21653" hidden="1"/>
    <cellStyle name="Uwaga 3" xfId="21651" hidden="1"/>
    <cellStyle name="Uwaga 3" xfId="21640" hidden="1"/>
    <cellStyle name="Uwaga 3" xfId="21638" hidden="1"/>
    <cellStyle name="Uwaga 3" xfId="21636" hidden="1"/>
    <cellStyle name="Uwaga 3" xfId="21625" hidden="1"/>
    <cellStyle name="Uwaga 3" xfId="21623" hidden="1"/>
    <cellStyle name="Uwaga 3" xfId="21621" hidden="1"/>
    <cellStyle name="Uwaga 3" xfId="21610" hidden="1"/>
    <cellStyle name="Uwaga 3" xfId="21608" hidden="1"/>
    <cellStyle name="Uwaga 3" xfId="21606" hidden="1"/>
    <cellStyle name="Uwaga 3" xfId="21595" hidden="1"/>
    <cellStyle name="Uwaga 3" xfId="21593" hidden="1"/>
    <cellStyle name="Uwaga 3" xfId="21591" hidden="1"/>
    <cellStyle name="Uwaga 3" xfId="21580" hidden="1"/>
    <cellStyle name="Uwaga 3" xfId="21578" hidden="1"/>
    <cellStyle name="Uwaga 3" xfId="21576" hidden="1"/>
    <cellStyle name="Uwaga 3" xfId="21565" hidden="1"/>
    <cellStyle name="Uwaga 3" xfId="21563" hidden="1"/>
    <cellStyle name="Uwaga 3" xfId="21561" hidden="1"/>
    <cellStyle name="Uwaga 3" xfId="21550" hidden="1"/>
    <cellStyle name="Uwaga 3" xfId="21548" hidden="1"/>
    <cellStyle name="Uwaga 3" xfId="21546" hidden="1"/>
    <cellStyle name="Uwaga 3" xfId="21535" hidden="1"/>
    <cellStyle name="Uwaga 3" xfId="21533" hidden="1"/>
    <cellStyle name="Uwaga 3" xfId="21531" hidden="1"/>
    <cellStyle name="Uwaga 3" xfId="21520" hidden="1"/>
    <cellStyle name="Uwaga 3" xfId="21518" hidden="1"/>
    <cellStyle name="Uwaga 3" xfId="21516" hidden="1"/>
    <cellStyle name="Uwaga 3" xfId="21505" hidden="1"/>
    <cellStyle name="Uwaga 3" xfId="21503" hidden="1"/>
    <cellStyle name="Uwaga 3" xfId="21501" hidden="1"/>
    <cellStyle name="Uwaga 3" xfId="21490" hidden="1"/>
    <cellStyle name="Uwaga 3" xfId="21488" hidden="1"/>
    <cellStyle name="Uwaga 3" xfId="21486" hidden="1"/>
    <cellStyle name="Uwaga 3" xfId="21475" hidden="1"/>
    <cellStyle name="Uwaga 3" xfId="21473" hidden="1"/>
    <cellStyle name="Uwaga 3" xfId="21471" hidden="1"/>
    <cellStyle name="Uwaga 3" xfId="21460" hidden="1"/>
    <cellStyle name="Uwaga 3" xfId="21458" hidden="1"/>
    <cellStyle name="Uwaga 3" xfId="21456" hidden="1"/>
    <cellStyle name="Uwaga 3" xfId="21445" hidden="1"/>
    <cellStyle name="Uwaga 3" xfId="21443" hidden="1"/>
    <cellStyle name="Uwaga 3" xfId="21441" hidden="1"/>
    <cellStyle name="Uwaga 3" xfId="21430" hidden="1"/>
    <cellStyle name="Uwaga 3" xfId="21428" hidden="1"/>
    <cellStyle name="Uwaga 3" xfId="21426" hidden="1"/>
    <cellStyle name="Uwaga 3" xfId="21415" hidden="1"/>
    <cellStyle name="Uwaga 3" xfId="21413" hidden="1"/>
    <cellStyle name="Uwaga 3" xfId="21411" hidden="1"/>
    <cellStyle name="Uwaga 3" xfId="21400" hidden="1"/>
    <cellStyle name="Uwaga 3" xfId="21398" hidden="1"/>
    <cellStyle name="Uwaga 3" xfId="21396" hidden="1"/>
    <cellStyle name="Uwaga 3" xfId="21385" hidden="1"/>
    <cellStyle name="Uwaga 3" xfId="21383" hidden="1"/>
    <cellStyle name="Uwaga 3" xfId="21381" hidden="1"/>
    <cellStyle name="Uwaga 3" xfId="21370" hidden="1"/>
    <cellStyle name="Uwaga 3" xfId="21368" hidden="1"/>
    <cellStyle name="Uwaga 3" xfId="21366" hidden="1"/>
    <cellStyle name="Uwaga 3" xfId="21355" hidden="1"/>
    <cellStyle name="Uwaga 3" xfId="21353" hidden="1"/>
    <cellStyle name="Uwaga 3" xfId="21351" hidden="1"/>
    <cellStyle name="Uwaga 3" xfId="21340" hidden="1"/>
    <cellStyle name="Uwaga 3" xfId="21338" hidden="1"/>
    <cellStyle name="Uwaga 3" xfId="21335" hidden="1"/>
    <cellStyle name="Uwaga 3" xfId="21325" hidden="1"/>
    <cellStyle name="Uwaga 3" xfId="21323" hidden="1"/>
    <cellStyle name="Uwaga 3" xfId="21321" hidden="1"/>
    <cellStyle name="Uwaga 3" xfId="21310" hidden="1"/>
    <cellStyle name="Uwaga 3" xfId="21308" hidden="1"/>
    <cellStyle name="Uwaga 3" xfId="21306" hidden="1"/>
    <cellStyle name="Uwaga 3" xfId="21295" hidden="1"/>
    <cellStyle name="Uwaga 3" xfId="21293" hidden="1"/>
    <cellStyle name="Uwaga 3" xfId="21290" hidden="1"/>
    <cellStyle name="Uwaga 3" xfId="21280" hidden="1"/>
    <cellStyle name="Uwaga 3" xfId="21278" hidden="1"/>
    <cellStyle name="Uwaga 3" xfId="21275" hidden="1"/>
    <cellStyle name="Uwaga 3" xfId="21265" hidden="1"/>
    <cellStyle name="Uwaga 3" xfId="21263" hidden="1"/>
    <cellStyle name="Uwaga 3" xfId="21260" hidden="1"/>
    <cellStyle name="Uwaga 3" xfId="21251" hidden="1"/>
    <cellStyle name="Uwaga 3" xfId="21248" hidden="1"/>
    <cellStyle name="Uwaga 3" xfId="21244" hidden="1"/>
    <cellStyle name="Uwaga 3" xfId="21236" hidden="1"/>
    <cellStyle name="Uwaga 3" xfId="21233" hidden="1"/>
    <cellStyle name="Uwaga 3" xfId="21229" hidden="1"/>
    <cellStyle name="Uwaga 3" xfId="21221" hidden="1"/>
    <cellStyle name="Uwaga 3" xfId="21218" hidden="1"/>
    <cellStyle name="Uwaga 3" xfId="21214" hidden="1"/>
    <cellStyle name="Uwaga 3" xfId="21206" hidden="1"/>
    <cellStyle name="Uwaga 3" xfId="21203" hidden="1"/>
    <cellStyle name="Uwaga 3" xfId="21199" hidden="1"/>
    <cellStyle name="Uwaga 3" xfId="21191" hidden="1"/>
    <cellStyle name="Uwaga 3" xfId="21188" hidden="1"/>
    <cellStyle name="Uwaga 3" xfId="21184" hidden="1"/>
    <cellStyle name="Uwaga 3" xfId="21176" hidden="1"/>
    <cellStyle name="Uwaga 3" xfId="21172" hidden="1"/>
    <cellStyle name="Uwaga 3" xfId="21167" hidden="1"/>
    <cellStyle name="Uwaga 3" xfId="21161" hidden="1"/>
    <cellStyle name="Uwaga 3" xfId="21157" hidden="1"/>
    <cellStyle name="Uwaga 3" xfId="21152" hidden="1"/>
    <cellStyle name="Uwaga 3" xfId="21146" hidden="1"/>
    <cellStyle name="Uwaga 3" xfId="21142" hidden="1"/>
    <cellStyle name="Uwaga 3" xfId="21137" hidden="1"/>
    <cellStyle name="Uwaga 3" xfId="21131" hidden="1"/>
    <cellStyle name="Uwaga 3" xfId="21128" hidden="1"/>
    <cellStyle name="Uwaga 3" xfId="21124" hidden="1"/>
    <cellStyle name="Uwaga 3" xfId="21116" hidden="1"/>
    <cellStyle name="Uwaga 3" xfId="21113" hidden="1"/>
    <cellStyle name="Uwaga 3" xfId="21108" hidden="1"/>
    <cellStyle name="Uwaga 3" xfId="21101" hidden="1"/>
    <cellStyle name="Uwaga 3" xfId="21097" hidden="1"/>
    <cellStyle name="Uwaga 3" xfId="21092" hidden="1"/>
    <cellStyle name="Uwaga 3" xfId="21086" hidden="1"/>
    <cellStyle name="Uwaga 3" xfId="21082" hidden="1"/>
    <cellStyle name="Uwaga 3" xfId="21077" hidden="1"/>
    <cellStyle name="Uwaga 3" xfId="21071" hidden="1"/>
    <cellStyle name="Uwaga 3" xfId="21068" hidden="1"/>
    <cellStyle name="Uwaga 3" xfId="21064" hidden="1"/>
    <cellStyle name="Uwaga 3" xfId="21056" hidden="1"/>
    <cellStyle name="Uwaga 3" xfId="21051" hidden="1"/>
    <cellStyle name="Uwaga 3" xfId="21046" hidden="1"/>
    <cellStyle name="Uwaga 3" xfId="21041" hidden="1"/>
    <cellStyle name="Uwaga 3" xfId="21036" hidden="1"/>
    <cellStyle name="Uwaga 3" xfId="21031" hidden="1"/>
    <cellStyle name="Uwaga 3" xfId="21026" hidden="1"/>
    <cellStyle name="Uwaga 3" xfId="21021" hidden="1"/>
    <cellStyle name="Uwaga 3" xfId="21016" hidden="1"/>
    <cellStyle name="Uwaga 3" xfId="21011" hidden="1"/>
    <cellStyle name="Uwaga 3" xfId="21007" hidden="1"/>
    <cellStyle name="Uwaga 3" xfId="21002" hidden="1"/>
    <cellStyle name="Uwaga 3" xfId="20995" hidden="1"/>
    <cellStyle name="Uwaga 3" xfId="20990" hidden="1"/>
    <cellStyle name="Uwaga 3" xfId="20985" hidden="1"/>
    <cellStyle name="Uwaga 3" xfId="20980" hidden="1"/>
    <cellStyle name="Uwaga 3" xfId="20975" hidden="1"/>
    <cellStyle name="Uwaga 3" xfId="20970" hidden="1"/>
    <cellStyle name="Uwaga 3" xfId="20965" hidden="1"/>
    <cellStyle name="Uwaga 3" xfId="20960" hidden="1"/>
    <cellStyle name="Uwaga 3" xfId="20955" hidden="1"/>
    <cellStyle name="Uwaga 3" xfId="20951" hidden="1"/>
    <cellStyle name="Uwaga 3" xfId="20946" hidden="1"/>
    <cellStyle name="Uwaga 3" xfId="20941" hidden="1"/>
    <cellStyle name="Uwaga 3" xfId="20936" hidden="1"/>
    <cellStyle name="Uwaga 3" xfId="20932" hidden="1"/>
    <cellStyle name="Uwaga 3" xfId="20928" hidden="1"/>
    <cellStyle name="Uwaga 3" xfId="20921" hidden="1"/>
    <cellStyle name="Uwaga 3" xfId="20917" hidden="1"/>
    <cellStyle name="Uwaga 3" xfId="20912" hidden="1"/>
    <cellStyle name="Uwaga 3" xfId="20906" hidden="1"/>
    <cellStyle name="Uwaga 3" xfId="20902" hidden="1"/>
    <cellStyle name="Uwaga 3" xfId="20897" hidden="1"/>
    <cellStyle name="Uwaga 3" xfId="20891" hidden="1"/>
    <cellStyle name="Uwaga 3" xfId="20887" hidden="1"/>
    <cellStyle name="Uwaga 3" xfId="20883" hidden="1"/>
    <cellStyle name="Uwaga 3" xfId="20876" hidden="1"/>
    <cellStyle name="Uwaga 3" xfId="20872" hidden="1"/>
    <cellStyle name="Uwaga 3" xfId="20868" hidden="1"/>
    <cellStyle name="Uwaga 3" xfId="21735" hidden="1"/>
    <cellStyle name="Uwaga 3" xfId="21734" hidden="1"/>
    <cellStyle name="Uwaga 3" xfId="21732" hidden="1"/>
    <cellStyle name="Uwaga 3" xfId="21719" hidden="1"/>
    <cellStyle name="Uwaga 3" xfId="21717" hidden="1"/>
    <cellStyle name="Uwaga 3" xfId="21715" hidden="1"/>
    <cellStyle name="Uwaga 3" xfId="21705" hidden="1"/>
    <cellStyle name="Uwaga 3" xfId="21703" hidden="1"/>
    <cellStyle name="Uwaga 3" xfId="21701" hidden="1"/>
    <cellStyle name="Uwaga 3" xfId="21690" hidden="1"/>
    <cellStyle name="Uwaga 3" xfId="21688" hidden="1"/>
    <cellStyle name="Uwaga 3" xfId="21686" hidden="1"/>
    <cellStyle name="Uwaga 3" xfId="21673" hidden="1"/>
    <cellStyle name="Uwaga 3" xfId="21671" hidden="1"/>
    <cellStyle name="Uwaga 3" xfId="21670" hidden="1"/>
    <cellStyle name="Uwaga 3" xfId="21657" hidden="1"/>
    <cellStyle name="Uwaga 3" xfId="21656" hidden="1"/>
    <cellStyle name="Uwaga 3" xfId="21654" hidden="1"/>
    <cellStyle name="Uwaga 3" xfId="21642" hidden="1"/>
    <cellStyle name="Uwaga 3" xfId="21641" hidden="1"/>
    <cellStyle name="Uwaga 3" xfId="21639" hidden="1"/>
    <cellStyle name="Uwaga 3" xfId="21627" hidden="1"/>
    <cellStyle name="Uwaga 3" xfId="21626" hidden="1"/>
    <cellStyle name="Uwaga 3" xfId="21624" hidden="1"/>
    <cellStyle name="Uwaga 3" xfId="21612" hidden="1"/>
    <cellStyle name="Uwaga 3" xfId="21611" hidden="1"/>
    <cellStyle name="Uwaga 3" xfId="21609" hidden="1"/>
    <cellStyle name="Uwaga 3" xfId="21597" hidden="1"/>
    <cellStyle name="Uwaga 3" xfId="21596" hidden="1"/>
    <cellStyle name="Uwaga 3" xfId="21594" hidden="1"/>
    <cellStyle name="Uwaga 3" xfId="21582" hidden="1"/>
    <cellStyle name="Uwaga 3" xfId="21581" hidden="1"/>
    <cellStyle name="Uwaga 3" xfId="21579" hidden="1"/>
    <cellStyle name="Uwaga 3" xfId="21567" hidden="1"/>
    <cellStyle name="Uwaga 3" xfId="21566" hidden="1"/>
    <cellStyle name="Uwaga 3" xfId="21564" hidden="1"/>
    <cellStyle name="Uwaga 3" xfId="21552" hidden="1"/>
    <cellStyle name="Uwaga 3" xfId="21551" hidden="1"/>
    <cellStyle name="Uwaga 3" xfId="21549" hidden="1"/>
    <cellStyle name="Uwaga 3" xfId="21537" hidden="1"/>
    <cellStyle name="Uwaga 3" xfId="21536" hidden="1"/>
    <cellStyle name="Uwaga 3" xfId="21534" hidden="1"/>
    <cellStyle name="Uwaga 3" xfId="21522" hidden="1"/>
    <cellStyle name="Uwaga 3" xfId="21521" hidden="1"/>
    <cellStyle name="Uwaga 3" xfId="21519" hidden="1"/>
    <cellStyle name="Uwaga 3" xfId="21507" hidden="1"/>
    <cellStyle name="Uwaga 3" xfId="21506" hidden="1"/>
    <cellStyle name="Uwaga 3" xfId="21504" hidden="1"/>
    <cellStyle name="Uwaga 3" xfId="21492" hidden="1"/>
    <cellStyle name="Uwaga 3" xfId="21491" hidden="1"/>
    <cellStyle name="Uwaga 3" xfId="21489" hidden="1"/>
    <cellStyle name="Uwaga 3" xfId="21477" hidden="1"/>
    <cellStyle name="Uwaga 3" xfId="21476" hidden="1"/>
    <cellStyle name="Uwaga 3" xfId="21474" hidden="1"/>
    <cellStyle name="Uwaga 3" xfId="21462" hidden="1"/>
    <cellStyle name="Uwaga 3" xfId="21461" hidden="1"/>
    <cellStyle name="Uwaga 3" xfId="21459" hidden="1"/>
    <cellStyle name="Uwaga 3" xfId="21447" hidden="1"/>
    <cellStyle name="Uwaga 3" xfId="21446" hidden="1"/>
    <cellStyle name="Uwaga 3" xfId="21444" hidden="1"/>
    <cellStyle name="Uwaga 3" xfId="21432" hidden="1"/>
    <cellStyle name="Uwaga 3" xfId="21431" hidden="1"/>
    <cellStyle name="Uwaga 3" xfId="21429" hidden="1"/>
    <cellStyle name="Uwaga 3" xfId="21417" hidden="1"/>
    <cellStyle name="Uwaga 3" xfId="21416" hidden="1"/>
    <cellStyle name="Uwaga 3" xfId="21414" hidden="1"/>
    <cellStyle name="Uwaga 3" xfId="21402" hidden="1"/>
    <cellStyle name="Uwaga 3" xfId="21401" hidden="1"/>
    <cellStyle name="Uwaga 3" xfId="21399" hidden="1"/>
    <cellStyle name="Uwaga 3" xfId="21387" hidden="1"/>
    <cellStyle name="Uwaga 3" xfId="21386" hidden="1"/>
    <cellStyle name="Uwaga 3" xfId="21384" hidden="1"/>
    <cellStyle name="Uwaga 3" xfId="21372" hidden="1"/>
    <cellStyle name="Uwaga 3" xfId="21371" hidden="1"/>
    <cellStyle name="Uwaga 3" xfId="21369" hidden="1"/>
    <cellStyle name="Uwaga 3" xfId="21357" hidden="1"/>
    <cellStyle name="Uwaga 3" xfId="21356" hidden="1"/>
    <cellStyle name="Uwaga 3" xfId="21354" hidden="1"/>
    <cellStyle name="Uwaga 3" xfId="21342" hidden="1"/>
    <cellStyle name="Uwaga 3" xfId="21341" hidden="1"/>
    <cellStyle name="Uwaga 3" xfId="21339" hidden="1"/>
    <cellStyle name="Uwaga 3" xfId="21327" hidden="1"/>
    <cellStyle name="Uwaga 3" xfId="21326" hidden="1"/>
    <cellStyle name="Uwaga 3" xfId="21324" hidden="1"/>
    <cellStyle name="Uwaga 3" xfId="21312" hidden="1"/>
    <cellStyle name="Uwaga 3" xfId="21311" hidden="1"/>
    <cellStyle name="Uwaga 3" xfId="21309" hidden="1"/>
    <cellStyle name="Uwaga 3" xfId="21297" hidden="1"/>
    <cellStyle name="Uwaga 3" xfId="21296" hidden="1"/>
    <cellStyle name="Uwaga 3" xfId="21294" hidden="1"/>
    <cellStyle name="Uwaga 3" xfId="21282" hidden="1"/>
    <cellStyle name="Uwaga 3" xfId="21281" hidden="1"/>
    <cellStyle name="Uwaga 3" xfId="21279" hidden="1"/>
    <cellStyle name="Uwaga 3" xfId="21267" hidden="1"/>
    <cellStyle name="Uwaga 3" xfId="21266" hidden="1"/>
    <cellStyle name="Uwaga 3" xfId="21264" hidden="1"/>
    <cellStyle name="Uwaga 3" xfId="21252" hidden="1"/>
    <cellStyle name="Uwaga 3" xfId="21250" hidden="1"/>
    <cellStyle name="Uwaga 3" xfId="21247" hidden="1"/>
    <cellStyle name="Uwaga 3" xfId="21237" hidden="1"/>
    <cellStyle name="Uwaga 3" xfId="21235" hidden="1"/>
    <cellStyle name="Uwaga 3" xfId="21232" hidden="1"/>
    <cellStyle name="Uwaga 3" xfId="21222" hidden="1"/>
    <cellStyle name="Uwaga 3" xfId="21220" hidden="1"/>
    <cellStyle name="Uwaga 3" xfId="21217" hidden="1"/>
    <cellStyle name="Uwaga 3" xfId="21207" hidden="1"/>
    <cellStyle name="Uwaga 3" xfId="21205" hidden="1"/>
    <cellStyle name="Uwaga 3" xfId="21202" hidden="1"/>
    <cellStyle name="Uwaga 3" xfId="21192" hidden="1"/>
    <cellStyle name="Uwaga 3" xfId="21190" hidden="1"/>
    <cellStyle name="Uwaga 3" xfId="21187" hidden="1"/>
    <cellStyle name="Uwaga 3" xfId="21177" hidden="1"/>
    <cellStyle name="Uwaga 3" xfId="21175" hidden="1"/>
    <cellStyle name="Uwaga 3" xfId="21171" hidden="1"/>
    <cellStyle name="Uwaga 3" xfId="21162" hidden="1"/>
    <cellStyle name="Uwaga 3" xfId="21159" hidden="1"/>
    <cellStyle name="Uwaga 3" xfId="21155" hidden="1"/>
    <cellStyle name="Uwaga 3" xfId="21147" hidden="1"/>
    <cellStyle name="Uwaga 3" xfId="21145" hidden="1"/>
    <cellStyle name="Uwaga 3" xfId="21141" hidden="1"/>
    <cellStyle name="Uwaga 3" xfId="21132" hidden="1"/>
    <cellStyle name="Uwaga 3" xfId="21130" hidden="1"/>
    <cellStyle name="Uwaga 3" xfId="21127" hidden="1"/>
    <cellStyle name="Uwaga 3" xfId="21117" hidden="1"/>
    <cellStyle name="Uwaga 3" xfId="21115" hidden="1"/>
    <cellStyle name="Uwaga 3" xfId="21110" hidden="1"/>
    <cellStyle name="Uwaga 3" xfId="21102" hidden="1"/>
    <cellStyle name="Uwaga 3" xfId="21100" hidden="1"/>
    <cellStyle name="Uwaga 3" xfId="21095" hidden="1"/>
    <cellStyle name="Uwaga 3" xfId="21087" hidden="1"/>
    <cellStyle name="Uwaga 3" xfId="21085" hidden="1"/>
    <cellStyle name="Uwaga 3" xfId="21080" hidden="1"/>
    <cellStyle name="Uwaga 3" xfId="21072" hidden="1"/>
    <cellStyle name="Uwaga 3" xfId="21070" hidden="1"/>
    <cellStyle name="Uwaga 3" xfId="21066" hidden="1"/>
    <cellStyle name="Uwaga 3" xfId="21057" hidden="1"/>
    <cellStyle name="Uwaga 3" xfId="21054" hidden="1"/>
    <cellStyle name="Uwaga 3" xfId="21049" hidden="1"/>
    <cellStyle name="Uwaga 3" xfId="21042" hidden="1"/>
    <cellStyle name="Uwaga 3" xfId="21038" hidden="1"/>
    <cellStyle name="Uwaga 3" xfId="21033" hidden="1"/>
    <cellStyle name="Uwaga 3" xfId="21027" hidden="1"/>
    <cellStyle name="Uwaga 3" xfId="21023" hidden="1"/>
    <cellStyle name="Uwaga 3" xfId="21018" hidden="1"/>
    <cellStyle name="Uwaga 3" xfId="21012" hidden="1"/>
    <cellStyle name="Uwaga 3" xfId="21009" hidden="1"/>
    <cellStyle name="Uwaga 3" xfId="21005" hidden="1"/>
    <cellStyle name="Uwaga 3" xfId="20996" hidden="1"/>
    <cellStyle name="Uwaga 3" xfId="20991" hidden="1"/>
    <cellStyle name="Uwaga 3" xfId="20986" hidden="1"/>
    <cellStyle name="Uwaga 3" xfId="20981" hidden="1"/>
    <cellStyle name="Uwaga 3" xfId="20976" hidden="1"/>
    <cellStyle name="Uwaga 3" xfId="20971" hidden="1"/>
    <cellStyle name="Uwaga 3" xfId="20966" hidden="1"/>
    <cellStyle name="Uwaga 3" xfId="20961" hidden="1"/>
    <cellStyle name="Uwaga 3" xfId="20956" hidden="1"/>
    <cellStyle name="Uwaga 3" xfId="20952" hidden="1"/>
    <cellStyle name="Uwaga 3" xfId="20947" hidden="1"/>
    <cellStyle name="Uwaga 3" xfId="20942" hidden="1"/>
    <cellStyle name="Uwaga 3" xfId="20937" hidden="1"/>
    <cellStyle name="Uwaga 3" xfId="20933" hidden="1"/>
    <cellStyle name="Uwaga 3" xfId="20929" hidden="1"/>
    <cellStyle name="Uwaga 3" xfId="20922" hidden="1"/>
    <cellStyle name="Uwaga 3" xfId="20918" hidden="1"/>
    <cellStyle name="Uwaga 3" xfId="20913" hidden="1"/>
    <cellStyle name="Uwaga 3" xfId="20907" hidden="1"/>
    <cellStyle name="Uwaga 3" xfId="20903" hidden="1"/>
    <cellStyle name="Uwaga 3" xfId="20898" hidden="1"/>
    <cellStyle name="Uwaga 3" xfId="20892" hidden="1"/>
    <cellStyle name="Uwaga 3" xfId="20888" hidden="1"/>
    <cellStyle name="Uwaga 3" xfId="20884" hidden="1"/>
    <cellStyle name="Uwaga 3" xfId="20877" hidden="1"/>
    <cellStyle name="Uwaga 3" xfId="20873" hidden="1"/>
    <cellStyle name="Uwaga 3" xfId="20869" hidden="1"/>
    <cellStyle name="Uwaga 3" xfId="19791" hidden="1"/>
    <cellStyle name="Uwaga 3" xfId="19787" hidden="1"/>
    <cellStyle name="Uwaga 3" xfId="19783" hidden="1"/>
    <cellStyle name="Uwaga 3" xfId="19743" hidden="1"/>
    <cellStyle name="Uwaga 3" xfId="19739" hidden="1"/>
    <cellStyle name="Uwaga 3" xfId="19735" hidden="1"/>
    <cellStyle name="Uwaga 3" xfId="19706" hidden="1"/>
    <cellStyle name="Uwaga 3" xfId="19701" hidden="1"/>
    <cellStyle name="Uwaga 3" xfId="19698" hidden="1"/>
    <cellStyle name="Uwaga 3" xfId="19670" hidden="1"/>
    <cellStyle name="Uwaga 3" xfId="19668" hidden="1"/>
    <cellStyle name="Uwaga 3" xfId="19664" hidden="1"/>
    <cellStyle name="Uwaga 3" xfId="19627" hidden="1"/>
    <cellStyle name="Uwaga 3" xfId="19624" hidden="1"/>
    <cellStyle name="Uwaga 3" xfId="19619" hidden="1"/>
    <cellStyle name="Uwaga 3" xfId="19578" hidden="1"/>
    <cellStyle name="Uwaga 3" xfId="19574" hidden="1"/>
    <cellStyle name="Uwaga 3" xfId="19570" hidden="1"/>
    <cellStyle name="Uwaga 3" xfId="19537" hidden="1"/>
    <cellStyle name="Uwaga 3" xfId="19532" hidden="1"/>
    <cellStyle name="Uwaga 3" xfId="19528" hidden="1"/>
    <cellStyle name="Uwaga 3" xfId="19499" hidden="1"/>
    <cellStyle name="Uwaga 3" xfId="19496" hidden="1"/>
    <cellStyle name="Uwaga 3" xfId="19490" hidden="1"/>
    <cellStyle name="Uwaga 3" xfId="19463" hidden="1"/>
    <cellStyle name="Uwaga 3" xfId="19458" hidden="1"/>
    <cellStyle name="Uwaga 3" xfId="19454" hidden="1"/>
    <cellStyle name="Uwaga 3" xfId="19416" hidden="1"/>
    <cellStyle name="Uwaga 3" xfId="19410" hidden="1"/>
    <cellStyle name="Uwaga 3" xfId="19406" hidden="1"/>
    <cellStyle name="Uwaga 3" xfId="19373" hidden="1"/>
    <cellStyle name="Uwaga 3" xfId="19368" hidden="1"/>
    <cellStyle name="Uwaga 3" xfId="19363" hidden="1"/>
    <cellStyle name="Uwaga 3" xfId="19334" hidden="1"/>
    <cellStyle name="Uwaga 3" xfId="19330" hidden="1"/>
    <cellStyle name="Uwaga 3" xfId="19326" hidden="1"/>
    <cellStyle name="Uwaga 3" xfId="19296" hidden="1"/>
    <cellStyle name="Uwaga 3" xfId="19293" hidden="1"/>
    <cellStyle name="Uwaga 3" xfId="19289" hidden="1"/>
    <cellStyle name="Uwaga 3" xfId="19251" hidden="1"/>
    <cellStyle name="Uwaga 3" xfId="19246" hidden="1"/>
    <cellStyle name="Uwaga 3" xfId="19240" hidden="1"/>
    <cellStyle name="Uwaga 3" xfId="19209" hidden="1"/>
    <cellStyle name="Uwaga 3" xfId="19205" hidden="1"/>
    <cellStyle name="Uwaga 3" xfId="19200" hidden="1"/>
    <cellStyle name="Uwaga 3" xfId="19169" hidden="1"/>
    <cellStyle name="Uwaga 3" xfId="19165" hidden="1"/>
    <cellStyle name="Uwaga 3" xfId="19161" hidden="1"/>
    <cellStyle name="Uwaga 3" xfId="19131" hidden="1"/>
    <cellStyle name="Uwaga 3" xfId="19127" hidden="1"/>
    <cellStyle name="Uwaga 3" xfId="19123" hidden="1"/>
    <cellStyle name="Uwaga 3" xfId="19085" hidden="1"/>
    <cellStyle name="Uwaga 3" xfId="19081" hidden="1"/>
    <cellStyle name="Uwaga 3" xfId="19075" hidden="1"/>
    <cellStyle name="Uwaga 3" xfId="19043" hidden="1"/>
    <cellStyle name="Uwaga 3" xfId="19038" hidden="1"/>
    <cellStyle name="Uwaga 3" xfId="19032" hidden="1"/>
    <cellStyle name="Uwaga 3" xfId="19001" hidden="1"/>
    <cellStyle name="Uwaga 3" xfId="18997" hidden="1"/>
    <cellStyle name="Uwaga 3" xfId="18992" hidden="1"/>
    <cellStyle name="Uwaga 3" xfId="18965" hidden="1"/>
    <cellStyle name="Uwaga 3" xfId="18961" hidden="1"/>
    <cellStyle name="Uwaga 3" xfId="18957" hidden="1"/>
    <cellStyle name="Uwaga 3" xfId="18919" hidden="1"/>
    <cellStyle name="Uwaga 3" xfId="18915" hidden="1"/>
    <cellStyle name="Uwaga 3" xfId="18911" hidden="1"/>
    <cellStyle name="Uwaga 3" xfId="18877" hidden="1"/>
    <cellStyle name="Uwaga 3" xfId="18872" hidden="1"/>
    <cellStyle name="Uwaga 3" xfId="18869" hidden="1"/>
    <cellStyle name="Uwaga 3" xfId="18839" hidden="1"/>
    <cellStyle name="Uwaga 3" xfId="18835" hidden="1"/>
    <cellStyle name="Uwaga 3" xfId="18831" hidden="1"/>
    <cellStyle name="Uwaga 3" xfId="18800" hidden="1"/>
    <cellStyle name="Uwaga 3" xfId="18796" hidden="1"/>
    <cellStyle name="Uwaga 3" xfId="18792" hidden="1"/>
    <cellStyle name="Uwaga 3" xfId="18754" hidden="1"/>
    <cellStyle name="Uwaga 3" xfId="18749" hidden="1"/>
    <cellStyle name="Uwaga 3" xfId="18744" hidden="1"/>
    <cellStyle name="Uwaga 3" xfId="18712" hidden="1"/>
    <cellStyle name="Uwaga 3" xfId="18706" hidden="1"/>
    <cellStyle name="Uwaga 3" xfId="18700" hidden="1"/>
    <cellStyle name="Uwaga 3" xfId="18673" hidden="1"/>
    <cellStyle name="Uwaga 3" xfId="18667" hidden="1"/>
    <cellStyle name="Uwaga 3" xfId="18661" hidden="1"/>
    <cellStyle name="Uwaga 3" xfId="18636" hidden="1"/>
    <cellStyle name="Uwaga 3" xfId="18632" hidden="1"/>
    <cellStyle name="Uwaga 3" xfId="18627" hidden="1"/>
    <cellStyle name="Uwaga 3" xfId="18589" hidden="1"/>
    <cellStyle name="Uwaga 3" xfId="18584" hidden="1"/>
    <cellStyle name="Uwaga 3" xfId="18578" hidden="1"/>
    <cellStyle name="Uwaga 3" xfId="18547" hidden="1"/>
    <cellStyle name="Uwaga 3" xfId="18541" hidden="1"/>
    <cellStyle name="Uwaga 3" xfId="18535" hidden="1"/>
    <cellStyle name="Uwaga 3" xfId="18505" hidden="1"/>
    <cellStyle name="Uwaga 3" xfId="18500" hidden="1"/>
    <cellStyle name="Uwaga 3" xfId="18494" hidden="1"/>
    <cellStyle name="Uwaga 3" xfId="18470" hidden="1"/>
    <cellStyle name="Uwaga 3" xfId="18467" hidden="1"/>
    <cellStyle name="Uwaga 3" xfId="18462" hidden="1"/>
    <cellStyle name="Uwaga 3" xfId="18428" hidden="1"/>
    <cellStyle name="Uwaga 3" xfId="18422" hidden="1"/>
    <cellStyle name="Uwaga 3" xfId="18416" hidden="1"/>
    <cellStyle name="Uwaga 3" xfId="18386" hidden="1"/>
    <cellStyle name="Uwaga 3" xfId="18380" hidden="1"/>
    <cellStyle name="Uwaga 3" xfId="18373" hidden="1"/>
    <cellStyle name="Uwaga 3" xfId="18345" hidden="1"/>
    <cellStyle name="Uwaga 3" xfId="18341" hidden="1"/>
    <cellStyle name="Uwaga 3" xfId="18337" hidden="1"/>
    <cellStyle name="Uwaga 3" xfId="18303" hidden="1"/>
    <cellStyle name="Uwaga 3" xfId="18299" hidden="1"/>
    <cellStyle name="Uwaga 3" xfId="18296" hidden="1"/>
    <cellStyle name="Uwaga 3" xfId="18260" hidden="1"/>
    <cellStyle name="Uwaga 3" xfId="18254" hidden="1"/>
    <cellStyle name="Uwaga 3" xfId="18248" hidden="1"/>
    <cellStyle name="Uwaga 3" xfId="18218" hidden="1"/>
    <cellStyle name="Uwaga 3" xfId="18212" hidden="1"/>
    <cellStyle name="Uwaga 3" xfId="18207" hidden="1"/>
    <cellStyle name="Uwaga 3" xfId="18176" hidden="1"/>
    <cellStyle name="Uwaga 3" xfId="18171" hidden="1"/>
    <cellStyle name="Uwaga 3" xfId="18166" hidden="1"/>
    <cellStyle name="Uwaga 3" xfId="18135" hidden="1"/>
    <cellStyle name="Uwaga 3" xfId="18131" hidden="1"/>
    <cellStyle name="Uwaga 3" xfId="18127" hidden="1"/>
    <cellStyle name="Uwaga 3" xfId="18094" hidden="1"/>
    <cellStyle name="Uwaga 3" xfId="18088" hidden="1"/>
    <cellStyle name="Uwaga 3" xfId="18084" hidden="1"/>
    <cellStyle name="Uwaga 3" xfId="18051" hidden="1"/>
    <cellStyle name="Uwaga 3" xfId="18045" hidden="1"/>
    <cellStyle name="Uwaga 3" xfId="18041" hidden="1"/>
    <cellStyle name="Uwaga 3" xfId="18010" hidden="1"/>
    <cellStyle name="Uwaga 3" xfId="18004" hidden="1"/>
    <cellStyle name="Uwaga 3" xfId="18000" hidden="1"/>
    <cellStyle name="Uwaga 3" xfId="17968" hidden="1"/>
    <cellStyle name="Uwaga 3" xfId="17963" hidden="1"/>
    <cellStyle name="Uwaga 3" xfId="17960" hidden="1"/>
    <cellStyle name="Uwaga 3" xfId="17928" hidden="1"/>
    <cellStyle name="Uwaga 3" xfId="17921" hidden="1"/>
    <cellStyle name="Uwaga 3" xfId="17916" hidden="1"/>
    <cellStyle name="Uwaga 3" xfId="17885" hidden="1"/>
    <cellStyle name="Uwaga 3" xfId="17878" hidden="1"/>
    <cellStyle name="Uwaga 3" xfId="17873" hidden="1"/>
    <cellStyle name="Uwaga 3" xfId="17843" hidden="1"/>
    <cellStyle name="Uwaga 3" xfId="17836" hidden="1"/>
    <cellStyle name="Uwaga 3" xfId="17831" hidden="1"/>
    <cellStyle name="Uwaga 3" xfId="17803" hidden="1"/>
    <cellStyle name="Uwaga 3" xfId="17796" hidden="1"/>
    <cellStyle name="Uwaga 3" xfId="17791" hidden="1"/>
    <cellStyle name="Uwaga 3" xfId="17761" hidden="1"/>
    <cellStyle name="Uwaga 3" xfId="17753" hidden="1"/>
    <cellStyle name="Uwaga 3" xfId="17747" hidden="1"/>
    <cellStyle name="Uwaga 3" xfId="17719" hidden="1"/>
    <cellStyle name="Uwaga 3" xfId="17710" hidden="1"/>
    <cellStyle name="Uwaga 3" xfId="17705" hidden="1"/>
    <cellStyle name="Uwaga 3" xfId="17680" hidden="1"/>
    <cellStyle name="Uwaga 3" xfId="17670" hidden="1"/>
    <cellStyle name="Uwaga 3" xfId="17663" hidden="1"/>
    <cellStyle name="Uwaga 3" xfId="17641" hidden="1"/>
    <cellStyle name="Uwaga 3" xfId="17629" hidden="1"/>
    <cellStyle name="Uwaga 3" xfId="17622" hidden="1"/>
    <cellStyle name="Uwaga 3" xfId="17602" hidden="1"/>
    <cellStyle name="Uwaga 3" xfId="17590" hidden="1"/>
    <cellStyle name="Uwaga 3" xfId="17582" hidden="1"/>
    <cellStyle name="Uwaga 3" xfId="17562" hidden="1"/>
    <cellStyle name="Uwaga 3" xfId="17550" hidden="1"/>
    <cellStyle name="Uwaga 3" xfId="17539" hidden="1"/>
    <cellStyle name="Uwaga 3" xfId="17522" hidden="1"/>
    <cellStyle name="Uwaga 3" xfId="17510" hidden="1"/>
    <cellStyle name="Uwaga 3" xfId="17497" hidden="1"/>
    <cellStyle name="Uwaga 3" xfId="17482" hidden="1"/>
    <cellStyle name="Uwaga 3" xfId="17469" hidden="1"/>
    <cellStyle name="Uwaga 3" xfId="17456" hidden="1"/>
    <cellStyle name="Uwaga 3" xfId="17440" hidden="1"/>
    <cellStyle name="Uwaga 3" xfId="17428" hidden="1"/>
    <cellStyle name="Uwaga 3" xfId="17415" hidden="1"/>
    <cellStyle name="Uwaga 3" xfId="21865" hidden="1"/>
    <cellStyle name="Uwaga 3" xfId="21866" hidden="1"/>
    <cellStyle name="Uwaga 3" xfId="21868" hidden="1"/>
    <cellStyle name="Uwaga 3" xfId="21880" hidden="1"/>
    <cellStyle name="Uwaga 3" xfId="21881" hidden="1"/>
    <cellStyle name="Uwaga 3" xfId="21886" hidden="1"/>
    <cellStyle name="Uwaga 3" xfId="21895" hidden="1"/>
    <cellStyle name="Uwaga 3" xfId="21896" hidden="1"/>
    <cellStyle name="Uwaga 3" xfId="21901" hidden="1"/>
    <cellStyle name="Uwaga 3" xfId="21910" hidden="1"/>
    <cellStyle name="Uwaga 3" xfId="21911" hidden="1"/>
    <cellStyle name="Uwaga 3" xfId="21912" hidden="1"/>
    <cellStyle name="Uwaga 3" xfId="21925" hidden="1"/>
    <cellStyle name="Uwaga 3" xfId="21930" hidden="1"/>
    <cellStyle name="Uwaga 3" xfId="21935" hidden="1"/>
    <cellStyle name="Uwaga 3" xfId="21945" hidden="1"/>
    <cellStyle name="Uwaga 3" xfId="21950" hidden="1"/>
    <cellStyle name="Uwaga 3" xfId="21954" hidden="1"/>
    <cellStyle name="Uwaga 3" xfId="21961" hidden="1"/>
    <cellStyle name="Uwaga 3" xfId="21966" hidden="1"/>
    <cellStyle name="Uwaga 3" xfId="21969" hidden="1"/>
    <cellStyle name="Uwaga 3" xfId="21975" hidden="1"/>
    <cellStyle name="Uwaga 3" xfId="21980" hidden="1"/>
    <cellStyle name="Uwaga 3" xfId="21984" hidden="1"/>
    <cellStyle name="Uwaga 3" xfId="21985" hidden="1"/>
    <cellStyle name="Uwaga 3" xfId="21986" hidden="1"/>
    <cellStyle name="Uwaga 3" xfId="21990" hidden="1"/>
    <cellStyle name="Uwaga 3" xfId="22002" hidden="1"/>
    <cellStyle name="Uwaga 3" xfId="22007" hidden="1"/>
    <cellStyle name="Uwaga 3" xfId="22012" hidden="1"/>
    <cellStyle name="Uwaga 3" xfId="22017" hidden="1"/>
    <cellStyle name="Uwaga 3" xfId="22022" hidden="1"/>
    <cellStyle name="Uwaga 3" xfId="22027" hidden="1"/>
    <cellStyle name="Uwaga 3" xfId="22031" hidden="1"/>
    <cellStyle name="Uwaga 3" xfId="22035" hidden="1"/>
    <cellStyle name="Uwaga 3" xfId="22040" hidden="1"/>
    <cellStyle name="Uwaga 3" xfId="22045" hidden="1"/>
    <cellStyle name="Uwaga 3" xfId="22046" hidden="1"/>
    <cellStyle name="Uwaga 3" xfId="22048" hidden="1"/>
    <cellStyle name="Uwaga 3" xfId="22061" hidden="1"/>
    <cellStyle name="Uwaga 3" xfId="22065" hidden="1"/>
    <cellStyle name="Uwaga 3" xfId="22070" hidden="1"/>
    <cellStyle name="Uwaga 3" xfId="22077" hidden="1"/>
    <cellStyle name="Uwaga 3" xfId="22081" hidden="1"/>
    <cellStyle name="Uwaga 3" xfId="22086" hidden="1"/>
    <cellStyle name="Uwaga 3" xfId="22091" hidden="1"/>
    <cellStyle name="Uwaga 3" xfId="22094" hidden="1"/>
    <cellStyle name="Uwaga 3" xfId="22099" hidden="1"/>
    <cellStyle name="Uwaga 3" xfId="22105" hidden="1"/>
    <cellStyle name="Uwaga 3" xfId="22106" hidden="1"/>
    <cellStyle name="Uwaga 3" xfId="22109" hidden="1"/>
    <cellStyle name="Uwaga 3" xfId="22122" hidden="1"/>
    <cellStyle name="Uwaga 3" xfId="22126" hidden="1"/>
    <cellStyle name="Uwaga 3" xfId="22131" hidden="1"/>
    <cellStyle name="Uwaga 3" xfId="22138" hidden="1"/>
    <cellStyle name="Uwaga 3" xfId="22143" hidden="1"/>
    <cellStyle name="Uwaga 3" xfId="22147" hidden="1"/>
    <cellStyle name="Uwaga 3" xfId="22152" hidden="1"/>
    <cellStyle name="Uwaga 3" xfId="22156" hidden="1"/>
    <cellStyle name="Uwaga 3" xfId="22161" hidden="1"/>
    <cellStyle name="Uwaga 3" xfId="22165" hidden="1"/>
    <cellStyle name="Uwaga 3" xfId="22166" hidden="1"/>
    <cellStyle name="Uwaga 3" xfId="22168" hidden="1"/>
    <cellStyle name="Uwaga 3" xfId="22180" hidden="1"/>
    <cellStyle name="Uwaga 3" xfId="22181" hidden="1"/>
    <cellStyle name="Uwaga 3" xfId="22183" hidden="1"/>
    <cellStyle name="Uwaga 3" xfId="22195" hidden="1"/>
    <cellStyle name="Uwaga 3" xfId="22197" hidden="1"/>
    <cellStyle name="Uwaga 3" xfId="22200" hidden="1"/>
    <cellStyle name="Uwaga 3" xfId="22210" hidden="1"/>
    <cellStyle name="Uwaga 3" xfId="22211" hidden="1"/>
    <cellStyle name="Uwaga 3" xfId="22213" hidden="1"/>
    <cellStyle name="Uwaga 3" xfId="22225" hidden="1"/>
    <cellStyle name="Uwaga 3" xfId="22226" hidden="1"/>
    <cellStyle name="Uwaga 3" xfId="22227" hidden="1"/>
    <cellStyle name="Uwaga 3" xfId="22241" hidden="1"/>
    <cellStyle name="Uwaga 3" xfId="22244" hidden="1"/>
    <cellStyle name="Uwaga 3" xfId="22248" hidden="1"/>
    <cellStyle name="Uwaga 3" xfId="22256" hidden="1"/>
    <cellStyle name="Uwaga 3" xfId="22259" hidden="1"/>
    <cellStyle name="Uwaga 3" xfId="22263" hidden="1"/>
    <cellStyle name="Uwaga 3" xfId="22271" hidden="1"/>
    <cellStyle name="Uwaga 3" xfId="22274" hidden="1"/>
    <cellStyle name="Uwaga 3" xfId="22278" hidden="1"/>
    <cellStyle name="Uwaga 3" xfId="22285" hidden="1"/>
    <cellStyle name="Uwaga 3" xfId="22286" hidden="1"/>
    <cellStyle name="Uwaga 3" xfId="22288" hidden="1"/>
    <cellStyle name="Uwaga 3" xfId="22301" hidden="1"/>
    <cellStyle name="Uwaga 3" xfId="22304" hidden="1"/>
    <cellStyle name="Uwaga 3" xfId="22307" hidden="1"/>
    <cellStyle name="Uwaga 3" xfId="22316" hidden="1"/>
    <cellStyle name="Uwaga 3" xfId="22319" hidden="1"/>
    <cellStyle name="Uwaga 3" xfId="22323" hidden="1"/>
    <cellStyle name="Uwaga 3" xfId="22331" hidden="1"/>
    <cellStyle name="Uwaga 3" xfId="22333" hidden="1"/>
    <cellStyle name="Uwaga 3" xfId="22336" hidden="1"/>
    <cellStyle name="Uwaga 3" xfId="22345" hidden="1"/>
    <cellStyle name="Uwaga 3" xfId="22346" hidden="1"/>
    <cellStyle name="Uwaga 3" xfId="22347" hidden="1"/>
    <cellStyle name="Uwaga 3" xfId="22360" hidden="1"/>
    <cellStyle name="Uwaga 3" xfId="22361" hidden="1"/>
    <cellStyle name="Uwaga 3" xfId="22363" hidden="1"/>
    <cellStyle name="Uwaga 3" xfId="22375" hidden="1"/>
    <cellStyle name="Uwaga 3" xfId="22376" hidden="1"/>
    <cellStyle name="Uwaga 3" xfId="22378" hidden="1"/>
    <cellStyle name="Uwaga 3" xfId="22390" hidden="1"/>
    <cellStyle name="Uwaga 3" xfId="22391" hidden="1"/>
    <cellStyle name="Uwaga 3" xfId="22393" hidden="1"/>
    <cellStyle name="Uwaga 3" xfId="22405" hidden="1"/>
    <cellStyle name="Uwaga 3" xfId="22406" hidden="1"/>
    <cellStyle name="Uwaga 3" xfId="22407" hidden="1"/>
    <cellStyle name="Uwaga 3" xfId="22421" hidden="1"/>
    <cellStyle name="Uwaga 3" xfId="22423" hidden="1"/>
    <cellStyle name="Uwaga 3" xfId="22426" hidden="1"/>
    <cellStyle name="Uwaga 3" xfId="22436" hidden="1"/>
    <cellStyle name="Uwaga 3" xfId="22439" hidden="1"/>
    <cellStyle name="Uwaga 3" xfId="22442" hidden="1"/>
    <cellStyle name="Uwaga 3" xfId="22451" hidden="1"/>
    <cellStyle name="Uwaga 3" xfId="22453" hidden="1"/>
    <cellStyle name="Uwaga 3" xfId="22456" hidden="1"/>
    <cellStyle name="Uwaga 3" xfId="22465" hidden="1"/>
    <cellStyle name="Uwaga 3" xfId="22466" hidden="1"/>
    <cellStyle name="Uwaga 3" xfId="22467" hidden="1"/>
    <cellStyle name="Uwaga 3" xfId="22480" hidden="1"/>
    <cellStyle name="Uwaga 3" xfId="22482" hidden="1"/>
    <cellStyle name="Uwaga 3" xfId="22484" hidden="1"/>
    <cellStyle name="Uwaga 3" xfId="22495" hidden="1"/>
    <cellStyle name="Uwaga 3" xfId="22497" hidden="1"/>
    <cellStyle name="Uwaga 3" xfId="22499" hidden="1"/>
    <cellStyle name="Uwaga 3" xfId="22510" hidden="1"/>
    <cellStyle name="Uwaga 3" xfId="22512" hidden="1"/>
    <cellStyle name="Uwaga 3" xfId="22514" hidden="1"/>
    <cellStyle name="Uwaga 3" xfId="22525" hidden="1"/>
    <cellStyle name="Uwaga 3" xfId="22526" hidden="1"/>
    <cellStyle name="Uwaga 3" xfId="22527" hidden="1"/>
    <cellStyle name="Uwaga 3" xfId="22540" hidden="1"/>
    <cellStyle name="Uwaga 3" xfId="22542" hidden="1"/>
    <cellStyle name="Uwaga 3" xfId="22544" hidden="1"/>
    <cellStyle name="Uwaga 3" xfId="22555" hidden="1"/>
    <cellStyle name="Uwaga 3" xfId="22557" hidden="1"/>
    <cellStyle name="Uwaga 3" xfId="22559" hidden="1"/>
    <cellStyle name="Uwaga 3" xfId="22570" hidden="1"/>
    <cellStyle name="Uwaga 3" xfId="22572" hidden="1"/>
    <cellStyle name="Uwaga 3" xfId="22573" hidden="1"/>
    <cellStyle name="Uwaga 3" xfId="22585" hidden="1"/>
    <cellStyle name="Uwaga 3" xfId="22586" hidden="1"/>
    <cellStyle name="Uwaga 3" xfId="22587" hidden="1"/>
    <cellStyle name="Uwaga 3" xfId="22600" hidden="1"/>
    <cellStyle name="Uwaga 3" xfId="22602" hidden="1"/>
    <cellStyle name="Uwaga 3" xfId="22604" hidden="1"/>
    <cellStyle name="Uwaga 3" xfId="22615" hidden="1"/>
    <cellStyle name="Uwaga 3" xfId="22617" hidden="1"/>
    <cellStyle name="Uwaga 3" xfId="22619" hidden="1"/>
    <cellStyle name="Uwaga 3" xfId="22630" hidden="1"/>
    <cellStyle name="Uwaga 3" xfId="22632" hidden="1"/>
    <cellStyle name="Uwaga 3" xfId="22634" hidden="1"/>
    <cellStyle name="Uwaga 3" xfId="22645" hidden="1"/>
    <cellStyle name="Uwaga 3" xfId="22646" hidden="1"/>
    <cellStyle name="Uwaga 3" xfId="22648" hidden="1"/>
    <cellStyle name="Uwaga 3" xfId="22659" hidden="1"/>
    <cellStyle name="Uwaga 3" xfId="22661" hidden="1"/>
    <cellStyle name="Uwaga 3" xfId="22662" hidden="1"/>
    <cellStyle name="Uwaga 3" xfId="22671" hidden="1"/>
    <cellStyle name="Uwaga 3" xfId="22674" hidden="1"/>
    <cellStyle name="Uwaga 3" xfId="22676" hidden="1"/>
    <cellStyle name="Uwaga 3" xfId="22687" hidden="1"/>
    <cellStyle name="Uwaga 3" xfId="22689" hidden="1"/>
    <cellStyle name="Uwaga 3" xfId="22691" hidden="1"/>
    <cellStyle name="Uwaga 3" xfId="22703" hidden="1"/>
    <cellStyle name="Uwaga 3" xfId="22705" hidden="1"/>
    <cellStyle name="Uwaga 3" xfId="22707" hidden="1"/>
    <cellStyle name="Uwaga 3" xfId="22715" hidden="1"/>
    <cellStyle name="Uwaga 3" xfId="22717" hidden="1"/>
    <cellStyle name="Uwaga 3" xfId="22720" hidden="1"/>
    <cellStyle name="Uwaga 3" xfId="22710" hidden="1"/>
    <cellStyle name="Uwaga 3" xfId="22709" hidden="1"/>
    <cellStyle name="Uwaga 3" xfId="22708" hidden="1"/>
    <cellStyle name="Uwaga 3" xfId="22695" hidden="1"/>
    <cellStyle name="Uwaga 3" xfId="22694" hidden="1"/>
    <cellStyle name="Uwaga 3" xfId="22693" hidden="1"/>
    <cellStyle name="Uwaga 3" xfId="22680" hidden="1"/>
    <cellStyle name="Uwaga 3" xfId="22679" hidden="1"/>
    <cellStyle name="Uwaga 3" xfId="22678" hidden="1"/>
    <cellStyle name="Uwaga 3" xfId="22665" hidden="1"/>
    <cellStyle name="Uwaga 3" xfId="22664" hidden="1"/>
    <cellStyle name="Uwaga 3" xfId="22663" hidden="1"/>
    <cellStyle name="Uwaga 3" xfId="22650" hidden="1"/>
    <cellStyle name="Uwaga 3" xfId="22649" hidden="1"/>
    <cellStyle name="Uwaga 3" xfId="22647" hidden="1"/>
    <cellStyle name="Uwaga 3" xfId="22636" hidden="1"/>
    <cellStyle name="Uwaga 3" xfId="22633" hidden="1"/>
    <cellStyle name="Uwaga 3" xfId="22631" hidden="1"/>
    <cellStyle name="Uwaga 3" xfId="22621" hidden="1"/>
    <cellStyle name="Uwaga 3" xfId="22618" hidden="1"/>
    <cellStyle name="Uwaga 3" xfId="22616" hidden="1"/>
    <cellStyle name="Uwaga 3" xfId="22606" hidden="1"/>
    <cellStyle name="Uwaga 3" xfId="22603" hidden="1"/>
    <cellStyle name="Uwaga 3" xfId="22601" hidden="1"/>
    <cellStyle name="Uwaga 3" xfId="22591" hidden="1"/>
    <cellStyle name="Uwaga 3" xfId="22589" hidden="1"/>
    <cellStyle name="Uwaga 3" xfId="22588" hidden="1"/>
    <cellStyle name="Uwaga 3" xfId="22576" hidden="1"/>
    <cellStyle name="Uwaga 3" xfId="22574" hidden="1"/>
    <cellStyle name="Uwaga 3" xfId="22571" hidden="1"/>
    <cellStyle name="Uwaga 3" xfId="22561" hidden="1"/>
    <cellStyle name="Uwaga 3" xfId="22558" hidden="1"/>
    <cellStyle name="Uwaga 3" xfId="22556" hidden="1"/>
    <cellStyle name="Uwaga 3" xfId="22546" hidden="1"/>
    <cellStyle name="Uwaga 3" xfId="22543" hidden="1"/>
    <cellStyle name="Uwaga 3" xfId="22541" hidden="1"/>
    <cellStyle name="Uwaga 3" xfId="22531" hidden="1"/>
    <cellStyle name="Uwaga 3" xfId="22529" hidden="1"/>
    <cellStyle name="Uwaga 3" xfId="22528" hidden="1"/>
    <cellStyle name="Uwaga 3" xfId="22516" hidden="1"/>
    <cellStyle name="Uwaga 3" xfId="22513" hidden="1"/>
    <cellStyle name="Uwaga 3" xfId="22511" hidden="1"/>
    <cellStyle name="Uwaga 3" xfId="22501" hidden="1"/>
    <cellStyle name="Uwaga 3" xfId="22498" hidden="1"/>
    <cellStyle name="Uwaga 3" xfId="22496" hidden="1"/>
    <cellStyle name="Uwaga 3" xfId="22486" hidden="1"/>
    <cellStyle name="Uwaga 3" xfId="22483" hidden="1"/>
    <cellStyle name="Uwaga 3" xfId="22481" hidden="1"/>
    <cellStyle name="Uwaga 3" xfId="22471" hidden="1"/>
    <cellStyle name="Uwaga 3" xfId="22469" hidden="1"/>
    <cellStyle name="Uwaga 3" xfId="22468" hidden="1"/>
    <cellStyle name="Uwaga 3" xfId="22455" hidden="1"/>
    <cellStyle name="Uwaga 3" xfId="22452" hidden="1"/>
    <cellStyle name="Uwaga 3" xfId="22450" hidden="1"/>
    <cellStyle name="Uwaga 3" xfId="22440" hidden="1"/>
    <cellStyle name="Uwaga 3" xfId="22437" hidden="1"/>
    <cellStyle name="Uwaga 3" xfId="22435" hidden="1"/>
    <cellStyle name="Uwaga 3" xfId="22425" hidden="1"/>
    <cellStyle name="Uwaga 3" xfId="22422" hidden="1"/>
    <cellStyle name="Uwaga 3" xfId="22420" hidden="1"/>
    <cellStyle name="Uwaga 3" xfId="22411" hidden="1"/>
    <cellStyle name="Uwaga 3" xfId="22409" hidden="1"/>
    <cellStyle name="Uwaga 3" xfId="22408" hidden="1"/>
    <cellStyle name="Uwaga 3" xfId="22396" hidden="1"/>
    <cellStyle name="Uwaga 3" xfId="22394" hidden="1"/>
    <cellStyle name="Uwaga 3" xfId="22392" hidden="1"/>
    <cellStyle name="Uwaga 3" xfId="22381" hidden="1"/>
    <cellStyle name="Uwaga 3" xfId="22379" hidden="1"/>
    <cellStyle name="Uwaga 3" xfId="22377" hidden="1"/>
    <cellStyle name="Uwaga 3" xfId="22366" hidden="1"/>
    <cellStyle name="Uwaga 3" xfId="22364" hidden="1"/>
    <cellStyle name="Uwaga 3" xfId="22362" hidden="1"/>
    <cellStyle name="Uwaga 3" xfId="22351" hidden="1"/>
    <cellStyle name="Uwaga 3" xfId="22349" hidden="1"/>
    <cellStyle name="Uwaga 3" xfId="22348" hidden="1"/>
    <cellStyle name="Uwaga 3" xfId="22335" hidden="1"/>
    <cellStyle name="Uwaga 3" xfId="22332" hidden="1"/>
    <cellStyle name="Uwaga 3" xfId="22330" hidden="1"/>
    <cellStyle name="Uwaga 3" xfId="22320" hidden="1"/>
    <cellStyle name="Uwaga 3" xfId="22317" hidden="1"/>
    <cellStyle name="Uwaga 3" xfId="22315" hidden="1"/>
    <cellStyle name="Uwaga 3" xfId="22305" hidden="1"/>
    <cellStyle name="Uwaga 3" xfId="22302" hidden="1"/>
    <cellStyle name="Uwaga 3" xfId="22300" hidden="1"/>
    <cellStyle name="Uwaga 3" xfId="22291" hidden="1"/>
    <cellStyle name="Uwaga 3" xfId="22289" hidden="1"/>
    <cellStyle name="Uwaga 3" xfId="22287" hidden="1"/>
    <cellStyle name="Uwaga 3" xfId="22275" hidden="1"/>
    <cellStyle name="Uwaga 3" xfId="22272" hidden="1"/>
    <cellStyle name="Uwaga 3" xfId="22270" hidden="1"/>
    <cellStyle name="Uwaga 3" xfId="22260" hidden="1"/>
    <cellStyle name="Uwaga 3" xfId="22257" hidden="1"/>
    <cellStyle name="Uwaga 3" xfId="22255" hidden="1"/>
    <cellStyle name="Uwaga 3" xfId="22245" hidden="1"/>
    <cellStyle name="Uwaga 3" xfId="22242" hidden="1"/>
    <cellStyle name="Uwaga 3" xfId="22240" hidden="1"/>
    <cellStyle name="Uwaga 3" xfId="22233" hidden="1"/>
    <cellStyle name="Uwaga 3" xfId="22230" hidden="1"/>
    <cellStyle name="Uwaga 3" xfId="22228" hidden="1"/>
    <cellStyle name="Uwaga 3" xfId="22218" hidden="1"/>
    <cellStyle name="Uwaga 3" xfId="22215" hidden="1"/>
    <cellStyle name="Uwaga 3" xfId="22212" hidden="1"/>
    <cellStyle name="Uwaga 3" xfId="22203" hidden="1"/>
    <cellStyle name="Uwaga 3" xfId="22199" hidden="1"/>
    <cellStyle name="Uwaga 3" xfId="22196" hidden="1"/>
    <cellStyle name="Uwaga 3" xfId="22188" hidden="1"/>
    <cellStyle name="Uwaga 3" xfId="22185" hidden="1"/>
    <cellStyle name="Uwaga 3" xfId="22182" hidden="1"/>
    <cellStyle name="Uwaga 3" xfId="22173" hidden="1"/>
    <cellStyle name="Uwaga 3" xfId="22170" hidden="1"/>
    <cellStyle name="Uwaga 3" xfId="22167" hidden="1"/>
    <cellStyle name="Uwaga 3" xfId="22157" hidden="1"/>
    <cellStyle name="Uwaga 3" xfId="22153" hidden="1"/>
    <cellStyle name="Uwaga 3" xfId="22150" hidden="1"/>
    <cellStyle name="Uwaga 3" xfId="22141" hidden="1"/>
    <cellStyle name="Uwaga 3" xfId="22137" hidden="1"/>
    <cellStyle name="Uwaga 3" xfId="22135" hidden="1"/>
    <cellStyle name="Uwaga 3" xfId="22127" hidden="1"/>
    <cellStyle name="Uwaga 3" xfId="22123" hidden="1"/>
    <cellStyle name="Uwaga 3" xfId="22120" hidden="1"/>
    <cellStyle name="Uwaga 3" xfId="22113" hidden="1"/>
    <cellStyle name="Uwaga 3" xfId="22110" hidden="1"/>
    <cellStyle name="Uwaga 3" xfId="22107" hidden="1"/>
    <cellStyle name="Uwaga 3" xfId="22098" hidden="1"/>
    <cellStyle name="Uwaga 3" xfId="22093" hidden="1"/>
    <cellStyle name="Uwaga 3" xfId="22090" hidden="1"/>
    <cellStyle name="Uwaga 3" xfId="22083" hidden="1"/>
    <cellStyle name="Uwaga 3" xfId="22078" hidden="1"/>
    <cellStyle name="Uwaga 3" xfId="22075" hidden="1"/>
    <cellStyle name="Uwaga 3" xfId="22068" hidden="1"/>
    <cellStyle name="Uwaga 3" xfId="22063" hidden="1"/>
    <cellStyle name="Uwaga 3" xfId="22060" hidden="1"/>
    <cellStyle name="Uwaga 3" xfId="22054" hidden="1"/>
    <cellStyle name="Uwaga 3" xfId="22050" hidden="1"/>
    <cellStyle name="Uwaga 3" xfId="22047" hidden="1"/>
    <cellStyle name="Uwaga 3" xfId="22039" hidden="1"/>
    <cellStyle name="Uwaga 3" xfId="22034" hidden="1"/>
    <cellStyle name="Uwaga 3" xfId="22030" hidden="1"/>
    <cellStyle name="Uwaga 3" xfId="22024" hidden="1"/>
    <cellStyle name="Uwaga 3" xfId="22019" hidden="1"/>
    <cellStyle name="Uwaga 3" xfId="22015" hidden="1"/>
    <cellStyle name="Uwaga 3" xfId="22009" hidden="1"/>
    <cellStyle name="Uwaga 3" xfId="22004" hidden="1"/>
    <cellStyle name="Uwaga 3" xfId="22000" hidden="1"/>
    <cellStyle name="Uwaga 3" xfId="21995" hidden="1"/>
    <cellStyle name="Uwaga 3" xfId="21991" hidden="1"/>
    <cellStyle name="Uwaga 3" xfId="21987" hidden="1"/>
    <cellStyle name="Uwaga 3" xfId="21979" hidden="1"/>
    <cellStyle name="Uwaga 3" xfId="21974" hidden="1"/>
    <cellStyle name="Uwaga 3" xfId="21970" hidden="1"/>
    <cellStyle name="Uwaga 3" xfId="21964" hidden="1"/>
    <cellStyle name="Uwaga 3" xfId="21959" hidden="1"/>
    <cellStyle name="Uwaga 3" xfId="21955" hidden="1"/>
    <cellStyle name="Uwaga 3" xfId="21949" hidden="1"/>
    <cellStyle name="Uwaga 3" xfId="21944" hidden="1"/>
    <cellStyle name="Uwaga 3" xfId="21940" hidden="1"/>
    <cellStyle name="Uwaga 3" xfId="21936" hidden="1"/>
    <cellStyle name="Uwaga 3" xfId="21931" hidden="1"/>
    <cellStyle name="Uwaga 3" xfId="21926" hidden="1"/>
    <cellStyle name="Uwaga 3" xfId="21921" hidden="1"/>
    <cellStyle name="Uwaga 3" xfId="21917" hidden="1"/>
    <cellStyle name="Uwaga 3" xfId="21913" hidden="1"/>
    <cellStyle name="Uwaga 3" xfId="21906" hidden="1"/>
    <cellStyle name="Uwaga 3" xfId="21902" hidden="1"/>
    <cellStyle name="Uwaga 3" xfId="21897" hidden="1"/>
    <cellStyle name="Uwaga 3" xfId="21891" hidden="1"/>
    <cellStyle name="Uwaga 3" xfId="21887" hidden="1"/>
    <cellStyle name="Uwaga 3" xfId="21882" hidden="1"/>
    <cellStyle name="Uwaga 3" xfId="21876" hidden="1"/>
    <cellStyle name="Uwaga 3" xfId="21872" hidden="1"/>
    <cellStyle name="Uwaga 3" xfId="21867" hidden="1"/>
    <cellStyle name="Uwaga 3" xfId="21861" hidden="1"/>
    <cellStyle name="Uwaga 3" xfId="21857" hidden="1"/>
    <cellStyle name="Uwaga 3" xfId="21853" hidden="1"/>
    <cellStyle name="Uwaga 3" xfId="22713" hidden="1"/>
    <cellStyle name="Uwaga 3" xfId="22712" hidden="1"/>
    <cellStyle name="Uwaga 3" xfId="22711" hidden="1"/>
    <cellStyle name="Uwaga 3" xfId="22698" hidden="1"/>
    <cellStyle name="Uwaga 3" xfId="22697" hidden="1"/>
    <cellStyle name="Uwaga 3" xfId="22696" hidden="1"/>
    <cellStyle name="Uwaga 3" xfId="22683" hidden="1"/>
    <cellStyle name="Uwaga 3" xfId="22682" hidden="1"/>
    <cellStyle name="Uwaga 3" xfId="22681" hidden="1"/>
    <cellStyle name="Uwaga 3" xfId="22668" hidden="1"/>
    <cellStyle name="Uwaga 3" xfId="22667" hidden="1"/>
    <cellStyle name="Uwaga 3" xfId="22666" hidden="1"/>
    <cellStyle name="Uwaga 3" xfId="22653" hidden="1"/>
    <cellStyle name="Uwaga 3" xfId="22652" hidden="1"/>
    <cellStyle name="Uwaga 3" xfId="22651" hidden="1"/>
    <cellStyle name="Uwaga 3" xfId="22639" hidden="1"/>
    <cellStyle name="Uwaga 3" xfId="22637" hidden="1"/>
    <cellStyle name="Uwaga 3" xfId="22635" hidden="1"/>
    <cellStyle name="Uwaga 3" xfId="22624" hidden="1"/>
    <cellStyle name="Uwaga 3" xfId="22622" hidden="1"/>
    <cellStyle name="Uwaga 3" xfId="22620" hidden="1"/>
    <cellStyle name="Uwaga 3" xfId="22609" hidden="1"/>
    <cellStyle name="Uwaga 3" xfId="22607" hidden="1"/>
    <cellStyle name="Uwaga 3" xfId="22605" hidden="1"/>
    <cellStyle name="Uwaga 3" xfId="22594" hidden="1"/>
    <cellStyle name="Uwaga 3" xfId="22592" hidden="1"/>
    <cellStyle name="Uwaga 3" xfId="22590" hidden="1"/>
    <cellStyle name="Uwaga 3" xfId="22579" hidden="1"/>
    <cellStyle name="Uwaga 3" xfId="22577" hidden="1"/>
    <cellStyle name="Uwaga 3" xfId="22575" hidden="1"/>
    <cellStyle name="Uwaga 3" xfId="22564" hidden="1"/>
    <cellStyle name="Uwaga 3" xfId="22562" hidden="1"/>
    <cellStyle name="Uwaga 3" xfId="22560" hidden="1"/>
    <cellStyle name="Uwaga 3" xfId="22549" hidden="1"/>
    <cellStyle name="Uwaga 3" xfId="22547" hidden="1"/>
    <cellStyle name="Uwaga 3" xfId="22545" hidden="1"/>
    <cellStyle name="Uwaga 3" xfId="22534" hidden="1"/>
    <cellStyle name="Uwaga 3" xfId="22532" hidden="1"/>
    <cellStyle name="Uwaga 3" xfId="22530" hidden="1"/>
    <cellStyle name="Uwaga 3" xfId="22519" hidden="1"/>
    <cellStyle name="Uwaga 3" xfId="22517" hidden="1"/>
    <cellStyle name="Uwaga 3" xfId="22515" hidden="1"/>
    <cellStyle name="Uwaga 3" xfId="22504" hidden="1"/>
    <cellStyle name="Uwaga 3" xfId="22502" hidden="1"/>
    <cellStyle name="Uwaga 3" xfId="22500" hidden="1"/>
    <cellStyle name="Uwaga 3" xfId="22489" hidden="1"/>
    <cellStyle name="Uwaga 3" xfId="22487" hidden="1"/>
    <cellStyle name="Uwaga 3" xfId="22485" hidden="1"/>
    <cellStyle name="Uwaga 3" xfId="22474" hidden="1"/>
    <cellStyle name="Uwaga 3" xfId="22472" hidden="1"/>
    <cellStyle name="Uwaga 3" xfId="22470" hidden="1"/>
    <cellStyle name="Uwaga 3" xfId="22459" hidden="1"/>
    <cellStyle name="Uwaga 3" xfId="22457" hidden="1"/>
    <cellStyle name="Uwaga 3" xfId="22454" hidden="1"/>
    <cellStyle name="Uwaga 3" xfId="22444" hidden="1"/>
    <cellStyle name="Uwaga 3" xfId="22441" hidden="1"/>
    <cellStyle name="Uwaga 3" xfId="22438" hidden="1"/>
    <cellStyle name="Uwaga 3" xfId="22429" hidden="1"/>
    <cellStyle name="Uwaga 3" xfId="22427" hidden="1"/>
    <cellStyle name="Uwaga 3" xfId="22424" hidden="1"/>
    <cellStyle name="Uwaga 3" xfId="22414" hidden="1"/>
    <cellStyle name="Uwaga 3" xfId="22412" hidden="1"/>
    <cellStyle name="Uwaga 3" xfId="22410" hidden="1"/>
    <cellStyle name="Uwaga 3" xfId="22399" hidden="1"/>
    <cellStyle name="Uwaga 3" xfId="22397" hidden="1"/>
    <cellStyle name="Uwaga 3" xfId="22395" hidden="1"/>
    <cellStyle name="Uwaga 3" xfId="22384" hidden="1"/>
    <cellStyle name="Uwaga 3" xfId="22382" hidden="1"/>
    <cellStyle name="Uwaga 3" xfId="22380" hidden="1"/>
    <cellStyle name="Uwaga 3" xfId="22369" hidden="1"/>
    <cellStyle name="Uwaga 3" xfId="22367" hidden="1"/>
    <cellStyle name="Uwaga 3" xfId="22365" hidden="1"/>
    <cellStyle name="Uwaga 3" xfId="22354" hidden="1"/>
    <cellStyle name="Uwaga 3" xfId="22352" hidden="1"/>
    <cellStyle name="Uwaga 3" xfId="22350" hidden="1"/>
    <cellStyle name="Uwaga 3" xfId="22339" hidden="1"/>
    <cellStyle name="Uwaga 3" xfId="22337" hidden="1"/>
    <cellStyle name="Uwaga 3" xfId="22334" hidden="1"/>
    <cellStyle name="Uwaga 3" xfId="22324" hidden="1"/>
    <cellStyle name="Uwaga 3" xfId="22321" hidden="1"/>
    <cellStyle name="Uwaga 3" xfId="22318" hidden="1"/>
    <cellStyle name="Uwaga 3" xfId="22309" hidden="1"/>
    <cellStyle name="Uwaga 3" xfId="22306" hidden="1"/>
    <cellStyle name="Uwaga 3" xfId="22303" hidden="1"/>
    <cellStyle name="Uwaga 3" xfId="22294" hidden="1"/>
    <cellStyle name="Uwaga 3" xfId="22292" hidden="1"/>
    <cellStyle name="Uwaga 3" xfId="22290" hidden="1"/>
    <cellStyle name="Uwaga 3" xfId="22279" hidden="1"/>
    <cellStyle name="Uwaga 3" xfId="22276" hidden="1"/>
    <cellStyle name="Uwaga 3" xfId="22273" hidden="1"/>
    <cellStyle name="Uwaga 3" xfId="22264" hidden="1"/>
    <cellStyle name="Uwaga 3" xfId="22261" hidden="1"/>
    <cellStyle name="Uwaga 3" xfId="22258" hidden="1"/>
    <cellStyle name="Uwaga 3" xfId="22249" hidden="1"/>
    <cellStyle name="Uwaga 3" xfId="22246" hidden="1"/>
    <cellStyle name="Uwaga 3" xfId="22243" hidden="1"/>
    <cellStyle name="Uwaga 3" xfId="22236" hidden="1"/>
    <cellStyle name="Uwaga 3" xfId="22232" hidden="1"/>
    <cellStyle name="Uwaga 3" xfId="22229" hidden="1"/>
    <cellStyle name="Uwaga 3" xfId="22221" hidden="1"/>
    <cellStyle name="Uwaga 3" xfId="22217" hidden="1"/>
    <cellStyle name="Uwaga 3" xfId="22214" hidden="1"/>
    <cellStyle name="Uwaga 3" xfId="22206" hidden="1"/>
    <cellStyle name="Uwaga 3" xfId="22202" hidden="1"/>
    <cellStyle name="Uwaga 3" xfId="22198" hidden="1"/>
    <cellStyle name="Uwaga 3" xfId="22191" hidden="1"/>
    <cellStyle name="Uwaga 3" xfId="22187" hidden="1"/>
    <cellStyle name="Uwaga 3" xfId="22184" hidden="1"/>
    <cellStyle name="Uwaga 3" xfId="22176" hidden="1"/>
    <cellStyle name="Uwaga 3" xfId="22172" hidden="1"/>
    <cellStyle name="Uwaga 3" xfId="22169" hidden="1"/>
    <cellStyle name="Uwaga 3" xfId="22160" hidden="1"/>
    <cellStyle name="Uwaga 3" xfId="22155" hidden="1"/>
    <cellStyle name="Uwaga 3" xfId="22151" hidden="1"/>
    <cellStyle name="Uwaga 3" xfId="22145" hidden="1"/>
    <cellStyle name="Uwaga 3" xfId="22140" hidden="1"/>
    <cellStyle name="Uwaga 3" xfId="22136" hidden="1"/>
    <cellStyle name="Uwaga 3" xfId="22130" hidden="1"/>
    <cellStyle name="Uwaga 3" xfId="22125" hidden="1"/>
    <cellStyle name="Uwaga 3" xfId="22121" hidden="1"/>
    <cellStyle name="Uwaga 3" xfId="22116" hidden="1"/>
    <cellStyle name="Uwaga 3" xfId="22112" hidden="1"/>
    <cellStyle name="Uwaga 3" xfId="22108" hidden="1"/>
    <cellStyle name="Uwaga 3" xfId="22101" hidden="1"/>
    <cellStyle name="Uwaga 3" xfId="22096" hidden="1"/>
    <cellStyle name="Uwaga 3" xfId="22092" hidden="1"/>
    <cellStyle name="Uwaga 3" xfId="22085" hidden="1"/>
    <cellStyle name="Uwaga 3" xfId="22080" hidden="1"/>
    <cellStyle name="Uwaga 3" xfId="22076" hidden="1"/>
    <cellStyle name="Uwaga 3" xfId="22071" hidden="1"/>
    <cellStyle name="Uwaga 3" xfId="22066" hidden="1"/>
    <cellStyle name="Uwaga 3" xfId="22062" hidden="1"/>
    <cellStyle name="Uwaga 3" xfId="22056" hidden="1"/>
    <cellStyle name="Uwaga 3" xfId="22052" hidden="1"/>
    <cellStyle name="Uwaga 3" xfId="22049" hidden="1"/>
    <cellStyle name="Uwaga 3" xfId="22042" hidden="1"/>
    <cellStyle name="Uwaga 3" xfId="22037" hidden="1"/>
    <cellStyle name="Uwaga 3" xfId="22032" hidden="1"/>
    <cellStyle name="Uwaga 3" xfId="22026" hidden="1"/>
    <cellStyle name="Uwaga 3" xfId="22021" hidden="1"/>
    <cellStyle name="Uwaga 3" xfId="22016" hidden="1"/>
    <cellStyle name="Uwaga 3" xfId="22011" hidden="1"/>
    <cellStyle name="Uwaga 3" xfId="22006" hidden="1"/>
    <cellStyle name="Uwaga 3" xfId="22001" hidden="1"/>
    <cellStyle name="Uwaga 3" xfId="21997" hidden="1"/>
    <cellStyle name="Uwaga 3" xfId="21993" hidden="1"/>
    <cellStyle name="Uwaga 3" xfId="21988" hidden="1"/>
    <cellStyle name="Uwaga 3" xfId="21981" hidden="1"/>
    <cellStyle name="Uwaga 3" xfId="21976" hidden="1"/>
    <cellStyle name="Uwaga 3" xfId="21971" hidden="1"/>
    <cellStyle name="Uwaga 3" xfId="21965" hidden="1"/>
    <cellStyle name="Uwaga 3" xfId="21960" hidden="1"/>
    <cellStyle name="Uwaga 3" xfId="21956" hidden="1"/>
    <cellStyle name="Uwaga 3" xfId="21951" hidden="1"/>
    <cellStyle name="Uwaga 3" xfId="21946" hidden="1"/>
    <cellStyle name="Uwaga 3" xfId="21941" hidden="1"/>
    <cellStyle name="Uwaga 3" xfId="21937" hidden="1"/>
    <cellStyle name="Uwaga 3" xfId="21932" hidden="1"/>
    <cellStyle name="Uwaga 3" xfId="21927" hidden="1"/>
    <cellStyle name="Uwaga 3" xfId="21922" hidden="1"/>
    <cellStyle name="Uwaga 3" xfId="21918" hidden="1"/>
    <cellStyle name="Uwaga 3" xfId="21914" hidden="1"/>
    <cellStyle name="Uwaga 3" xfId="21907" hidden="1"/>
    <cellStyle name="Uwaga 3" xfId="21903" hidden="1"/>
    <cellStyle name="Uwaga 3" xfId="21898" hidden="1"/>
    <cellStyle name="Uwaga 3" xfId="21892" hidden="1"/>
    <cellStyle name="Uwaga 3" xfId="21888" hidden="1"/>
    <cellStyle name="Uwaga 3" xfId="21883" hidden="1"/>
    <cellStyle name="Uwaga 3" xfId="21877" hidden="1"/>
    <cellStyle name="Uwaga 3" xfId="21873" hidden="1"/>
    <cellStyle name="Uwaga 3" xfId="21869" hidden="1"/>
    <cellStyle name="Uwaga 3" xfId="21862" hidden="1"/>
    <cellStyle name="Uwaga 3" xfId="21858" hidden="1"/>
    <cellStyle name="Uwaga 3" xfId="21854" hidden="1"/>
    <cellStyle name="Uwaga 3" xfId="22718" hidden="1"/>
    <cellStyle name="Uwaga 3" xfId="22716" hidden="1"/>
    <cellStyle name="Uwaga 3" xfId="22714" hidden="1"/>
    <cellStyle name="Uwaga 3" xfId="22701" hidden="1"/>
    <cellStyle name="Uwaga 3" xfId="22700" hidden="1"/>
    <cellStyle name="Uwaga 3" xfId="22699" hidden="1"/>
    <cellStyle name="Uwaga 3" xfId="22686" hidden="1"/>
    <cellStyle name="Uwaga 3" xfId="22685" hidden="1"/>
    <cellStyle name="Uwaga 3" xfId="22684" hidden="1"/>
    <cellStyle name="Uwaga 3" xfId="22672" hidden="1"/>
    <cellStyle name="Uwaga 3" xfId="22670" hidden="1"/>
    <cellStyle name="Uwaga 3" xfId="22669" hidden="1"/>
    <cellStyle name="Uwaga 3" xfId="22656" hidden="1"/>
    <cellStyle name="Uwaga 3" xfId="22655" hidden="1"/>
    <cellStyle name="Uwaga 3" xfId="22654" hidden="1"/>
    <cellStyle name="Uwaga 3" xfId="22642" hidden="1"/>
    <cellStyle name="Uwaga 3" xfId="22640" hidden="1"/>
    <cellStyle name="Uwaga 3" xfId="22638" hidden="1"/>
    <cellStyle name="Uwaga 3" xfId="22627" hidden="1"/>
    <cellStyle name="Uwaga 3" xfId="22625" hidden="1"/>
    <cellStyle name="Uwaga 3" xfId="22623" hidden="1"/>
    <cellStyle name="Uwaga 3" xfId="22612" hidden="1"/>
    <cellStyle name="Uwaga 3" xfId="22610" hidden="1"/>
    <cellStyle name="Uwaga 3" xfId="22608" hidden="1"/>
    <cellStyle name="Uwaga 3" xfId="22597" hidden="1"/>
    <cellStyle name="Uwaga 3" xfId="22595" hidden="1"/>
    <cellStyle name="Uwaga 3" xfId="22593" hidden="1"/>
    <cellStyle name="Uwaga 3" xfId="22582" hidden="1"/>
    <cellStyle name="Uwaga 3" xfId="22580" hidden="1"/>
    <cellStyle name="Uwaga 3" xfId="22578" hidden="1"/>
    <cellStyle name="Uwaga 3" xfId="22567" hidden="1"/>
    <cellStyle name="Uwaga 3" xfId="22565" hidden="1"/>
    <cellStyle name="Uwaga 3" xfId="22563" hidden="1"/>
    <cellStyle name="Uwaga 3" xfId="22552" hidden="1"/>
    <cellStyle name="Uwaga 3" xfId="22550" hidden="1"/>
    <cellStyle name="Uwaga 3" xfId="22548" hidden="1"/>
    <cellStyle name="Uwaga 3" xfId="22537" hidden="1"/>
    <cellStyle name="Uwaga 3" xfId="22535" hidden="1"/>
    <cellStyle name="Uwaga 3" xfId="22533" hidden="1"/>
    <cellStyle name="Uwaga 3" xfId="22522" hidden="1"/>
    <cellStyle name="Uwaga 3" xfId="22520" hidden="1"/>
    <cellStyle name="Uwaga 3" xfId="22518" hidden="1"/>
    <cellStyle name="Uwaga 3" xfId="22507" hidden="1"/>
    <cellStyle name="Uwaga 3" xfId="22505" hidden="1"/>
    <cellStyle name="Uwaga 3" xfId="22503" hidden="1"/>
    <cellStyle name="Uwaga 3" xfId="22492" hidden="1"/>
    <cellStyle name="Uwaga 3" xfId="22490" hidden="1"/>
    <cellStyle name="Uwaga 3" xfId="22488" hidden="1"/>
    <cellStyle name="Uwaga 3" xfId="22477" hidden="1"/>
    <cellStyle name="Uwaga 3" xfId="22475" hidden="1"/>
    <cellStyle name="Uwaga 3" xfId="22473" hidden="1"/>
    <cellStyle name="Uwaga 3" xfId="22462" hidden="1"/>
    <cellStyle name="Uwaga 3" xfId="22460" hidden="1"/>
    <cellStyle name="Uwaga 3" xfId="22458" hidden="1"/>
    <cellStyle name="Uwaga 3" xfId="22447" hidden="1"/>
    <cellStyle name="Uwaga 3" xfId="22445" hidden="1"/>
    <cellStyle name="Uwaga 3" xfId="22443" hidden="1"/>
    <cellStyle name="Uwaga 3" xfId="22432" hidden="1"/>
    <cellStyle name="Uwaga 3" xfId="22430" hidden="1"/>
    <cellStyle name="Uwaga 3" xfId="22428" hidden="1"/>
    <cellStyle name="Uwaga 3" xfId="22417" hidden="1"/>
    <cellStyle name="Uwaga 3" xfId="22415" hidden="1"/>
    <cellStyle name="Uwaga 3" xfId="22413" hidden="1"/>
    <cellStyle name="Uwaga 3" xfId="22402" hidden="1"/>
    <cellStyle name="Uwaga 3" xfId="22400" hidden="1"/>
    <cellStyle name="Uwaga 3" xfId="22398" hidden="1"/>
    <cellStyle name="Uwaga 3" xfId="22387" hidden="1"/>
    <cellStyle name="Uwaga 3" xfId="22385" hidden="1"/>
    <cellStyle name="Uwaga 3" xfId="22383" hidden="1"/>
    <cellStyle name="Uwaga 3" xfId="22372" hidden="1"/>
    <cellStyle name="Uwaga 3" xfId="22370" hidden="1"/>
    <cellStyle name="Uwaga 3" xfId="22368" hidden="1"/>
    <cellStyle name="Uwaga 3" xfId="22357" hidden="1"/>
    <cellStyle name="Uwaga 3" xfId="22355" hidden="1"/>
    <cellStyle name="Uwaga 3" xfId="22353" hidden="1"/>
    <cellStyle name="Uwaga 3" xfId="22342" hidden="1"/>
    <cellStyle name="Uwaga 3" xfId="22340" hidden="1"/>
    <cellStyle name="Uwaga 3" xfId="22338" hidden="1"/>
    <cellStyle name="Uwaga 3" xfId="22327" hidden="1"/>
    <cellStyle name="Uwaga 3" xfId="22325" hidden="1"/>
    <cellStyle name="Uwaga 3" xfId="22322" hidden="1"/>
    <cellStyle name="Uwaga 3" xfId="22312" hidden="1"/>
    <cellStyle name="Uwaga 3" xfId="22310" hidden="1"/>
    <cellStyle name="Uwaga 3" xfId="22308" hidden="1"/>
    <cellStyle name="Uwaga 3" xfId="22297" hidden="1"/>
    <cellStyle name="Uwaga 3" xfId="22295" hidden="1"/>
    <cellStyle name="Uwaga 3" xfId="22293" hidden="1"/>
    <cellStyle name="Uwaga 3" xfId="22282" hidden="1"/>
    <cellStyle name="Uwaga 3" xfId="22280" hidden="1"/>
    <cellStyle name="Uwaga 3" xfId="22277" hidden="1"/>
    <cellStyle name="Uwaga 3" xfId="22267" hidden="1"/>
    <cellStyle name="Uwaga 3" xfId="22265" hidden="1"/>
    <cellStyle name="Uwaga 3" xfId="22262" hidden="1"/>
    <cellStyle name="Uwaga 3" xfId="22252" hidden="1"/>
    <cellStyle name="Uwaga 3" xfId="22250" hidden="1"/>
    <cellStyle name="Uwaga 3" xfId="22247" hidden="1"/>
    <cellStyle name="Uwaga 3" xfId="22238" hidden="1"/>
    <cellStyle name="Uwaga 3" xfId="22235" hidden="1"/>
    <cellStyle name="Uwaga 3" xfId="22231" hidden="1"/>
    <cellStyle name="Uwaga 3" xfId="22223" hidden="1"/>
    <cellStyle name="Uwaga 3" xfId="22220" hidden="1"/>
    <cellStyle name="Uwaga 3" xfId="22216" hidden="1"/>
    <cellStyle name="Uwaga 3" xfId="22208" hidden="1"/>
    <cellStyle name="Uwaga 3" xfId="22205" hidden="1"/>
    <cellStyle name="Uwaga 3" xfId="22201" hidden="1"/>
    <cellStyle name="Uwaga 3" xfId="22193" hidden="1"/>
    <cellStyle name="Uwaga 3" xfId="22190" hidden="1"/>
    <cellStyle name="Uwaga 3" xfId="22186" hidden="1"/>
    <cellStyle name="Uwaga 3" xfId="22178" hidden="1"/>
    <cellStyle name="Uwaga 3" xfId="22175" hidden="1"/>
    <cellStyle name="Uwaga 3" xfId="22171" hidden="1"/>
    <cellStyle name="Uwaga 3" xfId="22163" hidden="1"/>
    <cellStyle name="Uwaga 3" xfId="22159" hidden="1"/>
    <cellStyle name="Uwaga 3" xfId="22154" hidden="1"/>
    <cellStyle name="Uwaga 3" xfId="22148" hidden="1"/>
    <cellStyle name="Uwaga 3" xfId="22144" hidden="1"/>
    <cellStyle name="Uwaga 3" xfId="22139" hidden="1"/>
    <cellStyle name="Uwaga 3" xfId="22133" hidden="1"/>
    <cellStyle name="Uwaga 3" xfId="22129" hidden="1"/>
    <cellStyle name="Uwaga 3" xfId="22124" hidden="1"/>
    <cellStyle name="Uwaga 3" xfId="22118" hidden="1"/>
    <cellStyle name="Uwaga 3" xfId="22115" hidden="1"/>
    <cellStyle name="Uwaga 3" xfId="22111" hidden="1"/>
    <cellStyle name="Uwaga 3" xfId="22103" hidden="1"/>
    <cellStyle name="Uwaga 3" xfId="22100" hidden="1"/>
    <cellStyle name="Uwaga 3" xfId="22095" hidden="1"/>
    <cellStyle name="Uwaga 3" xfId="22088" hidden="1"/>
    <cellStyle name="Uwaga 3" xfId="22084" hidden="1"/>
    <cellStyle name="Uwaga 3" xfId="22079" hidden="1"/>
    <cellStyle name="Uwaga 3" xfId="22073" hidden="1"/>
    <cellStyle name="Uwaga 3" xfId="22069" hidden="1"/>
    <cellStyle name="Uwaga 3" xfId="22064" hidden="1"/>
    <cellStyle name="Uwaga 3" xfId="22058" hidden="1"/>
    <cellStyle name="Uwaga 3" xfId="22055" hidden="1"/>
    <cellStyle name="Uwaga 3" xfId="22051" hidden="1"/>
    <cellStyle name="Uwaga 3" xfId="22043" hidden="1"/>
    <cellStyle name="Uwaga 3" xfId="22038" hidden="1"/>
    <cellStyle name="Uwaga 3" xfId="22033" hidden="1"/>
    <cellStyle name="Uwaga 3" xfId="22028" hidden="1"/>
    <cellStyle name="Uwaga 3" xfId="22023" hidden="1"/>
    <cellStyle name="Uwaga 3" xfId="22018" hidden="1"/>
    <cellStyle name="Uwaga 3" xfId="22013" hidden="1"/>
    <cellStyle name="Uwaga 3" xfId="22008" hidden="1"/>
    <cellStyle name="Uwaga 3" xfId="22003" hidden="1"/>
    <cellStyle name="Uwaga 3" xfId="21998" hidden="1"/>
    <cellStyle name="Uwaga 3" xfId="21994" hidden="1"/>
    <cellStyle name="Uwaga 3" xfId="21989" hidden="1"/>
    <cellStyle name="Uwaga 3" xfId="21982" hidden="1"/>
    <cellStyle name="Uwaga 3" xfId="21977" hidden="1"/>
    <cellStyle name="Uwaga 3" xfId="21972" hidden="1"/>
    <cellStyle name="Uwaga 3" xfId="21967" hidden="1"/>
    <cellStyle name="Uwaga 3" xfId="21962" hidden="1"/>
    <cellStyle name="Uwaga 3" xfId="21957" hidden="1"/>
    <cellStyle name="Uwaga 3" xfId="21952" hidden="1"/>
    <cellStyle name="Uwaga 3" xfId="21947" hidden="1"/>
    <cellStyle name="Uwaga 3" xfId="21942" hidden="1"/>
    <cellStyle name="Uwaga 3" xfId="21938" hidden="1"/>
    <cellStyle name="Uwaga 3" xfId="21933" hidden="1"/>
    <cellStyle name="Uwaga 3" xfId="21928" hidden="1"/>
    <cellStyle name="Uwaga 3" xfId="21923" hidden="1"/>
    <cellStyle name="Uwaga 3" xfId="21919" hidden="1"/>
    <cellStyle name="Uwaga 3" xfId="21915" hidden="1"/>
    <cellStyle name="Uwaga 3" xfId="21908" hidden="1"/>
    <cellStyle name="Uwaga 3" xfId="21904" hidden="1"/>
    <cellStyle name="Uwaga 3" xfId="21899" hidden="1"/>
    <cellStyle name="Uwaga 3" xfId="21893" hidden="1"/>
    <cellStyle name="Uwaga 3" xfId="21889" hidden="1"/>
    <cellStyle name="Uwaga 3" xfId="21884" hidden="1"/>
    <cellStyle name="Uwaga 3" xfId="21878" hidden="1"/>
    <cellStyle name="Uwaga 3" xfId="21874" hidden="1"/>
    <cellStyle name="Uwaga 3" xfId="21870" hidden="1"/>
    <cellStyle name="Uwaga 3" xfId="21863" hidden="1"/>
    <cellStyle name="Uwaga 3" xfId="21859" hidden="1"/>
    <cellStyle name="Uwaga 3" xfId="21855" hidden="1"/>
    <cellStyle name="Uwaga 3" xfId="22722" hidden="1"/>
    <cellStyle name="Uwaga 3" xfId="22721" hidden="1"/>
    <cellStyle name="Uwaga 3" xfId="22719" hidden="1"/>
    <cellStyle name="Uwaga 3" xfId="22706" hidden="1"/>
    <cellStyle name="Uwaga 3" xfId="22704" hidden="1"/>
    <cellStyle name="Uwaga 3" xfId="22702" hidden="1"/>
    <cellStyle name="Uwaga 3" xfId="22692" hidden="1"/>
    <cellStyle name="Uwaga 3" xfId="22690" hidden="1"/>
    <cellStyle name="Uwaga 3" xfId="22688" hidden="1"/>
    <cellStyle name="Uwaga 3" xfId="22677" hidden="1"/>
    <cellStyle name="Uwaga 3" xfId="22675" hidden="1"/>
    <cellStyle name="Uwaga 3" xfId="22673" hidden="1"/>
    <cellStyle name="Uwaga 3" xfId="22660" hidden="1"/>
    <cellStyle name="Uwaga 3" xfId="22658" hidden="1"/>
    <cellStyle name="Uwaga 3" xfId="22657" hidden="1"/>
    <cellStyle name="Uwaga 3" xfId="22644" hidden="1"/>
    <cellStyle name="Uwaga 3" xfId="22643" hidden="1"/>
    <cellStyle name="Uwaga 3" xfId="22641" hidden="1"/>
    <cellStyle name="Uwaga 3" xfId="22629" hidden="1"/>
    <cellStyle name="Uwaga 3" xfId="22628" hidden="1"/>
    <cellStyle name="Uwaga 3" xfId="22626" hidden="1"/>
    <cellStyle name="Uwaga 3" xfId="22614" hidden="1"/>
    <cellStyle name="Uwaga 3" xfId="22613" hidden="1"/>
    <cellStyle name="Uwaga 3" xfId="22611" hidden="1"/>
    <cellStyle name="Uwaga 3" xfId="22599" hidden="1"/>
    <cellStyle name="Uwaga 3" xfId="22598" hidden="1"/>
    <cellStyle name="Uwaga 3" xfId="22596" hidden="1"/>
    <cellStyle name="Uwaga 3" xfId="22584" hidden="1"/>
    <cellStyle name="Uwaga 3" xfId="22583" hidden="1"/>
    <cellStyle name="Uwaga 3" xfId="22581" hidden="1"/>
    <cellStyle name="Uwaga 3" xfId="22569" hidden="1"/>
    <cellStyle name="Uwaga 3" xfId="22568" hidden="1"/>
    <cellStyle name="Uwaga 3" xfId="22566" hidden="1"/>
    <cellStyle name="Uwaga 3" xfId="22554" hidden="1"/>
    <cellStyle name="Uwaga 3" xfId="22553" hidden="1"/>
    <cellStyle name="Uwaga 3" xfId="22551" hidden="1"/>
    <cellStyle name="Uwaga 3" xfId="22539" hidden="1"/>
    <cellStyle name="Uwaga 3" xfId="22538" hidden="1"/>
    <cellStyle name="Uwaga 3" xfId="22536" hidden="1"/>
    <cellStyle name="Uwaga 3" xfId="22524" hidden="1"/>
    <cellStyle name="Uwaga 3" xfId="22523" hidden="1"/>
    <cellStyle name="Uwaga 3" xfId="22521" hidden="1"/>
    <cellStyle name="Uwaga 3" xfId="22509" hidden="1"/>
    <cellStyle name="Uwaga 3" xfId="22508" hidden="1"/>
    <cellStyle name="Uwaga 3" xfId="22506" hidden="1"/>
    <cellStyle name="Uwaga 3" xfId="22494" hidden="1"/>
    <cellStyle name="Uwaga 3" xfId="22493" hidden="1"/>
    <cellStyle name="Uwaga 3" xfId="22491" hidden="1"/>
    <cellStyle name="Uwaga 3" xfId="22479" hidden="1"/>
    <cellStyle name="Uwaga 3" xfId="22478" hidden="1"/>
    <cellStyle name="Uwaga 3" xfId="22476" hidden="1"/>
    <cellStyle name="Uwaga 3" xfId="22464" hidden="1"/>
    <cellStyle name="Uwaga 3" xfId="22463" hidden="1"/>
    <cellStyle name="Uwaga 3" xfId="22461" hidden="1"/>
    <cellStyle name="Uwaga 3" xfId="22449" hidden="1"/>
    <cellStyle name="Uwaga 3" xfId="22448" hidden="1"/>
    <cellStyle name="Uwaga 3" xfId="22446" hidden="1"/>
    <cellStyle name="Uwaga 3" xfId="22434" hidden="1"/>
    <cellStyle name="Uwaga 3" xfId="22433" hidden="1"/>
    <cellStyle name="Uwaga 3" xfId="22431" hidden="1"/>
    <cellStyle name="Uwaga 3" xfId="22419" hidden="1"/>
    <cellStyle name="Uwaga 3" xfId="22418" hidden="1"/>
    <cellStyle name="Uwaga 3" xfId="22416" hidden="1"/>
    <cellStyle name="Uwaga 3" xfId="22404" hidden="1"/>
    <cellStyle name="Uwaga 3" xfId="22403" hidden="1"/>
    <cellStyle name="Uwaga 3" xfId="22401" hidden="1"/>
    <cellStyle name="Uwaga 3" xfId="22389" hidden="1"/>
    <cellStyle name="Uwaga 3" xfId="22388" hidden="1"/>
    <cellStyle name="Uwaga 3" xfId="22386" hidden="1"/>
    <cellStyle name="Uwaga 3" xfId="22374" hidden="1"/>
    <cellStyle name="Uwaga 3" xfId="22373" hidden="1"/>
    <cellStyle name="Uwaga 3" xfId="22371" hidden="1"/>
    <cellStyle name="Uwaga 3" xfId="22359" hidden="1"/>
    <cellStyle name="Uwaga 3" xfId="22358" hidden="1"/>
    <cellStyle name="Uwaga 3" xfId="22356" hidden="1"/>
    <cellStyle name="Uwaga 3" xfId="22344" hidden="1"/>
    <cellStyle name="Uwaga 3" xfId="22343" hidden="1"/>
    <cellStyle name="Uwaga 3" xfId="22341" hidden="1"/>
    <cellStyle name="Uwaga 3" xfId="22329" hidden="1"/>
    <cellStyle name="Uwaga 3" xfId="22328" hidden="1"/>
    <cellStyle name="Uwaga 3" xfId="22326" hidden="1"/>
    <cellStyle name="Uwaga 3" xfId="22314" hidden="1"/>
    <cellStyle name="Uwaga 3" xfId="22313" hidden="1"/>
    <cellStyle name="Uwaga 3" xfId="22311" hidden="1"/>
    <cellStyle name="Uwaga 3" xfId="22299" hidden="1"/>
    <cellStyle name="Uwaga 3" xfId="22298" hidden="1"/>
    <cellStyle name="Uwaga 3" xfId="22296" hidden="1"/>
    <cellStyle name="Uwaga 3" xfId="22284" hidden="1"/>
    <cellStyle name="Uwaga 3" xfId="22283" hidden="1"/>
    <cellStyle name="Uwaga 3" xfId="22281" hidden="1"/>
    <cellStyle name="Uwaga 3" xfId="22269" hidden="1"/>
    <cellStyle name="Uwaga 3" xfId="22268" hidden="1"/>
    <cellStyle name="Uwaga 3" xfId="22266" hidden="1"/>
    <cellStyle name="Uwaga 3" xfId="22254" hidden="1"/>
    <cellStyle name="Uwaga 3" xfId="22253" hidden="1"/>
    <cellStyle name="Uwaga 3" xfId="22251" hidden="1"/>
    <cellStyle name="Uwaga 3" xfId="22239" hidden="1"/>
    <cellStyle name="Uwaga 3" xfId="22237" hidden="1"/>
    <cellStyle name="Uwaga 3" xfId="22234" hidden="1"/>
    <cellStyle name="Uwaga 3" xfId="22224" hidden="1"/>
    <cellStyle name="Uwaga 3" xfId="22222" hidden="1"/>
    <cellStyle name="Uwaga 3" xfId="22219" hidden="1"/>
    <cellStyle name="Uwaga 3" xfId="22209" hidden="1"/>
    <cellStyle name="Uwaga 3" xfId="22207" hidden="1"/>
    <cellStyle name="Uwaga 3" xfId="22204" hidden="1"/>
    <cellStyle name="Uwaga 3" xfId="22194" hidden="1"/>
    <cellStyle name="Uwaga 3" xfId="22192" hidden="1"/>
    <cellStyle name="Uwaga 3" xfId="22189" hidden="1"/>
    <cellStyle name="Uwaga 3" xfId="22179" hidden="1"/>
    <cellStyle name="Uwaga 3" xfId="22177" hidden="1"/>
    <cellStyle name="Uwaga 3" xfId="22174" hidden="1"/>
    <cellStyle name="Uwaga 3" xfId="22164" hidden="1"/>
    <cellStyle name="Uwaga 3" xfId="22162" hidden="1"/>
    <cellStyle name="Uwaga 3" xfId="22158" hidden="1"/>
    <cellStyle name="Uwaga 3" xfId="22149" hidden="1"/>
    <cellStyle name="Uwaga 3" xfId="22146" hidden="1"/>
    <cellStyle name="Uwaga 3" xfId="22142" hidden="1"/>
    <cellStyle name="Uwaga 3" xfId="22134" hidden="1"/>
    <cellStyle name="Uwaga 3" xfId="22132" hidden="1"/>
    <cellStyle name="Uwaga 3" xfId="22128" hidden="1"/>
    <cellStyle name="Uwaga 3" xfId="22119" hidden="1"/>
    <cellStyle name="Uwaga 3" xfId="22117" hidden="1"/>
    <cellStyle name="Uwaga 3" xfId="22114" hidden="1"/>
    <cellStyle name="Uwaga 3" xfId="22104" hidden="1"/>
    <cellStyle name="Uwaga 3" xfId="22102" hidden="1"/>
    <cellStyle name="Uwaga 3" xfId="22097" hidden="1"/>
    <cellStyle name="Uwaga 3" xfId="22089" hidden="1"/>
    <cellStyle name="Uwaga 3" xfId="22087" hidden="1"/>
    <cellStyle name="Uwaga 3" xfId="22082" hidden="1"/>
    <cellStyle name="Uwaga 3" xfId="22074" hidden="1"/>
    <cellStyle name="Uwaga 3" xfId="22072" hidden="1"/>
    <cellStyle name="Uwaga 3" xfId="22067" hidden="1"/>
    <cellStyle name="Uwaga 3" xfId="22059" hidden="1"/>
    <cellStyle name="Uwaga 3" xfId="22057" hidden="1"/>
    <cellStyle name="Uwaga 3" xfId="22053" hidden="1"/>
    <cellStyle name="Uwaga 3" xfId="22044" hidden="1"/>
    <cellStyle name="Uwaga 3" xfId="22041" hidden="1"/>
    <cellStyle name="Uwaga 3" xfId="22036" hidden="1"/>
    <cellStyle name="Uwaga 3" xfId="22029" hidden="1"/>
    <cellStyle name="Uwaga 3" xfId="22025" hidden="1"/>
    <cellStyle name="Uwaga 3" xfId="22020" hidden="1"/>
    <cellStyle name="Uwaga 3" xfId="22014" hidden="1"/>
    <cellStyle name="Uwaga 3" xfId="22010" hidden="1"/>
    <cellStyle name="Uwaga 3" xfId="22005" hidden="1"/>
    <cellStyle name="Uwaga 3" xfId="21999" hidden="1"/>
    <cellStyle name="Uwaga 3" xfId="21996" hidden="1"/>
    <cellStyle name="Uwaga 3" xfId="21992" hidden="1"/>
    <cellStyle name="Uwaga 3" xfId="21983" hidden="1"/>
    <cellStyle name="Uwaga 3" xfId="21978" hidden="1"/>
    <cellStyle name="Uwaga 3" xfId="21973" hidden="1"/>
    <cellStyle name="Uwaga 3" xfId="21968" hidden="1"/>
    <cellStyle name="Uwaga 3" xfId="21963" hidden="1"/>
    <cellStyle name="Uwaga 3" xfId="21958" hidden="1"/>
    <cellStyle name="Uwaga 3" xfId="21953" hidden="1"/>
    <cellStyle name="Uwaga 3" xfId="21948" hidden="1"/>
    <cellStyle name="Uwaga 3" xfId="21943" hidden="1"/>
    <cellStyle name="Uwaga 3" xfId="21939" hidden="1"/>
    <cellStyle name="Uwaga 3" xfId="21934" hidden="1"/>
    <cellStyle name="Uwaga 3" xfId="21929" hidden="1"/>
    <cellStyle name="Uwaga 3" xfId="21924" hidden="1"/>
    <cellStyle name="Uwaga 3" xfId="21920" hidden="1"/>
    <cellStyle name="Uwaga 3" xfId="21916" hidden="1"/>
    <cellStyle name="Uwaga 3" xfId="21909" hidden="1"/>
    <cellStyle name="Uwaga 3" xfId="21905" hidden="1"/>
    <cellStyle name="Uwaga 3" xfId="21900" hidden="1"/>
    <cellStyle name="Uwaga 3" xfId="21894" hidden="1"/>
    <cellStyle name="Uwaga 3" xfId="21890" hidden="1"/>
    <cellStyle name="Uwaga 3" xfId="21885" hidden="1"/>
    <cellStyle name="Uwaga 3" xfId="21879" hidden="1"/>
    <cellStyle name="Uwaga 3" xfId="21875" hidden="1"/>
    <cellStyle name="Uwaga 3" xfId="21871" hidden="1"/>
    <cellStyle name="Uwaga 3" xfId="21864" hidden="1"/>
    <cellStyle name="Uwaga 3" xfId="21860" hidden="1"/>
    <cellStyle name="Uwaga 3" xfId="21856" hidden="1"/>
    <cellStyle name="Uwaga 3" xfId="19802" hidden="1"/>
    <cellStyle name="Uwaga 3" xfId="19797" hidden="1"/>
    <cellStyle name="Uwaga 3" xfId="19792" hidden="1"/>
    <cellStyle name="Uwaga 3" xfId="19752" hidden="1"/>
    <cellStyle name="Uwaga 3" xfId="19748" hidden="1"/>
    <cellStyle name="Uwaga 3" xfId="19744" hidden="1"/>
    <cellStyle name="Uwaga 3" xfId="19714" hidden="1"/>
    <cellStyle name="Uwaga 3" xfId="19710" hidden="1"/>
    <cellStyle name="Uwaga 3" xfId="19707" hidden="1"/>
    <cellStyle name="Uwaga 3" xfId="19677" hidden="1"/>
    <cellStyle name="Uwaga 3" xfId="19674" hidden="1"/>
    <cellStyle name="Uwaga 3" xfId="19671" hidden="1"/>
    <cellStyle name="Uwaga 3" xfId="19634" hidden="1"/>
    <cellStyle name="Uwaga 3" xfId="19632" hidden="1"/>
    <cellStyle name="Uwaga 3" xfId="19628" hidden="1"/>
    <cellStyle name="Uwaga 3" xfId="19588" hidden="1"/>
    <cellStyle name="Uwaga 3" xfId="19583" hidden="1"/>
    <cellStyle name="Uwaga 3" xfId="19579" hidden="1"/>
    <cellStyle name="Uwaga 3" xfId="19546" hidden="1"/>
    <cellStyle name="Uwaga 3" xfId="19541" hidden="1"/>
    <cellStyle name="Uwaga 3" xfId="19536" hidden="1"/>
    <cellStyle name="Uwaga 3" xfId="19506" hidden="1"/>
    <cellStyle name="Uwaga 3" xfId="19503" hidden="1"/>
    <cellStyle name="Uwaga 3" xfId="19498" hidden="1"/>
    <cellStyle name="Uwaga 3" xfId="19469" hidden="1"/>
    <cellStyle name="Uwaga 3" xfId="19465" hidden="1"/>
    <cellStyle name="Uwaga 3" xfId="19462" hidden="1"/>
    <cellStyle name="Uwaga 3" xfId="19424" hidden="1"/>
    <cellStyle name="Uwaga 3" xfId="19419" hidden="1"/>
    <cellStyle name="Uwaga 3" xfId="19415" hidden="1"/>
    <cellStyle name="Uwaga 3" xfId="19382" hidden="1"/>
    <cellStyle name="Uwaga 3" xfId="19377" hidden="1"/>
    <cellStyle name="Uwaga 3" xfId="19372" hidden="1"/>
    <cellStyle name="Uwaga 3" xfId="19340" hidden="1"/>
    <cellStyle name="Uwaga 3" xfId="19336" hidden="1"/>
    <cellStyle name="Uwaga 3" xfId="19333" hidden="1"/>
    <cellStyle name="Uwaga 3" xfId="19302" hidden="1"/>
    <cellStyle name="Uwaga 3" xfId="19299" hidden="1"/>
    <cellStyle name="Uwaga 3" xfId="19295" hidden="1"/>
    <cellStyle name="Uwaga 3" xfId="19257" hidden="1"/>
    <cellStyle name="Uwaga 3" xfId="19254" hidden="1"/>
    <cellStyle name="Uwaga 3" xfId="19249" hidden="1"/>
    <cellStyle name="Uwaga 3" xfId="19215" hidden="1"/>
    <cellStyle name="Uwaga 3" xfId="19211" hidden="1"/>
    <cellStyle name="Uwaga 3" xfId="19207" hidden="1"/>
    <cellStyle name="Uwaga 3" xfId="19175" hidden="1"/>
    <cellStyle name="Uwaga 3" xfId="19171" hidden="1"/>
    <cellStyle name="Uwaga 3" xfId="19167" hidden="1"/>
    <cellStyle name="Uwaga 3" xfId="19136" hidden="1"/>
    <cellStyle name="Uwaga 3" xfId="19132" hidden="1"/>
    <cellStyle name="Uwaga 3" xfId="19129" hidden="1"/>
    <cellStyle name="Uwaga 3" xfId="19091" hidden="1"/>
    <cellStyle name="Uwaga 3" xfId="19087" hidden="1"/>
    <cellStyle name="Uwaga 3" xfId="19083" hidden="1"/>
    <cellStyle name="Uwaga 3" xfId="19049" hidden="1"/>
    <cellStyle name="Uwaga 3" xfId="19045" hidden="1"/>
    <cellStyle name="Uwaga 3" xfId="19041" hidden="1"/>
    <cellStyle name="Uwaga 3" xfId="19008" hidden="1"/>
    <cellStyle name="Uwaga 3" xfId="19004" hidden="1"/>
    <cellStyle name="Uwaga 3" xfId="18999" hidden="1"/>
    <cellStyle name="Uwaga 3" xfId="18971" hidden="1"/>
    <cellStyle name="Uwaga 3" xfId="18967" hidden="1"/>
    <cellStyle name="Uwaga 3" xfId="18963" hidden="1"/>
    <cellStyle name="Uwaga 3" xfId="18925" hidden="1"/>
    <cellStyle name="Uwaga 3" xfId="18921" hidden="1"/>
    <cellStyle name="Uwaga 3" xfId="18917" hidden="1"/>
    <cellStyle name="Uwaga 3" xfId="18883" hidden="1"/>
    <cellStyle name="Uwaga 3" xfId="18878" hidden="1"/>
    <cellStyle name="Uwaga 3" xfId="18875" hidden="1"/>
    <cellStyle name="Uwaga 3" xfId="18845" hidden="1"/>
    <cellStyle name="Uwaga 3" xfId="18841" hidden="1"/>
    <cellStyle name="Uwaga 3" xfId="18837" hidden="1"/>
    <cellStyle name="Uwaga 3" xfId="18806" hidden="1"/>
    <cellStyle name="Uwaga 3" xfId="18803" hidden="1"/>
    <cellStyle name="Uwaga 3" xfId="18798" hidden="1"/>
    <cellStyle name="Uwaga 3" xfId="18760" hidden="1"/>
    <cellStyle name="Uwaga 3" xfId="18756" hidden="1"/>
    <cellStyle name="Uwaga 3" xfId="18752" hidden="1"/>
    <cellStyle name="Uwaga 3" xfId="18718" hidden="1"/>
    <cellStyle name="Uwaga 3" xfId="18713" hidden="1"/>
    <cellStyle name="Uwaga 3" xfId="18707" hidden="1"/>
    <cellStyle name="Uwaga 3" xfId="18679" hidden="1"/>
    <cellStyle name="Uwaga 3" xfId="18674" hidden="1"/>
    <cellStyle name="Uwaga 3" xfId="18670" hidden="1"/>
    <cellStyle name="Uwaga 3" xfId="18640" hidden="1"/>
    <cellStyle name="Uwaga 3" xfId="18637" hidden="1"/>
    <cellStyle name="Uwaga 3" xfId="18633" hidden="1"/>
    <cellStyle name="Uwaga 3" xfId="18595" hidden="1"/>
    <cellStyle name="Uwaga 3" xfId="18590" hidden="1"/>
    <cellStyle name="Uwaga 3" xfId="18585" hidden="1"/>
    <cellStyle name="Uwaga 3" xfId="18553" hidden="1"/>
    <cellStyle name="Uwaga 3" xfId="18548" hidden="1"/>
    <cellStyle name="Uwaga 3" xfId="18543" hidden="1"/>
    <cellStyle name="Uwaga 3" xfId="18511" hidden="1"/>
    <cellStyle name="Uwaga 3" xfId="18506" hidden="1"/>
    <cellStyle name="Uwaga 3" xfId="18501" hidden="1"/>
    <cellStyle name="Uwaga 3" xfId="18474" hidden="1"/>
    <cellStyle name="Uwaga 3" xfId="18471" hidden="1"/>
    <cellStyle name="Uwaga 3" xfId="18466" hidden="1"/>
    <cellStyle name="Uwaga 3" xfId="18432" hidden="1"/>
    <cellStyle name="Uwaga 3" xfId="18427" hidden="1"/>
    <cellStyle name="Uwaga 3" xfId="18421" hidden="1"/>
    <cellStyle name="Uwaga 3" xfId="18390" hidden="1"/>
    <cellStyle name="Uwaga 3" xfId="18385" hidden="1"/>
    <cellStyle name="Uwaga 3" xfId="18378" hidden="1"/>
    <cellStyle name="Uwaga 3" xfId="18348" hidden="1"/>
    <cellStyle name="Uwaga 3" xfId="18344" hidden="1"/>
    <cellStyle name="Uwaga 3" xfId="18340" hidden="1"/>
    <cellStyle name="Uwaga 3" xfId="18306" hidden="1"/>
    <cellStyle name="Uwaga 3" xfId="18302" hidden="1"/>
    <cellStyle name="Uwaga 3" xfId="18298" hidden="1"/>
    <cellStyle name="Uwaga 3" xfId="18264" hidden="1"/>
    <cellStyle name="Uwaga 3" xfId="18259" hidden="1"/>
    <cellStyle name="Uwaga 3" xfId="18253" hidden="1"/>
    <cellStyle name="Uwaga 3" xfId="18222" hidden="1"/>
    <cellStyle name="Uwaga 3" xfId="18217" hidden="1"/>
    <cellStyle name="Uwaga 3" xfId="18211" hidden="1"/>
    <cellStyle name="Uwaga 3" xfId="18180" hidden="1"/>
    <cellStyle name="Uwaga 3" xfId="18175" hidden="1"/>
    <cellStyle name="Uwaga 3" xfId="18170" hidden="1"/>
    <cellStyle name="Uwaga 3" xfId="18138" hidden="1"/>
    <cellStyle name="Uwaga 3" xfId="18134" hidden="1"/>
    <cellStyle name="Uwaga 3" xfId="18130" hidden="1"/>
    <cellStyle name="Uwaga 3" xfId="18097" hidden="1"/>
    <cellStyle name="Uwaga 3" xfId="18092" hidden="1"/>
    <cellStyle name="Uwaga 3" xfId="18087" hidden="1"/>
    <cellStyle name="Uwaga 3" xfId="18055" hidden="1"/>
    <cellStyle name="Uwaga 3" xfId="18049" hidden="1"/>
    <cellStyle name="Uwaga 3" xfId="18044" hidden="1"/>
    <cellStyle name="Uwaga 3" xfId="18013" hidden="1"/>
    <cellStyle name="Uwaga 3" xfId="18007" hidden="1"/>
    <cellStyle name="Uwaga 3" xfId="18002" hidden="1"/>
    <cellStyle name="Uwaga 3" xfId="17971" hidden="1"/>
    <cellStyle name="Uwaga 3" xfId="17966" hidden="1"/>
    <cellStyle name="Uwaga 3" xfId="17962" hidden="1"/>
    <cellStyle name="Uwaga 3" xfId="17931" hidden="1"/>
    <cellStyle name="Uwaga 3" xfId="17924" hidden="1"/>
    <cellStyle name="Uwaga 3" xfId="17918" hidden="1"/>
    <cellStyle name="Uwaga 3" xfId="17889" hidden="1"/>
    <cellStyle name="Uwaga 3" xfId="17881" hidden="1"/>
    <cellStyle name="Uwaga 3" xfId="17875" hidden="1"/>
    <cellStyle name="Uwaga 3" xfId="17848" hidden="1"/>
    <cellStyle name="Uwaga 3" xfId="17839" hidden="1"/>
    <cellStyle name="Uwaga 3" xfId="17833" hidden="1"/>
    <cellStyle name="Uwaga 3" xfId="17806" hidden="1"/>
    <cellStyle name="Uwaga 3" xfId="17798" hidden="1"/>
    <cellStyle name="Uwaga 3" xfId="17792" hidden="1"/>
    <cellStyle name="Uwaga 3" xfId="17765" hidden="1"/>
    <cellStyle name="Uwaga 3" xfId="17755" hidden="1"/>
    <cellStyle name="Uwaga 3" xfId="17748" hidden="1"/>
    <cellStyle name="Uwaga 3" xfId="17724" hidden="1"/>
    <cellStyle name="Uwaga 3" xfId="17713" hidden="1"/>
    <cellStyle name="Uwaga 3" xfId="17706" hidden="1"/>
    <cellStyle name="Uwaga 3" xfId="17683" hidden="1"/>
    <cellStyle name="Uwaga 3" xfId="17672" hidden="1"/>
    <cellStyle name="Uwaga 3" xfId="17664" hidden="1"/>
    <cellStyle name="Uwaga 3" xfId="17644" hidden="1"/>
    <cellStyle name="Uwaga 3" xfId="17632" hidden="1"/>
    <cellStyle name="Uwaga 3" xfId="17623" hidden="1"/>
    <cellStyle name="Uwaga 3" xfId="17604" hidden="1"/>
    <cellStyle name="Uwaga 3" xfId="17593" hidden="1"/>
    <cellStyle name="Uwaga 3" xfId="17583" hidden="1"/>
    <cellStyle name="Uwaga 3" xfId="17564" hidden="1"/>
    <cellStyle name="Uwaga 3" xfId="17551" hidden="1"/>
    <cellStyle name="Uwaga 3" xfId="17540" hidden="1"/>
    <cellStyle name="Uwaga 3" xfId="17524" hidden="1"/>
    <cellStyle name="Uwaga 3" xfId="17512" hidden="1"/>
    <cellStyle name="Uwaga 3" xfId="17498" hidden="1"/>
    <cellStyle name="Uwaga 3" xfId="17483" hidden="1"/>
    <cellStyle name="Uwaga 3" xfId="17470" hidden="1"/>
    <cellStyle name="Uwaga 3" xfId="17457" hidden="1"/>
    <cellStyle name="Uwaga 3" xfId="17442" hidden="1"/>
    <cellStyle name="Uwaga 3" xfId="17429" hidden="1"/>
    <cellStyle name="Uwaga 3" xfId="17417" hidden="1"/>
    <cellStyle name="Uwaga 3" xfId="22850" hidden="1"/>
    <cellStyle name="Uwaga 3" xfId="22851" hidden="1"/>
    <cellStyle name="Uwaga 3" xfId="22853" hidden="1"/>
    <cellStyle name="Uwaga 3" xfId="22865" hidden="1"/>
    <cellStyle name="Uwaga 3" xfId="22866" hidden="1"/>
    <cellStyle name="Uwaga 3" xfId="22871" hidden="1"/>
    <cellStyle name="Uwaga 3" xfId="22880" hidden="1"/>
    <cellStyle name="Uwaga 3" xfId="22881" hidden="1"/>
    <cellStyle name="Uwaga 3" xfId="22886" hidden="1"/>
    <cellStyle name="Uwaga 3" xfId="22895" hidden="1"/>
    <cellStyle name="Uwaga 3" xfId="22896" hidden="1"/>
    <cellStyle name="Uwaga 3" xfId="22897" hidden="1"/>
    <cellStyle name="Uwaga 3" xfId="22910" hidden="1"/>
    <cellStyle name="Uwaga 3" xfId="22915" hidden="1"/>
    <cellStyle name="Uwaga 3" xfId="22920" hidden="1"/>
    <cellStyle name="Uwaga 3" xfId="22930" hidden="1"/>
    <cellStyle name="Uwaga 3" xfId="22935" hidden="1"/>
    <cellStyle name="Uwaga 3" xfId="22939" hidden="1"/>
    <cellStyle name="Uwaga 3" xfId="22946" hidden="1"/>
    <cellStyle name="Uwaga 3" xfId="22951" hidden="1"/>
    <cellStyle name="Uwaga 3" xfId="22954" hidden="1"/>
    <cellStyle name="Uwaga 3" xfId="22960" hidden="1"/>
    <cellStyle name="Uwaga 3" xfId="22965" hidden="1"/>
    <cellStyle name="Uwaga 3" xfId="22969" hidden="1"/>
    <cellStyle name="Uwaga 3" xfId="22970" hidden="1"/>
    <cellStyle name="Uwaga 3" xfId="22971" hidden="1"/>
    <cellStyle name="Uwaga 3" xfId="22975" hidden="1"/>
    <cellStyle name="Uwaga 3" xfId="22987" hidden="1"/>
    <cellStyle name="Uwaga 3" xfId="22992" hidden="1"/>
    <cellStyle name="Uwaga 3" xfId="22997" hidden="1"/>
    <cellStyle name="Uwaga 3" xfId="23002" hidden="1"/>
    <cellStyle name="Uwaga 3" xfId="23007" hidden="1"/>
    <cellStyle name="Uwaga 3" xfId="23012" hidden="1"/>
    <cellStyle name="Uwaga 3" xfId="23016" hidden="1"/>
    <cellStyle name="Uwaga 3" xfId="23020" hidden="1"/>
    <cellStyle name="Uwaga 3" xfId="23025" hidden="1"/>
    <cellStyle name="Uwaga 3" xfId="23030" hidden="1"/>
    <cellStyle name="Uwaga 3" xfId="23031" hidden="1"/>
    <cellStyle name="Uwaga 3" xfId="23033" hidden="1"/>
    <cellStyle name="Uwaga 3" xfId="23046" hidden="1"/>
    <cellStyle name="Uwaga 3" xfId="23050" hidden="1"/>
    <cellStyle name="Uwaga 3" xfId="23055" hidden="1"/>
    <cellStyle name="Uwaga 3" xfId="23062" hidden="1"/>
    <cellStyle name="Uwaga 3" xfId="23066" hidden="1"/>
    <cellStyle name="Uwaga 3" xfId="23071" hidden="1"/>
    <cellStyle name="Uwaga 3" xfId="23076" hidden="1"/>
    <cellStyle name="Uwaga 3" xfId="23079" hidden="1"/>
    <cellStyle name="Uwaga 3" xfId="23084" hidden="1"/>
    <cellStyle name="Uwaga 3" xfId="23090" hidden="1"/>
    <cellStyle name="Uwaga 3" xfId="23091" hidden="1"/>
    <cellStyle name="Uwaga 3" xfId="23094" hidden="1"/>
    <cellStyle name="Uwaga 3" xfId="23107" hidden="1"/>
    <cellStyle name="Uwaga 3" xfId="23111" hidden="1"/>
    <cellStyle name="Uwaga 3" xfId="23116" hidden="1"/>
    <cellStyle name="Uwaga 3" xfId="23123" hidden="1"/>
    <cellStyle name="Uwaga 3" xfId="23128" hidden="1"/>
    <cellStyle name="Uwaga 3" xfId="23132" hidden="1"/>
    <cellStyle name="Uwaga 3" xfId="23137" hidden="1"/>
    <cellStyle name="Uwaga 3" xfId="23141" hidden="1"/>
    <cellStyle name="Uwaga 3" xfId="23146" hidden="1"/>
    <cellStyle name="Uwaga 3" xfId="23150" hidden="1"/>
    <cellStyle name="Uwaga 3" xfId="23151" hidden="1"/>
    <cellStyle name="Uwaga 3" xfId="23153" hidden="1"/>
    <cellStyle name="Uwaga 3" xfId="23165" hidden="1"/>
    <cellStyle name="Uwaga 3" xfId="23166" hidden="1"/>
    <cellStyle name="Uwaga 3" xfId="23168" hidden="1"/>
    <cellStyle name="Uwaga 3" xfId="23180" hidden="1"/>
    <cellStyle name="Uwaga 3" xfId="23182" hidden="1"/>
    <cellStyle name="Uwaga 3" xfId="23185" hidden="1"/>
    <cellStyle name="Uwaga 3" xfId="23195" hidden="1"/>
    <cellStyle name="Uwaga 3" xfId="23196" hidden="1"/>
    <cellStyle name="Uwaga 3" xfId="23198" hidden="1"/>
    <cellStyle name="Uwaga 3" xfId="23210" hidden="1"/>
    <cellStyle name="Uwaga 3" xfId="23211" hidden="1"/>
    <cellStyle name="Uwaga 3" xfId="23212" hidden="1"/>
    <cellStyle name="Uwaga 3" xfId="23226" hidden="1"/>
    <cellStyle name="Uwaga 3" xfId="23229" hidden="1"/>
    <cellStyle name="Uwaga 3" xfId="23233" hidden="1"/>
    <cellStyle name="Uwaga 3" xfId="23241" hidden="1"/>
    <cellStyle name="Uwaga 3" xfId="23244" hidden="1"/>
    <cellStyle name="Uwaga 3" xfId="23248" hidden="1"/>
    <cellStyle name="Uwaga 3" xfId="23256" hidden="1"/>
    <cellStyle name="Uwaga 3" xfId="23259" hidden="1"/>
    <cellStyle name="Uwaga 3" xfId="23263" hidden="1"/>
    <cellStyle name="Uwaga 3" xfId="23270" hidden="1"/>
    <cellStyle name="Uwaga 3" xfId="23271" hidden="1"/>
    <cellStyle name="Uwaga 3" xfId="23273" hidden="1"/>
    <cellStyle name="Uwaga 3" xfId="23286" hidden="1"/>
    <cellStyle name="Uwaga 3" xfId="23289" hidden="1"/>
    <cellStyle name="Uwaga 3" xfId="23292" hidden="1"/>
    <cellStyle name="Uwaga 3" xfId="23301" hidden="1"/>
    <cellStyle name="Uwaga 3" xfId="23304" hidden="1"/>
    <cellStyle name="Uwaga 3" xfId="23308" hidden="1"/>
    <cellStyle name="Uwaga 3" xfId="23316" hidden="1"/>
    <cellStyle name="Uwaga 3" xfId="23318" hidden="1"/>
    <cellStyle name="Uwaga 3" xfId="23321" hidden="1"/>
    <cellStyle name="Uwaga 3" xfId="23330" hidden="1"/>
    <cellStyle name="Uwaga 3" xfId="23331" hidden="1"/>
    <cellStyle name="Uwaga 3" xfId="23332" hidden="1"/>
    <cellStyle name="Uwaga 3" xfId="23345" hidden="1"/>
    <cellStyle name="Uwaga 3" xfId="23346" hidden="1"/>
    <cellStyle name="Uwaga 3" xfId="23348" hidden="1"/>
    <cellStyle name="Uwaga 3" xfId="23360" hidden="1"/>
    <cellStyle name="Uwaga 3" xfId="23361" hidden="1"/>
    <cellStyle name="Uwaga 3" xfId="23363" hidden="1"/>
    <cellStyle name="Uwaga 3" xfId="23375" hidden="1"/>
    <cellStyle name="Uwaga 3" xfId="23376" hidden="1"/>
    <cellStyle name="Uwaga 3" xfId="23378" hidden="1"/>
    <cellStyle name="Uwaga 3" xfId="23390" hidden="1"/>
    <cellStyle name="Uwaga 3" xfId="23391" hidden="1"/>
    <cellStyle name="Uwaga 3" xfId="23392" hidden="1"/>
    <cellStyle name="Uwaga 3" xfId="23406" hidden="1"/>
    <cellStyle name="Uwaga 3" xfId="23408" hidden="1"/>
    <cellStyle name="Uwaga 3" xfId="23411" hidden="1"/>
    <cellStyle name="Uwaga 3" xfId="23421" hidden="1"/>
    <cellStyle name="Uwaga 3" xfId="23424" hidden="1"/>
    <cellStyle name="Uwaga 3" xfId="23427" hidden="1"/>
    <cellStyle name="Uwaga 3" xfId="23436" hidden="1"/>
    <cellStyle name="Uwaga 3" xfId="23438" hidden="1"/>
    <cellStyle name="Uwaga 3" xfId="23441" hidden="1"/>
    <cellStyle name="Uwaga 3" xfId="23450" hidden="1"/>
    <cellStyle name="Uwaga 3" xfId="23451" hidden="1"/>
    <cellStyle name="Uwaga 3" xfId="23452" hidden="1"/>
    <cellStyle name="Uwaga 3" xfId="23465" hidden="1"/>
    <cellStyle name="Uwaga 3" xfId="23467" hidden="1"/>
    <cellStyle name="Uwaga 3" xfId="23469" hidden="1"/>
    <cellStyle name="Uwaga 3" xfId="23480" hidden="1"/>
    <cellStyle name="Uwaga 3" xfId="23482" hidden="1"/>
    <cellStyle name="Uwaga 3" xfId="23484" hidden="1"/>
    <cellStyle name="Uwaga 3" xfId="23495" hidden="1"/>
    <cellStyle name="Uwaga 3" xfId="23497" hidden="1"/>
    <cellStyle name="Uwaga 3" xfId="23499" hidden="1"/>
    <cellStyle name="Uwaga 3" xfId="23510" hidden="1"/>
    <cellStyle name="Uwaga 3" xfId="23511" hidden="1"/>
    <cellStyle name="Uwaga 3" xfId="23512" hidden="1"/>
    <cellStyle name="Uwaga 3" xfId="23525" hidden="1"/>
    <cellStyle name="Uwaga 3" xfId="23527" hidden="1"/>
    <cellStyle name="Uwaga 3" xfId="23529" hidden="1"/>
    <cellStyle name="Uwaga 3" xfId="23540" hidden="1"/>
    <cellStyle name="Uwaga 3" xfId="23542" hidden="1"/>
    <cellStyle name="Uwaga 3" xfId="23544" hidden="1"/>
    <cellStyle name="Uwaga 3" xfId="23555" hidden="1"/>
    <cellStyle name="Uwaga 3" xfId="23557" hidden="1"/>
    <cellStyle name="Uwaga 3" xfId="23558" hidden="1"/>
    <cellStyle name="Uwaga 3" xfId="23570" hidden="1"/>
    <cellStyle name="Uwaga 3" xfId="23571" hidden="1"/>
    <cellStyle name="Uwaga 3" xfId="23572" hidden="1"/>
    <cellStyle name="Uwaga 3" xfId="23585" hidden="1"/>
    <cellStyle name="Uwaga 3" xfId="23587" hidden="1"/>
    <cellStyle name="Uwaga 3" xfId="23589" hidden="1"/>
    <cellStyle name="Uwaga 3" xfId="23600" hidden="1"/>
    <cellStyle name="Uwaga 3" xfId="23602" hidden="1"/>
    <cellStyle name="Uwaga 3" xfId="23604" hidden="1"/>
    <cellStyle name="Uwaga 3" xfId="23615" hidden="1"/>
    <cellStyle name="Uwaga 3" xfId="23617" hidden="1"/>
    <cellStyle name="Uwaga 3" xfId="23619" hidden="1"/>
    <cellStyle name="Uwaga 3" xfId="23630" hidden="1"/>
    <cellStyle name="Uwaga 3" xfId="23631" hidden="1"/>
    <cellStyle name="Uwaga 3" xfId="23633" hidden="1"/>
    <cellStyle name="Uwaga 3" xfId="23644" hidden="1"/>
    <cellStyle name="Uwaga 3" xfId="23646" hidden="1"/>
    <cellStyle name="Uwaga 3" xfId="23647" hidden="1"/>
    <cellStyle name="Uwaga 3" xfId="23656" hidden="1"/>
    <cellStyle name="Uwaga 3" xfId="23659" hidden="1"/>
    <cellStyle name="Uwaga 3" xfId="23661" hidden="1"/>
    <cellStyle name="Uwaga 3" xfId="23672" hidden="1"/>
    <cellStyle name="Uwaga 3" xfId="23674" hidden="1"/>
    <cellStyle name="Uwaga 3" xfId="23676" hidden="1"/>
    <cellStyle name="Uwaga 3" xfId="23688" hidden="1"/>
    <cellStyle name="Uwaga 3" xfId="23690" hidden="1"/>
    <cellStyle name="Uwaga 3" xfId="23692" hidden="1"/>
    <cellStyle name="Uwaga 3" xfId="23700" hidden="1"/>
    <cellStyle name="Uwaga 3" xfId="23702" hidden="1"/>
    <cellStyle name="Uwaga 3" xfId="23705" hidden="1"/>
    <cellStyle name="Uwaga 3" xfId="23695" hidden="1"/>
    <cellStyle name="Uwaga 3" xfId="23694" hidden="1"/>
    <cellStyle name="Uwaga 3" xfId="23693" hidden="1"/>
    <cellStyle name="Uwaga 3" xfId="23680" hidden="1"/>
    <cellStyle name="Uwaga 3" xfId="23679" hidden="1"/>
    <cellStyle name="Uwaga 3" xfId="23678" hidden="1"/>
    <cellStyle name="Uwaga 3" xfId="23665" hidden="1"/>
    <cellStyle name="Uwaga 3" xfId="23664" hidden="1"/>
    <cellStyle name="Uwaga 3" xfId="23663" hidden="1"/>
    <cellStyle name="Uwaga 3" xfId="23650" hidden="1"/>
    <cellStyle name="Uwaga 3" xfId="23649" hidden="1"/>
    <cellStyle name="Uwaga 3" xfId="23648" hidden="1"/>
    <cellStyle name="Uwaga 3" xfId="23635" hidden="1"/>
    <cellStyle name="Uwaga 3" xfId="23634" hidden="1"/>
    <cellStyle name="Uwaga 3" xfId="23632" hidden="1"/>
    <cellStyle name="Uwaga 3" xfId="23621" hidden="1"/>
    <cellStyle name="Uwaga 3" xfId="23618" hidden="1"/>
    <cellStyle name="Uwaga 3" xfId="23616" hidden="1"/>
    <cellStyle name="Uwaga 3" xfId="23606" hidden="1"/>
    <cellStyle name="Uwaga 3" xfId="23603" hidden="1"/>
    <cellStyle name="Uwaga 3" xfId="23601" hidden="1"/>
    <cellStyle name="Uwaga 3" xfId="23591" hidden="1"/>
    <cellStyle name="Uwaga 3" xfId="23588" hidden="1"/>
    <cellStyle name="Uwaga 3" xfId="23586" hidden="1"/>
    <cellStyle name="Uwaga 3" xfId="23576" hidden="1"/>
    <cellStyle name="Uwaga 3" xfId="23574" hidden="1"/>
    <cellStyle name="Uwaga 3" xfId="23573" hidden="1"/>
    <cellStyle name="Uwaga 3" xfId="23561" hidden="1"/>
    <cellStyle name="Uwaga 3" xfId="23559" hidden="1"/>
    <cellStyle name="Uwaga 3" xfId="23556" hidden="1"/>
    <cellStyle name="Uwaga 3" xfId="23546" hidden="1"/>
    <cellStyle name="Uwaga 3" xfId="23543" hidden="1"/>
    <cellStyle name="Uwaga 3" xfId="23541" hidden="1"/>
    <cellStyle name="Uwaga 3" xfId="23531" hidden="1"/>
    <cellStyle name="Uwaga 3" xfId="23528" hidden="1"/>
    <cellStyle name="Uwaga 3" xfId="23526" hidden="1"/>
    <cellStyle name="Uwaga 3" xfId="23516" hidden="1"/>
    <cellStyle name="Uwaga 3" xfId="23514" hidden="1"/>
    <cellStyle name="Uwaga 3" xfId="23513" hidden="1"/>
    <cellStyle name="Uwaga 3" xfId="23501" hidden="1"/>
    <cellStyle name="Uwaga 3" xfId="23498" hidden="1"/>
    <cellStyle name="Uwaga 3" xfId="23496" hidden="1"/>
    <cellStyle name="Uwaga 3" xfId="23486" hidden="1"/>
    <cellStyle name="Uwaga 3" xfId="23483" hidden="1"/>
    <cellStyle name="Uwaga 3" xfId="23481" hidden="1"/>
    <cellStyle name="Uwaga 3" xfId="23471" hidden="1"/>
    <cellStyle name="Uwaga 3" xfId="23468" hidden="1"/>
    <cellStyle name="Uwaga 3" xfId="23466" hidden="1"/>
    <cellStyle name="Uwaga 3" xfId="23456" hidden="1"/>
    <cellStyle name="Uwaga 3" xfId="23454" hidden="1"/>
    <cellStyle name="Uwaga 3" xfId="23453" hidden="1"/>
    <cellStyle name="Uwaga 3" xfId="23440" hidden="1"/>
    <cellStyle name="Uwaga 3" xfId="23437" hidden="1"/>
    <cellStyle name="Uwaga 3" xfId="23435" hidden="1"/>
    <cellStyle name="Uwaga 3" xfId="23425" hidden="1"/>
    <cellStyle name="Uwaga 3" xfId="23422" hidden="1"/>
    <cellStyle name="Uwaga 3" xfId="23420" hidden="1"/>
    <cellStyle name="Uwaga 3" xfId="23410" hidden="1"/>
    <cellStyle name="Uwaga 3" xfId="23407" hidden="1"/>
    <cellStyle name="Uwaga 3" xfId="23405" hidden="1"/>
    <cellStyle name="Uwaga 3" xfId="23396" hidden="1"/>
    <cellStyle name="Uwaga 3" xfId="23394" hidden="1"/>
    <cellStyle name="Uwaga 3" xfId="23393" hidden="1"/>
    <cellStyle name="Uwaga 3" xfId="23381" hidden="1"/>
    <cellStyle name="Uwaga 3" xfId="23379" hidden="1"/>
    <cellStyle name="Uwaga 3" xfId="23377" hidden="1"/>
    <cellStyle name="Uwaga 3" xfId="23366" hidden="1"/>
    <cellStyle name="Uwaga 3" xfId="23364" hidden="1"/>
    <cellStyle name="Uwaga 3" xfId="23362" hidden="1"/>
    <cellStyle name="Uwaga 3" xfId="23351" hidden="1"/>
    <cellStyle name="Uwaga 3" xfId="23349" hidden="1"/>
    <cellStyle name="Uwaga 3" xfId="23347" hidden="1"/>
    <cellStyle name="Uwaga 3" xfId="23336" hidden="1"/>
    <cellStyle name="Uwaga 3" xfId="23334" hidden="1"/>
    <cellStyle name="Uwaga 3" xfId="23333" hidden="1"/>
    <cellStyle name="Uwaga 3" xfId="23320" hidden="1"/>
    <cellStyle name="Uwaga 3" xfId="23317" hidden="1"/>
    <cellStyle name="Uwaga 3" xfId="23315" hidden="1"/>
    <cellStyle name="Uwaga 3" xfId="23305" hidden="1"/>
    <cellStyle name="Uwaga 3" xfId="23302" hidden="1"/>
    <cellStyle name="Uwaga 3" xfId="23300" hidden="1"/>
    <cellStyle name="Uwaga 3" xfId="23290" hidden="1"/>
    <cellStyle name="Uwaga 3" xfId="23287" hidden="1"/>
    <cellStyle name="Uwaga 3" xfId="23285" hidden="1"/>
    <cellStyle name="Uwaga 3" xfId="23276" hidden="1"/>
    <cellStyle name="Uwaga 3" xfId="23274" hidden="1"/>
    <cellStyle name="Uwaga 3" xfId="23272" hidden="1"/>
    <cellStyle name="Uwaga 3" xfId="23260" hidden="1"/>
    <cellStyle name="Uwaga 3" xfId="23257" hidden="1"/>
    <cellStyle name="Uwaga 3" xfId="23255" hidden="1"/>
    <cellStyle name="Uwaga 3" xfId="23245" hidden="1"/>
    <cellStyle name="Uwaga 3" xfId="23242" hidden="1"/>
    <cellStyle name="Uwaga 3" xfId="23240" hidden="1"/>
    <cellStyle name="Uwaga 3" xfId="23230" hidden="1"/>
    <cellStyle name="Uwaga 3" xfId="23227" hidden="1"/>
    <cellStyle name="Uwaga 3" xfId="23225" hidden="1"/>
    <cellStyle name="Uwaga 3" xfId="23218" hidden="1"/>
    <cellStyle name="Uwaga 3" xfId="23215" hidden="1"/>
    <cellStyle name="Uwaga 3" xfId="23213" hidden="1"/>
    <cellStyle name="Uwaga 3" xfId="23203" hidden="1"/>
    <cellStyle name="Uwaga 3" xfId="23200" hidden="1"/>
    <cellStyle name="Uwaga 3" xfId="23197" hidden="1"/>
    <cellStyle name="Uwaga 3" xfId="23188" hidden="1"/>
    <cellStyle name="Uwaga 3" xfId="23184" hidden="1"/>
    <cellStyle name="Uwaga 3" xfId="23181" hidden="1"/>
    <cellStyle name="Uwaga 3" xfId="23173" hidden="1"/>
    <cellStyle name="Uwaga 3" xfId="23170" hidden="1"/>
    <cellStyle name="Uwaga 3" xfId="23167" hidden="1"/>
    <cellStyle name="Uwaga 3" xfId="23158" hidden="1"/>
    <cellStyle name="Uwaga 3" xfId="23155" hidden="1"/>
    <cellStyle name="Uwaga 3" xfId="23152" hidden="1"/>
    <cellStyle name="Uwaga 3" xfId="23142" hidden="1"/>
    <cellStyle name="Uwaga 3" xfId="23138" hidden="1"/>
    <cellStyle name="Uwaga 3" xfId="23135" hidden="1"/>
    <cellStyle name="Uwaga 3" xfId="23126" hidden="1"/>
    <cellStyle name="Uwaga 3" xfId="23122" hidden="1"/>
    <cellStyle name="Uwaga 3" xfId="23120" hidden="1"/>
    <cellStyle name="Uwaga 3" xfId="23112" hidden="1"/>
    <cellStyle name="Uwaga 3" xfId="23108" hidden="1"/>
    <cellStyle name="Uwaga 3" xfId="23105" hidden="1"/>
    <cellStyle name="Uwaga 3" xfId="23098" hidden="1"/>
    <cellStyle name="Uwaga 3" xfId="23095" hidden="1"/>
    <cellStyle name="Uwaga 3" xfId="23092" hidden="1"/>
    <cellStyle name="Uwaga 3" xfId="23083" hidden="1"/>
    <cellStyle name="Uwaga 3" xfId="23078" hidden="1"/>
    <cellStyle name="Uwaga 3" xfId="23075" hidden="1"/>
    <cellStyle name="Uwaga 3" xfId="23068" hidden="1"/>
    <cellStyle name="Uwaga 3" xfId="23063" hidden="1"/>
    <cellStyle name="Uwaga 3" xfId="23060" hidden="1"/>
    <cellStyle name="Uwaga 3" xfId="23053" hidden="1"/>
    <cellStyle name="Uwaga 3" xfId="23048" hidden="1"/>
    <cellStyle name="Uwaga 3" xfId="23045" hidden="1"/>
    <cellStyle name="Uwaga 3" xfId="23039" hidden="1"/>
    <cellStyle name="Uwaga 3" xfId="23035" hidden="1"/>
    <cellStyle name="Uwaga 3" xfId="23032" hidden="1"/>
    <cellStyle name="Uwaga 3" xfId="23024" hidden="1"/>
    <cellStyle name="Uwaga 3" xfId="23019" hidden="1"/>
    <cellStyle name="Uwaga 3" xfId="23015" hidden="1"/>
    <cellStyle name="Uwaga 3" xfId="23009" hidden="1"/>
    <cellStyle name="Uwaga 3" xfId="23004" hidden="1"/>
    <cellStyle name="Uwaga 3" xfId="23000" hidden="1"/>
    <cellStyle name="Uwaga 3" xfId="22994" hidden="1"/>
    <cellStyle name="Uwaga 3" xfId="22989" hidden="1"/>
    <cellStyle name="Uwaga 3" xfId="22985" hidden="1"/>
    <cellStyle name="Uwaga 3" xfId="22980" hidden="1"/>
    <cellStyle name="Uwaga 3" xfId="22976" hidden="1"/>
    <cellStyle name="Uwaga 3" xfId="22972" hidden="1"/>
    <cellStyle name="Uwaga 3" xfId="22964" hidden="1"/>
    <cellStyle name="Uwaga 3" xfId="22959" hidden="1"/>
    <cellStyle name="Uwaga 3" xfId="22955" hidden="1"/>
    <cellStyle name="Uwaga 3" xfId="22949" hidden="1"/>
    <cellStyle name="Uwaga 3" xfId="22944" hidden="1"/>
    <cellStyle name="Uwaga 3" xfId="22940" hidden="1"/>
    <cellStyle name="Uwaga 3" xfId="22934" hidden="1"/>
    <cellStyle name="Uwaga 3" xfId="22929" hidden="1"/>
    <cellStyle name="Uwaga 3" xfId="22925" hidden="1"/>
    <cellStyle name="Uwaga 3" xfId="22921" hidden="1"/>
    <cellStyle name="Uwaga 3" xfId="22916" hidden="1"/>
    <cellStyle name="Uwaga 3" xfId="22911" hidden="1"/>
    <cellStyle name="Uwaga 3" xfId="22906" hidden="1"/>
    <cellStyle name="Uwaga 3" xfId="22902" hidden="1"/>
    <cellStyle name="Uwaga 3" xfId="22898" hidden="1"/>
    <cellStyle name="Uwaga 3" xfId="22891" hidden="1"/>
    <cellStyle name="Uwaga 3" xfId="22887" hidden="1"/>
    <cellStyle name="Uwaga 3" xfId="22882" hidden="1"/>
    <cellStyle name="Uwaga 3" xfId="22876" hidden="1"/>
    <cellStyle name="Uwaga 3" xfId="22872" hidden="1"/>
    <cellStyle name="Uwaga 3" xfId="22867" hidden="1"/>
    <cellStyle name="Uwaga 3" xfId="22861" hidden="1"/>
    <cellStyle name="Uwaga 3" xfId="22857" hidden="1"/>
    <cellStyle name="Uwaga 3" xfId="22852" hidden="1"/>
    <cellStyle name="Uwaga 3" xfId="22846" hidden="1"/>
    <cellStyle name="Uwaga 3" xfId="22842" hidden="1"/>
    <cellStyle name="Uwaga 3" xfId="22838" hidden="1"/>
    <cellStyle name="Uwaga 3" xfId="23698" hidden="1"/>
    <cellStyle name="Uwaga 3" xfId="23697" hidden="1"/>
    <cellStyle name="Uwaga 3" xfId="23696" hidden="1"/>
    <cellStyle name="Uwaga 3" xfId="23683" hidden="1"/>
    <cellStyle name="Uwaga 3" xfId="23682" hidden="1"/>
    <cellStyle name="Uwaga 3" xfId="23681" hidden="1"/>
    <cellStyle name="Uwaga 3" xfId="23668" hidden="1"/>
    <cellStyle name="Uwaga 3" xfId="23667" hidden="1"/>
    <cellStyle name="Uwaga 3" xfId="23666" hidden="1"/>
    <cellStyle name="Uwaga 3" xfId="23653" hidden="1"/>
    <cellStyle name="Uwaga 3" xfId="23652" hidden="1"/>
    <cellStyle name="Uwaga 3" xfId="23651" hidden="1"/>
    <cellStyle name="Uwaga 3" xfId="23638" hidden="1"/>
    <cellStyle name="Uwaga 3" xfId="23637" hidden="1"/>
    <cellStyle name="Uwaga 3" xfId="23636" hidden="1"/>
    <cellStyle name="Uwaga 3" xfId="23624" hidden="1"/>
    <cellStyle name="Uwaga 3" xfId="23622" hidden="1"/>
    <cellStyle name="Uwaga 3" xfId="23620" hidden="1"/>
    <cellStyle name="Uwaga 3" xfId="23609" hidden="1"/>
    <cellStyle name="Uwaga 3" xfId="23607" hidden="1"/>
    <cellStyle name="Uwaga 3" xfId="23605" hidden="1"/>
    <cellStyle name="Uwaga 3" xfId="23594" hidden="1"/>
    <cellStyle name="Uwaga 3" xfId="23592" hidden="1"/>
    <cellStyle name="Uwaga 3" xfId="23590" hidden="1"/>
    <cellStyle name="Uwaga 3" xfId="23579" hidden="1"/>
    <cellStyle name="Uwaga 3" xfId="23577" hidden="1"/>
    <cellStyle name="Uwaga 3" xfId="23575" hidden="1"/>
    <cellStyle name="Uwaga 3" xfId="23564" hidden="1"/>
    <cellStyle name="Uwaga 3" xfId="23562" hidden="1"/>
    <cellStyle name="Uwaga 3" xfId="23560" hidden="1"/>
    <cellStyle name="Uwaga 3" xfId="23549" hidden="1"/>
    <cellStyle name="Uwaga 3" xfId="23547" hidden="1"/>
    <cellStyle name="Uwaga 3" xfId="23545" hidden="1"/>
    <cellStyle name="Uwaga 3" xfId="23534" hidden="1"/>
    <cellStyle name="Uwaga 3" xfId="23532" hidden="1"/>
    <cellStyle name="Uwaga 3" xfId="23530" hidden="1"/>
    <cellStyle name="Uwaga 3" xfId="23519" hidden="1"/>
    <cellStyle name="Uwaga 3" xfId="23517" hidden="1"/>
    <cellStyle name="Uwaga 3" xfId="23515" hidden="1"/>
    <cellStyle name="Uwaga 3" xfId="23504" hidden="1"/>
    <cellStyle name="Uwaga 3" xfId="23502" hidden="1"/>
    <cellStyle name="Uwaga 3" xfId="23500" hidden="1"/>
    <cellStyle name="Uwaga 3" xfId="23489" hidden="1"/>
    <cellStyle name="Uwaga 3" xfId="23487" hidden="1"/>
    <cellStyle name="Uwaga 3" xfId="23485" hidden="1"/>
    <cellStyle name="Uwaga 3" xfId="23474" hidden="1"/>
    <cellStyle name="Uwaga 3" xfId="23472" hidden="1"/>
    <cellStyle name="Uwaga 3" xfId="23470" hidden="1"/>
    <cellStyle name="Uwaga 3" xfId="23459" hidden="1"/>
    <cellStyle name="Uwaga 3" xfId="23457" hidden="1"/>
    <cellStyle name="Uwaga 3" xfId="23455" hidden="1"/>
    <cellStyle name="Uwaga 3" xfId="23444" hidden="1"/>
    <cellStyle name="Uwaga 3" xfId="23442" hidden="1"/>
    <cellStyle name="Uwaga 3" xfId="23439" hidden="1"/>
    <cellStyle name="Uwaga 3" xfId="23429" hidden="1"/>
    <cellStyle name="Uwaga 3" xfId="23426" hidden="1"/>
    <cellStyle name="Uwaga 3" xfId="23423" hidden="1"/>
    <cellStyle name="Uwaga 3" xfId="23414" hidden="1"/>
    <cellStyle name="Uwaga 3" xfId="23412" hidden="1"/>
    <cellStyle name="Uwaga 3" xfId="23409" hidden="1"/>
    <cellStyle name="Uwaga 3" xfId="23399" hidden="1"/>
    <cellStyle name="Uwaga 3" xfId="23397" hidden="1"/>
    <cellStyle name="Uwaga 3" xfId="23395" hidden="1"/>
    <cellStyle name="Uwaga 3" xfId="23384" hidden="1"/>
    <cellStyle name="Uwaga 3" xfId="23382" hidden="1"/>
    <cellStyle name="Uwaga 3" xfId="23380" hidden="1"/>
    <cellStyle name="Uwaga 3" xfId="23369" hidden="1"/>
    <cellStyle name="Uwaga 3" xfId="23367" hidden="1"/>
    <cellStyle name="Uwaga 3" xfId="23365" hidden="1"/>
    <cellStyle name="Uwaga 3" xfId="23354" hidden="1"/>
    <cellStyle name="Uwaga 3" xfId="23352" hidden="1"/>
    <cellStyle name="Uwaga 3" xfId="23350" hidden="1"/>
    <cellStyle name="Uwaga 3" xfId="23339" hidden="1"/>
    <cellStyle name="Uwaga 3" xfId="23337" hidden="1"/>
    <cellStyle name="Uwaga 3" xfId="23335" hidden="1"/>
    <cellStyle name="Uwaga 3" xfId="23324" hidden="1"/>
    <cellStyle name="Uwaga 3" xfId="23322" hidden="1"/>
    <cellStyle name="Uwaga 3" xfId="23319" hidden="1"/>
    <cellStyle name="Uwaga 3" xfId="23309" hidden="1"/>
    <cellStyle name="Uwaga 3" xfId="23306" hidden="1"/>
    <cellStyle name="Uwaga 3" xfId="23303" hidden="1"/>
    <cellStyle name="Uwaga 3" xfId="23294" hidden="1"/>
    <cellStyle name="Uwaga 3" xfId="23291" hidden="1"/>
    <cellStyle name="Uwaga 3" xfId="23288" hidden="1"/>
    <cellStyle name="Uwaga 3" xfId="23279" hidden="1"/>
    <cellStyle name="Uwaga 3" xfId="23277" hidden="1"/>
    <cellStyle name="Uwaga 3" xfId="23275" hidden="1"/>
    <cellStyle name="Uwaga 3" xfId="23264" hidden="1"/>
    <cellStyle name="Uwaga 3" xfId="23261" hidden="1"/>
    <cellStyle name="Uwaga 3" xfId="23258" hidden="1"/>
    <cellStyle name="Uwaga 3" xfId="23249" hidden="1"/>
    <cellStyle name="Uwaga 3" xfId="23246" hidden="1"/>
    <cellStyle name="Uwaga 3" xfId="23243" hidden="1"/>
    <cellStyle name="Uwaga 3" xfId="23234" hidden="1"/>
    <cellStyle name="Uwaga 3" xfId="23231" hidden="1"/>
    <cellStyle name="Uwaga 3" xfId="23228" hidden="1"/>
    <cellStyle name="Uwaga 3" xfId="23221" hidden="1"/>
    <cellStyle name="Uwaga 3" xfId="23217" hidden="1"/>
    <cellStyle name="Uwaga 3" xfId="23214" hidden="1"/>
    <cellStyle name="Uwaga 3" xfId="23206" hidden="1"/>
    <cellStyle name="Uwaga 3" xfId="23202" hidden="1"/>
    <cellStyle name="Uwaga 3" xfId="23199" hidden="1"/>
    <cellStyle name="Uwaga 3" xfId="23191" hidden="1"/>
    <cellStyle name="Uwaga 3" xfId="23187" hidden="1"/>
    <cellStyle name="Uwaga 3" xfId="23183" hidden="1"/>
    <cellStyle name="Uwaga 3" xfId="23176" hidden="1"/>
    <cellStyle name="Uwaga 3" xfId="23172" hidden="1"/>
    <cellStyle name="Uwaga 3" xfId="23169" hidden="1"/>
    <cellStyle name="Uwaga 3" xfId="23161" hidden="1"/>
    <cellStyle name="Uwaga 3" xfId="23157" hidden="1"/>
    <cellStyle name="Uwaga 3" xfId="23154" hidden="1"/>
    <cellStyle name="Uwaga 3" xfId="23145" hidden="1"/>
    <cellStyle name="Uwaga 3" xfId="23140" hidden="1"/>
    <cellStyle name="Uwaga 3" xfId="23136" hidden="1"/>
    <cellStyle name="Uwaga 3" xfId="23130" hidden="1"/>
    <cellStyle name="Uwaga 3" xfId="23125" hidden="1"/>
    <cellStyle name="Uwaga 3" xfId="23121" hidden="1"/>
    <cellStyle name="Uwaga 3" xfId="23115" hidden="1"/>
    <cellStyle name="Uwaga 3" xfId="23110" hidden="1"/>
    <cellStyle name="Uwaga 3" xfId="23106" hidden="1"/>
    <cellStyle name="Uwaga 3" xfId="23101" hidden="1"/>
    <cellStyle name="Uwaga 3" xfId="23097" hidden="1"/>
    <cellStyle name="Uwaga 3" xfId="23093" hidden="1"/>
    <cellStyle name="Uwaga 3" xfId="23086" hidden="1"/>
    <cellStyle name="Uwaga 3" xfId="23081" hidden="1"/>
    <cellStyle name="Uwaga 3" xfId="23077" hidden="1"/>
    <cellStyle name="Uwaga 3" xfId="23070" hidden="1"/>
    <cellStyle name="Uwaga 3" xfId="23065" hidden="1"/>
    <cellStyle name="Uwaga 3" xfId="23061" hidden="1"/>
    <cellStyle name="Uwaga 3" xfId="23056" hidden="1"/>
    <cellStyle name="Uwaga 3" xfId="23051" hidden="1"/>
    <cellStyle name="Uwaga 3" xfId="23047" hidden="1"/>
    <cellStyle name="Uwaga 3" xfId="23041" hidden="1"/>
    <cellStyle name="Uwaga 3" xfId="23037" hidden="1"/>
    <cellStyle name="Uwaga 3" xfId="23034" hidden="1"/>
    <cellStyle name="Uwaga 3" xfId="23027" hidden="1"/>
    <cellStyle name="Uwaga 3" xfId="23022" hidden="1"/>
    <cellStyle name="Uwaga 3" xfId="23017" hidden="1"/>
    <cellStyle name="Uwaga 3" xfId="23011" hidden="1"/>
    <cellStyle name="Uwaga 3" xfId="23006" hidden="1"/>
    <cellStyle name="Uwaga 3" xfId="23001" hidden="1"/>
    <cellStyle name="Uwaga 3" xfId="22996" hidden="1"/>
    <cellStyle name="Uwaga 3" xfId="22991" hidden="1"/>
    <cellStyle name="Uwaga 3" xfId="22986" hidden="1"/>
    <cellStyle name="Uwaga 3" xfId="22982" hidden="1"/>
    <cellStyle name="Uwaga 3" xfId="22978" hidden="1"/>
    <cellStyle name="Uwaga 3" xfId="22973" hidden="1"/>
    <cellStyle name="Uwaga 3" xfId="22966" hidden="1"/>
    <cellStyle name="Uwaga 3" xfId="22961" hidden="1"/>
    <cellStyle name="Uwaga 3" xfId="22956" hidden="1"/>
    <cellStyle name="Uwaga 3" xfId="22950" hidden="1"/>
    <cellStyle name="Uwaga 3" xfId="22945" hidden="1"/>
    <cellStyle name="Uwaga 3" xfId="22941" hidden="1"/>
    <cellStyle name="Uwaga 3" xfId="22936" hidden="1"/>
    <cellStyle name="Uwaga 3" xfId="22931" hidden="1"/>
    <cellStyle name="Uwaga 3" xfId="22926" hidden="1"/>
    <cellStyle name="Uwaga 3" xfId="22922" hidden="1"/>
    <cellStyle name="Uwaga 3" xfId="22917" hidden="1"/>
    <cellStyle name="Uwaga 3" xfId="22912" hidden="1"/>
    <cellStyle name="Uwaga 3" xfId="22907" hidden="1"/>
    <cellStyle name="Uwaga 3" xfId="22903" hidden="1"/>
    <cellStyle name="Uwaga 3" xfId="22899" hidden="1"/>
    <cellStyle name="Uwaga 3" xfId="22892" hidden="1"/>
    <cellStyle name="Uwaga 3" xfId="22888" hidden="1"/>
    <cellStyle name="Uwaga 3" xfId="22883" hidden="1"/>
    <cellStyle name="Uwaga 3" xfId="22877" hidden="1"/>
    <cellStyle name="Uwaga 3" xfId="22873" hidden="1"/>
    <cellStyle name="Uwaga 3" xfId="22868" hidden="1"/>
    <cellStyle name="Uwaga 3" xfId="22862" hidden="1"/>
    <cellStyle name="Uwaga 3" xfId="22858" hidden="1"/>
    <cellStyle name="Uwaga 3" xfId="22854" hidden="1"/>
    <cellStyle name="Uwaga 3" xfId="22847" hidden="1"/>
    <cellStyle name="Uwaga 3" xfId="22843" hidden="1"/>
    <cellStyle name="Uwaga 3" xfId="22839" hidden="1"/>
    <cellStyle name="Uwaga 3" xfId="23703" hidden="1"/>
    <cellStyle name="Uwaga 3" xfId="23701" hidden="1"/>
    <cellStyle name="Uwaga 3" xfId="23699" hidden="1"/>
    <cellStyle name="Uwaga 3" xfId="23686" hidden="1"/>
    <cellStyle name="Uwaga 3" xfId="23685" hidden="1"/>
    <cellStyle name="Uwaga 3" xfId="23684" hidden="1"/>
    <cellStyle name="Uwaga 3" xfId="23671" hidden="1"/>
    <cellStyle name="Uwaga 3" xfId="23670" hidden="1"/>
    <cellStyle name="Uwaga 3" xfId="23669" hidden="1"/>
    <cellStyle name="Uwaga 3" xfId="23657" hidden="1"/>
    <cellStyle name="Uwaga 3" xfId="23655" hidden="1"/>
    <cellStyle name="Uwaga 3" xfId="23654" hidden="1"/>
    <cellStyle name="Uwaga 3" xfId="23641" hidden="1"/>
    <cellStyle name="Uwaga 3" xfId="23640" hidden="1"/>
    <cellStyle name="Uwaga 3" xfId="23639" hidden="1"/>
    <cellStyle name="Uwaga 3" xfId="23627" hidden="1"/>
    <cellStyle name="Uwaga 3" xfId="23625" hidden="1"/>
    <cellStyle name="Uwaga 3" xfId="23623" hidden="1"/>
    <cellStyle name="Uwaga 3" xfId="23612" hidden="1"/>
    <cellStyle name="Uwaga 3" xfId="23610" hidden="1"/>
    <cellStyle name="Uwaga 3" xfId="23608" hidden="1"/>
    <cellStyle name="Uwaga 3" xfId="23597" hidden="1"/>
    <cellStyle name="Uwaga 3" xfId="23595" hidden="1"/>
    <cellStyle name="Uwaga 3" xfId="23593" hidden="1"/>
    <cellStyle name="Uwaga 3" xfId="23582" hidden="1"/>
    <cellStyle name="Uwaga 3" xfId="23580" hidden="1"/>
    <cellStyle name="Uwaga 3" xfId="23578" hidden="1"/>
    <cellStyle name="Uwaga 3" xfId="23567" hidden="1"/>
    <cellStyle name="Uwaga 3" xfId="23565" hidden="1"/>
    <cellStyle name="Uwaga 3" xfId="23563" hidden="1"/>
    <cellStyle name="Uwaga 3" xfId="23552" hidden="1"/>
    <cellStyle name="Uwaga 3" xfId="23550" hidden="1"/>
    <cellStyle name="Uwaga 3" xfId="23548" hidden="1"/>
    <cellStyle name="Uwaga 3" xfId="23537" hidden="1"/>
    <cellStyle name="Uwaga 3" xfId="23535" hidden="1"/>
    <cellStyle name="Uwaga 3" xfId="23533" hidden="1"/>
    <cellStyle name="Uwaga 3" xfId="23522" hidden="1"/>
    <cellStyle name="Uwaga 3" xfId="23520" hidden="1"/>
    <cellStyle name="Uwaga 3" xfId="23518" hidden="1"/>
    <cellStyle name="Uwaga 3" xfId="23507" hidden="1"/>
    <cellStyle name="Uwaga 3" xfId="23505" hidden="1"/>
    <cellStyle name="Uwaga 3" xfId="23503" hidden="1"/>
    <cellStyle name="Uwaga 3" xfId="23492" hidden="1"/>
    <cellStyle name="Uwaga 3" xfId="23490" hidden="1"/>
    <cellStyle name="Uwaga 3" xfId="23488" hidden="1"/>
    <cellStyle name="Uwaga 3" xfId="23477" hidden="1"/>
    <cellStyle name="Uwaga 3" xfId="23475" hidden="1"/>
    <cellStyle name="Uwaga 3" xfId="23473" hidden="1"/>
    <cellStyle name="Uwaga 3" xfId="23462" hidden="1"/>
    <cellStyle name="Uwaga 3" xfId="23460" hidden="1"/>
    <cellStyle name="Uwaga 3" xfId="23458" hidden="1"/>
    <cellStyle name="Uwaga 3" xfId="23447" hidden="1"/>
    <cellStyle name="Uwaga 3" xfId="23445" hidden="1"/>
    <cellStyle name="Uwaga 3" xfId="23443" hidden="1"/>
    <cellStyle name="Uwaga 3" xfId="23432" hidden="1"/>
    <cellStyle name="Uwaga 3" xfId="23430" hidden="1"/>
    <cellStyle name="Uwaga 3" xfId="23428" hidden="1"/>
    <cellStyle name="Uwaga 3" xfId="23417" hidden="1"/>
    <cellStyle name="Uwaga 3" xfId="23415" hidden="1"/>
    <cellStyle name="Uwaga 3" xfId="23413" hidden="1"/>
    <cellStyle name="Uwaga 3" xfId="23402" hidden="1"/>
    <cellStyle name="Uwaga 3" xfId="23400" hidden="1"/>
    <cellStyle name="Uwaga 3" xfId="23398" hidden="1"/>
    <cellStyle name="Uwaga 3" xfId="23387" hidden="1"/>
    <cellStyle name="Uwaga 3" xfId="23385" hidden="1"/>
    <cellStyle name="Uwaga 3" xfId="23383" hidden="1"/>
    <cellStyle name="Uwaga 3" xfId="23372" hidden="1"/>
    <cellStyle name="Uwaga 3" xfId="23370" hidden="1"/>
    <cellStyle name="Uwaga 3" xfId="23368" hidden="1"/>
    <cellStyle name="Uwaga 3" xfId="23357" hidden="1"/>
    <cellStyle name="Uwaga 3" xfId="23355" hidden="1"/>
    <cellStyle name="Uwaga 3" xfId="23353" hidden="1"/>
    <cellStyle name="Uwaga 3" xfId="23342" hidden="1"/>
    <cellStyle name="Uwaga 3" xfId="23340" hidden="1"/>
    <cellStyle name="Uwaga 3" xfId="23338" hidden="1"/>
    <cellStyle name="Uwaga 3" xfId="23327" hidden="1"/>
    <cellStyle name="Uwaga 3" xfId="23325" hidden="1"/>
    <cellStyle name="Uwaga 3" xfId="23323" hidden="1"/>
    <cellStyle name="Uwaga 3" xfId="23312" hidden="1"/>
    <cellStyle name="Uwaga 3" xfId="23310" hidden="1"/>
    <cellStyle name="Uwaga 3" xfId="23307" hidden="1"/>
    <cellStyle name="Uwaga 3" xfId="23297" hidden="1"/>
    <cellStyle name="Uwaga 3" xfId="23295" hidden="1"/>
    <cellStyle name="Uwaga 3" xfId="23293" hidden="1"/>
    <cellStyle name="Uwaga 3" xfId="23282" hidden="1"/>
    <cellStyle name="Uwaga 3" xfId="23280" hidden="1"/>
    <cellStyle name="Uwaga 3" xfId="23278" hidden="1"/>
    <cellStyle name="Uwaga 3" xfId="23267" hidden="1"/>
    <cellStyle name="Uwaga 3" xfId="23265" hidden="1"/>
    <cellStyle name="Uwaga 3" xfId="23262" hidden="1"/>
    <cellStyle name="Uwaga 3" xfId="23252" hidden="1"/>
    <cellStyle name="Uwaga 3" xfId="23250" hidden="1"/>
    <cellStyle name="Uwaga 3" xfId="23247" hidden="1"/>
    <cellStyle name="Uwaga 3" xfId="23237" hidden="1"/>
    <cellStyle name="Uwaga 3" xfId="23235" hidden="1"/>
    <cellStyle name="Uwaga 3" xfId="23232" hidden="1"/>
    <cellStyle name="Uwaga 3" xfId="23223" hidden="1"/>
    <cellStyle name="Uwaga 3" xfId="23220" hidden="1"/>
    <cellStyle name="Uwaga 3" xfId="23216" hidden="1"/>
    <cellStyle name="Uwaga 3" xfId="23208" hidden="1"/>
    <cellStyle name="Uwaga 3" xfId="23205" hidden="1"/>
    <cellStyle name="Uwaga 3" xfId="23201" hidden="1"/>
    <cellStyle name="Uwaga 3" xfId="23193" hidden="1"/>
    <cellStyle name="Uwaga 3" xfId="23190" hidden="1"/>
    <cellStyle name="Uwaga 3" xfId="23186" hidden="1"/>
    <cellStyle name="Uwaga 3" xfId="23178" hidden="1"/>
    <cellStyle name="Uwaga 3" xfId="23175" hidden="1"/>
    <cellStyle name="Uwaga 3" xfId="23171" hidden="1"/>
    <cellStyle name="Uwaga 3" xfId="23163" hidden="1"/>
    <cellStyle name="Uwaga 3" xfId="23160" hidden="1"/>
    <cellStyle name="Uwaga 3" xfId="23156" hidden="1"/>
    <cellStyle name="Uwaga 3" xfId="23148" hidden="1"/>
    <cellStyle name="Uwaga 3" xfId="23144" hidden="1"/>
    <cellStyle name="Uwaga 3" xfId="23139" hidden="1"/>
    <cellStyle name="Uwaga 3" xfId="23133" hidden="1"/>
    <cellStyle name="Uwaga 3" xfId="23129" hidden="1"/>
    <cellStyle name="Uwaga 3" xfId="23124" hidden="1"/>
    <cellStyle name="Uwaga 3" xfId="23118" hidden="1"/>
    <cellStyle name="Uwaga 3" xfId="23114" hidden="1"/>
    <cellStyle name="Uwaga 3" xfId="23109" hidden="1"/>
    <cellStyle name="Uwaga 3" xfId="23103" hidden="1"/>
    <cellStyle name="Uwaga 3" xfId="23100" hidden="1"/>
    <cellStyle name="Uwaga 3" xfId="23096" hidden="1"/>
    <cellStyle name="Uwaga 3" xfId="23088" hidden="1"/>
    <cellStyle name="Uwaga 3" xfId="23085" hidden="1"/>
    <cellStyle name="Uwaga 3" xfId="23080" hidden="1"/>
    <cellStyle name="Uwaga 3" xfId="23073" hidden="1"/>
    <cellStyle name="Uwaga 3" xfId="23069" hidden="1"/>
    <cellStyle name="Uwaga 3" xfId="23064" hidden="1"/>
    <cellStyle name="Uwaga 3" xfId="23058" hidden="1"/>
    <cellStyle name="Uwaga 3" xfId="23054" hidden="1"/>
    <cellStyle name="Uwaga 3" xfId="23049" hidden="1"/>
    <cellStyle name="Uwaga 3" xfId="23043" hidden="1"/>
    <cellStyle name="Uwaga 3" xfId="23040" hidden="1"/>
    <cellStyle name="Uwaga 3" xfId="23036" hidden="1"/>
    <cellStyle name="Uwaga 3" xfId="23028" hidden="1"/>
    <cellStyle name="Uwaga 3" xfId="23023" hidden="1"/>
    <cellStyle name="Uwaga 3" xfId="23018" hidden="1"/>
    <cellStyle name="Uwaga 3" xfId="23013" hidden="1"/>
    <cellStyle name="Uwaga 3" xfId="23008" hidden="1"/>
    <cellStyle name="Uwaga 3" xfId="23003" hidden="1"/>
    <cellStyle name="Uwaga 3" xfId="22998" hidden="1"/>
    <cellStyle name="Uwaga 3" xfId="22993" hidden="1"/>
    <cellStyle name="Uwaga 3" xfId="22988" hidden="1"/>
    <cellStyle name="Uwaga 3" xfId="22983" hidden="1"/>
    <cellStyle name="Uwaga 3" xfId="22979" hidden="1"/>
    <cellStyle name="Uwaga 3" xfId="22974" hidden="1"/>
    <cellStyle name="Uwaga 3" xfId="22967" hidden="1"/>
    <cellStyle name="Uwaga 3" xfId="22962" hidden="1"/>
    <cellStyle name="Uwaga 3" xfId="22957" hidden="1"/>
    <cellStyle name="Uwaga 3" xfId="22952" hidden="1"/>
    <cellStyle name="Uwaga 3" xfId="22947" hidden="1"/>
    <cellStyle name="Uwaga 3" xfId="22942" hidden="1"/>
    <cellStyle name="Uwaga 3" xfId="22937" hidden="1"/>
    <cellStyle name="Uwaga 3" xfId="22932" hidden="1"/>
    <cellStyle name="Uwaga 3" xfId="22927" hidden="1"/>
    <cellStyle name="Uwaga 3" xfId="22923" hidden="1"/>
    <cellStyle name="Uwaga 3" xfId="22918" hidden="1"/>
    <cellStyle name="Uwaga 3" xfId="22913" hidden="1"/>
    <cellStyle name="Uwaga 3" xfId="22908" hidden="1"/>
    <cellStyle name="Uwaga 3" xfId="22904" hidden="1"/>
    <cellStyle name="Uwaga 3" xfId="22900" hidden="1"/>
    <cellStyle name="Uwaga 3" xfId="22893" hidden="1"/>
    <cellStyle name="Uwaga 3" xfId="22889" hidden="1"/>
    <cellStyle name="Uwaga 3" xfId="22884" hidden="1"/>
    <cellStyle name="Uwaga 3" xfId="22878" hidden="1"/>
    <cellStyle name="Uwaga 3" xfId="22874" hidden="1"/>
    <cellStyle name="Uwaga 3" xfId="22869" hidden="1"/>
    <cellStyle name="Uwaga 3" xfId="22863" hidden="1"/>
    <cellStyle name="Uwaga 3" xfId="22859" hidden="1"/>
    <cellStyle name="Uwaga 3" xfId="22855" hidden="1"/>
    <cellStyle name="Uwaga 3" xfId="22848" hidden="1"/>
    <cellStyle name="Uwaga 3" xfId="22844" hidden="1"/>
    <cellStyle name="Uwaga 3" xfId="22840" hidden="1"/>
    <cellStyle name="Uwaga 3" xfId="23707" hidden="1"/>
    <cellStyle name="Uwaga 3" xfId="23706" hidden="1"/>
    <cellStyle name="Uwaga 3" xfId="23704" hidden="1"/>
    <cellStyle name="Uwaga 3" xfId="23691" hidden="1"/>
    <cellStyle name="Uwaga 3" xfId="23689" hidden="1"/>
    <cellStyle name="Uwaga 3" xfId="23687" hidden="1"/>
    <cellStyle name="Uwaga 3" xfId="23677" hidden="1"/>
    <cellStyle name="Uwaga 3" xfId="23675" hidden="1"/>
    <cellStyle name="Uwaga 3" xfId="23673" hidden="1"/>
    <cellStyle name="Uwaga 3" xfId="23662" hidden="1"/>
    <cellStyle name="Uwaga 3" xfId="23660" hidden="1"/>
    <cellStyle name="Uwaga 3" xfId="23658" hidden="1"/>
    <cellStyle name="Uwaga 3" xfId="23645" hidden="1"/>
    <cellStyle name="Uwaga 3" xfId="23643" hidden="1"/>
    <cellStyle name="Uwaga 3" xfId="23642" hidden="1"/>
    <cellStyle name="Uwaga 3" xfId="23629" hidden="1"/>
    <cellStyle name="Uwaga 3" xfId="23628" hidden="1"/>
    <cellStyle name="Uwaga 3" xfId="23626" hidden="1"/>
    <cellStyle name="Uwaga 3" xfId="23614" hidden="1"/>
    <cellStyle name="Uwaga 3" xfId="23613" hidden="1"/>
    <cellStyle name="Uwaga 3" xfId="23611" hidden="1"/>
    <cellStyle name="Uwaga 3" xfId="23599" hidden="1"/>
    <cellStyle name="Uwaga 3" xfId="23598" hidden="1"/>
    <cellStyle name="Uwaga 3" xfId="23596" hidden="1"/>
    <cellStyle name="Uwaga 3" xfId="23584" hidden="1"/>
    <cellStyle name="Uwaga 3" xfId="23583" hidden="1"/>
    <cellStyle name="Uwaga 3" xfId="23581" hidden="1"/>
    <cellStyle name="Uwaga 3" xfId="23569" hidden="1"/>
    <cellStyle name="Uwaga 3" xfId="23568" hidden="1"/>
    <cellStyle name="Uwaga 3" xfId="23566" hidden="1"/>
    <cellStyle name="Uwaga 3" xfId="23554" hidden="1"/>
    <cellStyle name="Uwaga 3" xfId="23553" hidden="1"/>
    <cellStyle name="Uwaga 3" xfId="23551" hidden="1"/>
    <cellStyle name="Uwaga 3" xfId="23539" hidden="1"/>
    <cellStyle name="Uwaga 3" xfId="23538" hidden="1"/>
    <cellStyle name="Uwaga 3" xfId="23536" hidden="1"/>
    <cellStyle name="Uwaga 3" xfId="23524" hidden="1"/>
    <cellStyle name="Uwaga 3" xfId="23523" hidden="1"/>
    <cellStyle name="Uwaga 3" xfId="23521" hidden="1"/>
    <cellStyle name="Uwaga 3" xfId="23509" hidden="1"/>
    <cellStyle name="Uwaga 3" xfId="23508" hidden="1"/>
    <cellStyle name="Uwaga 3" xfId="23506" hidden="1"/>
    <cellStyle name="Uwaga 3" xfId="23494" hidden="1"/>
    <cellStyle name="Uwaga 3" xfId="23493" hidden="1"/>
    <cellStyle name="Uwaga 3" xfId="23491" hidden="1"/>
    <cellStyle name="Uwaga 3" xfId="23479" hidden="1"/>
    <cellStyle name="Uwaga 3" xfId="23478" hidden="1"/>
    <cellStyle name="Uwaga 3" xfId="23476" hidden="1"/>
    <cellStyle name="Uwaga 3" xfId="23464" hidden="1"/>
    <cellStyle name="Uwaga 3" xfId="23463" hidden="1"/>
    <cellStyle name="Uwaga 3" xfId="23461" hidden="1"/>
    <cellStyle name="Uwaga 3" xfId="23449" hidden="1"/>
    <cellStyle name="Uwaga 3" xfId="23448" hidden="1"/>
    <cellStyle name="Uwaga 3" xfId="23446" hidden="1"/>
    <cellStyle name="Uwaga 3" xfId="23434" hidden="1"/>
    <cellStyle name="Uwaga 3" xfId="23433" hidden="1"/>
    <cellStyle name="Uwaga 3" xfId="23431" hidden="1"/>
    <cellStyle name="Uwaga 3" xfId="23419" hidden="1"/>
    <cellStyle name="Uwaga 3" xfId="23418" hidden="1"/>
    <cellStyle name="Uwaga 3" xfId="23416" hidden="1"/>
    <cellStyle name="Uwaga 3" xfId="23404" hidden="1"/>
    <cellStyle name="Uwaga 3" xfId="23403" hidden="1"/>
    <cellStyle name="Uwaga 3" xfId="23401" hidden="1"/>
    <cellStyle name="Uwaga 3" xfId="23389" hidden="1"/>
    <cellStyle name="Uwaga 3" xfId="23388" hidden="1"/>
    <cellStyle name="Uwaga 3" xfId="23386" hidden="1"/>
    <cellStyle name="Uwaga 3" xfId="23374" hidden="1"/>
    <cellStyle name="Uwaga 3" xfId="23373" hidden="1"/>
    <cellStyle name="Uwaga 3" xfId="23371" hidden="1"/>
    <cellStyle name="Uwaga 3" xfId="23359" hidden="1"/>
    <cellStyle name="Uwaga 3" xfId="23358" hidden="1"/>
    <cellStyle name="Uwaga 3" xfId="23356" hidden="1"/>
    <cellStyle name="Uwaga 3" xfId="23344" hidden="1"/>
    <cellStyle name="Uwaga 3" xfId="23343" hidden="1"/>
    <cellStyle name="Uwaga 3" xfId="23341" hidden="1"/>
    <cellStyle name="Uwaga 3" xfId="23329" hidden="1"/>
    <cellStyle name="Uwaga 3" xfId="23328" hidden="1"/>
    <cellStyle name="Uwaga 3" xfId="23326" hidden="1"/>
    <cellStyle name="Uwaga 3" xfId="23314" hidden="1"/>
    <cellStyle name="Uwaga 3" xfId="23313" hidden="1"/>
    <cellStyle name="Uwaga 3" xfId="23311" hidden="1"/>
    <cellStyle name="Uwaga 3" xfId="23299" hidden="1"/>
    <cellStyle name="Uwaga 3" xfId="23298" hidden="1"/>
    <cellStyle name="Uwaga 3" xfId="23296" hidden="1"/>
    <cellStyle name="Uwaga 3" xfId="23284" hidden="1"/>
    <cellStyle name="Uwaga 3" xfId="23283" hidden="1"/>
    <cellStyle name="Uwaga 3" xfId="23281" hidden="1"/>
    <cellStyle name="Uwaga 3" xfId="23269" hidden="1"/>
    <cellStyle name="Uwaga 3" xfId="23268" hidden="1"/>
    <cellStyle name="Uwaga 3" xfId="23266" hidden="1"/>
    <cellStyle name="Uwaga 3" xfId="23254" hidden="1"/>
    <cellStyle name="Uwaga 3" xfId="23253" hidden="1"/>
    <cellStyle name="Uwaga 3" xfId="23251" hidden="1"/>
    <cellStyle name="Uwaga 3" xfId="23239" hidden="1"/>
    <cellStyle name="Uwaga 3" xfId="23238" hidden="1"/>
    <cellStyle name="Uwaga 3" xfId="23236" hidden="1"/>
    <cellStyle name="Uwaga 3" xfId="23224" hidden="1"/>
    <cellStyle name="Uwaga 3" xfId="23222" hidden="1"/>
    <cellStyle name="Uwaga 3" xfId="23219" hidden="1"/>
    <cellStyle name="Uwaga 3" xfId="23209" hidden="1"/>
    <cellStyle name="Uwaga 3" xfId="23207" hidden="1"/>
    <cellStyle name="Uwaga 3" xfId="23204" hidden="1"/>
    <cellStyle name="Uwaga 3" xfId="23194" hidden="1"/>
    <cellStyle name="Uwaga 3" xfId="23192" hidden="1"/>
    <cellStyle name="Uwaga 3" xfId="23189" hidden="1"/>
    <cellStyle name="Uwaga 3" xfId="23179" hidden="1"/>
    <cellStyle name="Uwaga 3" xfId="23177" hidden="1"/>
    <cellStyle name="Uwaga 3" xfId="23174" hidden="1"/>
    <cellStyle name="Uwaga 3" xfId="23164" hidden="1"/>
    <cellStyle name="Uwaga 3" xfId="23162" hidden="1"/>
    <cellStyle name="Uwaga 3" xfId="23159" hidden="1"/>
    <cellStyle name="Uwaga 3" xfId="23149" hidden="1"/>
    <cellStyle name="Uwaga 3" xfId="23147" hidden="1"/>
    <cellStyle name="Uwaga 3" xfId="23143" hidden="1"/>
    <cellStyle name="Uwaga 3" xfId="23134" hidden="1"/>
    <cellStyle name="Uwaga 3" xfId="23131" hidden="1"/>
    <cellStyle name="Uwaga 3" xfId="23127" hidden="1"/>
    <cellStyle name="Uwaga 3" xfId="23119" hidden="1"/>
    <cellStyle name="Uwaga 3" xfId="23117" hidden="1"/>
    <cellStyle name="Uwaga 3" xfId="23113" hidden="1"/>
    <cellStyle name="Uwaga 3" xfId="23104" hidden="1"/>
    <cellStyle name="Uwaga 3" xfId="23102" hidden="1"/>
    <cellStyle name="Uwaga 3" xfId="23099" hidden="1"/>
    <cellStyle name="Uwaga 3" xfId="23089" hidden="1"/>
    <cellStyle name="Uwaga 3" xfId="23087" hidden="1"/>
    <cellStyle name="Uwaga 3" xfId="23082" hidden="1"/>
    <cellStyle name="Uwaga 3" xfId="23074" hidden="1"/>
    <cellStyle name="Uwaga 3" xfId="23072" hidden="1"/>
    <cellStyle name="Uwaga 3" xfId="23067" hidden="1"/>
    <cellStyle name="Uwaga 3" xfId="23059" hidden="1"/>
    <cellStyle name="Uwaga 3" xfId="23057" hidden="1"/>
    <cellStyle name="Uwaga 3" xfId="23052" hidden="1"/>
    <cellStyle name="Uwaga 3" xfId="23044" hidden="1"/>
    <cellStyle name="Uwaga 3" xfId="23042" hidden="1"/>
    <cellStyle name="Uwaga 3" xfId="23038" hidden="1"/>
    <cellStyle name="Uwaga 3" xfId="23029" hidden="1"/>
    <cellStyle name="Uwaga 3" xfId="23026" hidden="1"/>
    <cellStyle name="Uwaga 3" xfId="23021" hidden="1"/>
    <cellStyle name="Uwaga 3" xfId="23014" hidden="1"/>
    <cellStyle name="Uwaga 3" xfId="23010" hidden="1"/>
    <cellStyle name="Uwaga 3" xfId="23005" hidden="1"/>
    <cellStyle name="Uwaga 3" xfId="22999" hidden="1"/>
    <cellStyle name="Uwaga 3" xfId="22995" hidden="1"/>
    <cellStyle name="Uwaga 3" xfId="22990" hidden="1"/>
    <cellStyle name="Uwaga 3" xfId="22984" hidden="1"/>
    <cellStyle name="Uwaga 3" xfId="22981" hidden="1"/>
    <cellStyle name="Uwaga 3" xfId="22977" hidden="1"/>
    <cellStyle name="Uwaga 3" xfId="22968" hidden="1"/>
    <cellStyle name="Uwaga 3" xfId="22963" hidden="1"/>
    <cellStyle name="Uwaga 3" xfId="22958" hidden="1"/>
    <cellStyle name="Uwaga 3" xfId="22953" hidden="1"/>
    <cellStyle name="Uwaga 3" xfId="22948" hidden="1"/>
    <cellStyle name="Uwaga 3" xfId="22943" hidden="1"/>
    <cellStyle name="Uwaga 3" xfId="22938" hidden="1"/>
    <cellStyle name="Uwaga 3" xfId="22933" hidden="1"/>
    <cellStyle name="Uwaga 3" xfId="22928" hidden="1"/>
    <cellStyle name="Uwaga 3" xfId="22924" hidden="1"/>
    <cellStyle name="Uwaga 3" xfId="22919" hidden="1"/>
    <cellStyle name="Uwaga 3" xfId="22914" hidden="1"/>
    <cellStyle name="Uwaga 3" xfId="22909" hidden="1"/>
    <cellStyle name="Uwaga 3" xfId="22905" hidden="1"/>
    <cellStyle name="Uwaga 3" xfId="22901" hidden="1"/>
    <cellStyle name="Uwaga 3" xfId="22894" hidden="1"/>
    <cellStyle name="Uwaga 3" xfId="22890" hidden="1"/>
    <cellStyle name="Uwaga 3" xfId="22885" hidden="1"/>
    <cellStyle name="Uwaga 3" xfId="22879" hidden="1"/>
    <cellStyle name="Uwaga 3" xfId="22875" hidden="1"/>
    <cellStyle name="Uwaga 3" xfId="22870" hidden="1"/>
    <cellStyle name="Uwaga 3" xfId="22864" hidden="1"/>
    <cellStyle name="Uwaga 3" xfId="22860" hidden="1"/>
    <cellStyle name="Uwaga 3" xfId="22856" hidden="1"/>
    <cellStyle name="Uwaga 3" xfId="22849" hidden="1"/>
    <cellStyle name="Uwaga 3" xfId="22845" hidden="1"/>
    <cellStyle name="Uwaga 3" xfId="22841" hidden="1"/>
    <cellStyle name="Uwaga 3" xfId="19810" hidden="1"/>
    <cellStyle name="Uwaga 3" xfId="19807" hidden="1"/>
    <cellStyle name="Uwaga 3" xfId="19803" hidden="1"/>
    <cellStyle name="Uwaga 3" xfId="19763" hidden="1"/>
    <cellStyle name="Uwaga 3" xfId="19758" hidden="1"/>
    <cellStyle name="Uwaga 3" xfId="19753" hidden="1"/>
    <cellStyle name="Uwaga 3" xfId="19723" hidden="1"/>
    <cellStyle name="Uwaga 3" xfId="19719" hidden="1"/>
    <cellStyle name="Uwaga 3" xfId="19716" hidden="1"/>
    <cellStyle name="Uwaga 3" xfId="19685" hidden="1"/>
    <cellStyle name="Uwaga 3" xfId="19682" hidden="1"/>
    <cellStyle name="Uwaga 3" xfId="19678" hidden="1"/>
    <cellStyle name="Uwaga 3" xfId="19641" hidden="1"/>
    <cellStyle name="Uwaga 3" xfId="19638" hidden="1"/>
    <cellStyle name="Uwaga 3" xfId="19635" hidden="1"/>
    <cellStyle name="Uwaga 3" xfId="19596" hidden="1"/>
    <cellStyle name="Uwaga 3" xfId="19592" hidden="1"/>
    <cellStyle name="Uwaga 3" xfId="19587" hidden="1"/>
    <cellStyle name="Uwaga 3" xfId="19554" hidden="1"/>
    <cellStyle name="Uwaga 3" xfId="19550" hidden="1"/>
    <cellStyle name="Uwaga 3" xfId="19545" hidden="1"/>
    <cellStyle name="Uwaga 3" xfId="19512" hidden="1"/>
    <cellStyle name="Uwaga 3" xfId="19509" hidden="1"/>
    <cellStyle name="Uwaga 3" xfId="19505" hidden="1"/>
    <cellStyle name="Uwaga 3" xfId="19475" hidden="1"/>
    <cellStyle name="Uwaga 3" xfId="19471" hidden="1"/>
    <cellStyle name="Uwaga 3" xfId="19468" hidden="1"/>
    <cellStyle name="Uwaga 3" xfId="19430" hidden="1"/>
    <cellStyle name="Uwaga 3" xfId="19426" hidden="1"/>
    <cellStyle name="Uwaga 3" xfId="19423" hidden="1"/>
    <cellStyle name="Uwaga 3" xfId="19388" hidden="1"/>
    <cellStyle name="Uwaga 3" xfId="19384" hidden="1"/>
    <cellStyle name="Uwaga 3" xfId="19380" hidden="1"/>
    <cellStyle name="Uwaga 3" xfId="19347" hidden="1"/>
    <cellStyle name="Uwaga 3" xfId="19343" hidden="1"/>
    <cellStyle name="Uwaga 3" xfId="19339" hidden="1"/>
    <cellStyle name="Uwaga 3" xfId="19308" hidden="1"/>
    <cellStyle name="Uwaga 3" xfId="19305" hidden="1"/>
    <cellStyle name="Uwaga 3" xfId="19301" hidden="1"/>
    <cellStyle name="Uwaga 3" xfId="19263" hidden="1"/>
    <cellStyle name="Uwaga 3" xfId="19259" hidden="1"/>
    <cellStyle name="Uwaga 3" xfId="19255" hidden="1"/>
    <cellStyle name="Uwaga 3" xfId="19221" hidden="1"/>
    <cellStyle name="Uwaga 3" xfId="19217" hidden="1"/>
    <cellStyle name="Uwaga 3" xfId="19213" hidden="1"/>
    <cellStyle name="Uwaga 3" xfId="19181" hidden="1"/>
    <cellStyle name="Uwaga 3" xfId="19177" hidden="1"/>
    <cellStyle name="Uwaga 3" xfId="19173" hidden="1"/>
    <cellStyle name="Uwaga 3" xfId="19142" hidden="1"/>
    <cellStyle name="Uwaga 3" xfId="19138" hidden="1"/>
    <cellStyle name="Uwaga 3" xfId="19135" hidden="1"/>
    <cellStyle name="Uwaga 3" xfId="19097" hidden="1"/>
    <cellStyle name="Uwaga 3" xfId="19093" hidden="1"/>
    <cellStyle name="Uwaga 3" xfId="19089" hidden="1"/>
    <cellStyle name="Uwaga 3" xfId="19055" hidden="1"/>
    <cellStyle name="Uwaga 3" xfId="19051" hidden="1"/>
    <cellStyle name="Uwaga 3" xfId="19047" hidden="1"/>
    <cellStyle name="Uwaga 3" xfId="19013" hidden="1"/>
    <cellStyle name="Uwaga 3" xfId="19009" hidden="1"/>
    <cellStyle name="Uwaga 3" xfId="19005" hidden="1"/>
    <cellStyle name="Uwaga 3" xfId="18977" hidden="1"/>
    <cellStyle name="Uwaga 3" xfId="18973" hidden="1"/>
    <cellStyle name="Uwaga 3" xfId="18969" hidden="1"/>
    <cellStyle name="Uwaga 3" xfId="18931" hidden="1"/>
    <cellStyle name="Uwaga 3" xfId="18927" hidden="1"/>
    <cellStyle name="Uwaga 3" xfId="18923" hidden="1"/>
    <cellStyle name="Uwaga 3" xfId="18889" hidden="1"/>
    <cellStyle name="Uwaga 3" xfId="18885" hidden="1"/>
    <cellStyle name="Uwaga 3" xfId="18881" hidden="1"/>
    <cellStyle name="Uwaga 3" xfId="18851" hidden="1"/>
    <cellStyle name="Uwaga 3" xfId="18847" hidden="1"/>
    <cellStyle name="Uwaga 3" xfId="18843" hidden="1"/>
    <cellStyle name="Uwaga 3" xfId="18811" hidden="1"/>
    <cellStyle name="Uwaga 3" xfId="18808" hidden="1"/>
    <cellStyle name="Uwaga 3" xfId="18804" hidden="1"/>
    <cellStyle name="Uwaga 3" xfId="18766" hidden="1"/>
    <cellStyle name="Uwaga 3" xfId="18761" hidden="1"/>
    <cellStyle name="Uwaga 3" xfId="18757" hidden="1"/>
    <cellStyle name="Uwaga 3" xfId="18724" hidden="1"/>
    <cellStyle name="Uwaga 3" xfId="18719" hidden="1"/>
    <cellStyle name="Uwaga 3" xfId="18715" hidden="1"/>
    <cellStyle name="Uwaga 3" xfId="18684" hidden="1"/>
    <cellStyle name="Uwaga 3" xfId="18680" hidden="1"/>
    <cellStyle name="Uwaga 3" xfId="18675" hidden="1"/>
    <cellStyle name="Uwaga 3" xfId="18643" hidden="1"/>
    <cellStyle name="Uwaga 3" xfId="18641" hidden="1"/>
    <cellStyle name="Uwaga 3" xfId="18638" hidden="1"/>
    <cellStyle name="Uwaga 3" xfId="18600" hidden="1"/>
    <cellStyle name="Uwaga 3" xfId="18596" hidden="1"/>
    <cellStyle name="Uwaga 3" xfId="18591" hidden="1"/>
    <cellStyle name="Uwaga 3" xfId="18558" hidden="1"/>
    <cellStyle name="Uwaga 3" xfId="18554" hidden="1"/>
    <cellStyle name="Uwaga 3" xfId="18549" hidden="1"/>
    <cellStyle name="Uwaga 3" xfId="18516" hidden="1"/>
    <cellStyle name="Uwaga 3" xfId="18512" hidden="1"/>
    <cellStyle name="Uwaga 3" xfId="18507" hidden="1"/>
    <cellStyle name="Uwaga 3" xfId="18477" hidden="1"/>
    <cellStyle name="Uwaga 3" xfId="18473" hidden="1"/>
    <cellStyle name="Uwaga 3" xfId="18469" hidden="1"/>
    <cellStyle name="Uwaga 3" xfId="18435" hidden="1"/>
    <cellStyle name="Uwaga 3" xfId="18431" hidden="1"/>
    <cellStyle name="Uwaga 3" xfId="18426" hidden="1"/>
    <cellStyle name="Uwaga 3" xfId="18393" hidden="1"/>
    <cellStyle name="Uwaga 3" xfId="18389" hidden="1"/>
    <cellStyle name="Uwaga 3" xfId="18383" hidden="1"/>
    <cellStyle name="Uwaga 3" xfId="18351" hidden="1"/>
    <cellStyle name="Uwaga 3" xfId="18347" hidden="1"/>
    <cellStyle name="Uwaga 3" xfId="18343" hidden="1"/>
    <cellStyle name="Uwaga 3" xfId="18309" hidden="1"/>
    <cellStyle name="Uwaga 3" xfId="18305" hidden="1"/>
    <cellStyle name="Uwaga 3" xfId="18301" hidden="1"/>
    <cellStyle name="Uwaga 3" xfId="18267" hidden="1"/>
    <cellStyle name="Uwaga 3" xfId="18263" hidden="1"/>
    <cellStyle name="Uwaga 3" xfId="18258" hidden="1"/>
    <cellStyle name="Uwaga 3" xfId="18225" hidden="1"/>
    <cellStyle name="Uwaga 3" xfId="18220" hidden="1"/>
    <cellStyle name="Uwaga 3" xfId="18215" hidden="1"/>
    <cellStyle name="Uwaga 3" xfId="18183" hidden="1"/>
    <cellStyle name="Uwaga 3" xfId="18179" hidden="1"/>
    <cellStyle name="Uwaga 3" xfId="18174" hidden="1"/>
    <cellStyle name="Uwaga 3" xfId="18141" hidden="1"/>
    <cellStyle name="Uwaga 3" xfId="18137" hidden="1"/>
    <cellStyle name="Uwaga 3" xfId="18133" hidden="1"/>
    <cellStyle name="Uwaga 3" xfId="18100" hidden="1"/>
    <cellStyle name="Uwaga 3" xfId="18095" hidden="1"/>
    <cellStyle name="Uwaga 3" xfId="18089" hidden="1"/>
    <cellStyle name="Uwaga 3" xfId="18058" hidden="1"/>
    <cellStyle name="Uwaga 3" xfId="18053" hidden="1"/>
    <cellStyle name="Uwaga 3" xfId="18047" hidden="1"/>
    <cellStyle name="Uwaga 3" xfId="18016" hidden="1"/>
    <cellStyle name="Uwaga 3" xfId="18011" hidden="1"/>
    <cellStyle name="Uwaga 3" xfId="18005" hidden="1"/>
    <cellStyle name="Uwaga 3" xfId="17974" hidden="1"/>
    <cellStyle name="Uwaga 3" xfId="17969" hidden="1"/>
    <cellStyle name="Uwaga 3" xfId="17964" hidden="1"/>
    <cellStyle name="Uwaga 3" xfId="17934" hidden="1"/>
    <cellStyle name="Uwaga 3" xfId="17927" hidden="1"/>
    <cellStyle name="Uwaga 3" xfId="17920" hidden="1"/>
    <cellStyle name="Uwaga 3" xfId="17892" hidden="1"/>
    <cellStyle name="Uwaga 3" xfId="17884" hidden="1"/>
    <cellStyle name="Uwaga 3" xfId="17877" hidden="1"/>
    <cellStyle name="Uwaga 3" xfId="17850" hidden="1"/>
    <cellStyle name="Uwaga 3" xfId="17842" hidden="1"/>
    <cellStyle name="Uwaga 3" xfId="17835" hidden="1"/>
    <cellStyle name="Uwaga 3" xfId="17810" hidden="1"/>
    <cellStyle name="Uwaga 3" xfId="17801" hidden="1"/>
    <cellStyle name="Uwaga 3" xfId="17795" hidden="1"/>
    <cellStyle name="Uwaga 3" xfId="17768" hidden="1"/>
    <cellStyle name="Uwaga 3" xfId="17758" hidden="1"/>
    <cellStyle name="Uwaga 3" xfId="17750" hidden="1"/>
    <cellStyle name="Uwaga 3" xfId="17726" hidden="1"/>
    <cellStyle name="Uwaga 3" xfId="17715" hidden="1"/>
    <cellStyle name="Uwaga 3" xfId="17707" hidden="1"/>
    <cellStyle name="Uwaga 3" xfId="17687" hidden="1"/>
    <cellStyle name="Uwaga 3" xfId="17674" hidden="1"/>
    <cellStyle name="Uwaga 3" xfId="17665" hidden="1"/>
    <cellStyle name="Uwaga 3" xfId="17647" hidden="1"/>
    <cellStyle name="Uwaga 3" xfId="17633" hidden="1"/>
    <cellStyle name="Uwaga 3" xfId="17624" hidden="1"/>
    <cellStyle name="Uwaga 3" xfId="17607" hidden="1"/>
    <cellStyle name="Uwaga 3" xfId="17594" hidden="1"/>
    <cellStyle name="Uwaga 3" xfId="17584" hidden="1"/>
    <cellStyle name="Uwaga 3" xfId="17566" hidden="1"/>
    <cellStyle name="Uwaga 3" xfId="17553" hidden="1"/>
    <cellStyle name="Uwaga 3" xfId="17541" hidden="1"/>
    <cellStyle name="Uwaga 3" xfId="17526" hidden="1"/>
    <cellStyle name="Uwaga 3" xfId="17513" hidden="1"/>
    <cellStyle name="Uwaga 3" xfId="17499" hidden="1"/>
    <cellStyle name="Uwaga 3" xfId="17484" hidden="1"/>
    <cellStyle name="Uwaga 3" xfId="17471" hidden="1"/>
    <cellStyle name="Uwaga 3" xfId="17458" hidden="1"/>
    <cellStyle name="Uwaga 3" xfId="17443" hidden="1"/>
    <cellStyle name="Uwaga 3" xfId="17430" hidden="1"/>
    <cellStyle name="Uwaga 3" xfId="17418" hidden="1"/>
    <cellStyle name="Uwaga 3" xfId="23834" hidden="1"/>
    <cellStyle name="Uwaga 3" xfId="23835" hidden="1"/>
    <cellStyle name="Uwaga 3" xfId="23837" hidden="1"/>
    <cellStyle name="Uwaga 3" xfId="23849" hidden="1"/>
    <cellStyle name="Uwaga 3" xfId="23850" hidden="1"/>
    <cellStyle name="Uwaga 3" xfId="23855" hidden="1"/>
    <cellStyle name="Uwaga 3" xfId="23864" hidden="1"/>
    <cellStyle name="Uwaga 3" xfId="23865" hidden="1"/>
    <cellStyle name="Uwaga 3" xfId="23870" hidden="1"/>
    <cellStyle name="Uwaga 3" xfId="23879" hidden="1"/>
    <cellStyle name="Uwaga 3" xfId="23880" hidden="1"/>
    <cellStyle name="Uwaga 3" xfId="23881" hidden="1"/>
    <cellStyle name="Uwaga 3" xfId="23894" hidden="1"/>
    <cellStyle name="Uwaga 3" xfId="23899" hidden="1"/>
    <cellStyle name="Uwaga 3" xfId="23904" hidden="1"/>
    <cellStyle name="Uwaga 3" xfId="23914" hidden="1"/>
    <cellStyle name="Uwaga 3" xfId="23919" hidden="1"/>
    <cellStyle name="Uwaga 3" xfId="23923" hidden="1"/>
    <cellStyle name="Uwaga 3" xfId="23930" hidden="1"/>
    <cellStyle name="Uwaga 3" xfId="23935" hidden="1"/>
    <cellStyle name="Uwaga 3" xfId="23938" hidden="1"/>
    <cellStyle name="Uwaga 3" xfId="23944" hidden="1"/>
    <cellStyle name="Uwaga 3" xfId="23949" hidden="1"/>
    <cellStyle name="Uwaga 3" xfId="23953" hidden="1"/>
    <cellStyle name="Uwaga 3" xfId="23954" hidden="1"/>
    <cellStyle name="Uwaga 3" xfId="23955" hidden="1"/>
    <cellStyle name="Uwaga 3" xfId="23959" hidden="1"/>
    <cellStyle name="Uwaga 3" xfId="23971" hidden="1"/>
    <cellStyle name="Uwaga 3" xfId="23976" hidden="1"/>
    <cellStyle name="Uwaga 3" xfId="23981" hidden="1"/>
    <cellStyle name="Uwaga 3" xfId="23986" hidden="1"/>
    <cellStyle name="Uwaga 3" xfId="23991" hidden="1"/>
    <cellStyle name="Uwaga 3" xfId="23996" hidden="1"/>
    <cellStyle name="Uwaga 3" xfId="24000" hidden="1"/>
    <cellStyle name="Uwaga 3" xfId="24004" hidden="1"/>
    <cellStyle name="Uwaga 3" xfId="24009" hidden="1"/>
    <cellStyle name="Uwaga 3" xfId="24014" hidden="1"/>
    <cellStyle name="Uwaga 3" xfId="24015" hidden="1"/>
    <cellStyle name="Uwaga 3" xfId="24017" hidden="1"/>
    <cellStyle name="Uwaga 3" xfId="24030" hidden="1"/>
    <cellStyle name="Uwaga 3" xfId="24034" hidden="1"/>
    <cellStyle name="Uwaga 3" xfId="24039" hidden="1"/>
    <cellStyle name="Uwaga 3" xfId="24046" hidden="1"/>
    <cellStyle name="Uwaga 3" xfId="24050" hidden="1"/>
    <cellStyle name="Uwaga 3" xfId="24055" hidden="1"/>
    <cellStyle name="Uwaga 3" xfId="24060" hidden="1"/>
    <cellStyle name="Uwaga 3" xfId="24063" hidden="1"/>
    <cellStyle name="Uwaga 3" xfId="24068" hidden="1"/>
    <cellStyle name="Uwaga 3" xfId="24074" hidden="1"/>
    <cellStyle name="Uwaga 3" xfId="24075" hidden="1"/>
    <cellStyle name="Uwaga 3" xfId="24078" hidden="1"/>
    <cellStyle name="Uwaga 3" xfId="24091" hidden="1"/>
    <cellStyle name="Uwaga 3" xfId="24095" hidden="1"/>
    <cellStyle name="Uwaga 3" xfId="24100" hidden="1"/>
    <cellStyle name="Uwaga 3" xfId="24107" hidden="1"/>
    <cellStyle name="Uwaga 3" xfId="24112" hidden="1"/>
    <cellStyle name="Uwaga 3" xfId="24116" hidden="1"/>
    <cellStyle name="Uwaga 3" xfId="24121" hidden="1"/>
    <cellStyle name="Uwaga 3" xfId="24125" hidden="1"/>
    <cellStyle name="Uwaga 3" xfId="24130" hidden="1"/>
    <cellStyle name="Uwaga 3" xfId="24134" hidden="1"/>
    <cellStyle name="Uwaga 3" xfId="24135" hidden="1"/>
    <cellStyle name="Uwaga 3" xfId="24137" hidden="1"/>
    <cellStyle name="Uwaga 3" xfId="24149" hidden="1"/>
    <cellStyle name="Uwaga 3" xfId="24150" hidden="1"/>
    <cellStyle name="Uwaga 3" xfId="24152" hidden="1"/>
    <cellStyle name="Uwaga 3" xfId="24164" hidden="1"/>
    <cellStyle name="Uwaga 3" xfId="24166" hidden="1"/>
    <cellStyle name="Uwaga 3" xfId="24169" hidden="1"/>
    <cellStyle name="Uwaga 3" xfId="24179" hidden="1"/>
    <cellStyle name="Uwaga 3" xfId="24180" hidden="1"/>
    <cellStyle name="Uwaga 3" xfId="24182" hidden="1"/>
    <cellStyle name="Uwaga 3" xfId="24194" hidden="1"/>
    <cellStyle name="Uwaga 3" xfId="24195" hidden="1"/>
    <cellStyle name="Uwaga 3" xfId="24196" hidden="1"/>
    <cellStyle name="Uwaga 3" xfId="24210" hidden="1"/>
    <cellStyle name="Uwaga 3" xfId="24213" hidden="1"/>
    <cellStyle name="Uwaga 3" xfId="24217" hidden="1"/>
    <cellStyle name="Uwaga 3" xfId="24225" hidden="1"/>
    <cellStyle name="Uwaga 3" xfId="24228" hidden="1"/>
    <cellStyle name="Uwaga 3" xfId="24232" hidden="1"/>
    <cellStyle name="Uwaga 3" xfId="24240" hidden="1"/>
    <cellStyle name="Uwaga 3" xfId="24243" hidden="1"/>
    <cellStyle name="Uwaga 3" xfId="24247" hidden="1"/>
    <cellStyle name="Uwaga 3" xfId="24254" hidden="1"/>
    <cellStyle name="Uwaga 3" xfId="24255" hidden="1"/>
    <cellStyle name="Uwaga 3" xfId="24257" hidden="1"/>
    <cellStyle name="Uwaga 3" xfId="24270" hidden="1"/>
    <cellStyle name="Uwaga 3" xfId="24273" hidden="1"/>
    <cellStyle name="Uwaga 3" xfId="24276" hidden="1"/>
    <cellStyle name="Uwaga 3" xfId="24285" hidden="1"/>
    <cellStyle name="Uwaga 3" xfId="24288" hidden="1"/>
    <cellStyle name="Uwaga 3" xfId="24292" hidden="1"/>
    <cellStyle name="Uwaga 3" xfId="24300" hidden="1"/>
    <cellStyle name="Uwaga 3" xfId="24302" hidden="1"/>
    <cellStyle name="Uwaga 3" xfId="24305" hidden="1"/>
    <cellStyle name="Uwaga 3" xfId="24314" hidden="1"/>
    <cellStyle name="Uwaga 3" xfId="24315" hidden="1"/>
    <cellStyle name="Uwaga 3" xfId="24316" hidden="1"/>
    <cellStyle name="Uwaga 3" xfId="24329" hidden="1"/>
    <cellStyle name="Uwaga 3" xfId="24330" hidden="1"/>
    <cellStyle name="Uwaga 3" xfId="24332" hidden="1"/>
    <cellStyle name="Uwaga 3" xfId="24344" hidden="1"/>
    <cellStyle name="Uwaga 3" xfId="24345" hidden="1"/>
    <cellStyle name="Uwaga 3" xfId="24347" hidden="1"/>
    <cellStyle name="Uwaga 3" xfId="24359" hidden="1"/>
    <cellStyle name="Uwaga 3" xfId="24360" hidden="1"/>
    <cellStyle name="Uwaga 3" xfId="24362" hidden="1"/>
    <cellStyle name="Uwaga 3" xfId="24374" hidden="1"/>
    <cellStyle name="Uwaga 3" xfId="24375" hidden="1"/>
    <cellStyle name="Uwaga 3" xfId="24376" hidden="1"/>
    <cellStyle name="Uwaga 3" xfId="24390" hidden="1"/>
    <cellStyle name="Uwaga 3" xfId="24392" hidden="1"/>
    <cellStyle name="Uwaga 3" xfId="24395" hidden="1"/>
    <cellStyle name="Uwaga 3" xfId="24405" hidden="1"/>
    <cellStyle name="Uwaga 3" xfId="24408" hidden="1"/>
    <cellStyle name="Uwaga 3" xfId="24411" hidden="1"/>
    <cellStyle name="Uwaga 3" xfId="24420" hidden="1"/>
    <cellStyle name="Uwaga 3" xfId="24422" hidden="1"/>
    <cellStyle name="Uwaga 3" xfId="24425" hidden="1"/>
    <cellStyle name="Uwaga 3" xfId="24434" hidden="1"/>
    <cellStyle name="Uwaga 3" xfId="24435" hidden="1"/>
    <cellStyle name="Uwaga 3" xfId="24436" hidden="1"/>
    <cellStyle name="Uwaga 3" xfId="24449" hidden="1"/>
    <cellStyle name="Uwaga 3" xfId="24451" hidden="1"/>
    <cellStyle name="Uwaga 3" xfId="24453" hidden="1"/>
    <cellStyle name="Uwaga 3" xfId="24464" hidden="1"/>
    <cellStyle name="Uwaga 3" xfId="24466" hidden="1"/>
    <cellStyle name="Uwaga 3" xfId="24468" hidden="1"/>
    <cellStyle name="Uwaga 3" xfId="24479" hidden="1"/>
    <cellStyle name="Uwaga 3" xfId="24481" hidden="1"/>
    <cellStyle name="Uwaga 3" xfId="24483" hidden="1"/>
    <cellStyle name="Uwaga 3" xfId="24494" hidden="1"/>
    <cellStyle name="Uwaga 3" xfId="24495" hidden="1"/>
    <cellStyle name="Uwaga 3" xfId="24496" hidden="1"/>
    <cellStyle name="Uwaga 3" xfId="24509" hidden="1"/>
    <cellStyle name="Uwaga 3" xfId="24511" hidden="1"/>
    <cellStyle name="Uwaga 3" xfId="24513" hidden="1"/>
    <cellStyle name="Uwaga 3" xfId="24524" hidden="1"/>
    <cellStyle name="Uwaga 3" xfId="24526" hidden="1"/>
    <cellStyle name="Uwaga 3" xfId="24528" hidden="1"/>
    <cellStyle name="Uwaga 3" xfId="24539" hidden="1"/>
    <cellStyle name="Uwaga 3" xfId="24541" hidden="1"/>
    <cellStyle name="Uwaga 3" xfId="24542" hidden="1"/>
    <cellStyle name="Uwaga 3" xfId="24554" hidden="1"/>
    <cellStyle name="Uwaga 3" xfId="24555" hidden="1"/>
    <cellStyle name="Uwaga 3" xfId="24556" hidden="1"/>
    <cellStyle name="Uwaga 3" xfId="24569" hidden="1"/>
    <cellStyle name="Uwaga 3" xfId="24571" hidden="1"/>
    <cellStyle name="Uwaga 3" xfId="24573" hidden="1"/>
    <cellStyle name="Uwaga 3" xfId="24584" hidden="1"/>
    <cellStyle name="Uwaga 3" xfId="24586" hidden="1"/>
    <cellStyle name="Uwaga 3" xfId="24588" hidden="1"/>
    <cellStyle name="Uwaga 3" xfId="24599" hidden="1"/>
    <cellStyle name="Uwaga 3" xfId="24601" hidden="1"/>
    <cellStyle name="Uwaga 3" xfId="24603" hidden="1"/>
    <cellStyle name="Uwaga 3" xfId="24614" hidden="1"/>
    <cellStyle name="Uwaga 3" xfId="24615" hidden="1"/>
    <cellStyle name="Uwaga 3" xfId="24617" hidden="1"/>
    <cellStyle name="Uwaga 3" xfId="24628" hidden="1"/>
    <cellStyle name="Uwaga 3" xfId="24630" hidden="1"/>
    <cellStyle name="Uwaga 3" xfId="24631" hidden="1"/>
    <cellStyle name="Uwaga 3" xfId="24640" hidden="1"/>
    <cellStyle name="Uwaga 3" xfId="24643" hidden="1"/>
    <cellStyle name="Uwaga 3" xfId="24645" hidden="1"/>
    <cellStyle name="Uwaga 3" xfId="24656" hidden="1"/>
    <cellStyle name="Uwaga 3" xfId="24658" hidden="1"/>
    <cellStyle name="Uwaga 3" xfId="24660" hidden="1"/>
    <cellStyle name="Uwaga 3" xfId="24672" hidden="1"/>
    <cellStyle name="Uwaga 3" xfId="24674" hidden="1"/>
    <cellStyle name="Uwaga 3" xfId="24676" hidden="1"/>
    <cellStyle name="Uwaga 3" xfId="24684" hidden="1"/>
    <cellStyle name="Uwaga 3" xfId="24686" hidden="1"/>
    <cellStyle name="Uwaga 3" xfId="24689" hidden="1"/>
    <cellStyle name="Uwaga 3" xfId="24679" hidden="1"/>
    <cellStyle name="Uwaga 3" xfId="24678" hidden="1"/>
    <cellStyle name="Uwaga 3" xfId="24677" hidden="1"/>
    <cellStyle name="Uwaga 3" xfId="24664" hidden="1"/>
    <cellStyle name="Uwaga 3" xfId="24663" hidden="1"/>
    <cellStyle name="Uwaga 3" xfId="24662" hidden="1"/>
    <cellStyle name="Uwaga 3" xfId="24649" hidden="1"/>
    <cellStyle name="Uwaga 3" xfId="24648" hidden="1"/>
    <cellStyle name="Uwaga 3" xfId="24647" hidden="1"/>
    <cellStyle name="Uwaga 3" xfId="24634" hidden="1"/>
    <cellStyle name="Uwaga 3" xfId="24633" hidden="1"/>
    <cellStyle name="Uwaga 3" xfId="24632" hidden="1"/>
    <cellStyle name="Uwaga 3" xfId="24619" hidden="1"/>
    <cellStyle name="Uwaga 3" xfId="24618" hidden="1"/>
    <cellStyle name="Uwaga 3" xfId="24616" hidden="1"/>
    <cellStyle name="Uwaga 3" xfId="24605" hidden="1"/>
    <cellStyle name="Uwaga 3" xfId="24602" hidden="1"/>
    <cellStyle name="Uwaga 3" xfId="24600" hidden="1"/>
    <cellStyle name="Uwaga 3" xfId="24590" hidden="1"/>
    <cellStyle name="Uwaga 3" xfId="24587" hidden="1"/>
    <cellStyle name="Uwaga 3" xfId="24585" hidden="1"/>
    <cellStyle name="Uwaga 3" xfId="24575" hidden="1"/>
    <cellStyle name="Uwaga 3" xfId="24572" hidden="1"/>
    <cellStyle name="Uwaga 3" xfId="24570" hidden="1"/>
    <cellStyle name="Uwaga 3" xfId="24560" hidden="1"/>
    <cellStyle name="Uwaga 3" xfId="24558" hidden="1"/>
    <cellStyle name="Uwaga 3" xfId="24557" hidden="1"/>
    <cellStyle name="Uwaga 3" xfId="24545" hidden="1"/>
    <cellStyle name="Uwaga 3" xfId="24543" hidden="1"/>
    <cellStyle name="Uwaga 3" xfId="24540" hidden="1"/>
    <cellStyle name="Uwaga 3" xfId="24530" hidden="1"/>
    <cellStyle name="Uwaga 3" xfId="24527" hidden="1"/>
    <cellStyle name="Uwaga 3" xfId="24525" hidden="1"/>
    <cellStyle name="Uwaga 3" xfId="24515" hidden="1"/>
    <cellStyle name="Uwaga 3" xfId="24512" hidden="1"/>
    <cellStyle name="Uwaga 3" xfId="24510" hidden="1"/>
    <cellStyle name="Uwaga 3" xfId="24500" hidden="1"/>
    <cellStyle name="Uwaga 3" xfId="24498" hidden="1"/>
    <cellStyle name="Uwaga 3" xfId="24497" hidden="1"/>
    <cellStyle name="Uwaga 3" xfId="24485" hidden="1"/>
    <cellStyle name="Uwaga 3" xfId="24482" hidden="1"/>
    <cellStyle name="Uwaga 3" xfId="24480" hidden="1"/>
    <cellStyle name="Uwaga 3" xfId="24470" hidden="1"/>
    <cellStyle name="Uwaga 3" xfId="24467" hidden="1"/>
    <cellStyle name="Uwaga 3" xfId="24465" hidden="1"/>
    <cellStyle name="Uwaga 3" xfId="24455" hidden="1"/>
    <cellStyle name="Uwaga 3" xfId="24452" hidden="1"/>
    <cellStyle name="Uwaga 3" xfId="24450" hidden="1"/>
    <cellStyle name="Uwaga 3" xfId="24440" hidden="1"/>
    <cellStyle name="Uwaga 3" xfId="24438" hidden="1"/>
    <cellStyle name="Uwaga 3" xfId="24437" hidden="1"/>
    <cellStyle name="Uwaga 3" xfId="24424" hidden="1"/>
    <cellStyle name="Uwaga 3" xfId="24421" hidden="1"/>
    <cellStyle name="Uwaga 3" xfId="24419" hidden="1"/>
    <cellStyle name="Uwaga 3" xfId="24409" hidden="1"/>
    <cellStyle name="Uwaga 3" xfId="24406" hidden="1"/>
    <cellStyle name="Uwaga 3" xfId="24404" hidden="1"/>
    <cellStyle name="Uwaga 3" xfId="24394" hidden="1"/>
    <cellStyle name="Uwaga 3" xfId="24391" hidden="1"/>
    <cellStyle name="Uwaga 3" xfId="24389" hidden="1"/>
    <cellStyle name="Uwaga 3" xfId="24380" hidden="1"/>
    <cellStyle name="Uwaga 3" xfId="24378" hidden="1"/>
    <cellStyle name="Uwaga 3" xfId="24377" hidden="1"/>
    <cellStyle name="Uwaga 3" xfId="24365" hidden="1"/>
    <cellStyle name="Uwaga 3" xfId="24363" hidden="1"/>
    <cellStyle name="Uwaga 3" xfId="24361" hidden="1"/>
    <cellStyle name="Uwaga 3" xfId="24350" hidden="1"/>
    <cellStyle name="Uwaga 3" xfId="24348" hidden="1"/>
    <cellStyle name="Uwaga 3" xfId="24346" hidden="1"/>
    <cellStyle name="Uwaga 3" xfId="24335" hidden="1"/>
    <cellStyle name="Uwaga 3" xfId="24333" hidden="1"/>
    <cellStyle name="Uwaga 3" xfId="24331" hidden="1"/>
    <cellStyle name="Uwaga 3" xfId="24320" hidden="1"/>
    <cellStyle name="Uwaga 3" xfId="24318" hidden="1"/>
    <cellStyle name="Uwaga 3" xfId="24317" hidden="1"/>
    <cellStyle name="Uwaga 3" xfId="24304" hidden="1"/>
    <cellStyle name="Uwaga 3" xfId="24301" hidden="1"/>
    <cellStyle name="Uwaga 3" xfId="24299" hidden="1"/>
    <cellStyle name="Uwaga 3" xfId="24289" hidden="1"/>
    <cellStyle name="Uwaga 3" xfId="24286" hidden="1"/>
    <cellStyle name="Uwaga 3" xfId="24284" hidden="1"/>
    <cellStyle name="Uwaga 3" xfId="24274" hidden="1"/>
    <cellStyle name="Uwaga 3" xfId="24271" hidden="1"/>
    <cellStyle name="Uwaga 3" xfId="24269" hidden="1"/>
    <cellStyle name="Uwaga 3" xfId="24260" hidden="1"/>
    <cellStyle name="Uwaga 3" xfId="24258" hidden="1"/>
    <cellStyle name="Uwaga 3" xfId="24256" hidden="1"/>
    <cellStyle name="Uwaga 3" xfId="24244" hidden="1"/>
    <cellStyle name="Uwaga 3" xfId="24241" hidden="1"/>
    <cellStyle name="Uwaga 3" xfId="24239" hidden="1"/>
    <cellStyle name="Uwaga 3" xfId="24229" hidden="1"/>
    <cellStyle name="Uwaga 3" xfId="24226" hidden="1"/>
    <cellStyle name="Uwaga 3" xfId="24224" hidden="1"/>
    <cellStyle name="Uwaga 3" xfId="24214" hidden="1"/>
    <cellStyle name="Uwaga 3" xfId="24211" hidden="1"/>
    <cellStyle name="Uwaga 3" xfId="24209" hidden="1"/>
    <cellStyle name="Uwaga 3" xfId="24202" hidden="1"/>
    <cellStyle name="Uwaga 3" xfId="24199" hidden="1"/>
    <cellStyle name="Uwaga 3" xfId="24197" hidden="1"/>
    <cellStyle name="Uwaga 3" xfId="24187" hidden="1"/>
    <cellStyle name="Uwaga 3" xfId="24184" hidden="1"/>
    <cellStyle name="Uwaga 3" xfId="24181" hidden="1"/>
    <cellStyle name="Uwaga 3" xfId="24172" hidden="1"/>
    <cellStyle name="Uwaga 3" xfId="24168" hidden="1"/>
    <cellStyle name="Uwaga 3" xfId="24165" hidden="1"/>
    <cellStyle name="Uwaga 3" xfId="24157" hidden="1"/>
    <cellStyle name="Uwaga 3" xfId="24154" hidden="1"/>
    <cellStyle name="Uwaga 3" xfId="24151" hidden="1"/>
    <cellStyle name="Uwaga 3" xfId="24142" hidden="1"/>
    <cellStyle name="Uwaga 3" xfId="24139" hidden="1"/>
    <cellStyle name="Uwaga 3" xfId="24136" hidden="1"/>
    <cellStyle name="Uwaga 3" xfId="24126" hidden="1"/>
    <cellStyle name="Uwaga 3" xfId="24122" hidden="1"/>
    <cellStyle name="Uwaga 3" xfId="24119" hidden="1"/>
    <cellStyle name="Uwaga 3" xfId="24110" hidden="1"/>
    <cellStyle name="Uwaga 3" xfId="24106" hidden="1"/>
    <cellStyle name="Uwaga 3" xfId="24104" hidden="1"/>
    <cellStyle name="Uwaga 3" xfId="24096" hidden="1"/>
    <cellStyle name="Uwaga 3" xfId="24092" hidden="1"/>
    <cellStyle name="Uwaga 3" xfId="24089" hidden="1"/>
    <cellStyle name="Uwaga 3" xfId="24082" hidden="1"/>
    <cellStyle name="Uwaga 3" xfId="24079" hidden="1"/>
    <cellStyle name="Uwaga 3" xfId="24076" hidden="1"/>
    <cellStyle name="Uwaga 3" xfId="24067" hidden="1"/>
    <cellStyle name="Uwaga 3" xfId="24062" hidden="1"/>
    <cellStyle name="Uwaga 3" xfId="24059" hidden="1"/>
    <cellStyle name="Uwaga 3" xfId="24052" hidden="1"/>
    <cellStyle name="Uwaga 3" xfId="24047" hidden="1"/>
    <cellStyle name="Uwaga 3" xfId="24044" hidden="1"/>
    <cellStyle name="Uwaga 3" xfId="24037" hidden="1"/>
    <cellStyle name="Uwaga 3" xfId="24032" hidden="1"/>
    <cellStyle name="Uwaga 3" xfId="24029" hidden="1"/>
    <cellStyle name="Uwaga 3" xfId="24023" hidden="1"/>
    <cellStyle name="Uwaga 3" xfId="24019" hidden="1"/>
    <cellStyle name="Uwaga 3" xfId="24016" hidden="1"/>
    <cellStyle name="Uwaga 3" xfId="24008" hidden="1"/>
    <cellStyle name="Uwaga 3" xfId="24003" hidden="1"/>
    <cellStyle name="Uwaga 3" xfId="23999" hidden="1"/>
    <cellStyle name="Uwaga 3" xfId="23993" hidden="1"/>
    <cellStyle name="Uwaga 3" xfId="23988" hidden="1"/>
    <cellStyle name="Uwaga 3" xfId="23984" hidden="1"/>
    <cellStyle name="Uwaga 3" xfId="23978" hidden="1"/>
    <cellStyle name="Uwaga 3" xfId="23973" hidden="1"/>
    <cellStyle name="Uwaga 3" xfId="23969" hidden="1"/>
    <cellStyle name="Uwaga 3" xfId="23964" hidden="1"/>
    <cellStyle name="Uwaga 3" xfId="23960" hidden="1"/>
    <cellStyle name="Uwaga 3" xfId="23956" hidden="1"/>
    <cellStyle name="Uwaga 3" xfId="23948" hidden="1"/>
    <cellStyle name="Uwaga 3" xfId="23943" hidden="1"/>
    <cellStyle name="Uwaga 3" xfId="23939" hidden="1"/>
    <cellStyle name="Uwaga 3" xfId="23933" hidden="1"/>
    <cellStyle name="Uwaga 3" xfId="23928" hidden="1"/>
    <cellStyle name="Uwaga 3" xfId="23924" hidden="1"/>
    <cellStyle name="Uwaga 3" xfId="23918" hidden="1"/>
    <cellStyle name="Uwaga 3" xfId="23913" hidden="1"/>
    <cellStyle name="Uwaga 3" xfId="23909" hidden="1"/>
    <cellStyle name="Uwaga 3" xfId="23905" hidden="1"/>
    <cellStyle name="Uwaga 3" xfId="23900" hidden="1"/>
    <cellStyle name="Uwaga 3" xfId="23895" hidden="1"/>
    <cellStyle name="Uwaga 3" xfId="23890" hidden="1"/>
    <cellStyle name="Uwaga 3" xfId="23886" hidden="1"/>
    <cellStyle name="Uwaga 3" xfId="23882" hidden="1"/>
    <cellStyle name="Uwaga 3" xfId="23875" hidden="1"/>
    <cellStyle name="Uwaga 3" xfId="23871" hidden="1"/>
    <cellStyle name="Uwaga 3" xfId="23866" hidden="1"/>
    <cellStyle name="Uwaga 3" xfId="23860" hidden="1"/>
    <cellStyle name="Uwaga 3" xfId="23856" hidden="1"/>
    <cellStyle name="Uwaga 3" xfId="23851" hidden="1"/>
    <cellStyle name="Uwaga 3" xfId="23845" hidden="1"/>
    <cellStyle name="Uwaga 3" xfId="23841" hidden="1"/>
    <cellStyle name="Uwaga 3" xfId="23836" hidden="1"/>
    <cellStyle name="Uwaga 3" xfId="23830" hidden="1"/>
    <cellStyle name="Uwaga 3" xfId="23826" hidden="1"/>
    <cellStyle name="Uwaga 3" xfId="23822" hidden="1"/>
    <cellStyle name="Uwaga 3" xfId="24682" hidden="1"/>
    <cellStyle name="Uwaga 3" xfId="24681" hidden="1"/>
    <cellStyle name="Uwaga 3" xfId="24680" hidden="1"/>
    <cellStyle name="Uwaga 3" xfId="24667" hidden="1"/>
    <cellStyle name="Uwaga 3" xfId="24666" hidden="1"/>
    <cellStyle name="Uwaga 3" xfId="24665" hidden="1"/>
    <cellStyle name="Uwaga 3" xfId="24652" hidden="1"/>
    <cellStyle name="Uwaga 3" xfId="24651" hidden="1"/>
    <cellStyle name="Uwaga 3" xfId="24650" hidden="1"/>
    <cellStyle name="Uwaga 3" xfId="24637" hidden="1"/>
    <cellStyle name="Uwaga 3" xfId="24636" hidden="1"/>
    <cellStyle name="Uwaga 3" xfId="24635" hidden="1"/>
    <cellStyle name="Uwaga 3" xfId="24622" hidden="1"/>
    <cellStyle name="Uwaga 3" xfId="24621" hidden="1"/>
    <cellStyle name="Uwaga 3" xfId="24620" hidden="1"/>
    <cellStyle name="Uwaga 3" xfId="24608" hidden="1"/>
    <cellStyle name="Uwaga 3" xfId="24606" hidden="1"/>
    <cellStyle name="Uwaga 3" xfId="24604" hidden="1"/>
    <cellStyle name="Uwaga 3" xfId="24593" hidden="1"/>
    <cellStyle name="Uwaga 3" xfId="24591" hidden="1"/>
    <cellStyle name="Uwaga 3" xfId="24589" hidden="1"/>
    <cellStyle name="Uwaga 3" xfId="24578" hidden="1"/>
    <cellStyle name="Uwaga 3" xfId="24576" hidden="1"/>
    <cellStyle name="Uwaga 3" xfId="24574" hidden="1"/>
    <cellStyle name="Uwaga 3" xfId="24563" hidden="1"/>
    <cellStyle name="Uwaga 3" xfId="24561" hidden="1"/>
    <cellStyle name="Uwaga 3" xfId="24559" hidden="1"/>
    <cellStyle name="Uwaga 3" xfId="24548" hidden="1"/>
    <cellStyle name="Uwaga 3" xfId="24546" hidden="1"/>
    <cellStyle name="Uwaga 3" xfId="24544" hidden="1"/>
    <cellStyle name="Uwaga 3" xfId="24533" hidden="1"/>
    <cellStyle name="Uwaga 3" xfId="24531" hidden="1"/>
    <cellStyle name="Uwaga 3" xfId="24529" hidden="1"/>
    <cellStyle name="Uwaga 3" xfId="24518" hidden="1"/>
    <cellStyle name="Uwaga 3" xfId="24516" hidden="1"/>
    <cellStyle name="Uwaga 3" xfId="24514" hidden="1"/>
    <cellStyle name="Uwaga 3" xfId="24503" hidden="1"/>
    <cellStyle name="Uwaga 3" xfId="24501" hidden="1"/>
    <cellStyle name="Uwaga 3" xfId="24499" hidden="1"/>
    <cellStyle name="Uwaga 3" xfId="24488" hidden="1"/>
    <cellStyle name="Uwaga 3" xfId="24486" hidden="1"/>
    <cellStyle name="Uwaga 3" xfId="24484" hidden="1"/>
    <cellStyle name="Uwaga 3" xfId="24473" hidden="1"/>
    <cellStyle name="Uwaga 3" xfId="24471" hidden="1"/>
    <cellStyle name="Uwaga 3" xfId="24469" hidden="1"/>
    <cellStyle name="Uwaga 3" xfId="24458" hidden="1"/>
    <cellStyle name="Uwaga 3" xfId="24456" hidden="1"/>
    <cellStyle name="Uwaga 3" xfId="24454" hidden="1"/>
    <cellStyle name="Uwaga 3" xfId="24443" hidden="1"/>
    <cellStyle name="Uwaga 3" xfId="24441" hidden="1"/>
    <cellStyle name="Uwaga 3" xfId="24439" hidden="1"/>
    <cellStyle name="Uwaga 3" xfId="24428" hidden="1"/>
    <cellStyle name="Uwaga 3" xfId="24426" hidden="1"/>
    <cellStyle name="Uwaga 3" xfId="24423" hidden="1"/>
    <cellStyle name="Uwaga 3" xfId="24413" hidden="1"/>
    <cellStyle name="Uwaga 3" xfId="24410" hidden="1"/>
    <cellStyle name="Uwaga 3" xfId="24407" hidden="1"/>
    <cellStyle name="Uwaga 3" xfId="24398" hidden="1"/>
    <cellStyle name="Uwaga 3" xfId="24396" hidden="1"/>
    <cellStyle name="Uwaga 3" xfId="24393" hidden="1"/>
    <cellStyle name="Uwaga 3" xfId="24383" hidden="1"/>
    <cellStyle name="Uwaga 3" xfId="24381" hidden="1"/>
    <cellStyle name="Uwaga 3" xfId="24379" hidden="1"/>
    <cellStyle name="Uwaga 3" xfId="24368" hidden="1"/>
    <cellStyle name="Uwaga 3" xfId="24366" hidden="1"/>
    <cellStyle name="Uwaga 3" xfId="24364" hidden="1"/>
    <cellStyle name="Uwaga 3" xfId="24353" hidden="1"/>
    <cellStyle name="Uwaga 3" xfId="24351" hidden="1"/>
    <cellStyle name="Uwaga 3" xfId="24349" hidden="1"/>
    <cellStyle name="Uwaga 3" xfId="24338" hidden="1"/>
    <cellStyle name="Uwaga 3" xfId="24336" hidden="1"/>
    <cellStyle name="Uwaga 3" xfId="24334" hidden="1"/>
    <cellStyle name="Uwaga 3" xfId="24323" hidden="1"/>
    <cellStyle name="Uwaga 3" xfId="24321" hidden="1"/>
    <cellStyle name="Uwaga 3" xfId="24319" hidden="1"/>
    <cellStyle name="Uwaga 3" xfId="24308" hidden="1"/>
    <cellStyle name="Uwaga 3" xfId="24306" hidden="1"/>
    <cellStyle name="Uwaga 3" xfId="24303" hidden="1"/>
    <cellStyle name="Uwaga 3" xfId="24293" hidden="1"/>
    <cellStyle name="Uwaga 3" xfId="24290" hidden="1"/>
    <cellStyle name="Uwaga 3" xfId="24287" hidden="1"/>
    <cellStyle name="Uwaga 3" xfId="24278" hidden="1"/>
    <cellStyle name="Uwaga 3" xfId="24275" hidden="1"/>
    <cellStyle name="Uwaga 3" xfId="24272" hidden="1"/>
    <cellStyle name="Uwaga 3" xfId="24263" hidden="1"/>
    <cellStyle name="Uwaga 3" xfId="24261" hidden="1"/>
    <cellStyle name="Uwaga 3" xfId="24259" hidden="1"/>
    <cellStyle name="Uwaga 3" xfId="24248" hidden="1"/>
    <cellStyle name="Uwaga 3" xfId="24245" hidden="1"/>
    <cellStyle name="Uwaga 3" xfId="24242" hidden="1"/>
    <cellStyle name="Uwaga 3" xfId="24233" hidden="1"/>
    <cellStyle name="Uwaga 3" xfId="24230" hidden="1"/>
    <cellStyle name="Uwaga 3" xfId="24227" hidden="1"/>
    <cellStyle name="Uwaga 3" xfId="24218" hidden="1"/>
    <cellStyle name="Uwaga 3" xfId="24215" hidden="1"/>
    <cellStyle name="Uwaga 3" xfId="24212" hidden="1"/>
    <cellStyle name="Uwaga 3" xfId="24205" hidden="1"/>
    <cellStyle name="Uwaga 3" xfId="24201" hidden="1"/>
    <cellStyle name="Uwaga 3" xfId="24198" hidden="1"/>
    <cellStyle name="Uwaga 3" xfId="24190" hidden="1"/>
    <cellStyle name="Uwaga 3" xfId="24186" hidden="1"/>
    <cellStyle name="Uwaga 3" xfId="24183" hidden="1"/>
    <cellStyle name="Uwaga 3" xfId="24175" hidden="1"/>
    <cellStyle name="Uwaga 3" xfId="24171" hidden="1"/>
    <cellStyle name="Uwaga 3" xfId="24167" hidden="1"/>
    <cellStyle name="Uwaga 3" xfId="24160" hidden="1"/>
    <cellStyle name="Uwaga 3" xfId="24156" hidden="1"/>
    <cellStyle name="Uwaga 3" xfId="24153" hidden="1"/>
    <cellStyle name="Uwaga 3" xfId="24145" hidden="1"/>
    <cellStyle name="Uwaga 3" xfId="24141" hidden="1"/>
    <cellStyle name="Uwaga 3" xfId="24138" hidden="1"/>
    <cellStyle name="Uwaga 3" xfId="24129" hidden="1"/>
    <cellStyle name="Uwaga 3" xfId="24124" hidden="1"/>
    <cellStyle name="Uwaga 3" xfId="24120" hidden="1"/>
    <cellStyle name="Uwaga 3" xfId="24114" hidden="1"/>
    <cellStyle name="Uwaga 3" xfId="24109" hidden="1"/>
    <cellStyle name="Uwaga 3" xfId="24105" hidden="1"/>
    <cellStyle name="Uwaga 3" xfId="24099" hidden="1"/>
    <cellStyle name="Uwaga 3" xfId="24094" hidden="1"/>
    <cellStyle name="Uwaga 3" xfId="24090" hidden="1"/>
    <cellStyle name="Uwaga 3" xfId="24085" hidden="1"/>
    <cellStyle name="Uwaga 3" xfId="24081" hidden="1"/>
    <cellStyle name="Uwaga 3" xfId="24077" hidden="1"/>
    <cellStyle name="Uwaga 3" xfId="24070" hidden="1"/>
    <cellStyle name="Uwaga 3" xfId="24065" hidden="1"/>
    <cellStyle name="Uwaga 3" xfId="24061" hidden="1"/>
    <cellStyle name="Uwaga 3" xfId="24054" hidden="1"/>
    <cellStyle name="Uwaga 3" xfId="24049" hidden="1"/>
    <cellStyle name="Uwaga 3" xfId="24045" hidden="1"/>
    <cellStyle name="Uwaga 3" xfId="24040" hidden="1"/>
    <cellStyle name="Uwaga 3" xfId="24035" hidden="1"/>
    <cellStyle name="Uwaga 3" xfId="24031" hidden="1"/>
    <cellStyle name="Uwaga 3" xfId="24025" hidden="1"/>
    <cellStyle name="Uwaga 3" xfId="24021" hidden="1"/>
    <cellStyle name="Uwaga 3" xfId="24018" hidden="1"/>
    <cellStyle name="Uwaga 3" xfId="24011" hidden="1"/>
    <cellStyle name="Uwaga 3" xfId="24006" hidden="1"/>
    <cellStyle name="Uwaga 3" xfId="24001" hidden="1"/>
    <cellStyle name="Uwaga 3" xfId="23995" hidden="1"/>
    <cellStyle name="Uwaga 3" xfId="23990" hidden="1"/>
    <cellStyle name="Uwaga 3" xfId="23985" hidden="1"/>
    <cellStyle name="Uwaga 3" xfId="23980" hidden="1"/>
    <cellStyle name="Uwaga 3" xfId="23975" hidden="1"/>
    <cellStyle name="Uwaga 3" xfId="23970" hidden="1"/>
    <cellStyle name="Uwaga 3" xfId="23966" hidden="1"/>
    <cellStyle name="Uwaga 3" xfId="23962" hidden="1"/>
    <cellStyle name="Uwaga 3" xfId="23957" hidden="1"/>
    <cellStyle name="Uwaga 3" xfId="23950" hidden="1"/>
    <cellStyle name="Uwaga 3" xfId="23945" hidden="1"/>
    <cellStyle name="Uwaga 3" xfId="23940" hidden="1"/>
    <cellStyle name="Uwaga 3" xfId="23934" hidden="1"/>
    <cellStyle name="Uwaga 3" xfId="23929" hidden="1"/>
    <cellStyle name="Uwaga 3" xfId="23925" hidden="1"/>
    <cellStyle name="Uwaga 3" xfId="23920" hidden="1"/>
    <cellStyle name="Uwaga 3" xfId="23915" hidden="1"/>
    <cellStyle name="Uwaga 3" xfId="23910" hidden="1"/>
    <cellStyle name="Uwaga 3" xfId="23906" hidden="1"/>
    <cellStyle name="Uwaga 3" xfId="23901" hidden="1"/>
    <cellStyle name="Uwaga 3" xfId="23896" hidden="1"/>
    <cellStyle name="Uwaga 3" xfId="23891" hidden="1"/>
    <cellStyle name="Uwaga 3" xfId="23887" hidden="1"/>
    <cellStyle name="Uwaga 3" xfId="23883" hidden="1"/>
    <cellStyle name="Uwaga 3" xfId="23876" hidden="1"/>
    <cellStyle name="Uwaga 3" xfId="23872" hidden="1"/>
    <cellStyle name="Uwaga 3" xfId="23867" hidden="1"/>
    <cellStyle name="Uwaga 3" xfId="23861" hidden="1"/>
    <cellStyle name="Uwaga 3" xfId="23857" hidden="1"/>
    <cellStyle name="Uwaga 3" xfId="23852" hidden="1"/>
    <cellStyle name="Uwaga 3" xfId="23846" hidden="1"/>
    <cellStyle name="Uwaga 3" xfId="23842" hidden="1"/>
    <cellStyle name="Uwaga 3" xfId="23838" hidden="1"/>
    <cellStyle name="Uwaga 3" xfId="23831" hidden="1"/>
    <cellStyle name="Uwaga 3" xfId="23827" hidden="1"/>
    <cellStyle name="Uwaga 3" xfId="23823" hidden="1"/>
    <cellStyle name="Uwaga 3" xfId="24687" hidden="1"/>
    <cellStyle name="Uwaga 3" xfId="24685" hidden="1"/>
    <cellStyle name="Uwaga 3" xfId="24683" hidden="1"/>
    <cellStyle name="Uwaga 3" xfId="24670" hidden="1"/>
    <cellStyle name="Uwaga 3" xfId="24669" hidden="1"/>
    <cellStyle name="Uwaga 3" xfId="24668" hidden="1"/>
    <cellStyle name="Uwaga 3" xfId="24655" hidden="1"/>
    <cellStyle name="Uwaga 3" xfId="24654" hidden="1"/>
    <cellStyle name="Uwaga 3" xfId="24653" hidden="1"/>
    <cellStyle name="Uwaga 3" xfId="24641" hidden="1"/>
    <cellStyle name="Uwaga 3" xfId="24639" hidden="1"/>
    <cellStyle name="Uwaga 3" xfId="24638" hidden="1"/>
    <cellStyle name="Uwaga 3" xfId="24625" hidden="1"/>
    <cellStyle name="Uwaga 3" xfId="24624" hidden="1"/>
    <cellStyle name="Uwaga 3" xfId="24623" hidden="1"/>
    <cellStyle name="Uwaga 3" xfId="24611" hidden="1"/>
    <cellStyle name="Uwaga 3" xfId="24609" hidden="1"/>
    <cellStyle name="Uwaga 3" xfId="24607" hidden="1"/>
    <cellStyle name="Uwaga 3" xfId="24596" hidden="1"/>
    <cellStyle name="Uwaga 3" xfId="24594" hidden="1"/>
    <cellStyle name="Uwaga 3" xfId="24592" hidden="1"/>
    <cellStyle name="Uwaga 3" xfId="24581" hidden="1"/>
    <cellStyle name="Uwaga 3" xfId="24579" hidden="1"/>
    <cellStyle name="Uwaga 3" xfId="24577" hidden="1"/>
    <cellStyle name="Uwaga 3" xfId="24566" hidden="1"/>
    <cellStyle name="Uwaga 3" xfId="24564" hidden="1"/>
    <cellStyle name="Uwaga 3" xfId="24562" hidden="1"/>
    <cellStyle name="Uwaga 3" xfId="24551" hidden="1"/>
    <cellStyle name="Uwaga 3" xfId="24549" hidden="1"/>
    <cellStyle name="Uwaga 3" xfId="24547" hidden="1"/>
    <cellStyle name="Uwaga 3" xfId="24536" hidden="1"/>
    <cellStyle name="Uwaga 3" xfId="24534" hidden="1"/>
    <cellStyle name="Uwaga 3" xfId="24532" hidden="1"/>
    <cellStyle name="Uwaga 3" xfId="24521" hidden="1"/>
    <cellStyle name="Uwaga 3" xfId="24519" hidden="1"/>
    <cellStyle name="Uwaga 3" xfId="24517" hidden="1"/>
    <cellStyle name="Uwaga 3" xfId="24506" hidden="1"/>
    <cellStyle name="Uwaga 3" xfId="24504" hidden="1"/>
    <cellStyle name="Uwaga 3" xfId="24502" hidden="1"/>
    <cellStyle name="Uwaga 3" xfId="24491" hidden="1"/>
    <cellStyle name="Uwaga 3" xfId="24489" hidden="1"/>
    <cellStyle name="Uwaga 3" xfId="24487" hidden="1"/>
    <cellStyle name="Uwaga 3" xfId="24476" hidden="1"/>
    <cellStyle name="Uwaga 3" xfId="24474" hidden="1"/>
    <cellStyle name="Uwaga 3" xfId="24472" hidden="1"/>
    <cellStyle name="Uwaga 3" xfId="24461" hidden="1"/>
    <cellStyle name="Uwaga 3" xfId="24459" hidden="1"/>
    <cellStyle name="Uwaga 3" xfId="24457" hidden="1"/>
    <cellStyle name="Uwaga 3" xfId="24446" hidden="1"/>
    <cellStyle name="Uwaga 3" xfId="24444" hidden="1"/>
    <cellStyle name="Uwaga 3" xfId="24442" hidden="1"/>
    <cellStyle name="Uwaga 3" xfId="24431" hidden="1"/>
    <cellStyle name="Uwaga 3" xfId="24429" hidden="1"/>
    <cellStyle name="Uwaga 3" xfId="24427" hidden="1"/>
    <cellStyle name="Uwaga 3" xfId="24416" hidden="1"/>
    <cellStyle name="Uwaga 3" xfId="24414" hidden="1"/>
    <cellStyle name="Uwaga 3" xfId="24412" hidden="1"/>
    <cellStyle name="Uwaga 3" xfId="24401" hidden="1"/>
    <cellStyle name="Uwaga 3" xfId="24399" hidden="1"/>
    <cellStyle name="Uwaga 3" xfId="24397" hidden="1"/>
    <cellStyle name="Uwaga 3" xfId="24386" hidden="1"/>
    <cellStyle name="Uwaga 3" xfId="24384" hidden="1"/>
    <cellStyle name="Uwaga 3" xfId="24382" hidden="1"/>
    <cellStyle name="Uwaga 3" xfId="24371" hidden="1"/>
    <cellStyle name="Uwaga 3" xfId="24369" hidden="1"/>
    <cellStyle name="Uwaga 3" xfId="24367" hidden="1"/>
    <cellStyle name="Uwaga 3" xfId="24356" hidden="1"/>
    <cellStyle name="Uwaga 3" xfId="24354" hidden="1"/>
    <cellStyle name="Uwaga 3" xfId="24352" hidden="1"/>
    <cellStyle name="Uwaga 3" xfId="24341" hidden="1"/>
    <cellStyle name="Uwaga 3" xfId="24339" hidden="1"/>
    <cellStyle name="Uwaga 3" xfId="24337" hidden="1"/>
    <cellStyle name="Uwaga 3" xfId="24326" hidden="1"/>
    <cellStyle name="Uwaga 3" xfId="24324" hidden="1"/>
    <cellStyle name="Uwaga 3" xfId="24322" hidden="1"/>
    <cellStyle name="Uwaga 3" xfId="24311" hidden="1"/>
    <cellStyle name="Uwaga 3" xfId="24309" hidden="1"/>
    <cellStyle name="Uwaga 3" xfId="24307" hidden="1"/>
    <cellStyle name="Uwaga 3" xfId="24296" hidden="1"/>
    <cellStyle name="Uwaga 3" xfId="24294" hidden="1"/>
    <cellStyle name="Uwaga 3" xfId="24291" hidden="1"/>
    <cellStyle name="Uwaga 3" xfId="24281" hidden="1"/>
    <cellStyle name="Uwaga 3" xfId="24279" hidden="1"/>
    <cellStyle name="Uwaga 3" xfId="24277" hidden="1"/>
    <cellStyle name="Uwaga 3" xfId="24266" hidden="1"/>
    <cellStyle name="Uwaga 3" xfId="24264" hidden="1"/>
    <cellStyle name="Uwaga 3" xfId="24262" hidden="1"/>
    <cellStyle name="Uwaga 3" xfId="24251" hidden="1"/>
    <cellStyle name="Uwaga 3" xfId="24249" hidden="1"/>
    <cellStyle name="Uwaga 3" xfId="24246" hidden="1"/>
    <cellStyle name="Uwaga 3" xfId="24236" hidden="1"/>
    <cellStyle name="Uwaga 3" xfId="24234" hidden="1"/>
    <cellStyle name="Uwaga 3" xfId="24231" hidden="1"/>
    <cellStyle name="Uwaga 3" xfId="24221" hidden="1"/>
    <cellStyle name="Uwaga 3" xfId="24219" hidden="1"/>
    <cellStyle name="Uwaga 3" xfId="24216" hidden="1"/>
    <cellStyle name="Uwaga 3" xfId="24207" hidden="1"/>
    <cellStyle name="Uwaga 3" xfId="24204" hidden="1"/>
    <cellStyle name="Uwaga 3" xfId="24200" hidden="1"/>
    <cellStyle name="Uwaga 3" xfId="24192" hidden="1"/>
    <cellStyle name="Uwaga 3" xfId="24189" hidden="1"/>
    <cellStyle name="Uwaga 3" xfId="24185" hidden="1"/>
    <cellStyle name="Uwaga 3" xfId="24177" hidden="1"/>
    <cellStyle name="Uwaga 3" xfId="24174" hidden="1"/>
    <cellStyle name="Uwaga 3" xfId="24170" hidden="1"/>
    <cellStyle name="Uwaga 3" xfId="24162" hidden="1"/>
    <cellStyle name="Uwaga 3" xfId="24159" hidden="1"/>
    <cellStyle name="Uwaga 3" xfId="24155" hidden="1"/>
    <cellStyle name="Uwaga 3" xfId="24147" hidden="1"/>
    <cellStyle name="Uwaga 3" xfId="24144" hidden="1"/>
    <cellStyle name="Uwaga 3" xfId="24140" hidden="1"/>
    <cellStyle name="Uwaga 3" xfId="24132" hidden="1"/>
    <cellStyle name="Uwaga 3" xfId="24128" hidden="1"/>
    <cellStyle name="Uwaga 3" xfId="24123" hidden="1"/>
    <cellStyle name="Uwaga 3" xfId="24117" hidden="1"/>
    <cellStyle name="Uwaga 3" xfId="24113" hidden="1"/>
    <cellStyle name="Uwaga 3" xfId="24108" hidden="1"/>
    <cellStyle name="Uwaga 3" xfId="24102" hidden="1"/>
    <cellStyle name="Uwaga 3" xfId="24098" hidden="1"/>
    <cellStyle name="Uwaga 3" xfId="24093" hidden="1"/>
    <cellStyle name="Uwaga 3" xfId="24087" hidden="1"/>
    <cellStyle name="Uwaga 3" xfId="24084" hidden="1"/>
    <cellStyle name="Uwaga 3" xfId="24080" hidden="1"/>
    <cellStyle name="Uwaga 3" xfId="24072" hidden="1"/>
    <cellStyle name="Uwaga 3" xfId="24069" hidden="1"/>
    <cellStyle name="Uwaga 3" xfId="24064" hidden="1"/>
    <cellStyle name="Uwaga 3" xfId="24057" hidden="1"/>
    <cellStyle name="Uwaga 3" xfId="24053" hidden="1"/>
    <cellStyle name="Uwaga 3" xfId="24048" hidden="1"/>
    <cellStyle name="Uwaga 3" xfId="24042" hidden="1"/>
    <cellStyle name="Uwaga 3" xfId="24038" hidden="1"/>
    <cellStyle name="Uwaga 3" xfId="24033" hidden="1"/>
    <cellStyle name="Uwaga 3" xfId="24027" hidden="1"/>
    <cellStyle name="Uwaga 3" xfId="24024" hidden="1"/>
    <cellStyle name="Uwaga 3" xfId="24020" hidden="1"/>
    <cellStyle name="Uwaga 3" xfId="24012" hidden="1"/>
    <cellStyle name="Uwaga 3" xfId="24007" hidden="1"/>
    <cellStyle name="Uwaga 3" xfId="24002" hidden="1"/>
    <cellStyle name="Uwaga 3" xfId="23997" hidden="1"/>
    <cellStyle name="Uwaga 3" xfId="23992" hidden="1"/>
    <cellStyle name="Uwaga 3" xfId="23987" hidden="1"/>
    <cellStyle name="Uwaga 3" xfId="23982" hidden="1"/>
    <cellStyle name="Uwaga 3" xfId="23977" hidden="1"/>
    <cellStyle name="Uwaga 3" xfId="23972" hidden="1"/>
    <cellStyle name="Uwaga 3" xfId="23967" hidden="1"/>
    <cellStyle name="Uwaga 3" xfId="23963" hidden="1"/>
    <cellStyle name="Uwaga 3" xfId="23958" hidden="1"/>
    <cellStyle name="Uwaga 3" xfId="23951" hidden="1"/>
    <cellStyle name="Uwaga 3" xfId="23946" hidden="1"/>
    <cellStyle name="Uwaga 3" xfId="23941" hidden="1"/>
    <cellStyle name="Uwaga 3" xfId="23936" hidden="1"/>
    <cellStyle name="Uwaga 3" xfId="23931" hidden="1"/>
    <cellStyle name="Uwaga 3" xfId="23926" hidden="1"/>
    <cellStyle name="Uwaga 3" xfId="23921" hidden="1"/>
    <cellStyle name="Uwaga 3" xfId="23916" hidden="1"/>
    <cellStyle name="Uwaga 3" xfId="23911" hidden="1"/>
    <cellStyle name="Uwaga 3" xfId="23907" hidden="1"/>
    <cellStyle name="Uwaga 3" xfId="23902" hidden="1"/>
    <cellStyle name="Uwaga 3" xfId="23897" hidden="1"/>
    <cellStyle name="Uwaga 3" xfId="23892" hidden="1"/>
    <cellStyle name="Uwaga 3" xfId="23888" hidden="1"/>
    <cellStyle name="Uwaga 3" xfId="23884" hidden="1"/>
    <cellStyle name="Uwaga 3" xfId="23877" hidden="1"/>
    <cellStyle name="Uwaga 3" xfId="23873" hidden="1"/>
    <cellStyle name="Uwaga 3" xfId="23868" hidden="1"/>
    <cellStyle name="Uwaga 3" xfId="23862" hidden="1"/>
    <cellStyle name="Uwaga 3" xfId="23858" hidden="1"/>
    <cellStyle name="Uwaga 3" xfId="23853" hidden="1"/>
    <cellStyle name="Uwaga 3" xfId="23847" hidden="1"/>
    <cellStyle name="Uwaga 3" xfId="23843" hidden="1"/>
    <cellStyle name="Uwaga 3" xfId="23839" hidden="1"/>
    <cellStyle name="Uwaga 3" xfId="23832" hidden="1"/>
    <cellStyle name="Uwaga 3" xfId="23828" hidden="1"/>
    <cellStyle name="Uwaga 3" xfId="23824" hidden="1"/>
    <cellStyle name="Uwaga 3" xfId="24691" hidden="1"/>
    <cellStyle name="Uwaga 3" xfId="24690" hidden="1"/>
    <cellStyle name="Uwaga 3" xfId="24688" hidden="1"/>
    <cellStyle name="Uwaga 3" xfId="24675" hidden="1"/>
    <cellStyle name="Uwaga 3" xfId="24673" hidden="1"/>
    <cellStyle name="Uwaga 3" xfId="24671" hidden="1"/>
    <cellStyle name="Uwaga 3" xfId="24661" hidden="1"/>
    <cellStyle name="Uwaga 3" xfId="24659" hidden="1"/>
    <cellStyle name="Uwaga 3" xfId="24657" hidden="1"/>
    <cellStyle name="Uwaga 3" xfId="24646" hidden="1"/>
    <cellStyle name="Uwaga 3" xfId="24644" hidden="1"/>
    <cellStyle name="Uwaga 3" xfId="24642" hidden="1"/>
    <cellStyle name="Uwaga 3" xfId="24629" hidden="1"/>
    <cellStyle name="Uwaga 3" xfId="24627" hidden="1"/>
    <cellStyle name="Uwaga 3" xfId="24626" hidden="1"/>
    <cellStyle name="Uwaga 3" xfId="24613" hidden="1"/>
    <cellStyle name="Uwaga 3" xfId="24612" hidden="1"/>
    <cellStyle name="Uwaga 3" xfId="24610" hidden="1"/>
    <cellStyle name="Uwaga 3" xfId="24598" hidden="1"/>
    <cellStyle name="Uwaga 3" xfId="24597" hidden="1"/>
    <cellStyle name="Uwaga 3" xfId="24595" hidden="1"/>
    <cellStyle name="Uwaga 3" xfId="24583" hidden="1"/>
    <cellStyle name="Uwaga 3" xfId="24582" hidden="1"/>
    <cellStyle name="Uwaga 3" xfId="24580" hidden="1"/>
    <cellStyle name="Uwaga 3" xfId="24568" hidden="1"/>
    <cellStyle name="Uwaga 3" xfId="24567" hidden="1"/>
    <cellStyle name="Uwaga 3" xfId="24565" hidden="1"/>
    <cellStyle name="Uwaga 3" xfId="24553" hidden="1"/>
    <cellStyle name="Uwaga 3" xfId="24552" hidden="1"/>
    <cellStyle name="Uwaga 3" xfId="24550" hidden="1"/>
    <cellStyle name="Uwaga 3" xfId="24538" hidden="1"/>
    <cellStyle name="Uwaga 3" xfId="24537" hidden="1"/>
    <cellStyle name="Uwaga 3" xfId="24535" hidden="1"/>
    <cellStyle name="Uwaga 3" xfId="24523" hidden="1"/>
    <cellStyle name="Uwaga 3" xfId="24522" hidden="1"/>
    <cellStyle name="Uwaga 3" xfId="24520" hidden="1"/>
    <cellStyle name="Uwaga 3" xfId="24508" hidden="1"/>
    <cellStyle name="Uwaga 3" xfId="24507" hidden="1"/>
    <cellStyle name="Uwaga 3" xfId="24505" hidden="1"/>
    <cellStyle name="Uwaga 3" xfId="24493" hidden="1"/>
    <cellStyle name="Uwaga 3" xfId="24492" hidden="1"/>
    <cellStyle name="Uwaga 3" xfId="24490" hidden="1"/>
    <cellStyle name="Uwaga 3" xfId="24478" hidden="1"/>
    <cellStyle name="Uwaga 3" xfId="24477" hidden="1"/>
    <cellStyle name="Uwaga 3" xfId="24475" hidden="1"/>
    <cellStyle name="Uwaga 3" xfId="24463" hidden="1"/>
    <cellStyle name="Uwaga 3" xfId="24462" hidden="1"/>
    <cellStyle name="Uwaga 3" xfId="24460" hidden="1"/>
    <cellStyle name="Uwaga 3" xfId="24448" hidden="1"/>
    <cellStyle name="Uwaga 3" xfId="24447" hidden="1"/>
    <cellStyle name="Uwaga 3" xfId="24445" hidden="1"/>
    <cellStyle name="Uwaga 3" xfId="24433" hidden="1"/>
    <cellStyle name="Uwaga 3" xfId="24432" hidden="1"/>
    <cellStyle name="Uwaga 3" xfId="24430" hidden="1"/>
    <cellStyle name="Uwaga 3" xfId="24418" hidden="1"/>
    <cellStyle name="Uwaga 3" xfId="24417" hidden="1"/>
    <cellStyle name="Uwaga 3" xfId="24415" hidden="1"/>
    <cellStyle name="Uwaga 3" xfId="24403" hidden="1"/>
    <cellStyle name="Uwaga 3" xfId="24402" hidden="1"/>
    <cellStyle name="Uwaga 3" xfId="24400" hidden="1"/>
    <cellStyle name="Uwaga 3" xfId="24388" hidden="1"/>
    <cellStyle name="Uwaga 3" xfId="24387" hidden="1"/>
    <cellStyle name="Uwaga 3" xfId="24385" hidden="1"/>
    <cellStyle name="Uwaga 3" xfId="24373" hidden="1"/>
    <cellStyle name="Uwaga 3" xfId="24372" hidden="1"/>
    <cellStyle name="Uwaga 3" xfId="24370" hidden="1"/>
    <cellStyle name="Uwaga 3" xfId="24358" hidden="1"/>
    <cellStyle name="Uwaga 3" xfId="24357" hidden="1"/>
    <cellStyle name="Uwaga 3" xfId="24355" hidden="1"/>
    <cellStyle name="Uwaga 3" xfId="24343" hidden="1"/>
    <cellStyle name="Uwaga 3" xfId="24342" hidden="1"/>
    <cellStyle name="Uwaga 3" xfId="24340" hidden="1"/>
    <cellStyle name="Uwaga 3" xfId="24328" hidden="1"/>
    <cellStyle name="Uwaga 3" xfId="24327" hidden="1"/>
    <cellStyle name="Uwaga 3" xfId="24325" hidden="1"/>
    <cellStyle name="Uwaga 3" xfId="24313" hidden="1"/>
    <cellStyle name="Uwaga 3" xfId="24312" hidden="1"/>
    <cellStyle name="Uwaga 3" xfId="24310" hidden="1"/>
    <cellStyle name="Uwaga 3" xfId="24298" hidden="1"/>
    <cellStyle name="Uwaga 3" xfId="24297" hidden="1"/>
    <cellStyle name="Uwaga 3" xfId="24295" hidden="1"/>
    <cellStyle name="Uwaga 3" xfId="24283" hidden="1"/>
    <cellStyle name="Uwaga 3" xfId="24282" hidden="1"/>
    <cellStyle name="Uwaga 3" xfId="24280" hidden="1"/>
    <cellStyle name="Uwaga 3" xfId="24268" hidden="1"/>
    <cellStyle name="Uwaga 3" xfId="24267" hidden="1"/>
    <cellStyle name="Uwaga 3" xfId="24265" hidden="1"/>
    <cellStyle name="Uwaga 3" xfId="24253" hidden="1"/>
    <cellStyle name="Uwaga 3" xfId="24252" hidden="1"/>
    <cellStyle name="Uwaga 3" xfId="24250" hidden="1"/>
    <cellStyle name="Uwaga 3" xfId="24238" hidden="1"/>
    <cellStyle name="Uwaga 3" xfId="24237" hidden="1"/>
    <cellStyle name="Uwaga 3" xfId="24235" hidden="1"/>
    <cellStyle name="Uwaga 3" xfId="24223" hidden="1"/>
    <cellStyle name="Uwaga 3" xfId="24222" hidden="1"/>
    <cellStyle name="Uwaga 3" xfId="24220" hidden="1"/>
    <cellStyle name="Uwaga 3" xfId="24208" hidden="1"/>
    <cellStyle name="Uwaga 3" xfId="24206" hidden="1"/>
    <cellStyle name="Uwaga 3" xfId="24203" hidden="1"/>
    <cellStyle name="Uwaga 3" xfId="24193" hidden="1"/>
    <cellStyle name="Uwaga 3" xfId="24191" hidden="1"/>
    <cellStyle name="Uwaga 3" xfId="24188" hidden="1"/>
    <cellStyle name="Uwaga 3" xfId="24178" hidden="1"/>
    <cellStyle name="Uwaga 3" xfId="24176" hidden="1"/>
    <cellStyle name="Uwaga 3" xfId="24173" hidden="1"/>
    <cellStyle name="Uwaga 3" xfId="24163" hidden="1"/>
    <cellStyle name="Uwaga 3" xfId="24161" hidden="1"/>
    <cellStyle name="Uwaga 3" xfId="24158" hidden="1"/>
    <cellStyle name="Uwaga 3" xfId="24148" hidden="1"/>
    <cellStyle name="Uwaga 3" xfId="24146" hidden="1"/>
    <cellStyle name="Uwaga 3" xfId="24143" hidden="1"/>
    <cellStyle name="Uwaga 3" xfId="24133" hidden="1"/>
    <cellStyle name="Uwaga 3" xfId="24131" hidden="1"/>
    <cellStyle name="Uwaga 3" xfId="24127" hidden="1"/>
    <cellStyle name="Uwaga 3" xfId="24118" hidden="1"/>
    <cellStyle name="Uwaga 3" xfId="24115" hidden="1"/>
    <cellStyle name="Uwaga 3" xfId="24111" hidden="1"/>
    <cellStyle name="Uwaga 3" xfId="24103" hidden="1"/>
    <cellStyle name="Uwaga 3" xfId="24101" hidden="1"/>
    <cellStyle name="Uwaga 3" xfId="24097" hidden="1"/>
    <cellStyle name="Uwaga 3" xfId="24088" hidden="1"/>
    <cellStyle name="Uwaga 3" xfId="24086" hidden="1"/>
    <cellStyle name="Uwaga 3" xfId="24083" hidden="1"/>
    <cellStyle name="Uwaga 3" xfId="24073" hidden="1"/>
    <cellStyle name="Uwaga 3" xfId="24071" hidden="1"/>
    <cellStyle name="Uwaga 3" xfId="24066" hidden="1"/>
    <cellStyle name="Uwaga 3" xfId="24058" hidden="1"/>
    <cellStyle name="Uwaga 3" xfId="24056" hidden="1"/>
    <cellStyle name="Uwaga 3" xfId="24051" hidden="1"/>
    <cellStyle name="Uwaga 3" xfId="24043" hidden="1"/>
    <cellStyle name="Uwaga 3" xfId="24041" hidden="1"/>
    <cellStyle name="Uwaga 3" xfId="24036" hidden="1"/>
    <cellStyle name="Uwaga 3" xfId="24028" hidden="1"/>
    <cellStyle name="Uwaga 3" xfId="24026" hidden="1"/>
    <cellStyle name="Uwaga 3" xfId="24022" hidden="1"/>
    <cellStyle name="Uwaga 3" xfId="24013" hidden="1"/>
    <cellStyle name="Uwaga 3" xfId="24010" hidden="1"/>
    <cellStyle name="Uwaga 3" xfId="24005" hidden="1"/>
    <cellStyle name="Uwaga 3" xfId="23998" hidden="1"/>
    <cellStyle name="Uwaga 3" xfId="23994" hidden="1"/>
    <cellStyle name="Uwaga 3" xfId="23989" hidden="1"/>
    <cellStyle name="Uwaga 3" xfId="23983" hidden="1"/>
    <cellStyle name="Uwaga 3" xfId="23979" hidden="1"/>
    <cellStyle name="Uwaga 3" xfId="23974" hidden="1"/>
    <cellStyle name="Uwaga 3" xfId="23968" hidden="1"/>
    <cellStyle name="Uwaga 3" xfId="23965" hidden="1"/>
    <cellStyle name="Uwaga 3" xfId="23961" hidden="1"/>
    <cellStyle name="Uwaga 3" xfId="23952" hidden="1"/>
    <cellStyle name="Uwaga 3" xfId="23947" hidden="1"/>
    <cellStyle name="Uwaga 3" xfId="23942" hidden="1"/>
    <cellStyle name="Uwaga 3" xfId="23937" hidden="1"/>
    <cellStyle name="Uwaga 3" xfId="23932" hidden="1"/>
    <cellStyle name="Uwaga 3" xfId="23927" hidden="1"/>
    <cellStyle name="Uwaga 3" xfId="23922" hidden="1"/>
    <cellStyle name="Uwaga 3" xfId="23917" hidden="1"/>
    <cellStyle name="Uwaga 3" xfId="23912" hidden="1"/>
    <cellStyle name="Uwaga 3" xfId="23908" hidden="1"/>
    <cellStyle name="Uwaga 3" xfId="23903" hidden="1"/>
    <cellStyle name="Uwaga 3" xfId="23898" hidden="1"/>
    <cellStyle name="Uwaga 3" xfId="23893" hidden="1"/>
    <cellStyle name="Uwaga 3" xfId="23889" hidden="1"/>
    <cellStyle name="Uwaga 3" xfId="23885" hidden="1"/>
    <cellStyle name="Uwaga 3" xfId="23878" hidden="1"/>
    <cellStyle name="Uwaga 3" xfId="23874" hidden="1"/>
    <cellStyle name="Uwaga 3" xfId="23869" hidden="1"/>
    <cellStyle name="Uwaga 3" xfId="23863" hidden="1"/>
    <cellStyle name="Uwaga 3" xfId="23859" hidden="1"/>
    <cellStyle name="Uwaga 3" xfId="23854" hidden="1"/>
    <cellStyle name="Uwaga 3" xfId="23848" hidden="1"/>
    <cellStyle name="Uwaga 3" xfId="23844" hidden="1"/>
    <cellStyle name="Uwaga 3" xfId="23840" hidden="1"/>
    <cellStyle name="Uwaga 3" xfId="23833" hidden="1"/>
    <cellStyle name="Uwaga 3" xfId="23829" hidden="1"/>
    <cellStyle name="Uwaga 3" xfId="23825" hidden="1"/>
    <cellStyle name="Uwaga 3" xfId="19816" hidden="1"/>
    <cellStyle name="Uwaga 3" xfId="19813" hidden="1"/>
    <cellStyle name="Uwaga 3" xfId="19811" hidden="1"/>
    <cellStyle name="Uwaga 3" xfId="19771" hidden="1"/>
    <cellStyle name="Uwaga 3" xfId="19768" hidden="1"/>
    <cellStyle name="Uwaga 3" xfId="19764" hidden="1"/>
    <cellStyle name="Uwaga 3" xfId="19731" hidden="1"/>
    <cellStyle name="Uwaga 3" xfId="19727" hidden="1"/>
    <cellStyle name="Uwaga 3" xfId="19724" hidden="1"/>
    <cellStyle name="Uwaga 3" xfId="19693" hidden="1"/>
    <cellStyle name="Uwaga 3" xfId="19690" hidden="1"/>
    <cellStyle name="Uwaga 3" xfId="19686" hidden="1"/>
    <cellStyle name="Uwaga 3" xfId="19649" hidden="1"/>
    <cellStyle name="Uwaga 3" xfId="19646" hidden="1"/>
    <cellStyle name="Uwaga 3" xfId="19642" hidden="1"/>
    <cellStyle name="Uwaga 3" xfId="19603" hidden="1"/>
    <cellStyle name="Uwaga 3" xfId="19599" hidden="1"/>
    <cellStyle name="Uwaga 3" xfId="19595" hidden="1"/>
    <cellStyle name="Uwaga 3" xfId="19563" hidden="1"/>
    <cellStyle name="Uwaga 3" xfId="19558" hidden="1"/>
    <cellStyle name="Uwaga 3" xfId="19553" hidden="1"/>
    <cellStyle name="Uwaga 3" xfId="19520" hidden="1"/>
    <cellStyle name="Uwaga 3" xfId="19515" hidden="1"/>
    <cellStyle name="Uwaga 3" xfId="19511" hidden="1"/>
    <cellStyle name="Uwaga 3" xfId="19483" hidden="1"/>
    <cellStyle name="Uwaga 3" xfId="19477" hidden="1"/>
    <cellStyle name="Uwaga 3" xfId="19474" hidden="1"/>
    <cellStyle name="Uwaga 3" xfId="19437" hidden="1"/>
    <cellStyle name="Uwaga 3" xfId="19432" hidden="1"/>
    <cellStyle name="Uwaga 3" xfId="19429" hidden="1"/>
    <cellStyle name="Uwaga 3" xfId="19396" hidden="1"/>
    <cellStyle name="Uwaga 3" xfId="19390" hidden="1"/>
    <cellStyle name="Uwaga 3" xfId="19386" hidden="1"/>
    <cellStyle name="Uwaga 3" xfId="19354" hidden="1"/>
    <cellStyle name="Uwaga 3" xfId="19348" hidden="1"/>
    <cellStyle name="Uwaga 3" xfId="19345" hidden="1"/>
    <cellStyle name="Uwaga 3" xfId="19315" hidden="1"/>
    <cellStyle name="Uwaga 3" xfId="19311" hidden="1"/>
    <cellStyle name="Uwaga 3" xfId="19307" hidden="1"/>
    <cellStyle name="Uwaga 3" xfId="19270" hidden="1"/>
    <cellStyle name="Uwaga 3" xfId="19266" hidden="1"/>
    <cellStyle name="Uwaga 3" xfId="19262" hidden="1"/>
    <cellStyle name="Uwaga 3" xfId="19228" hidden="1"/>
    <cellStyle name="Uwaga 3" xfId="19224" hidden="1"/>
    <cellStyle name="Uwaga 3" xfId="19220" hidden="1"/>
    <cellStyle name="Uwaga 3" xfId="19187" hidden="1"/>
    <cellStyle name="Uwaga 3" xfId="19183" hidden="1"/>
    <cellStyle name="Uwaga 3" xfId="19180" hidden="1"/>
    <cellStyle name="Uwaga 3" xfId="19148" hidden="1"/>
    <cellStyle name="Uwaga 3" xfId="19144" hidden="1"/>
    <cellStyle name="Uwaga 3" xfId="19141" hidden="1"/>
    <cellStyle name="Uwaga 3" xfId="19103" hidden="1"/>
    <cellStyle name="Uwaga 3" xfId="19099" hidden="1"/>
    <cellStyle name="Uwaga 3" xfId="19095" hidden="1"/>
    <cellStyle name="Uwaga 3" xfId="19061" hidden="1"/>
    <cellStyle name="Uwaga 3" xfId="19057" hidden="1"/>
    <cellStyle name="Uwaga 3" xfId="19053" hidden="1"/>
    <cellStyle name="Uwaga 3" xfId="19019" hidden="1"/>
    <cellStyle name="Uwaga 3" xfId="19015" hidden="1"/>
    <cellStyle name="Uwaga 3" xfId="19012" hidden="1"/>
    <cellStyle name="Uwaga 3" xfId="18982" hidden="1"/>
    <cellStyle name="Uwaga 3" xfId="18979" hidden="1"/>
    <cellStyle name="Uwaga 3" xfId="18975" hidden="1"/>
    <cellStyle name="Uwaga 3" xfId="18937" hidden="1"/>
    <cellStyle name="Uwaga 3" xfId="18933" hidden="1"/>
    <cellStyle name="Uwaga 3" xfId="18929" hidden="1"/>
    <cellStyle name="Uwaga 3" xfId="18895" hidden="1"/>
    <cellStyle name="Uwaga 3" xfId="18890" hidden="1"/>
    <cellStyle name="Uwaga 3" xfId="18887" hidden="1"/>
    <cellStyle name="Uwaga 3" xfId="18856" hidden="1"/>
    <cellStyle name="Uwaga 3" xfId="18853" hidden="1"/>
    <cellStyle name="Uwaga 3" xfId="18849" hidden="1"/>
    <cellStyle name="Uwaga 3" xfId="18814" hidden="1"/>
    <cellStyle name="Uwaga 3" xfId="18812" hidden="1"/>
    <cellStyle name="Uwaga 3" xfId="18809" hidden="1"/>
    <cellStyle name="Uwaga 3" xfId="18771" hidden="1"/>
    <cellStyle name="Uwaga 3" xfId="18767" hidden="1"/>
    <cellStyle name="Uwaga 3" xfId="18763" hidden="1"/>
    <cellStyle name="Uwaga 3" xfId="18729" hidden="1"/>
    <cellStyle name="Uwaga 3" xfId="18725" hidden="1"/>
    <cellStyle name="Uwaga 3" xfId="18720" hidden="1"/>
    <cellStyle name="Uwaga 3" xfId="18688" hidden="1"/>
    <cellStyle name="Uwaga 3" xfId="18685" hidden="1"/>
    <cellStyle name="Uwaga 3" xfId="18681" hidden="1"/>
    <cellStyle name="Uwaga 3" xfId="18646" hidden="1"/>
    <cellStyle name="Uwaga 3" xfId="18644" hidden="1"/>
    <cellStyle name="Uwaga 3" xfId="18642" hidden="1"/>
    <cellStyle name="Uwaga 3" xfId="18604" hidden="1"/>
    <cellStyle name="Uwaga 3" xfId="18601" hidden="1"/>
    <cellStyle name="Uwaga 3" xfId="18597" hidden="1"/>
    <cellStyle name="Uwaga 3" xfId="18562" hidden="1"/>
    <cellStyle name="Uwaga 3" xfId="18559" hidden="1"/>
    <cellStyle name="Uwaga 3" xfId="18555" hidden="1"/>
    <cellStyle name="Uwaga 3" xfId="18520" hidden="1"/>
    <cellStyle name="Uwaga 3" xfId="18517" hidden="1"/>
    <cellStyle name="Uwaga 3" xfId="18513" hidden="1"/>
    <cellStyle name="Uwaga 3" xfId="18480" hidden="1"/>
    <cellStyle name="Uwaga 3" xfId="18476" hidden="1"/>
    <cellStyle name="Uwaga 3" xfId="18472" hidden="1"/>
    <cellStyle name="Uwaga 3" xfId="18438" hidden="1"/>
    <cellStyle name="Uwaga 3" xfId="18434" hidden="1"/>
    <cellStyle name="Uwaga 3" xfId="18430" hidden="1"/>
    <cellStyle name="Uwaga 3" xfId="18396" hidden="1"/>
    <cellStyle name="Uwaga 3" xfId="18392" hidden="1"/>
    <cellStyle name="Uwaga 3" xfId="18387" hidden="1"/>
    <cellStyle name="Uwaga 3" xfId="18354" hidden="1"/>
    <cellStyle name="Uwaga 3" xfId="18350" hidden="1"/>
    <cellStyle name="Uwaga 3" xfId="18346" hidden="1"/>
    <cellStyle name="Uwaga 3" xfId="18312" hidden="1"/>
    <cellStyle name="Uwaga 3" xfId="18308" hidden="1"/>
    <cellStyle name="Uwaga 3" xfId="18304" hidden="1"/>
    <cellStyle name="Uwaga 3" xfId="18270" hidden="1"/>
    <cellStyle name="Uwaga 3" xfId="18266" hidden="1"/>
    <cellStyle name="Uwaga 3" xfId="18262" hidden="1"/>
    <cellStyle name="Uwaga 3" xfId="18228" hidden="1"/>
    <cellStyle name="Uwaga 3" xfId="18224" hidden="1"/>
    <cellStyle name="Uwaga 3" xfId="18219" hidden="1"/>
    <cellStyle name="Uwaga 3" xfId="18186" hidden="1"/>
    <cellStyle name="Uwaga 3" xfId="18182" hidden="1"/>
    <cellStyle name="Uwaga 3" xfId="18177" hidden="1"/>
    <cellStyle name="Uwaga 3" xfId="18145" hidden="1"/>
    <cellStyle name="Uwaga 3" xfId="18140" hidden="1"/>
    <cellStyle name="Uwaga 3" xfId="18136" hidden="1"/>
    <cellStyle name="Uwaga 3" xfId="18103" hidden="1"/>
    <cellStyle name="Uwaga 3" xfId="18098" hidden="1"/>
    <cellStyle name="Uwaga 3" xfId="18093" hidden="1"/>
    <cellStyle name="Uwaga 3" xfId="18061" hidden="1"/>
    <cellStyle name="Uwaga 3" xfId="18056" hidden="1"/>
    <cellStyle name="Uwaga 3" xfId="18050" hidden="1"/>
    <cellStyle name="Uwaga 3" xfId="18019" hidden="1"/>
    <cellStyle name="Uwaga 3" xfId="18014" hidden="1"/>
    <cellStyle name="Uwaga 3" xfId="18008" hidden="1"/>
    <cellStyle name="Uwaga 3" xfId="17977" hidden="1"/>
    <cellStyle name="Uwaga 3" xfId="17972" hidden="1"/>
    <cellStyle name="Uwaga 3" xfId="17967" hidden="1"/>
    <cellStyle name="Uwaga 3" xfId="17937" hidden="1"/>
    <cellStyle name="Uwaga 3" xfId="17930" hidden="1"/>
    <cellStyle name="Uwaga 3" xfId="17922" hidden="1"/>
    <cellStyle name="Uwaga 3" xfId="17896" hidden="1"/>
    <cellStyle name="Uwaga 3" xfId="17888" hidden="1"/>
    <cellStyle name="Uwaga 3" xfId="17879" hidden="1"/>
    <cellStyle name="Uwaga 3" xfId="17854" hidden="1"/>
    <cellStyle name="Uwaga 3" xfId="17846" hidden="1"/>
    <cellStyle name="Uwaga 3" xfId="17838" hidden="1"/>
    <cellStyle name="Uwaga 3" xfId="17812" hidden="1"/>
    <cellStyle name="Uwaga 3" xfId="17804" hidden="1"/>
    <cellStyle name="Uwaga 3" xfId="17797" hidden="1"/>
    <cellStyle name="Uwaga 3" xfId="17772" hidden="1"/>
    <cellStyle name="Uwaga 3" xfId="17762" hidden="1"/>
    <cellStyle name="Uwaga 3" xfId="17752" hidden="1"/>
    <cellStyle name="Uwaga 3" xfId="17729" hidden="1"/>
    <cellStyle name="Uwaga 3" xfId="17718" hidden="1"/>
    <cellStyle name="Uwaga 3" xfId="17709" hidden="1"/>
    <cellStyle name="Uwaga 3" xfId="17689" hidden="1"/>
    <cellStyle name="Uwaga 3" xfId="17677" hidden="1"/>
    <cellStyle name="Uwaga 3" xfId="17667" hidden="1"/>
    <cellStyle name="Uwaga 3" xfId="17650" hidden="1"/>
    <cellStyle name="Uwaga 3" xfId="17636" hidden="1"/>
    <cellStyle name="Uwaga 3" xfId="17625" hidden="1"/>
    <cellStyle name="Uwaga 3" xfId="17608" hidden="1"/>
    <cellStyle name="Uwaga 3" xfId="17596" hidden="1"/>
    <cellStyle name="Uwaga 3" xfId="17585" hidden="1"/>
    <cellStyle name="Uwaga 3" xfId="17568" hidden="1"/>
    <cellStyle name="Uwaga 3" xfId="17555" hidden="1"/>
    <cellStyle name="Uwaga 3" xfId="17542" hidden="1"/>
    <cellStyle name="Uwaga 3" xfId="17527" hidden="1"/>
    <cellStyle name="Uwaga 3" xfId="17514" hidden="1"/>
    <cellStyle name="Uwaga 3" xfId="17500" hidden="1"/>
    <cellStyle name="Uwaga 3" xfId="17485" hidden="1"/>
    <cellStyle name="Uwaga 3" xfId="17472" hidden="1"/>
    <cellStyle name="Uwaga 3" xfId="17460" hidden="1"/>
    <cellStyle name="Uwaga 3" xfId="17444" hidden="1"/>
    <cellStyle name="Uwaga 3" xfId="17431" hidden="1"/>
    <cellStyle name="Uwaga 3" xfId="17419" hidden="1"/>
    <cellStyle name="Uwaga 3" xfId="24818" hidden="1"/>
    <cellStyle name="Uwaga 3" xfId="24819" hidden="1"/>
    <cellStyle name="Uwaga 3" xfId="24821" hidden="1"/>
    <cellStyle name="Uwaga 3" xfId="24833" hidden="1"/>
    <cellStyle name="Uwaga 3" xfId="24834" hidden="1"/>
    <cellStyle name="Uwaga 3" xfId="24839" hidden="1"/>
    <cellStyle name="Uwaga 3" xfId="24848" hidden="1"/>
    <cellStyle name="Uwaga 3" xfId="24849" hidden="1"/>
    <cellStyle name="Uwaga 3" xfId="24854" hidden="1"/>
    <cellStyle name="Uwaga 3" xfId="24863" hidden="1"/>
    <cellStyle name="Uwaga 3" xfId="24864" hidden="1"/>
    <cellStyle name="Uwaga 3" xfId="24865" hidden="1"/>
    <cellStyle name="Uwaga 3" xfId="24878" hidden="1"/>
    <cellStyle name="Uwaga 3" xfId="24883" hidden="1"/>
    <cellStyle name="Uwaga 3" xfId="24888" hidden="1"/>
    <cellStyle name="Uwaga 3" xfId="24898" hidden="1"/>
    <cellStyle name="Uwaga 3" xfId="24903" hidden="1"/>
    <cellStyle name="Uwaga 3" xfId="24907" hidden="1"/>
    <cellStyle name="Uwaga 3" xfId="24914" hidden="1"/>
    <cellStyle name="Uwaga 3" xfId="24919" hidden="1"/>
    <cellStyle name="Uwaga 3" xfId="24922" hidden="1"/>
    <cellStyle name="Uwaga 3" xfId="24928" hidden="1"/>
    <cellStyle name="Uwaga 3" xfId="24933" hidden="1"/>
    <cellStyle name="Uwaga 3" xfId="24937" hidden="1"/>
    <cellStyle name="Uwaga 3" xfId="24938" hidden="1"/>
    <cellStyle name="Uwaga 3" xfId="24939" hidden="1"/>
    <cellStyle name="Uwaga 3" xfId="24943" hidden="1"/>
    <cellStyle name="Uwaga 3" xfId="24955" hidden="1"/>
    <cellStyle name="Uwaga 3" xfId="24960" hidden="1"/>
    <cellStyle name="Uwaga 3" xfId="24965" hidden="1"/>
    <cellStyle name="Uwaga 3" xfId="24970" hidden="1"/>
    <cellStyle name="Uwaga 3" xfId="24975" hidden="1"/>
    <cellStyle name="Uwaga 3" xfId="24980" hidden="1"/>
    <cellStyle name="Uwaga 3" xfId="24984" hidden="1"/>
    <cellStyle name="Uwaga 3" xfId="24988" hidden="1"/>
    <cellStyle name="Uwaga 3" xfId="24993" hidden="1"/>
    <cellStyle name="Uwaga 3" xfId="24998" hidden="1"/>
    <cellStyle name="Uwaga 3" xfId="24999" hidden="1"/>
    <cellStyle name="Uwaga 3" xfId="25001" hidden="1"/>
    <cellStyle name="Uwaga 3" xfId="25014" hidden="1"/>
    <cellStyle name="Uwaga 3" xfId="25018" hidden="1"/>
    <cellStyle name="Uwaga 3" xfId="25023" hidden="1"/>
    <cellStyle name="Uwaga 3" xfId="25030" hidden="1"/>
    <cellStyle name="Uwaga 3" xfId="25034" hidden="1"/>
    <cellStyle name="Uwaga 3" xfId="25039" hidden="1"/>
    <cellStyle name="Uwaga 3" xfId="25044" hidden="1"/>
    <cellStyle name="Uwaga 3" xfId="25047" hidden="1"/>
    <cellStyle name="Uwaga 3" xfId="25052" hidden="1"/>
    <cellStyle name="Uwaga 3" xfId="25058" hidden="1"/>
    <cellStyle name="Uwaga 3" xfId="25059" hidden="1"/>
    <cellStyle name="Uwaga 3" xfId="25062" hidden="1"/>
    <cellStyle name="Uwaga 3" xfId="25075" hidden="1"/>
    <cellStyle name="Uwaga 3" xfId="25079" hidden="1"/>
    <cellStyle name="Uwaga 3" xfId="25084" hidden="1"/>
    <cellStyle name="Uwaga 3" xfId="25091" hidden="1"/>
    <cellStyle name="Uwaga 3" xfId="25096" hidden="1"/>
    <cellStyle name="Uwaga 3" xfId="25100" hidden="1"/>
    <cellStyle name="Uwaga 3" xfId="25105" hidden="1"/>
    <cellStyle name="Uwaga 3" xfId="25109" hidden="1"/>
    <cellStyle name="Uwaga 3" xfId="25114" hidden="1"/>
    <cellStyle name="Uwaga 3" xfId="25118" hidden="1"/>
    <cellStyle name="Uwaga 3" xfId="25119" hidden="1"/>
    <cellStyle name="Uwaga 3" xfId="25121" hidden="1"/>
    <cellStyle name="Uwaga 3" xfId="25133" hidden="1"/>
    <cellStyle name="Uwaga 3" xfId="25134" hidden="1"/>
    <cellStyle name="Uwaga 3" xfId="25136" hidden="1"/>
    <cellStyle name="Uwaga 3" xfId="25148" hidden="1"/>
    <cellStyle name="Uwaga 3" xfId="25150" hidden="1"/>
    <cellStyle name="Uwaga 3" xfId="25153" hidden="1"/>
    <cellStyle name="Uwaga 3" xfId="25163" hidden="1"/>
    <cellStyle name="Uwaga 3" xfId="25164" hidden="1"/>
    <cellStyle name="Uwaga 3" xfId="25166" hidden="1"/>
    <cellStyle name="Uwaga 3" xfId="25178" hidden="1"/>
    <cellStyle name="Uwaga 3" xfId="25179" hidden="1"/>
    <cellStyle name="Uwaga 3" xfId="25180" hidden="1"/>
    <cellStyle name="Uwaga 3" xfId="25194" hidden="1"/>
    <cellStyle name="Uwaga 3" xfId="25197" hidden="1"/>
    <cellStyle name="Uwaga 3" xfId="25201" hidden="1"/>
    <cellStyle name="Uwaga 3" xfId="25209" hidden="1"/>
    <cellStyle name="Uwaga 3" xfId="25212" hidden="1"/>
    <cellStyle name="Uwaga 3" xfId="25216" hidden="1"/>
    <cellStyle name="Uwaga 3" xfId="25224" hidden="1"/>
    <cellStyle name="Uwaga 3" xfId="25227" hidden="1"/>
    <cellStyle name="Uwaga 3" xfId="25231" hidden="1"/>
    <cellStyle name="Uwaga 3" xfId="25238" hidden="1"/>
    <cellStyle name="Uwaga 3" xfId="25239" hidden="1"/>
    <cellStyle name="Uwaga 3" xfId="25241" hidden="1"/>
    <cellStyle name="Uwaga 3" xfId="25254" hidden="1"/>
    <cellStyle name="Uwaga 3" xfId="25257" hidden="1"/>
    <cellStyle name="Uwaga 3" xfId="25260" hidden="1"/>
    <cellStyle name="Uwaga 3" xfId="25269" hidden="1"/>
    <cellStyle name="Uwaga 3" xfId="25272" hidden="1"/>
    <cellStyle name="Uwaga 3" xfId="25276" hidden="1"/>
    <cellStyle name="Uwaga 3" xfId="25284" hidden="1"/>
    <cellStyle name="Uwaga 3" xfId="25286" hidden="1"/>
    <cellStyle name="Uwaga 3" xfId="25289" hidden="1"/>
    <cellStyle name="Uwaga 3" xfId="25298" hidden="1"/>
    <cellStyle name="Uwaga 3" xfId="25299" hidden="1"/>
    <cellStyle name="Uwaga 3" xfId="25300" hidden="1"/>
    <cellStyle name="Uwaga 3" xfId="25313" hidden="1"/>
    <cellStyle name="Uwaga 3" xfId="25314" hidden="1"/>
    <cellStyle name="Uwaga 3" xfId="25316" hidden="1"/>
    <cellStyle name="Uwaga 3" xfId="25328" hidden="1"/>
    <cellStyle name="Uwaga 3" xfId="25329" hidden="1"/>
    <cellStyle name="Uwaga 3" xfId="25331" hidden="1"/>
    <cellStyle name="Uwaga 3" xfId="25343" hidden="1"/>
    <cellStyle name="Uwaga 3" xfId="25344" hidden="1"/>
    <cellStyle name="Uwaga 3" xfId="25346" hidden="1"/>
    <cellStyle name="Uwaga 3" xfId="25358" hidden="1"/>
    <cellStyle name="Uwaga 3" xfId="25359" hidden="1"/>
    <cellStyle name="Uwaga 3" xfId="25360" hidden="1"/>
    <cellStyle name="Uwaga 3" xfId="25374" hidden="1"/>
    <cellStyle name="Uwaga 3" xfId="25376" hidden="1"/>
    <cellStyle name="Uwaga 3" xfId="25379" hidden="1"/>
    <cellStyle name="Uwaga 3" xfId="25389" hidden="1"/>
    <cellStyle name="Uwaga 3" xfId="25392" hidden="1"/>
    <cellStyle name="Uwaga 3" xfId="25395" hidden="1"/>
    <cellStyle name="Uwaga 3" xfId="25404" hidden="1"/>
    <cellStyle name="Uwaga 3" xfId="25406" hidden="1"/>
    <cellStyle name="Uwaga 3" xfId="25409" hidden="1"/>
    <cellStyle name="Uwaga 3" xfId="25418" hidden="1"/>
    <cellStyle name="Uwaga 3" xfId="25419" hidden="1"/>
    <cellStyle name="Uwaga 3" xfId="25420" hidden="1"/>
    <cellStyle name="Uwaga 3" xfId="25433" hidden="1"/>
    <cellStyle name="Uwaga 3" xfId="25435" hidden="1"/>
    <cellStyle name="Uwaga 3" xfId="25437" hidden="1"/>
    <cellStyle name="Uwaga 3" xfId="25448" hidden="1"/>
    <cellStyle name="Uwaga 3" xfId="25450" hidden="1"/>
    <cellStyle name="Uwaga 3" xfId="25452" hidden="1"/>
    <cellStyle name="Uwaga 3" xfId="25463" hidden="1"/>
    <cellStyle name="Uwaga 3" xfId="25465" hidden="1"/>
    <cellStyle name="Uwaga 3" xfId="25467" hidden="1"/>
    <cellStyle name="Uwaga 3" xfId="25478" hidden="1"/>
    <cellStyle name="Uwaga 3" xfId="25479" hidden="1"/>
    <cellStyle name="Uwaga 3" xfId="25480" hidden="1"/>
    <cellStyle name="Uwaga 3" xfId="25493" hidden="1"/>
    <cellStyle name="Uwaga 3" xfId="25495" hidden="1"/>
    <cellStyle name="Uwaga 3" xfId="25497" hidden="1"/>
    <cellStyle name="Uwaga 3" xfId="25508" hidden="1"/>
    <cellStyle name="Uwaga 3" xfId="25510" hidden="1"/>
    <cellStyle name="Uwaga 3" xfId="25512" hidden="1"/>
    <cellStyle name="Uwaga 3" xfId="25523" hidden="1"/>
    <cellStyle name="Uwaga 3" xfId="25525" hidden="1"/>
    <cellStyle name="Uwaga 3" xfId="25526" hidden="1"/>
    <cellStyle name="Uwaga 3" xfId="25538" hidden="1"/>
    <cellStyle name="Uwaga 3" xfId="25539" hidden="1"/>
    <cellStyle name="Uwaga 3" xfId="25540" hidden="1"/>
    <cellStyle name="Uwaga 3" xfId="25553" hidden="1"/>
    <cellStyle name="Uwaga 3" xfId="25555" hidden="1"/>
    <cellStyle name="Uwaga 3" xfId="25557" hidden="1"/>
    <cellStyle name="Uwaga 3" xfId="25568" hidden="1"/>
    <cellStyle name="Uwaga 3" xfId="25570" hidden="1"/>
    <cellStyle name="Uwaga 3" xfId="25572" hidden="1"/>
    <cellStyle name="Uwaga 3" xfId="25583" hidden="1"/>
    <cellStyle name="Uwaga 3" xfId="25585" hidden="1"/>
    <cellStyle name="Uwaga 3" xfId="25587" hidden="1"/>
    <cellStyle name="Uwaga 3" xfId="25598" hidden="1"/>
    <cellStyle name="Uwaga 3" xfId="25599" hidden="1"/>
    <cellStyle name="Uwaga 3" xfId="25601" hidden="1"/>
    <cellStyle name="Uwaga 3" xfId="25612" hidden="1"/>
    <cellStyle name="Uwaga 3" xfId="25614" hidden="1"/>
    <cellStyle name="Uwaga 3" xfId="25615" hidden="1"/>
    <cellStyle name="Uwaga 3" xfId="25624" hidden="1"/>
    <cellStyle name="Uwaga 3" xfId="25627" hidden="1"/>
    <cellStyle name="Uwaga 3" xfId="25629" hidden="1"/>
    <cellStyle name="Uwaga 3" xfId="25640" hidden="1"/>
    <cellStyle name="Uwaga 3" xfId="25642" hidden="1"/>
    <cellStyle name="Uwaga 3" xfId="25644" hidden="1"/>
    <cellStyle name="Uwaga 3" xfId="25656" hidden="1"/>
    <cellStyle name="Uwaga 3" xfId="25658" hidden="1"/>
    <cellStyle name="Uwaga 3" xfId="25660" hidden="1"/>
    <cellStyle name="Uwaga 3" xfId="25668" hidden="1"/>
    <cellStyle name="Uwaga 3" xfId="25670" hidden="1"/>
    <cellStyle name="Uwaga 3" xfId="25673" hidden="1"/>
    <cellStyle name="Uwaga 3" xfId="25663" hidden="1"/>
    <cellStyle name="Uwaga 3" xfId="25662" hidden="1"/>
    <cellStyle name="Uwaga 3" xfId="25661" hidden="1"/>
    <cellStyle name="Uwaga 3" xfId="25648" hidden="1"/>
    <cellStyle name="Uwaga 3" xfId="25647" hidden="1"/>
    <cellStyle name="Uwaga 3" xfId="25646" hidden="1"/>
    <cellStyle name="Uwaga 3" xfId="25633" hidden="1"/>
    <cellStyle name="Uwaga 3" xfId="25632" hidden="1"/>
    <cellStyle name="Uwaga 3" xfId="25631" hidden="1"/>
    <cellStyle name="Uwaga 3" xfId="25618" hidden="1"/>
    <cellStyle name="Uwaga 3" xfId="25617" hidden="1"/>
    <cellStyle name="Uwaga 3" xfId="25616" hidden="1"/>
    <cellStyle name="Uwaga 3" xfId="25603" hidden="1"/>
    <cellStyle name="Uwaga 3" xfId="25602" hidden="1"/>
    <cellStyle name="Uwaga 3" xfId="25600" hidden="1"/>
    <cellStyle name="Uwaga 3" xfId="25589" hidden="1"/>
    <cellStyle name="Uwaga 3" xfId="25586" hidden="1"/>
    <cellStyle name="Uwaga 3" xfId="25584" hidden="1"/>
    <cellStyle name="Uwaga 3" xfId="25574" hidden="1"/>
    <cellStyle name="Uwaga 3" xfId="25571" hidden="1"/>
    <cellStyle name="Uwaga 3" xfId="25569" hidden="1"/>
    <cellStyle name="Uwaga 3" xfId="25559" hidden="1"/>
    <cellStyle name="Uwaga 3" xfId="25556" hidden="1"/>
    <cellStyle name="Uwaga 3" xfId="25554" hidden="1"/>
    <cellStyle name="Uwaga 3" xfId="25544" hidden="1"/>
    <cellStyle name="Uwaga 3" xfId="25542" hidden="1"/>
    <cellStyle name="Uwaga 3" xfId="25541" hidden="1"/>
    <cellStyle name="Uwaga 3" xfId="25529" hidden="1"/>
    <cellStyle name="Uwaga 3" xfId="25527" hidden="1"/>
    <cellStyle name="Uwaga 3" xfId="25524" hidden="1"/>
    <cellStyle name="Uwaga 3" xfId="25514" hidden="1"/>
    <cellStyle name="Uwaga 3" xfId="25511" hidden="1"/>
    <cellStyle name="Uwaga 3" xfId="25509" hidden="1"/>
    <cellStyle name="Uwaga 3" xfId="25499" hidden="1"/>
    <cellStyle name="Uwaga 3" xfId="25496" hidden="1"/>
    <cellStyle name="Uwaga 3" xfId="25494" hidden="1"/>
    <cellStyle name="Uwaga 3" xfId="25484" hidden="1"/>
    <cellStyle name="Uwaga 3" xfId="25482" hidden="1"/>
    <cellStyle name="Uwaga 3" xfId="25481" hidden="1"/>
    <cellStyle name="Uwaga 3" xfId="25469" hidden="1"/>
    <cellStyle name="Uwaga 3" xfId="25466" hidden="1"/>
    <cellStyle name="Uwaga 3" xfId="25464" hidden="1"/>
    <cellStyle name="Uwaga 3" xfId="25454" hidden="1"/>
    <cellStyle name="Uwaga 3" xfId="25451" hidden="1"/>
    <cellStyle name="Uwaga 3" xfId="25449" hidden="1"/>
    <cellStyle name="Uwaga 3" xfId="25439" hidden="1"/>
    <cellStyle name="Uwaga 3" xfId="25436" hidden="1"/>
    <cellStyle name="Uwaga 3" xfId="25434" hidden="1"/>
    <cellStyle name="Uwaga 3" xfId="25424" hidden="1"/>
    <cellStyle name="Uwaga 3" xfId="25422" hidden="1"/>
    <cellStyle name="Uwaga 3" xfId="25421" hidden="1"/>
    <cellStyle name="Uwaga 3" xfId="25408" hidden="1"/>
    <cellStyle name="Uwaga 3" xfId="25405" hidden="1"/>
    <cellStyle name="Uwaga 3" xfId="25403" hidden="1"/>
    <cellStyle name="Uwaga 3" xfId="25393" hidden="1"/>
    <cellStyle name="Uwaga 3" xfId="25390" hidden="1"/>
    <cellStyle name="Uwaga 3" xfId="25388" hidden="1"/>
    <cellStyle name="Uwaga 3" xfId="25378" hidden="1"/>
    <cellStyle name="Uwaga 3" xfId="25375" hidden="1"/>
    <cellStyle name="Uwaga 3" xfId="25373" hidden="1"/>
    <cellStyle name="Uwaga 3" xfId="25364" hidden="1"/>
    <cellStyle name="Uwaga 3" xfId="25362" hidden="1"/>
    <cellStyle name="Uwaga 3" xfId="25361" hidden="1"/>
    <cellStyle name="Uwaga 3" xfId="25349" hidden="1"/>
    <cellStyle name="Uwaga 3" xfId="25347" hidden="1"/>
    <cellStyle name="Uwaga 3" xfId="25345" hidden="1"/>
    <cellStyle name="Uwaga 3" xfId="25334" hidden="1"/>
    <cellStyle name="Uwaga 3" xfId="25332" hidden="1"/>
    <cellStyle name="Uwaga 3" xfId="25330" hidden="1"/>
    <cellStyle name="Uwaga 3" xfId="25319" hidden="1"/>
    <cellStyle name="Uwaga 3" xfId="25317" hidden="1"/>
    <cellStyle name="Uwaga 3" xfId="25315" hidden="1"/>
    <cellStyle name="Uwaga 3" xfId="25304" hidden="1"/>
    <cellStyle name="Uwaga 3" xfId="25302" hidden="1"/>
    <cellStyle name="Uwaga 3" xfId="25301" hidden="1"/>
    <cellStyle name="Uwaga 3" xfId="25288" hidden="1"/>
    <cellStyle name="Uwaga 3" xfId="25285" hidden="1"/>
    <cellStyle name="Uwaga 3" xfId="25283" hidden="1"/>
    <cellStyle name="Uwaga 3" xfId="25273" hidden="1"/>
    <cellStyle name="Uwaga 3" xfId="25270" hidden="1"/>
    <cellStyle name="Uwaga 3" xfId="25268" hidden="1"/>
    <cellStyle name="Uwaga 3" xfId="25258" hidden="1"/>
    <cellStyle name="Uwaga 3" xfId="25255" hidden="1"/>
    <cellStyle name="Uwaga 3" xfId="25253" hidden="1"/>
    <cellStyle name="Uwaga 3" xfId="25244" hidden="1"/>
    <cellStyle name="Uwaga 3" xfId="25242" hidden="1"/>
    <cellStyle name="Uwaga 3" xfId="25240" hidden="1"/>
    <cellStyle name="Uwaga 3" xfId="25228" hidden="1"/>
    <cellStyle name="Uwaga 3" xfId="25225" hidden="1"/>
    <cellStyle name="Uwaga 3" xfId="25223" hidden="1"/>
    <cellStyle name="Uwaga 3" xfId="25213" hidden="1"/>
    <cellStyle name="Uwaga 3" xfId="25210" hidden="1"/>
    <cellStyle name="Uwaga 3" xfId="25208" hidden="1"/>
    <cellStyle name="Uwaga 3" xfId="25198" hidden="1"/>
    <cellStyle name="Uwaga 3" xfId="25195" hidden="1"/>
    <cellStyle name="Uwaga 3" xfId="25193" hidden="1"/>
    <cellStyle name="Uwaga 3" xfId="25186" hidden="1"/>
    <cellStyle name="Uwaga 3" xfId="25183" hidden="1"/>
    <cellStyle name="Uwaga 3" xfId="25181" hidden="1"/>
    <cellStyle name="Uwaga 3" xfId="25171" hidden="1"/>
    <cellStyle name="Uwaga 3" xfId="25168" hidden="1"/>
    <cellStyle name="Uwaga 3" xfId="25165" hidden="1"/>
    <cellStyle name="Uwaga 3" xfId="25156" hidden="1"/>
    <cellStyle name="Uwaga 3" xfId="25152" hidden="1"/>
    <cellStyle name="Uwaga 3" xfId="25149" hidden="1"/>
    <cellStyle name="Uwaga 3" xfId="25141" hidden="1"/>
    <cellStyle name="Uwaga 3" xfId="25138" hidden="1"/>
    <cellStyle name="Uwaga 3" xfId="25135" hidden="1"/>
    <cellStyle name="Uwaga 3" xfId="25126" hidden="1"/>
    <cellStyle name="Uwaga 3" xfId="25123" hidden="1"/>
    <cellStyle name="Uwaga 3" xfId="25120" hidden="1"/>
    <cellStyle name="Uwaga 3" xfId="25110" hidden="1"/>
    <cellStyle name="Uwaga 3" xfId="25106" hidden="1"/>
    <cellStyle name="Uwaga 3" xfId="25103" hidden="1"/>
    <cellStyle name="Uwaga 3" xfId="25094" hidden="1"/>
    <cellStyle name="Uwaga 3" xfId="25090" hidden="1"/>
    <cellStyle name="Uwaga 3" xfId="25088" hidden="1"/>
    <cellStyle name="Uwaga 3" xfId="25080" hidden="1"/>
    <cellStyle name="Uwaga 3" xfId="25076" hidden="1"/>
    <cellStyle name="Uwaga 3" xfId="25073" hidden="1"/>
    <cellStyle name="Uwaga 3" xfId="25066" hidden="1"/>
    <cellStyle name="Uwaga 3" xfId="25063" hidden="1"/>
    <cellStyle name="Uwaga 3" xfId="25060" hidden="1"/>
    <cellStyle name="Uwaga 3" xfId="25051" hidden="1"/>
    <cellStyle name="Uwaga 3" xfId="25046" hidden="1"/>
    <cellStyle name="Uwaga 3" xfId="25043" hidden="1"/>
    <cellStyle name="Uwaga 3" xfId="25036" hidden="1"/>
    <cellStyle name="Uwaga 3" xfId="25031" hidden="1"/>
    <cellStyle name="Uwaga 3" xfId="25028" hidden="1"/>
    <cellStyle name="Uwaga 3" xfId="25021" hidden="1"/>
    <cellStyle name="Uwaga 3" xfId="25016" hidden="1"/>
    <cellStyle name="Uwaga 3" xfId="25013" hidden="1"/>
    <cellStyle name="Uwaga 3" xfId="25007" hidden="1"/>
    <cellStyle name="Uwaga 3" xfId="25003" hidden="1"/>
    <cellStyle name="Uwaga 3" xfId="25000" hidden="1"/>
    <cellStyle name="Uwaga 3" xfId="24992" hidden="1"/>
    <cellStyle name="Uwaga 3" xfId="24987" hidden="1"/>
    <cellStyle name="Uwaga 3" xfId="24983" hidden="1"/>
    <cellStyle name="Uwaga 3" xfId="24977" hidden="1"/>
    <cellStyle name="Uwaga 3" xfId="24972" hidden="1"/>
    <cellStyle name="Uwaga 3" xfId="24968" hidden="1"/>
    <cellStyle name="Uwaga 3" xfId="24962" hidden="1"/>
    <cellStyle name="Uwaga 3" xfId="24957" hidden="1"/>
    <cellStyle name="Uwaga 3" xfId="24953" hidden="1"/>
    <cellStyle name="Uwaga 3" xfId="24948" hidden="1"/>
    <cellStyle name="Uwaga 3" xfId="24944" hidden="1"/>
    <cellStyle name="Uwaga 3" xfId="24940" hidden="1"/>
    <cellStyle name="Uwaga 3" xfId="24932" hidden="1"/>
    <cellStyle name="Uwaga 3" xfId="24927" hidden="1"/>
    <cellStyle name="Uwaga 3" xfId="24923" hidden="1"/>
    <cellStyle name="Uwaga 3" xfId="24917" hidden="1"/>
    <cellStyle name="Uwaga 3" xfId="24912" hidden="1"/>
    <cellStyle name="Uwaga 3" xfId="24908" hidden="1"/>
    <cellStyle name="Uwaga 3" xfId="24902" hidden="1"/>
    <cellStyle name="Uwaga 3" xfId="24897" hidden="1"/>
    <cellStyle name="Uwaga 3" xfId="24893" hidden="1"/>
    <cellStyle name="Uwaga 3" xfId="24889" hidden="1"/>
    <cellStyle name="Uwaga 3" xfId="24884" hidden="1"/>
    <cellStyle name="Uwaga 3" xfId="24879" hidden="1"/>
    <cellStyle name="Uwaga 3" xfId="24874" hidden="1"/>
    <cellStyle name="Uwaga 3" xfId="24870" hidden="1"/>
    <cellStyle name="Uwaga 3" xfId="24866" hidden="1"/>
    <cellStyle name="Uwaga 3" xfId="24859" hidden="1"/>
    <cellStyle name="Uwaga 3" xfId="24855" hidden="1"/>
    <cellStyle name="Uwaga 3" xfId="24850" hidden="1"/>
    <cellStyle name="Uwaga 3" xfId="24844" hidden="1"/>
    <cellStyle name="Uwaga 3" xfId="24840" hidden="1"/>
    <cellStyle name="Uwaga 3" xfId="24835" hidden="1"/>
    <cellStyle name="Uwaga 3" xfId="24829" hidden="1"/>
    <cellStyle name="Uwaga 3" xfId="24825" hidden="1"/>
    <cellStyle name="Uwaga 3" xfId="24820" hidden="1"/>
    <cellStyle name="Uwaga 3" xfId="24814" hidden="1"/>
    <cellStyle name="Uwaga 3" xfId="24810" hidden="1"/>
    <cellStyle name="Uwaga 3" xfId="24806" hidden="1"/>
    <cellStyle name="Uwaga 3" xfId="25666" hidden="1"/>
    <cellStyle name="Uwaga 3" xfId="25665" hidden="1"/>
    <cellStyle name="Uwaga 3" xfId="25664" hidden="1"/>
    <cellStyle name="Uwaga 3" xfId="25651" hidden="1"/>
    <cellStyle name="Uwaga 3" xfId="25650" hidden="1"/>
    <cellStyle name="Uwaga 3" xfId="25649" hidden="1"/>
    <cellStyle name="Uwaga 3" xfId="25636" hidden="1"/>
    <cellStyle name="Uwaga 3" xfId="25635" hidden="1"/>
    <cellStyle name="Uwaga 3" xfId="25634" hidden="1"/>
    <cellStyle name="Uwaga 3" xfId="25621" hidden="1"/>
    <cellStyle name="Uwaga 3" xfId="25620" hidden="1"/>
    <cellStyle name="Uwaga 3" xfId="25619" hidden="1"/>
    <cellStyle name="Uwaga 3" xfId="25606" hidden="1"/>
    <cellStyle name="Uwaga 3" xfId="25605" hidden="1"/>
    <cellStyle name="Uwaga 3" xfId="25604" hidden="1"/>
    <cellStyle name="Uwaga 3" xfId="25592" hidden="1"/>
    <cellStyle name="Uwaga 3" xfId="25590" hidden="1"/>
    <cellStyle name="Uwaga 3" xfId="25588" hidden="1"/>
    <cellStyle name="Uwaga 3" xfId="25577" hidden="1"/>
    <cellStyle name="Uwaga 3" xfId="25575" hidden="1"/>
    <cellStyle name="Uwaga 3" xfId="25573" hidden="1"/>
    <cellStyle name="Uwaga 3" xfId="25562" hidden="1"/>
    <cellStyle name="Uwaga 3" xfId="25560" hidden="1"/>
    <cellStyle name="Uwaga 3" xfId="25558" hidden="1"/>
    <cellStyle name="Uwaga 3" xfId="25547" hidden="1"/>
    <cellStyle name="Uwaga 3" xfId="25545" hidden="1"/>
    <cellStyle name="Uwaga 3" xfId="25543" hidden="1"/>
    <cellStyle name="Uwaga 3" xfId="25532" hidden="1"/>
    <cellStyle name="Uwaga 3" xfId="25530" hidden="1"/>
    <cellStyle name="Uwaga 3" xfId="25528" hidden="1"/>
    <cellStyle name="Uwaga 3" xfId="25517" hidden="1"/>
    <cellStyle name="Uwaga 3" xfId="25515" hidden="1"/>
    <cellStyle name="Uwaga 3" xfId="25513" hidden="1"/>
    <cellStyle name="Uwaga 3" xfId="25502" hidden="1"/>
    <cellStyle name="Uwaga 3" xfId="25500" hidden="1"/>
    <cellStyle name="Uwaga 3" xfId="25498" hidden="1"/>
    <cellStyle name="Uwaga 3" xfId="25487" hidden="1"/>
    <cellStyle name="Uwaga 3" xfId="25485" hidden="1"/>
    <cellStyle name="Uwaga 3" xfId="25483" hidden="1"/>
    <cellStyle name="Uwaga 3" xfId="25472" hidden="1"/>
    <cellStyle name="Uwaga 3" xfId="25470" hidden="1"/>
    <cellStyle name="Uwaga 3" xfId="25468" hidden="1"/>
    <cellStyle name="Uwaga 3" xfId="25457" hidden="1"/>
    <cellStyle name="Uwaga 3" xfId="25455" hidden="1"/>
    <cellStyle name="Uwaga 3" xfId="25453" hidden="1"/>
    <cellStyle name="Uwaga 3" xfId="25442" hidden="1"/>
    <cellStyle name="Uwaga 3" xfId="25440" hidden="1"/>
    <cellStyle name="Uwaga 3" xfId="25438" hidden="1"/>
    <cellStyle name="Uwaga 3" xfId="25427" hidden="1"/>
    <cellStyle name="Uwaga 3" xfId="25425" hidden="1"/>
    <cellStyle name="Uwaga 3" xfId="25423" hidden="1"/>
    <cellStyle name="Uwaga 3" xfId="25412" hidden="1"/>
    <cellStyle name="Uwaga 3" xfId="25410" hidden="1"/>
    <cellStyle name="Uwaga 3" xfId="25407" hidden="1"/>
    <cellStyle name="Uwaga 3" xfId="25397" hidden="1"/>
    <cellStyle name="Uwaga 3" xfId="25394" hidden="1"/>
    <cellStyle name="Uwaga 3" xfId="25391" hidden="1"/>
    <cellStyle name="Uwaga 3" xfId="25382" hidden="1"/>
    <cellStyle name="Uwaga 3" xfId="25380" hidden="1"/>
    <cellStyle name="Uwaga 3" xfId="25377" hidden="1"/>
    <cellStyle name="Uwaga 3" xfId="25367" hidden="1"/>
    <cellStyle name="Uwaga 3" xfId="25365" hidden="1"/>
    <cellStyle name="Uwaga 3" xfId="25363" hidden="1"/>
    <cellStyle name="Uwaga 3" xfId="25352" hidden="1"/>
    <cellStyle name="Uwaga 3" xfId="25350" hidden="1"/>
    <cellStyle name="Uwaga 3" xfId="25348" hidden="1"/>
    <cellStyle name="Uwaga 3" xfId="25337" hidden="1"/>
    <cellStyle name="Uwaga 3" xfId="25335" hidden="1"/>
    <cellStyle name="Uwaga 3" xfId="25333" hidden="1"/>
    <cellStyle name="Uwaga 3" xfId="25322" hidden="1"/>
    <cellStyle name="Uwaga 3" xfId="25320" hidden="1"/>
    <cellStyle name="Uwaga 3" xfId="25318" hidden="1"/>
    <cellStyle name="Uwaga 3" xfId="25307" hidden="1"/>
    <cellStyle name="Uwaga 3" xfId="25305" hidden="1"/>
    <cellStyle name="Uwaga 3" xfId="25303" hidden="1"/>
    <cellStyle name="Uwaga 3" xfId="25292" hidden="1"/>
    <cellStyle name="Uwaga 3" xfId="25290" hidden="1"/>
    <cellStyle name="Uwaga 3" xfId="25287" hidden="1"/>
    <cellStyle name="Uwaga 3" xfId="25277" hidden="1"/>
    <cellStyle name="Uwaga 3" xfId="25274" hidden="1"/>
    <cellStyle name="Uwaga 3" xfId="25271" hidden="1"/>
    <cellStyle name="Uwaga 3" xfId="25262" hidden="1"/>
    <cellStyle name="Uwaga 3" xfId="25259" hidden="1"/>
    <cellStyle name="Uwaga 3" xfId="25256" hidden="1"/>
    <cellStyle name="Uwaga 3" xfId="25247" hidden="1"/>
    <cellStyle name="Uwaga 3" xfId="25245" hidden="1"/>
    <cellStyle name="Uwaga 3" xfId="25243" hidden="1"/>
    <cellStyle name="Uwaga 3" xfId="25232" hidden="1"/>
    <cellStyle name="Uwaga 3" xfId="25229" hidden="1"/>
    <cellStyle name="Uwaga 3" xfId="25226" hidden="1"/>
    <cellStyle name="Uwaga 3" xfId="25217" hidden="1"/>
    <cellStyle name="Uwaga 3" xfId="25214" hidden="1"/>
    <cellStyle name="Uwaga 3" xfId="25211" hidden="1"/>
    <cellStyle name="Uwaga 3" xfId="25202" hidden="1"/>
    <cellStyle name="Uwaga 3" xfId="25199" hidden="1"/>
    <cellStyle name="Uwaga 3" xfId="25196" hidden="1"/>
    <cellStyle name="Uwaga 3" xfId="25189" hidden="1"/>
    <cellStyle name="Uwaga 3" xfId="25185" hidden="1"/>
    <cellStyle name="Uwaga 3" xfId="25182" hidden="1"/>
    <cellStyle name="Uwaga 3" xfId="25174" hidden="1"/>
    <cellStyle name="Uwaga 3" xfId="25170" hidden="1"/>
    <cellStyle name="Uwaga 3" xfId="25167" hidden="1"/>
    <cellStyle name="Uwaga 3" xfId="25159" hidden="1"/>
    <cellStyle name="Uwaga 3" xfId="25155" hidden="1"/>
    <cellStyle name="Uwaga 3" xfId="25151" hidden="1"/>
    <cellStyle name="Uwaga 3" xfId="25144" hidden="1"/>
    <cellStyle name="Uwaga 3" xfId="25140" hidden="1"/>
    <cellStyle name="Uwaga 3" xfId="25137" hidden="1"/>
    <cellStyle name="Uwaga 3" xfId="25129" hidden="1"/>
    <cellStyle name="Uwaga 3" xfId="25125" hidden="1"/>
    <cellStyle name="Uwaga 3" xfId="25122" hidden="1"/>
    <cellStyle name="Uwaga 3" xfId="25113" hidden="1"/>
    <cellStyle name="Uwaga 3" xfId="25108" hidden="1"/>
    <cellStyle name="Uwaga 3" xfId="25104" hidden="1"/>
    <cellStyle name="Uwaga 3" xfId="25098" hidden="1"/>
    <cellStyle name="Uwaga 3" xfId="25093" hidden="1"/>
    <cellStyle name="Uwaga 3" xfId="25089" hidden="1"/>
    <cellStyle name="Uwaga 3" xfId="25083" hidden="1"/>
    <cellStyle name="Uwaga 3" xfId="25078" hidden="1"/>
    <cellStyle name="Uwaga 3" xfId="25074" hidden="1"/>
    <cellStyle name="Uwaga 3" xfId="25069" hidden="1"/>
    <cellStyle name="Uwaga 3" xfId="25065" hidden="1"/>
    <cellStyle name="Uwaga 3" xfId="25061" hidden="1"/>
    <cellStyle name="Uwaga 3" xfId="25054" hidden="1"/>
    <cellStyle name="Uwaga 3" xfId="25049" hidden="1"/>
    <cellStyle name="Uwaga 3" xfId="25045" hidden="1"/>
    <cellStyle name="Uwaga 3" xfId="25038" hidden="1"/>
    <cellStyle name="Uwaga 3" xfId="25033" hidden="1"/>
    <cellStyle name="Uwaga 3" xfId="25029" hidden="1"/>
    <cellStyle name="Uwaga 3" xfId="25024" hidden="1"/>
    <cellStyle name="Uwaga 3" xfId="25019" hidden="1"/>
    <cellStyle name="Uwaga 3" xfId="25015" hidden="1"/>
    <cellStyle name="Uwaga 3" xfId="25009" hidden="1"/>
    <cellStyle name="Uwaga 3" xfId="25005" hidden="1"/>
    <cellStyle name="Uwaga 3" xfId="25002" hidden="1"/>
    <cellStyle name="Uwaga 3" xfId="24995" hidden="1"/>
    <cellStyle name="Uwaga 3" xfId="24990" hidden="1"/>
    <cellStyle name="Uwaga 3" xfId="24985" hidden="1"/>
    <cellStyle name="Uwaga 3" xfId="24979" hidden="1"/>
    <cellStyle name="Uwaga 3" xfId="24974" hidden="1"/>
    <cellStyle name="Uwaga 3" xfId="24969" hidden="1"/>
    <cellStyle name="Uwaga 3" xfId="24964" hidden="1"/>
    <cellStyle name="Uwaga 3" xfId="24959" hidden="1"/>
    <cellStyle name="Uwaga 3" xfId="24954" hidden="1"/>
    <cellStyle name="Uwaga 3" xfId="24950" hidden="1"/>
    <cellStyle name="Uwaga 3" xfId="24946" hidden="1"/>
    <cellStyle name="Uwaga 3" xfId="24941" hidden="1"/>
    <cellStyle name="Uwaga 3" xfId="24934" hidden="1"/>
    <cellStyle name="Uwaga 3" xfId="24929" hidden="1"/>
    <cellStyle name="Uwaga 3" xfId="24924" hidden="1"/>
    <cellStyle name="Uwaga 3" xfId="24918" hidden="1"/>
    <cellStyle name="Uwaga 3" xfId="24913" hidden="1"/>
    <cellStyle name="Uwaga 3" xfId="24909" hidden="1"/>
    <cellStyle name="Uwaga 3" xfId="24904" hidden="1"/>
    <cellStyle name="Uwaga 3" xfId="24899" hidden="1"/>
    <cellStyle name="Uwaga 3" xfId="24894" hidden="1"/>
    <cellStyle name="Uwaga 3" xfId="24890" hidden="1"/>
    <cellStyle name="Uwaga 3" xfId="24885" hidden="1"/>
    <cellStyle name="Uwaga 3" xfId="24880" hidden="1"/>
    <cellStyle name="Uwaga 3" xfId="24875" hidden="1"/>
    <cellStyle name="Uwaga 3" xfId="24871" hidden="1"/>
    <cellStyle name="Uwaga 3" xfId="24867" hidden="1"/>
    <cellStyle name="Uwaga 3" xfId="24860" hidden="1"/>
    <cellStyle name="Uwaga 3" xfId="24856" hidden="1"/>
    <cellStyle name="Uwaga 3" xfId="24851" hidden="1"/>
    <cellStyle name="Uwaga 3" xfId="24845" hidden="1"/>
    <cellStyle name="Uwaga 3" xfId="24841" hidden="1"/>
    <cellStyle name="Uwaga 3" xfId="24836" hidden="1"/>
    <cellStyle name="Uwaga 3" xfId="24830" hidden="1"/>
    <cellStyle name="Uwaga 3" xfId="24826" hidden="1"/>
    <cellStyle name="Uwaga 3" xfId="24822" hidden="1"/>
    <cellStyle name="Uwaga 3" xfId="24815" hidden="1"/>
    <cellStyle name="Uwaga 3" xfId="24811" hidden="1"/>
    <cellStyle name="Uwaga 3" xfId="24807" hidden="1"/>
    <cellStyle name="Uwaga 3" xfId="25671" hidden="1"/>
    <cellStyle name="Uwaga 3" xfId="25669" hidden="1"/>
    <cellStyle name="Uwaga 3" xfId="25667" hidden="1"/>
    <cellStyle name="Uwaga 3" xfId="25654" hidden="1"/>
    <cellStyle name="Uwaga 3" xfId="25653" hidden="1"/>
    <cellStyle name="Uwaga 3" xfId="25652" hidden="1"/>
    <cellStyle name="Uwaga 3" xfId="25639" hidden="1"/>
    <cellStyle name="Uwaga 3" xfId="25638" hidden="1"/>
    <cellStyle name="Uwaga 3" xfId="25637" hidden="1"/>
    <cellStyle name="Uwaga 3" xfId="25625" hidden="1"/>
    <cellStyle name="Uwaga 3" xfId="25623" hidden="1"/>
    <cellStyle name="Uwaga 3" xfId="25622" hidden="1"/>
    <cellStyle name="Uwaga 3" xfId="25609" hidden="1"/>
    <cellStyle name="Uwaga 3" xfId="25608" hidden="1"/>
    <cellStyle name="Uwaga 3" xfId="25607" hidden="1"/>
    <cellStyle name="Uwaga 3" xfId="25595" hidden="1"/>
    <cellStyle name="Uwaga 3" xfId="25593" hidden="1"/>
    <cellStyle name="Uwaga 3" xfId="25591" hidden="1"/>
    <cellStyle name="Uwaga 3" xfId="25580" hidden="1"/>
    <cellStyle name="Uwaga 3" xfId="25578" hidden="1"/>
    <cellStyle name="Uwaga 3" xfId="25576" hidden="1"/>
    <cellStyle name="Uwaga 3" xfId="25565" hidden="1"/>
    <cellStyle name="Uwaga 3" xfId="25563" hidden="1"/>
    <cellStyle name="Uwaga 3" xfId="25561" hidden="1"/>
    <cellStyle name="Uwaga 3" xfId="25550" hidden="1"/>
    <cellStyle name="Uwaga 3" xfId="25548" hidden="1"/>
    <cellStyle name="Uwaga 3" xfId="25546" hidden="1"/>
    <cellStyle name="Uwaga 3" xfId="25535" hidden="1"/>
    <cellStyle name="Uwaga 3" xfId="25533" hidden="1"/>
    <cellStyle name="Uwaga 3" xfId="25531" hidden="1"/>
    <cellStyle name="Uwaga 3" xfId="25520" hidden="1"/>
    <cellStyle name="Uwaga 3" xfId="25518" hidden="1"/>
    <cellStyle name="Uwaga 3" xfId="25516" hidden="1"/>
    <cellStyle name="Uwaga 3" xfId="25505" hidden="1"/>
    <cellStyle name="Uwaga 3" xfId="25503" hidden="1"/>
    <cellStyle name="Uwaga 3" xfId="25501" hidden="1"/>
    <cellStyle name="Uwaga 3" xfId="25490" hidden="1"/>
    <cellStyle name="Uwaga 3" xfId="25488" hidden="1"/>
    <cellStyle name="Uwaga 3" xfId="25486" hidden="1"/>
    <cellStyle name="Uwaga 3" xfId="25475" hidden="1"/>
    <cellStyle name="Uwaga 3" xfId="25473" hidden="1"/>
    <cellStyle name="Uwaga 3" xfId="25471" hidden="1"/>
    <cellStyle name="Uwaga 3" xfId="25460" hidden="1"/>
    <cellStyle name="Uwaga 3" xfId="25458" hidden="1"/>
    <cellStyle name="Uwaga 3" xfId="25456" hidden="1"/>
    <cellStyle name="Uwaga 3" xfId="25445" hidden="1"/>
    <cellStyle name="Uwaga 3" xfId="25443" hidden="1"/>
    <cellStyle name="Uwaga 3" xfId="25441" hidden="1"/>
    <cellStyle name="Uwaga 3" xfId="25430" hidden="1"/>
    <cellStyle name="Uwaga 3" xfId="25428" hidden="1"/>
    <cellStyle name="Uwaga 3" xfId="25426" hidden="1"/>
    <cellStyle name="Uwaga 3" xfId="25415" hidden="1"/>
    <cellStyle name="Uwaga 3" xfId="25413" hidden="1"/>
    <cellStyle name="Uwaga 3" xfId="25411" hidden="1"/>
    <cellStyle name="Uwaga 3" xfId="25400" hidden="1"/>
    <cellStyle name="Uwaga 3" xfId="25398" hidden="1"/>
    <cellStyle name="Uwaga 3" xfId="25396" hidden="1"/>
    <cellStyle name="Uwaga 3" xfId="25385" hidden="1"/>
    <cellStyle name="Uwaga 3" xfId="25383" hidden="1"/>
    <cellStyle name="Uwaga 3" xfId="25381" hidden="1"/>
    <cellStyle name="Uwaga 3" xfId="25370" hidden="1"/>
    <cellStyle name="Uwaga 3" xfId="25368" hidden="1"/>
    <cellStyle name="Uwaga 3" xfId="25366" hidden="1"/>
    <cellStyle name="Uwaga 3" xfId="25355" hidden="1"/>
    <cellStyle name="Uwaga 3" xfId="25353" hidden="1"/>
    <cellStyle name="Uwaga 3" xfId="25351" hidden="1"/>
    <cellStyle name="Uwaga 3" xfId="25340" hidden="1"/>
    <cellStyle name="Uwaga 3" xfId="25338" hidden="1"/>
    <cellStyle name="Uwaga 3" xfId="25336" hidden="1"/>
    <cellStyle name="Uwaga 3" xfId="25325" hidden="1"/>
    <cellStyle name="Uwaga 3" xfId="25323" hidden="1"/>
    <cellStyle name="Uwaga 3" xfId="25321" hidden="1"/>
    <cellStyle name="Uwaga 3" xfId="25310" hidden="1"/>
    <cellStyle name="Uwaga 3" xfId="25308" hidden="1"/>
    <cellStyle name="Uwaga 3" xfId="25306" hidden="1"/>
    <cellStyle name="Uwaga 3" xfId="25295" hidden="1"/>
    <cellStyle name="Uwaga 3" xfId="25293" hidden="1"/>
    <cellStyle name="Uwaga 3" xfId="25291" hidden="1"/>
    <cellStyle name="Uwaga 3" xfId="25280" hidden="1"/>
    <cellStyle name="Uwaga 3" xfId="25278" hidden="1"/>
    <cellStyle name="Uwaga 3" xfId="25275" hidden="1"/>
    <cellStyle name="Uwaga 3" xfId="25265" hidden="1"/>
    <cellStyle name="Uwaga 3" xfId="25263" hidden="1"/>
    <cellStyle name="Uwaga 3" xfId="25261" hidden="1"/>
    <cellStyle name="Uwaga 3" xfId="25250" hidden="1"/>
    <cellStyle name="Uwaga 3" xfId="25248" hidden="1"/>
    <cellStyle name="Uwaga 3" xfId="25246" hidden="1"/>
    <cellStyle name="Uwaga 3" xfId="25235" hidden="1"/>
    <cellStyle name="Uwaga 3" xfId="25233" hidden="1"/>
    <cellStyle name="Uwaga 3" xfId="25230" hidden="1"/>
    <cellStyle name="Uwaga 3" xfId="25220" hidden="1"/>
    <cellStyle name="Uwaga 3" xfId="25218" hidden="1"/>
    <cellStyle name="Uwaga 3" xfId="25215" hidden="1"/>
    <cellStyle name="Uwaga 3" xfId="25205" hidden="1"/>
    <cellStyle name="Uwaga 3" xfId="25203" hidden="1"/>
    <cellStyle name="Uwaga 3" xfId="25200" hidden="1"/>
    <cellStyle name="Uwaga 3" xfId="25191" hidden="1"/>
    <cellStyle name="Uwaga 3" xfId="25188" hidden="1"/>
    <cellStyle name="Uwaga 3" xfId="25184" hidden="1"/>
    <cellStyle name="Uwaga 3" xfId="25176" hidden="1"/>
    <cellStyle name="Uwaga 3" xfId="25173" hidden="1"/>
    <cellStyle name="Uwaga 3" xfId="25169" hidden="1"/>
    <cellStyle name="Uwaga 3" xfId="25161" hidden="1"/>
    <cellStyle name="Uwaga 3" xfId="25158" hidden="1"/>
    <cellStyle name="Uwaga 3" xfId="25154" hidden="1"/>
    <cellStyle name="Uwaga 3" xfId="25146" hidden="1"/>
    <cellStyle name="Uwaga 3" xfId="25143" hidden="1"/>
    <cellStyle name="Uwaga 3" xfId="25139" hidden="1"/>
    <cellStyle name="Uwaga 3" xfId="25131" hidden="1"/>
    <cellStyle name="Uwaga 3" xfId="25128" hidden="1"/>
    <cellStyle name="Uwaga 3" xfId="25124" hidden="1"/>
    <cellStyle name="Uwaga 3" xfId="25116" hidden="1"/>
    <cellStyle name="Uwaga 3" xfId="25112" hidden="1"/>
    <cellStyle name="Uwaga 3" xfId="25107" hidden="1"/>
    <cellStyle name="Uwaga 3" xfId="25101" hidden="1"/>
    <cellStyle name="Uwaga 3" xfId="25097" hidden="1"/>
    <cellStyle name="Uwaga 3" xfId="25092" hidden="1"/>
    <cellStyle name="Uwaga 3" xfId="25086" hidden="1"/>
    <cellStyle name="Uwaga 3" xfId="25082" hidden="1"/>
    <cellStyle name="Uwaga 3" xfId="25077" hidden="1"/>
    <cellStyle name="Uwaga 3" xfId="25071" hidden="1"/>
    <cellStyle name="Uwaga 3" xfId="25068" hidden="1"/>
    <cellStyle name="Uwaga 3" xfId="25064" hidden="1"/>
    <cellStyle name="Uwaga 3" xfId="25056" hidden="1"/>
    <cellStyle name="Uwaga 3" xfId="25053" hidden="1"/>
    <cellStyle name="Uwaga 3" xfId="25048" hidden="1"/>
    <cellStyle name="Uwaga 3" xfId="25041" hidden="1"/>
    <cellStyle name="Uwaga 3" xfId="25037" hidden="1"/>
    <cellStyle name="Uwaga 3" xfId="25032" hidden="1"/>
    <cellStyle name="Uwaga 3" xfId="25026" hidden="1"/>
    <cellStyle name="Uwaga 3" xfId="25022" hidden="1"/>
    <cellStyle name="Uwaga 3" xfId="25017" hidden="1"/>
    <cellStyle name="Uwaga 3" xfId="25011" hidden="1"/>
    <cellStyle name="Uwaga 3" xfId="25008" hidden="1"/>
    <cellStyle name="Uwaga 3" xfId="25004" hidden="1"/>
    <cellStyle name="Uwaga 3" xfId="24996" hidden="1"/>
    <cellStyle name="Uwaga 3" xfId="24991" hidden="1"/>
    <cellStyle name="Uwaga 3" xfId="24986" hidden="1"/>
    <cellStyle name="Uwaga 3" xfId="24981" hidden="1"/>
    <cellStyle name="Uwaga 3" xfId="24976" hidden="1"/>
    <cellStyle name="Uwaga 3" xfId="24971" hidden="1"/>
    <cellStyle name="Uwaga 3" xfId="24966" hidden="1"/>
    <cellStyle name="Uwaga 3" xfId="24961" hidden="1"/>
    <cellStyle name="Uwaga 3" xfId="24956" hidden="1"/>
    <cellStyle name="Uwaga 3" xfId="24951" hidden="1"/>
    <cellStyle name="Uwaga 3" xfId="24947" hidden="1"/>
    <cellStyle name="Uwaga 3" xfId="24942" hidden="1"/>
    <cellStyle name="Uwaga 3" xfId="24935" hidden="1"/>
    <cellStyle name="Uwaga 3" xfId="24930" hidden="1"/>
    <cellStyle name="Uwaga 3" xfId="24925" hidden="1"/>
    <cellStyle name="Uwaga 3" xfId="24920" hidden="1"/>
    <cellStyle name="Uwaga 3" xfId="24915" hidden="1"/>
    <cellStyle name="Uwaga 3" xfId="24910" hidden="1"/>
    <cellStyle name="Uwaga 3" xfId="24905" hidden="1"/>
    <cellStyle name="Uwaga 3" xfId="24900" hidden="1"/>
    <cellStyle name="Uwaga 3" xfId="24895" hidden="1"/>
    <cellStyle name="Uwaga 3" xfId="24891" hidden="1"/>
    <cellStyle name="Uwaga 3" xfId="24886" hidden="1"/>
    <cellStyle name="Uwaga 3" xfId="24881" hidden="1"/>
    <cellStyle name="Uwaga 3" xfId="24876" hidden="1"/>
    <cellStyle name="Uwaga 3" xfId="24872" hidden="1"/>
    <cellStyle name="Uwaga 3" xfId="24868" hidden="1"/>
    <cellStyle name="Uwaga 3" xfId="24861" hidden="1"/>
    <cellStyle name="Uwaga 3" xfId="24857" hidden="1"/>
    <cellStyle name="Uwaga 3" xfId="24852" hidden="1"/>
    <cellStyle name="Uwaga 3" xfId="24846" hidden="1"/>
    <cellStyle name="Uwaga 3" xfId="24842" hidden="1"/>
    <cellStyle name="Uwaga 3" xfId="24837" hidden="1"/>
    <cellStyle name="Uwaga 3" xfId="24831" hidden="1"/>
    <cellStyle name="Uwaga 3" xfId="24827" hidden="1"/>
    <cellStyle name="Uwaga 3" xfId="24823" hidden="1"/>
    <cellStyle name="Uwaga 3" xfId="24816" hidden="1"/>
    <cellStyle name="Uwaga 3" xfId="24812" hidden="1"/>
    <cellStyle name="Uwaga 3" xfId="24808" hidden="1"/>
    <cellStyle name="Uwaga 3" xfId="25675" hidden="1"/>
    <cellStyle name="Uwaga 3" xfId="25674" hidden="1"/>
    <cellStyle name="Uwaga 3" xfId="25672" hidden="1"/>
    <cellStyle name="Uwaga 3" xfId="25659" hidden="1"/>
    <cellStyle name="Uwaga 3" xfId="25657" hidden="1"/>
    <cellStyle name="Uwaga 3" xfId="25655" hidden="1"/>
    <cellStyle name="Uwaga 3" xfId="25645" hidden="1"/>
    <cellStyle name="Uwaga 3" xfId="25643" hidden="1"/>
    <cellStyle name="Uwaga 3" xfId="25641" hidden="1"/>
    <cellStyle name="Uwaga 3" xfId="25630" hidden="1"/>
    <cellStyle name="Uwaga 3" xfId="25628" hidden="1"/>
    <cellStyle name="Uwaga 3" xfId="25626" hidden="1"/>
    <cellStyle name="Uwaga 3" xfId="25613" hidden="1"/>
    <cellStyle name="Uwaga 3" xfId="25611" hidden="1"/>
    <cellStyle name="Uwaga 3" xfId="25610" hidden="1"/>
    <cellStyle name="Uwaga 3" xfId="25597" hidden="1"/>
    <cellStyle name="Uwaga 3" xfId="25596" hidden="1"/>
    <cellStyle name="Uwaga 3" xfId="25594" hidden="1"/>
    <cellStyle name="Uwaga 3" xfId="25582" hidden="1"/>
    <cellStyle name="Uwaga 3" xfId="25581" hidden="1"/>
    <cellStyle name="Uwaga 3" xfId="25579" hidden="1"/>
    <cellStyle name="Uwaga 3" xfId="25567" hidden="1"/>
    <cellStyle name="Uwaga 3" xfId="25566" hidden="1"/>
    <cellStyle name="Uwaga 3" xfId="25564" hidden="1"/>
    <cellStyle name="Uwaga 3" xfId="25552" hidden="1"/>
    <cellStyle name="Uwaga 3" xfId="25551" hidden="1"/>
    <cellStyle name="Uwaga 3" xfId="25549" hidden="1"/>
    <cellStyle name="Uwaga 3" xfId="25537" hidden="1"/>
    <cellStyle name="Uwaga 3" xfId="25536" hidden="1"/>
    <cellStyle name="Uwaga 3" xfId="25534" hidden="1"/>
    <cellStyle name="Uwaga 3" xfId="25522" hidden="1"/>
    <cellStyle name="Uwaga 3" xfId="25521" hidden="1"/>
    <cellStyle name="Uwaga 3" xfId="25519" hidden="1"/>
    <cellStyle name="Uwaga 3" xfId="25507" hidden="1"/>
    <cellStyle name="Uwaga 3" xfId="25506" hidden="1"/>
    <cellStyle name="Uwaga 3" xfId="25504" hidden="1"/>
    <cellStyle name="Uwaga 3" xfId="25492" hidden="1"/>
    <cellStyle name="Uwaga 3" xfId="25491" hidden="1"/>
    <cellStyle name="Uwaga 3" xfId="25489" hidden="1"/>
    <cellStyle name="Uwaga 3" xfId="25477" hidden="1"/>
    <cellStyle name="Uwaga 3" xfId="25476" hidden="1"/>
    <cellStyle name="Uwaga 3" xfId="25474" hidden="1"/>
    <cellStyle name="Uwaga 3" xfId="25462" hidden="1"/>
    <cellStyle name="Uwaga 3" xfId="25461" hidden="1"/>
    <cellStyle name="Uwaga 3" xfId="25459" hidden="1"/>
    <cellStyle name="Uwaga 3" xfId="25447" hidden="1"/>
    <cellStyle name="Uwaga 3" xfId="25446" hidden="1"/>
    <cellStyle name="Uwaga 3" xfId="25444" hidden="1"/>
    <cellStyle name="Uwaga 3" xfId="25432" hidden="1"/>
    <cellStyle name="Uwaga 3" xfId="25431" hidden="1"/>
    <cellStyle name="Uwaga 3" xfId="25429" hidden="1"/>
    <cellStyle name="Uwaga 3" xfId="25417" hidden="1"/>
    <cellStyle name="Uwaga 3" xfId="25416" hidden="1"/>
    <cellStyle name="Uwaga 3" xfId="25414" hidden="1"/>
    <cellStyle name="Uwaga 3" xfId="25402" hidden="1"/>
    <cellStyle name="Uwaga 3" xfId="25401" hidden="1"/>
    <cellStyle name="Uwaga 3" xfId="25399" hidden="1"/>
    <cellStyle name="Uwaga 3" xfId="25387" hidden="1"/>
    <cellStyle name="Uwaga 3" xfId="25386" hidden="1"/>
    <cellStyle name="Uwaga 3" xfId="25384" hidden="1"/>
    <cellStyle name="Uwaga 3" xfId="25372" hidden="1"/>
    <cellStyle name="Uwaga 3" xfId="25371" hidden="1"/>
    <cellStyle name="Uwaga 3" xfId="25369" hidden="1"/>
    <cellStyle name="Uwaga 3" xfId="25357" hidden="1"/>
    <cellStyle name="Uwaga 3" xfId="25356" hidden="1"/>
    <cellStyle name="Uwaga 3" xfId="25354" hidden="1"/>
    <cellStyle name="Uwaga 3" xfId="25342" hidden="1"/>
    <cellStyle name="Uwaga 3" xfId="25341" hidden="1"/>
    <cellStyle name="Uwaga 3" xfId="25339" hidden="1"/>
    <cellStyle name="Uwaga 3" xfId="25327" hidden="1"/>
    <cellStyle name="Uwaga 3" xfId="25326" hidden="1"/>
    <cellStyle name="Uwaga 3" xfId="25324" hidden="1"/>
    <cellStyle name="Uwaga 3" xfId="25312" hidden="1"/>
    <cellStyle name="Uwaga 3" xfId="25311" hidden="1"/>
    <cellStyle name="Uwaga 3" xfId="25309" hidden="1"/>
    <cellStyle name="Uwaga 3" xfId="25297" hidden="1"/>
    <cellStyle name="Uwaga 3" xfId="25296" hidden="1"/>
    <cellStyle name="Uwaga 3" xfId="25294" hidden="1"/>
    <cellStyle name="Uwaga 3" xfId="25282" hidden="1"/>
    <cellStyle name="Uwaga 3" xfId="25281" hidden="1"/>
    <cellStyle name="Uwaga 3" xfId="25279" hidden="1"/>
    <cellStyle name="Uwaga 3" xfId="25267" hidden="1"/>
    <cellStyle name="Uwaga 3" xfId="25266" hidden="1"/>
    <cellStyle name="Uwaga 3" xfId="25264" hidden="1"/>
    <cellStyle name="Uwaga 3" xfId="25252" hidden="1"/>
    <cellStyle name="Uwaga 3" xfId="25251" hidden="1"/>
    <cellStyle name="Uwaga 3" xfId="25249" hidden="1"/>
    <cellStyle name="Uwaga 3" xfId="25237" hidden="1"/>
    <cellStyle name="Uwaga 3" xfId="25236" hidden="1"/>
    <cellStyle name="Uwaga 3" xfId="25234" hidden="1"/>
    <cellStyle name="Uwaga 3" xfId="25222" hidden="1"/>
    <cellStyle name="Uwaga 3" xfId="25221" hidden="1"/>
    <cellStyle name="Uwaga 3" xfId="25219" hidden="1"/>
    <cellStyle name="Uwaga 3" xfId="25207" hidden="1"/>
    <cellStyle name="Uwaga 3" xfId="25206" hidden="1"/>
    <cellStyle name="Uwaga 3" xfId="25204" hidden="1"/>
    <cellStyle name="Uwaga 3" xfId="25192" hidden="1"/>
    <cellStyle name="Uwaga 3" xfId="25190" hidden="1"/>
    <cellStyle name="Uwaga 3" xfId="25187" hidden="1"/>
    <cellStyle name="Uwaga 3" xfId="25177" hidden="1"/>
    <cellStyle name="Uwaga 3" xfId="25175" hidden="1"/>
    <cellStyle name="Uwaga 3" xfId="25172" hidden="1"/>
    <cellStyle name="Uwaga 3" xfId="25162" hidden="1"/>
    <cellStyle name="Uwaga 3" xfId="25160" hidden="1"/>
    <cellStyle name="Uwaga 3" xfId="25157" hidden="1"/>
    <cellStyle name="Uwaga 3" xfId="25147" hidden="1"/>
    <cellStyle name="Uwaga 3" xfId="25145" hidden="1"/>
    <cellStyle name="Uwaga 3" xfId="25142" hidden="1"/>
    <cellStyle name="Uwaga 3" xfId="25132" hidden="1"/>
    <cellStyle name="Uwaga 3" xfId="25130" hidden="1"/>
    <cellStyle name="Uwaga 3" xfId="25127" hidden="1"/>
    <cellStyle name="Uwaga 3" xfId="25117" hidden="1"/>
    <cellStyle name="Uwaga 3" xfId="25115" hidden="1"/>
    <cellStyle name="Uwaga 3" xfId="25111" hidden="1"/>
    <cellStyle name="Uwaga 3" xfId="25102" hidden="1"/>
    <cellStyle name="Uwaga 3" xfId="25099" hidden="1"/>
    <cellStyle name="Uwaga 3" xfId="25095" hidden="1"/>
    <cellStyle name="Uwaga 3" xfId="25087" hidden="1"/>
    <cellStyle name="Uwaga 3" xfId="25085" hidden="1"/>
    <cellStyle name="Uwaga 3" xfId="25081" hidden="1"/>
    <cellStyle name="Uwaga 3" xfId="25072" hidden="1"/>
    <cellStyle name="Uwaga 3" xfId="25070" hidden="1"/>
    <cellStyle name="Uwaga 3" xfId="25067" hidden="1"/>
    <cellStyle name="Uwaga 3" xfId="25057" hidden="1"/>
    <cellStyle name="Uwaga 3" xfId="25055" hidden="1"/>
    <cellStyle name="Uwaga 3" xfId="25050" hidden="1"/>
    <cellStyle name="Uwaga 3" xfId="25042" hidden="1"/>
    <cellStyle name="Uwaga 3" xfId="25040" hidden="1"/>
    <cellStyle name="Uwaga 3" xfId="25035" hidden="1"/>
    <cellStyle name="Uwaga 3" xfId="25027" hidden="1"/>
    <cellStyle name="Uwaga 3" xfId="25025" hidden="1"/>
    <cellStyle name="Uwaga 3" xfId="25020" hidden="1"/>
    <cellStyle name="Uwaga 3" xfId="25012" hidden="1"/>
    <cellStyle name="Uwaga 3" xfId="25010" hidden="1"/>
    <cellStyle name="Uwaga 3" xfId="25006" hidden="1"/>
    <cellStyle name="Uwaga 3" xfId="24997" hidden="1"/>
    <cellStyle name="Uwaga 3" xfId="24994" hidden="1"/>
    <cellStyle name="Uwaga 3" xfId="24989" hidden="1"/>
    <cellStyle name="Uwaga 3" xfId="24982" hidden="1"/>
    <cellStyle name="Uwaga 3" xfId="24978" hidden="1"/>
    <cellStyle name="Uwaga 3" xfId="24973" hidden="1"/>
    <cellStyle name="Uwaga 3" xfId="24967" hidden="1"/>
    <cellStyle name="Uwaga 3" xfId="24963" hidden="1"/>
    <cellStyle name="Uwaga 3" xfId="24958" hidden="1"/>
    <cellStyle name="Uwaga 3" xfId="24952" hidden="1"/>
    <cellStyle name="Uwaga 3" xfId="24949" hidden="1"/>
    <cellStyle name="Uwaga 3" xfId="24945" hidden="1"/>
    <cellStyle name="Uwaga 3" xfId="24936" hidden="1"/>
    <cellStyle name="Uwaga 3" xfId="24931" hidden="1"/>
    <cellStyle name="Uwaga 3" xfId="24926" hidden="1"/>
    <cellStyle name="Uwaga 3" xfId="24921" hidden="1"/>
    <cellStyle name="Uwaga 3" xfId="24916" hidden="1"/>
    <cellStyle name="Uwaga 3" xfId="24911" hidden="1"/>
    <cellStyle name="Uwaga 3" xfId="24906" hidden="1"/>
    <cellStyle name="Uwaga 3" xfId="24901" hidden="1"/>
    <cellStyle name="Uwaga 3" xfId="24896" hidden="1"/>
    <cellStyle name="Uwaga 3" xfId="24892" hidden="1"/>
    <cellStyle name="Uwaga 3" xfId="24887" hidden="1"/>
    <cellStyle name="Uwaga 3" xfId="24882" hidden="1"/>
    <cellStyle name="Uwaga 3" xfId="24877" hidden="1"/>
    <cellStyle name="Uwaga 3" xfId="24873" hidden="1"/>
    <cellStyle name="Uwaga 3" xfId="24869" hidden="1"/>
    <cellStyle name="Uwaga 3" xfId="24862" hidden="1"/>
    <cellStyle name="Uwaga 3" xfId="24858" hidden="1"/>
    <cellStyle name="Uwaga 3" xfId="24853" hidden="1"/>
    <cellStyle name="Uwaga 3" xfId="24847" hidden="1"/>
    <cellStyle name="Uwaga 3" xfId="24843" hidden="1"/>
    <cellStyle name="Uwaga 3" xfId="24838" hidden="1"/>
    <cellStyle name="Uwaga 3" xfId="24832" hidden="1"/>
    <cellStyle name="Uwaga 3" xfId="24828" hidden="1"/>
    <cellStyle name="Uwaga 3" xfId="24824" hidden="1"/>
    <cellStyle name="Uwaga 3" xfId="24817" hidden="1"/>
    <cellStyle name="Uwaga 3" xfId="24813" hidden="1"/>
    <cellStyle name="Uwaga 3" xfId="24809" hidden="1"/>
    <cellStyle name="Uwaga 3" xfId="20825" hidden="1"/>
    <cellStyle name="Uwaga 3" xfId="20822" hidden="1"/>
    <cellStyle name="Uwaga 3" xfId="19817" hidden="1"/>
    <cellStyle name="Uwaga 3" xfId="19779" hidden="1"/>
    <cellStyle name="Uwaga 3" xfId="19776" hidden="1"/>
    <cellStyle name="Uwaga 3" xfId="19773" hidden="1"/>
    <cellStyle name="Uwaga 3" xfId="19740" hidden="1"/>
    <cellStyle name="Uwaga 3" xfId="19736" hidden="1"/>
    <cellStyle name="Uwaga 3" xfId="19732" hidden="1"/>
    <cellStyle name="Uwaga 3" xfId="19702" hidden="1"/>
    <cellStyle name="Uwaga 3" xfId="19699" hidden="1"/>
    <cellStyle name="Uwaga 3" xfId="19694" hidden="1"/>
    <cellStyle name="Uwaga 3" xfId="19656" hidden="1"/>
    <cellStyle name="Uwaga 3" xfId="19653" hidden="1"/>
    <cellStyle name="Uwaga 3" xfId="19650" hidden="1"/>
    <cellStyle name="Uwaga 3" xfId="19612" hidden="1"/>
    <cellStyle name="Uwaga 3" xfId="19607" hidden="1"/>
    <cellStyle name="Uwaga 3" xfId="19602" hidden="1"/>
    <cellStyle name="Uwaga 3" xfId="19573" hidden="1"/>
    <cellStyle name="Uwaga 3" xfId="19568" hidden="1"/>
    <cellStyle name="Uwaga 3" xfId="19562" hidden="1"/>
    <cellStyle name="Uwaga 3" xfId="19531" hidden="1"/>
    <cellStyle name="Uwaga 3" xfId="19525" hidden="1"/>
    <cellStyle name="Uwaga 3" xfId="19519" hidden="1"/>
    <cellStyle name="Uwaga 3" xfId="19494" hidden="1"/>
    <cellStyle name="Uwaga 3" xfId="19487" hidden="1"/>
    <cellStyle name="Uwaga 3" xfId="19482" hidden="1"/>
    <cellStyle name="Uwaga 3" xfId="19445" hidden="1"/>
    <cellStyle name="Uwaga 3" xfId="19440" hidden="1"/>
    <cellStyle name="Uwaga 3" xfId="19436" hidden="1"/>
    <cellStyle name="Uwaga 3" xfId="19405" hidden="1"/>
    <cellStyle name="Uwaga 3" xfId="19399" hidden="1"/>
    <cellStyle name="Uwaga 3" xfId="19394" hidden="1"/>
    <cellStyle name="Uwaga 3" xfId="19365" hidden="1"/>
    <cellStyle name="Uwaga 3" xfId="19358" hidden="1"/>
    <cellStyle name="Uwaga 3" xfId="19353" hidden="1"/>
    <cellStyle name="Uwaga 3" xfId="19325" hidden="1"/>
    <cellStyle name="Uwaga 3" xfId="19320" hidden="1"/>
    <cellStyle name="Uwaga 3" xfId="19314" hidden="1"/>
    <cellStyle name="Uwaga 3" xfId="19278" hidden="1"/>
    <cellStyle name="Uwaga 3" xfId="19272" hidden="1"/>
    <cellStyle name="Uwaga 3" xfId="19267" hidden="1"/>
    <cellStyle name="Uwaga 3" xfId="19237" hidden="1"/>
    <cellStyle name="Uwaga 3" xfId="19231" hidden="1"/>
    <cellStyle name="Uwaga 3" xfId="19225" hidden="1"/>
    <cellStyle name="Uwaga 3" xfId="19197" hidden="1"/>
    <cellStyle name="Uwaga 3" xfId="19191" hidden="1"/>
    <cellStyle name="Uwaga 3" xfId="19185" hidden="1"/>
    <cellStyle name="Uwaga 3" xfId="19155" hidden="1"/>
    <cellStyle name="Uwaga 3" xfId="19150" hidden="1"/>
    <cellStyle name="Uwaga 3" xfId="19147" hidden="1"/>
    <cellStyle name="Uwaga 3" xfId="19110" hidden="1"/>
    <cellStyle name="Uwaga 3" xfId="19105" hidden="1"/>
    <cellStyle name="Uwaga 3" xfId="19101" hidden="1"/>
    <cellStyle name="Uwaga 3" xfId="19069" hidden="1"/>
    <cellStyle name="Uwaga 3" xfId="19063" hidden="1"/>
    <cellStyle name="Uwaga 3" xfId="19059" hidden="1"/>
    <cellStyle name="Uwaga 3" xfId="19026" hidden="1"/>
    <cellStyle name="Uwaga 3" xfId="19021" hidden="1"/>
    <cellStyle name="Uwaga 3" xfId="19017" hidden="1"/>
    <cellStyle name="Uwaga 3" xfId="18986" hidden="1"/>
    <cellStyle name="Uwaga 3" xfId="18983" hidden="1"/>
    <cellStyle name="Uwaga 3" xfId="18980" hidden="1"/>
    <cellStyle name="Uwaga 3" xfId="18942" hidden="1"/>
    <cellStyle name="Uwaga 3" xfId="18939" hidden="1"/>
    <cellStyle name="Uwaga 3" xfId="18935" hidden="1"/>
    <cellStyle name="Uwaga 3" xfId="18902" hidden="1"/>
    <cellStyle name="Uwaga 3" xfId="18897" hidden="1"/>
    <cellStyle name="Uwaga 3" xfId="18893" hidden="1"/>
    <cellStyle name="Uwaga 3" xfId="18861" hidden="1"/>
    <cellStyle name="Uwaga 3" xfId="18858" hidden="1"/>
    <cellStyle name="Uwaga 3" xfId="18854" hidden="1"/>
    <cellStyle name="Uwaga 3" xfId="18817" hidden="1"/>
    <cellStyle name="Uwaga 3" xfId="18815" hidden="1"/>
    <cellStyle name="Uwaga 3" xfId="18813" hidden="1"/>
    <cellStyle name="Uwaga 3" xfId="18775" hidden="1"/>
    <cellStyle name="Uwaga 3" xfId="18772" hidden="1"/>
    <cellStyle name="Uwaga 3" xfId="18769" hidden="1"/>
    <cellStyle name="Uwaga 3" xfId="18733" hidden="1"/>
    <cellStyle name="Uwaga 3" xfId="18730" hidden="1"/>
    <cellStyle name="Uwaga 3" xfId="18726" hidden="1"/>
    <cellStyle name="Uwaga 3" xfId="18691" hidden="1"/>
    <cellStyle name="Uwaga 3" xfId="18689" hidden="1"/>
    <cellStyle name="Uwaga 3" xfId="18686" hidden="1"/>
    <cellStyle name="Uwaga 3" xfId="18649" hidden="1"/>
    <cellStyle name="Uwaga 3" xfId="18647" hidden="1"/>
    <cellStyle name="Uwaga 3" xfId="18645" hidden="1"/>
    <cellStyle name="Uwaga 3" xfId="18607" hidden="1"/>
    <cellStyle name="Uwaga 3" xfId="18605" hidden="1"/>
    <cellStyle name="Uwaga 3" xfId="18602" hidden="1"/>
    <cellStyle name="Uwaga 3" xfId="18565" hidden="1"/>
    <cellStyle name="Uwaga 3" xfId="18563" hidden="1"/>
    <cellStyle name="Uwaga 3" xfId="18560" hidden="1"/>
    <cellStyle name="Uwaga 3" xfId="18524" hidden="1"/>
    <cellStyle name="Uwaga 3" xfId="18521" hidden="1"/>
    <cellStyle name="Uwaga 3" xfId="18518" hidden="1"/>
    <cellStyle name="Uwaga 3" xfId="18483" hidden="1"/>
    <cellStyle name="Uwaga 3" xfId="18479" hidden="1"/>
    <cellStyle name="Uwaga 3" xfId="18475" hidden="1"/>
    <cellStyle name="Uwaga 3" xfId="18441" hidden="1"/>
    <cellStyle name="Uwaga 3" xfId="18437" hidden="1"/>
    <cellStyle name="Uwaga 3" xfId="18433" hidden="1"/>
    <cellStyle name="Uwaga 3" xfId="18399" hidden="1"/>
    <cellStyle name="Uwaga 3" xfId="18395" hidden="1"/>
    <cellStyle name="Uwaga 3" xfId="18391" hidden="1"/>
    <cellStyle name="Uwaga 3" xfId="18357" hidden="1"/>
    <cellStyle name="Uwaga 3" xfId="18353" hidden="1"/>
    <cellStyle name="Uwaga 3" xfId="18349" hidden="1"/>
    <cellStyle name="Uwaga 3" xfId="18315" hidden="1"/>
    <cellStyle name="Uwaga 3" xfId="18311" hidden="1"/>
    <cellStyle name="Uwaga 3" xfId="18307" hidden="1"/>
    <cellStyle name="Uwaga 3" xfId="18273" hidden="1"/>
    <cellStyle name="Uwaga 3" xfId="18269" hidden="1"/>
    <cellStyle name="Uwaga 3" xfId="18265" hidden="1"/>
    <cellStyle name="Uwaga 3" xfId="18231" hidden="1"/>
    <cellStyle name="Uwaga 3" xfId="18227" hidden="1"/>
    <cellStyle name="Uwaga 3" xfId="18223" hidden="1"/>
    <cellStyle name="Uwaga 3" xfId="18189" hidden="1"/>
    <cellStyle name="Uwaga 3" xfId="18185" hidden="1"/>
    <cellStyle name="Uwaga 3" xfId="18181" hidden="1"/>
    <cellStyle name="Uwaga 3" xfId="18147" hidden="1"/>
    <cellStyle name="Uwaga 3" xfId="18143" hidden="1"/>
    <cellStyle name="Uwaga 3" xfId="18139" hidden="1"/>
    <cellStyle name="Uwaga 3" xfId="18106" hidden="1"/>
    <cellStyle name="Uwaga 3" xfId="18101" hidden="1"/>
    <cellStyle name="Uwaga 3" xfId="18096" hidden="1"/>
    <cellStyle name="Uwaga 3" xfId="18064" hidden="1"/>
    <cellStyle name="Uwaga 3" xfId="18059" hidden="1"/>
    <cellStyle name="Uwaga 3" xfId="18054" hidden="1"/>
    <cellStyle name="Uwaga 3" xfId="18022" hidden="1"/>
    <cellStyle name="Uwaga 3" xfId="18017" hidden="1"/>
    <cellStyle name="Uwaga 3" xfId="18012" hidden="1"/>
    <cellStyle name="Uwaga 3" xfId="17981" hidden="1"/>
    <cellStyle name="Uwaga 3" xfId="17976" hidden="1"/>
    <cellStyle name="Uwaga 3" xfId="17970" hidden="1"/>
    <cellStyle name="Uwaga 3" xfId="17940" hidden="1"/>
    <cellStyle name="Uwaga 3" xfId="17933" hidden="1"/>
    <cellStyle name="Uwaga 3" xfId="17926" hidden="1"/>
    <cellStyle name="Uwaga 3" xfId="17898" hidden="1"/>
    <cellStyle name="Uwaga 3" xfId="17891" hidden="1"/>
    <cellStyle name="Uwaga 3" xfId="17883" hidden="1"/>
    <cellStyle name="Uwaga 3" xfId="17856" hidden="1"/>
    <cellStyle name="Uwaga 3" xfId="17849" hidden="1"/>
    <cellStyle name="Uwaga 3" xfId="17841" hidden="1"/>
    <cellStyle name="Uwaga 3" xfId="17815" hidden="1"/>
    <cellStyle name="Uwaga 3" xfId="17807" hidden="1"/>
    <cellStyle name="Uwaga 3" xfId="17799" hidden="1"/>
    <cellStyle name="Uwaga 3" xfId="17775" hidden="1"/>
    <cellStyle name="Uwaga 3" xfId="17764" hidden="1"/>
    <cellStyle name="Uwaga 3" xfId="17754" hidden="1"/>
    <cellStyle name="Uwaga 3" xfId="17734" hidden="1"/>
    <cellStyle name="Uwaga 3" xfId="17722" hidden="1"/>
    <cellStyle name="Uwaga 3" xfId="17711" hidden="1"/>
    <cellStyle name="Uwaga 3" xfId="17693" hidden="1"/>
    <cellStyle name="Uwaga 3" xfId="17681" hidden="1"/>
    <cellStyle name="Uwaga 3" xfId="17669" hidden="1"/>
    <cellStyle name="Uwaga 3" xfId="17651" hidden="1"/>
    <cellStyle name="Uwaga 3" xfId="17639" hidden="1"/>
    <cellStyle name="Uwaga 3" xfId="17628" hidden="1"/>
    <cellStyle name="Uwaga 3" xfId="17610" hidden="1"/>
    <cellStyle name="Uwaga 3" xfId="17598" hidden="1"/>
    <cellStyle name="Uwaga 3" xfId="17586" hidden="1"/>
    <cellStyle name="Uwaga 3" xfId="17570" hidden="1"/>
    <cellStyle name="Uwaga 3" xfId="17557" hidden="1"/>
    <cellStyle name="Uwaga 3" xfId="17543" hidden="1"/>
    <cellStyle name="Uwaga 3" xfId="17528" hidden="1"/>
    <cellStyle name="Uwaga 3" xfId="17515" hidden="1"/>
    <cellStyle name="Uwaga 3" xfId="17501" hidden="1"/>
    <cellStyle name="Uwaga 3" xfId="17486" hidden="1"/>
    <cellStyle name="Uwaga 3" xfId="17473" hidden="1"/>
    <cellStyle name="Uwaga 3" xfId="17461" hidden="1"/>
    <cellStyle name="Uwaga 3" xfId="17445" hidden="1"/>
    <cellStyle name="Uwaga 3" xfId="17432" hidden="1"/>
    <cellStyle name="Uwaga 3" xfId="17420" hidden="1"/>
    <cellStyle name="Uwaga 3" xfId="25802" hidden="1"/>
    <cellStyle name="Uwaga 3" xfId="25803" hidden="1"/>
    <cellStyle name="Uwaga 3" xfId="25805" hidden="1"/>
    <cellStyle name="Uwaga 3" xfId="25817" hidden="1"/>
    <cellStyle name="Uwaga 3" xfId="25818" hidden="1"/>
    <cellStyle name="Uwaga 3" xfId="25823" hidden="1"/>
    <cellStyle name="Uwaga 3" xfId="25832" hidden="1"/>
    <cellStyle name="Uwaga 3" xfId="25833" hidden="1"/>
    <cellStyle name="Uwaga 3" xfId="25838" hidden="1"/>
    <cellStyle name="Uwaga 3" xfId="25847" hidden="1"/>
    <cellStyle name="Uwaga 3" xfId="25848" hidden="1"/>
    <cellStyle name="Uwaga 3" xfId="25849" hidden="1"/>
    <cellStyle name="Uwaga 3" xfId="25862" hidden="1"/>
    <cellStyle name="Uwaga 3" xfId="25867" hidden="1"/>
    <cellStyle name="Uwaga 3" xfId="25872" hidden="1"/>
    <cellStyle name="Uwaga 3" xfId="25882" hidden="1"/>
    <cellStyle name="Uwaga 3" xfId="25887" hidden="1"/>
    <cellStyle name="Uwaga 3" xfId="25891" hidden="1"/>
    <cellStyle name="Uwaga 3" xfId="25898" hidden="1"/>
    <cellStyle name="Uwaga 3" xfId="25903" hidden="1"/>
    <cellStyle name="Uwaga 3" xfId="25906" hidden="1"/>
    <cellStyle name="Uwaga 3" xfId="25912" hidden="1"/>
    <cellStyle name="Uwaga 3" xfId="25917" hidden="1"/>
    <cellStyle name="Uwaga 3" xfId="25921" hidden="1"/>
    <cellStyle name="Uwaga 3" xfId="25922" hidden="1"/>
    <cellStyle name="Uwaga 3" xfId="25923" hidden="1"/>
    <cellStyle name="Uwaga 3" xfId="25927" hidden="1"/>
    <cellStyle name="Uwaga 3" xfId="25939" hidden="1"/>
    <cellStyle name="Uwaga 3" xfId="25944" hidden="1"/>
    <cellStyle name="Uwaga 3" xfId="25949" hidden="1"/>
    <cellStyle name="Uwaga 3" xfId="25954" hidden="1"/>
    <cellStyle name="Uwaga 3" xfId="25959" hidden="1"/>
    <cellStyle name="Uwaga 3" xfId="25964" hidden="1"/>
    <cellStyle name="Uwaga 3" xfId="25968" hidden="1"/>
    <cellStyle name="Uwaga 3" xfId="25972" hidden="1"/>
    <cellStyle name="Uwaga 3" xfId="25977" hidden="1"/>
    <cellStyle name="Uwaga 3" xfId="25982" hidden="1"/>
    <cellStyle name="Uwaga 3" xfId="25983" hidden="1"/>
    <cellStyle name="Uwaga 3" xfId="25985" hidden="1"/>
    <cellStyle name="Uwaga 3" xfId="25998" hidden="1"/>
    <cellStyle name="Uwaga 3" xfId="26002" hidden="1"/>
    <cellStyle name="Uwaga 3" xfId="26007" hidden="1"/>
    <cellStyle name="Uwaga 3" xfId="26014" hidden="1"/>
    <cellStyle name="Uwaga 3" xfId="26018" hidden="1"/>
    <cellStyle name="Uwaga 3" xfId="26023" hidden="1"/>
    <cellStyle name="Uwaga 3" xfId="26028" hidden="1"/>
    <cellStyle name="Uwaga 3" xfId="26031" hidden="1"/>
    <cellStyle name="Uwaga 3" xfId="26036" hidden="1"/>
    <cellStyle name="Uwaga 3" xfId="26042" hidden="1"/>
    <cellStyle name="Uwaga 3" xfId="26043" hidden="1"/>
    <cellStyle name="Uwaga 3" xfId="26046" hidden="1"/>
    <cellStyle name="Uwaga 3" xfId="26059" hidden="1"/>
    <cellStyle name="Uwaga 3" xfId="26063" hidden="1"/>
    <cellStyle name="Uwaga 3" xfId="26068" hidden="1"/>
    <cellStyle name="Uwaga 3" xfId="26075" hidden="1"/>
    <cellStyle name="Uwaga 3" xfId="26080" hidden="1"/>
    <cellStyle name="Uwaga 3" xfId="26084" hidden="1"/>
    <cellStyle name="Uwaga 3" xfId="26089" hidden="1"/>
    <cellStyle name="Uwaga 3" xfId="26093" hidden="1"/>
    <cellStyle name="Uwaga 3" xfId="26098" hidden="1"/>
    <cellStyle name="Uwaga 3" xfId="26102" hidden="1"/>
    <cellStyle name="Uwaga 3" xfId="26103" hidden="1"/>
    <cellStyle name="Uwaga 3" xfId="26105" hidden="1"/>
    <cellStyle name="Uwaga 3" xfId="26117" hidden="1"/>
    <cellStyle name="Uwaga 3" xfId="26118" hidden="1"/>
    <cellStyle name="Uwaga 3" xfId="26120" hidden="1"/>
    <cellStyle name="Uwaga 3" xfId="26132" hidden="1"/>
    <cellStyle name="Uwaga 3" xfId="26134" hidden="1"/>
    <cellStyle name="Uwaga 3" xfId="26137" hidden="1"/>
    <cellStyle name="Uwaga 3" xfId="26147" hidden="1"/>
    <cellStyle name="Uwaga 3" xfId="26148" hidden="1"/>
    <cellStyle name="Uwaga 3" xfId="26150" hidden="1"/>
    <cellStyle name="Uwaga 3" xfId="26162" hidden="1"/>
    <cellStyle name="Uwaga 3" xfId="26163" hidden="1"/>
    <cellStyle name="Uwaga 3" xfId="26164" hidden="1"/>
    <cellStyle name="Uwaga 3" xfId="26178" hidden="1"/>
    <cellStyle name="Uwaga 3" xfId="26181" hidden="1"/>
    <cellStyle name="Uwaga 3" xfId="26185" hidden="1"/>
    <cellStyle name="Uwaga 3" xfId="26193" hidden="1"/>
    <cellStyle name="Uwaga 3" xfId="26196" hidden="1"/>
    <cellStyle name="Uwaga 3" xfId="26200" hidden="1"/>
    <cellStyle name="Uwaga 3" xfId="26208" hidden="1"/>
    <cellStyle name="Uwaga 3" xfId="26211" hidden="1"/>
    <cellStyle name="Uwaga 3" xfId="26215" hidden="1"/>
    <cellStyle name="Uwaga 3" xfId="26222" hidden="1"/>
    <cellStyle name="Uwaga 3" xfId="26223" hidden="1"/>
    <cellStyle name="Uwaga 3" xfId="26225" hidden="1"/>
    <cellStyle name="Uwaga 3" xfId="26238" hidden="1"/>
    <cellStyle name="Uwaga 3" xfId="26241" hidden="1"/>
    <cellStyle name="Uwaga 3" xfId="26244" hidden="1"/>
    <cellStyle name="Uwaga 3" xfId="26253" hidden="1"/>
    <cellStyle name="Uwaga 3" xfId="26256" hidden="1"/>
    <cellStyle name="Uwaga 3" xfId="26260" hidden="1"/>
    <cellStyle name="Uwaga 3" xfId="26268" hidden="1"/>
    <cellStyle name="Uwaga 3" xfId="26270" hidden="1"/>
    <cellStyle name="Uwaga 3" xfId="26273" hidden="1"/>
    <cellStyle name="Uwaga 3" xfId="26282" hidden="1"/>
    <cellStyle name="Uwaga 3" xfId="26283" hidden="1"/>
    <cellStyle name="Uwaga 3" xfId="26284" hidden="1"/>
    <cellStyle name="Uwaga 3" xfId="26297" hidden="1"/>
    <cellStyle name="Uwaga 3" xfId="26298" hidden="1"/>
    <cellStyle name="Uwaga 3" xfId="26300" hidden="1"/>
    <cellStyle name="Uwaga 3" xfId="26312" hidden="1"/>
    <cellStyle name="Uwaga 3" xfId="26313" hidden="1"/>
    <cellStyle name="Uwaga 3" xfId="26315" hidden="1"/>
    <cellStyle name="Uwaga 3" xfId="26327" hidden="1"/>
    <cellStyle name="Uwaga 3" xfId="26328" hidden="1"/>
    <cellStyle name="Uwaga 3" xfId="26330" hidden="1"/>
    <cellStyle name="Uwaga 3" xfId="26342" hidden="1"/>
    <cellStyle name="Uwaga 3" xfId="26343" hidden="1"/>
    <cellStyle name="Uwaga 3" xfId="26344" hidden="1"/>
    <cellStyle name="Uwaga 3" xfId="26358" hidden="1"/>
    <cellStyle name="Uwaga 3" xfId="26360" hidden="1"/>
    <cellStyle name="Uwaga 3" xfId="26363" hidden="1"/>
    <cellStyle name="Uwaga 3" xfId="26373" hidden="1"/>
    <cellStyle name="Uwaga 3" xfId="26376" hidden="1"/>
    <cellStyle name="Uwaga 3" xfId="26379" hidden="1"/>
    <cellStyle name="Uwaga 3" xfId="26388" hidden="1"/>
    <cellStyle name="Uwaga 3" xfId="26390" hidden="1"/>
    <cellStyle name="Uwaga 3" xfId="26393" hidden="1"/>
    <cellStyle name="Uwaga 3" xfId="26402" hidden="1"/>
    <cellStyle name="Uwaga 3" xfId="26403" hidden="1"/>
    <cellStyle name="Uwaga 3" xfId="26404" hidden="1"/>
    <cellStyle name="Uwaga 3" xfId="26417" hidden="1"/>
    <cellStyle name="Uwaga 3" xfId="26419" hidden="1"/>
    <cellStyle name="Uwaga 3" xfId="26421" hidden="1"/>
    <cellStyle name="Uwaga 3" xfId="26432" hidden="1"/>
    <cellStyle name="Uwaga 3" xfId="26434" hidden="1"/>
    <cellStyle name="Uwaga 3" xfId="26436" hidden="1"/>
    <cellStyle name="Uwaga 3" xfId="26447" hidden="1"/>
    <cellStyle name="Uwaga 3" xfId="26449" hidden="1"/>
    <cellStyle name="Uwaga 3" xfId="26451" hidden="1"/>
    <cellStyle name="Uwaga 3" xfId="26462" hidden="1"/>
    <cellStyle name="Uwaga 3" xfId="26463" hidden="1"/>
    <cellStyle name="Uwaga 3" xfId="26464" hidden="1"/>
    <cellStyle name="Uwaga 3" xfId="26477" hidden="1"/>
    <cellStyle name="Uwaga 3" xfId="26479" hidden="1"/>
    <cellStyle name="Uwaga 3" xfId="26481" hidden="1"/>
    <cellStyle name="Uwaga 3" xfId="26492" hidden="1"/>
    <cellStyle name="Uwaga 3" xfId="26494" hidden="1"/>
    <cellStyle name="Uwaga 3" xfId="26496" hidden="1"/>
    <cellStyle name="Uwaga 3" xfId="26507" hidden="1"/>
    <cellStyle name="Uwaga 3" xfId="26509" hidden="1"/>
    <cellStyle name="Uwaga 3" xfId="26510" hidden="1"/>
    <cellStyle name="Uwaga 3" xfId="26522" hidden="1"/>
    <cellStyle name="Uwaga 3" xfId="26523" hidden="1"/>
    <cellStyle name="Uwaga 3" xfId="26524" hidden="1"/>
    <cellStyle name="Uwaga 3" xfId="26537" hidden="1"/>
    <cellStyle name="Uwaga 3" xfId="26539" hidden="1"/>
    <cellStyle name="Uwaga 3" xfId="26541" hidden="1"/>
    <cellStyle name="Uwaga 3" xfId="26552" hidden="1"/>
    <cellStyle name="Uwaga 3" xfId="26554" hidden="1"/>
    <cellStyle name="Uwaga 3" xfId="26556" hidden="1"/>
    <cellStyle name="Uwaga 3" xfId="26567" hidden="1"/>
    <cellStyle name="Uwaga 3" xfId="26569" hidden="1"/>
    <cellStyle name="Uwaga 3" xfId="26571" hidden="1"/>
    <cellStyle name="Uwaga 3" xfId="26582" hidden="1"/>
    <cellStyle name="Uwaga 3" xfId="26583" hidden="1"/>
    <cellStyle name="Uwaga 3" xfId="26585" hidden="1"/>
    <cellStyle name="Uwaga 3" xfId="26596" hidden="1"/>
    <cellStyle name="Uwaga 3" xfId="26598" hidden="1"/>
    <cellStyle name="Uwaga 3" xfId="26599" hidden="1"/>
    <cellStyle name="Uwaga 3" xfId="26608" hidden="1"/>
    <cellStyle name="Uwaga 3" xfId="26611" hidden="1"/>
    <cellStyle name="Uwaga 3" xfId="26613" hidden="1"/>
    <cellStyle name="Uwaga 3" xfId="26624" hidden="1"/>
    <cellStyle name="Uwaga 3" xfId="26626" hidden="1"/>
    <cellStyle name="Uwaga 3" xfId="26628" hidden="1"/>
    <cellStyle name="Uwaga 3" xfId="26640" hidden="1"/>
    <cellStyle name="Uwaga 3" xfId="26642" hidden="1"/>
    <cellStyle name="Uwaga 3" xfId="26644" hidden="1"/>
    <cellStyle name="Uwaga 3" xfId="26652" hidden="1"/>
    <cellStyle name="Uwaga 3" xfId="26654" hidden="1"/>
    <cellStyle name="Uwaga 3" xfId="26657" hidden="1"/>
    <cellStyle name="Uwaga 3" xfId="26647" hidden="1"/>
    <cellStyle name="Uwaga 3" xfId="26646" hidden="1"/>
    <cellStyle name="Uwaga 3" xfId="26645" hidden="1"/>
    <cellStyle name="Uwaga 3" xfId="26632" hidden="1"/>
    <cellStyle name="Uwaga 3" xfId="26631" hidden="1"/>
    <cellStyle name="Uwaga 3" xfId="26630" hidden="1"/>
    <cellStyle name="Uwaga 3" xfId="26617" hidden="1"/>
    <cellStyle name="Uwaga 3" xfId="26616" hidden="1"/>
    <cellStyle name="Uwaga 3" xfId="26615" hidden="1"/>
    <cellStyle name="Uwaga 3" xfId="26602" hidden="1"/>
    <cellStyle name="Uwaga 3" xfId="26601" hidden="1"/>
    <cellStyle name="Uwaga 3" xfId="26600" hidden="1"/>
    <cellStyle name="Uwaga 3" xfId="26587" hidden="1"/>
    <cellStyle name="Uwaga 3" xfId="26586" hidden="1"/>
    <cellStyle name="Uwaga 3" xfId="26584" hidden="1"/>
    <cellStyle name="Uwaga 3" xfId="26573" hidden="1"/>
    <cellStyle name="Uwaga 3" xfId="26570" hidden="1"/>
    <cellStyle name="Uwaga 3" xfId="26568" hidden="1"/>
    <cellStyle name="Uwaga 3" xfId="26558" hidden="1"/>
    <cellStyle name="Uwaga 3" xfId="26555" hidden="1"/>
    <cellStyle name="Uwaga 3" xfId="26553" hidden="1"/>
    <cellStyle name="Uwaga 3" xfId="26543" hidden="1"/>
    <cellStyle name="Uwaga 3" xfId="26540" hidden="1"/>
    <cellStyle name="Uwaga 3" xfId="26538" hidden="1"/>
    <cellStyle name="Uwaga 3" xfId="26528" hidden="1"/>
    <cellStyle name="Uwaga 3" xfId="26526" hidden="1"/>
    <cellStyle name="Uwaga 3" xfId="26525" hidden="1"/>
    <cellStyle name="Uwaga 3" xfId="26513" hidden="1"/>
    <cellStyle name="Uwaga 3" xfId="26511" hidden="1"/>
    <cellStyle name="Uwaga 3" xfId="26508" hidden="1"/>
    <cellStyle name="Uwaga 3" xfId="26498" hidden="1"/>
    <cellStyle name="Uwaga 3" xfId="26495" hidden="1"/>
    <cellStyle name="Uwaga 3" xfId="26493" hidden="1"/>
    <cellStyle name="Uwaga 3" xfId="26483" hidden="1"/>
    <cellStyle name="Uwaga 3" xfId="26480" hidden="1"/>
    <cellStyle name="Uwaga 3" xfId="26478" hidden="1"/>
    <cellStyle name="Uwaga 3" xfId="26468" hidden="1"/>
    <cellStyle name="Uwaga 3" xfId="26466" hidden="1"/>
    <cellStyle name="Uwaga 3" xfId="26465" hidden="1"/>
    <cellStyle name="Uwaga 3" xfId="26453" hidden="1"/>
    <cellStyle name="Uwaga 3" xfId="26450" hidden="1"/>
    <cellStyle name="Uwaga 3" xfId="26448" hidden="1"/>
    <cellStyle name="Uwaga 3" xfId="26438" hidden="1"/>
    <cellStyle name="Uwaga 3" xfId="26435" hidden="1"/>
    <cellStyle name="Uwaga 3" xfId="26433" hidden="1"/>
    <cellStyle name="Uwaga 3" xfId="26423" hidden="1"/>
    <cellStyle name="Uwaga 3" xfId="26420" hidden="1"/>
    <cellStyle name="Uwaga 3" xfId="26418" hidden="1"/>
    <cellStyle name="Uwaga 3" xfId="26408" hidden="1"/>
    <cellStyle name="Uwaga 3" xfId="26406" hidden="1"/>
    <cellStyle name="Uwaga 3" xfId="26405" hidden="1"/>
    <cellStyle name="Uwaga 3" xfId="26392" hidden="1"/>
    <cellStyle name="Uwaga 3" xfId="26389" hidden="1"/>
    <cellStyle name="Uwaga 3" xfId="26387" hidden="1"/>
    <cellStyle name="Uwaga 3" xfId="26377" hidden="1"/>
    <cellStyle name="Uwaga 3" xfId="26374" hidden="1"/>
    <cellStyle name="Uwaga 3" xfId="26372" hidden="1"/>
    <cellStyle name="Uwaga 3" xfId="26362" hidden="1"/>
    <cellStyle name="Uwaga 3" xfId="26359" hidden="1"/>
    <cellStyle name="Uwaga 3" xfId="26357" hidden="1"/>
    <cellStyle name="Uwaga 3" xfId="26348" hidden="1"/>
    <cellStyle name="Uwaga 3" xfId="26346" hidden="1"/>
    <cellStyle name="Uwaga 3" xfId="26345" hidden="1"/>
    <cellStyle name="Uwaga 3" xfId="26333" hidden="1"/>
    <cellStyle name="Uwaga 3" xfId="26331" hidden="1"/>
    <cellStyle name="Uwaga 3" xfId="26329" hidden="1"/>
    <cellStyle name="Uwaga 3" xfId="26318" hidden="1"/>
    <cellStyle name="Uwaga 3" xfId="26316" hidden="1"/>
    <cellStyle name="Uwaga 3" xfId="26314" hidden="1"/>
    <cellStyle name="Uwaga 3" xfId="26303" hidden="1"/>
    <cellStyle name="Uwaga 3" xfId="26301" hidden="1"/>
    <cellStyle name="Uwaga 3" xfId="26299" hidden="1"/>
    <cellStyle name="Uwaga 3" xfId="26288" hidden="1"/>
    <cellStyle name="Uwaga 3" xfId="26286" hidden="1"/>
    <cellStyle name="Uwaga 3" xfId="26285" hidden="1"/>
    <cellStyle name="Uwaga 3" xfId="26272" hidden="1"/>
    <cellStyle name="Uwaga 3" xfId="26269" hidden="1"/>
    <cellStyle name="Uwaga 3" xfId="26267" hidden="1"/>
    <cellStyle name="Uwaga 3" xfId="26257" hidden="1"/>
    <cellStyle name="Uwaga 3" xfId="26254" hidden="1"/>
    <cellStyle name="Uwaga 3" xfId="26252" hidden="1"/>
    <cellStyle name="Uwaga 3" xfId="26242" hidden="1"/>
    <cellStyle name="Uwaga 3" xfId="26239" hidden="1"/>
    <cellStyle name="Uwaga 3" xfId="26237" hidden="1"/>
    <cellStyle name="Uwaga 3" xfId="26228" hidden="1"/>
    <cellStyle name="Uwaga 3" xfId="26226" hidden="1"/>
    <cellStyle name="Uwaga 3" xfId="26224" hidden="1"/>
    <cellStyle name="Uwaga 3" xfId="26212" hidden="1"/>
    <cellStyle name="Uwaga 3" xfId="26209" hidden="1"/>
    <cellStyle name="Uwaga 3" xfId="26207" hidden="1"/>
    <cellStyle name="Uwaga 3" xfId="26197" hidden="1"/>
    <cellStyle name="Uwaga 3" xfId="26194" hidden="1"/>
    <cellStyle name="Uwaga 3" xfId="26192" hidden="1"/>
    <cellStyle name="Uwaga 3" xfId="26182" hidden="1"/>
    <cellStyle name="Uwaga 3" xfId="26179" hidden="1"/>
    <cellStyle name="Uwaga 3" xfId="26177" hidden="1"/>
    <cellStyle name="Uwaga 3" xfId="26170" hidden="1"/>
    <cellStyle name="Uwaga 3" xfId="26167" hidden="1"/>
    <cellStyle name="Uwaga 3" xfId="26165" hidden="1"/>
    <cellStyle name="Uwaga 3" xfId="26155" hidden="1"/>
    <cellStyle name="Uwaga 3" xfId="26152" hidden="1"/>
    <cellStyle name="Uwaga 3" xfId="26149" hidden="1"/>
    <cellStyle name="Uwaga 3" xfId="26140" hidden="1"/>
    <cellStyle name="Uwaga 3" xfId="26136" hidden="1"/>
    <cellStyle name="Uwaga 3" xfId="26133" hidden="1"/>
    <cellStyle name="Uwaga 3" xfId="26125" hidden="1"/>
    <cellStyle name="Uwaga 3" xfId="26122" hidden="1"/>
    <cellStyle name="Uwaga 3" xfId="26119" hidden="1"/>
    <cellStyle name="Uwaga 3" xfId="26110" hidden="1"/>
    <cellStyle name="Uwaga 3" xfId="26107" hidden="1"/>
    <cellStyle name="Uwaga 3" xfId="26104" hidden="1"/>
    <cellStyle name="Uwaga 3" xfId="26094" hidden="1"/>
    <cellStyle name="Uwaga 3" xfId="26090" hidden="1"/>
    <cellStyle name="Uwaga 3" xfId="26087" hidden="1"/>
    <cellStyle name="Uwaga 3" xfId="26078" hidden="1"/>
    <cellStyle name="Uwaga 3" xfId="26074" hidden="1"/>
    <cellStyle name="Uwaga 3" xfId="26072" hidden="1"/>
    <cellStyle name="Uwaga 3" xfId="26064" hidden="1"/>
    <cellStyle name="Uwaga 3" xfId="26060" hidden="1"/>
    <cellStyle name="Uwaga 3" xfId="26057" hidden="1"/>
    <cellStyle name="Uwaga 3" xfId="26050" hidden="1"/>
    <cellStyle name="Uwaga 3" xfId="26047" hidden="1"/>
    <cellStyle name="Uwaga 3" xfId="26044" hidden="1"/>
    <cellStyle name="Uwaga 3" xfId="26035" hidden="1"/>
    <cellStyle name="Uwaga 3" xfId="26030" hidden="1"/>
    <cellStyle name="Uwaga 3" xfId="26027" hidden="1"/>
    <cellStyle name="Uwaga 3" xfId="26020" hidden="1"/>
    <cellStyle name="Uwaga 3" xfId="26015" hidden="1"/>
    <cellStyle name="Uwaga 3" xfId="26012" hidden="1"/>
    <cellStyle name="Uwaga 3" xfId="26005" hidden="1"/>
    <cellStyle name="Uwaga 3" xfId="26000" hidden="1"/>
    <cellStyle name="Uwaga 3" xfId="25997" hidden="1"/>
    <cellStyle name="Uwaga 3" xfId="25991" hidden="1"/>
    <cellStyle name="Uwaga 3" xfId="25987" hidden="1"/>
    <cellStyle name="Uwaga 3" xfId="25984" hidden="1"/>
    <cellStyle name="Uwaga 3" xfId="25976" hidden="1"/>
    <cellStyle name="Uwaga 3" xfId="25971" hidden="1"/>
    <cellStyle name="Uwaga 3" xfId="25967" hidden="1"/>
    <cellStyle name="Uwaga 3" xfId="25961" hidden="1"/>
    <cellStyle name="Uwaga 3" xfId="25956" hidden="1"/>
    <cellStyle name="Uwaga 3" xfId="25952" hidden="1"/>
    <cellStyle name="Uwaga 3" xfId="25946" hidden="1"/>
    <cellStyle name="Uwaga 3" xfId="25941" hidden="1"/>
    <cellStyle name="Uwaga 3" xfId="25937" hidden="1"/>
    <cellStyle name="Uwaga 3" xfId="25932" hidden="1"/>
    <cellStyle name="Uwaga 3" xfId="25928" hidden="1"/>
    <cellStyle name="Uwaga 3" xfId="25924" hidden="1"/>
    <cellStyle name="Uwaga 3" xfId="25916" hidden="1"/>
    <cellStyle name="Uwaga 3" xfId="25911" hidden="1"/>
    <cellStyle name="Uwaga 3" xfId="25907" hidden="1"/>
    <cellStyle name="Uwaga 3" xfId="25901" hidden="1"/>
    <cellStyle name="Uwaga 3" xfId="25896" hidden="1"/>
    <cellStyle name="Uwaga 3" xfId="25892" hidden="1"/>
    <cellStyle name="Uwaga 3" xfId="25886" hidden="1"/>
    <cellStyle name="Uwaga 3" xfId="25881" hidden="1"/>
    <cellStyle name="Uwaga 3" xfId="25877" hidden="1"/>
    <cellStyle name="Uwaga 3" xfId="25873" hidden="1"/>
    <cellStyle name="Uwaga 3" xfId="25868" hidden="1"/>
    <cellStyle name="Uwaga 3" xfId="25863" hidden="1"/>
    <cellStyle name="Uwaga 3" xfId="25858" hidden="1"/>
    <cellStyle name="Uwaga 3" xfId="25854" hidden="1"/>
    <cellStyle name="Uwaga 3" xfId="25850" hidden="1"/>
    <cellStyle name="Uwaga 3" xfId="25843" hidden="1"/>
    <cellStyle name="Uwaga 3" xfId="25839" hidden="1"/>
    <cellStyle name="Uwaga 3" xfId="25834" hidden="1"/>
    <cellStyle name="Uwaga 3" xfId="25828" hidden="1"/>
    <cellStyle name="Uwaga 3" xfId="25824" hidden="1"/>
    <cellStyle name="Uwaga 3" xfId="25819" hidden="1"/>
    <cellStyle name="Uwaga 3" xfId="25813" hidden="1"/>
    <cellStyle name="Uwaga 3" xfId="25809" hidden="1"/>
    <cellStyle name="Uwaga 3" xfId="25804" hidden="1"/>
    <cellStyle name="Uwaga 3" xfId="25798" hidden="1"/>
    <cellStyle name="Uwaga 3" xfId="25794" hidden="1"/>
    <cellStyle name="Uwaga 3" xfId="25790" hidden="1"/>
    <cellStyle name="Uwaga 3" xfId="26650" hidden="1"/>
    <cellStyle name="Uwaga 3" xfId="26649" hidden="1"/>
    <cellStyle name="Uwaga 3" xfId="26648" hidden="1"/>
    <cellStyle name="Uwaga 3" xfId="26635" hidden="1"/>
    <cellStyle name="Uwaga 3" xfId="26634" hidden="1"/>
    <cellStyle name="Uwaga 3" xfId="26633" hidden="1"/>
    <cellStyle name="Uwaga 3" xfId="26620" hidden="1"/>
    <cellStyle name="Uwaga 3" xfId="26619" hidden="1"/>
    <cellStyle name="Uwaga 3" xfId="26618" hidden="1"/>
    <cellStyle name="Uwaga 3" xfId="26605" hidden="1"/>
    <cellStyle name="Uwaga 3" xfId="26604" hidden="1"/>
    <cellStyle name="Uwaga 3" xfId="26603" hidden="1"/>
    <cellStyle name="Uwaga 3" xfId="26590" hidden="1"/>
    <cellStyle name="Uwaga 3" xfId="26589" hidden="1"/>
    <cellStyle name="Uwaga 3" xfId="26588" hidden="1"/>
    <cellStyle name="Uwaga 3" xfId="26576" hidden="1"/>
    <cellStyle name="Uwaga 3" xfId="26574" hidden="1"/>
    <cellStyle name="Uwaga 3" xfId="26572" hidden="1"/>
    <cellStyle name="Uwaga 3" xfId="26561" hidden="1"/>
    <cellStyle name="Uwaga 3" xfId="26559" hidden="1"/>
    <cellStyle name="Uwaga 3" xfId="26557" hidden="1"/>
    <cellStyle name="Uwaga 3" xfId="26546" hidden="1"/>
    <cellStyle name="Uwaga 3" xfId="26544" hidden="1"/>
    <cellStyle name="Uwaga 3" xfId="26542" hidden="1"/>
    <cellStyle name="Uwaga 3" xfId="26531" hidden="1"/>
    <cellStyle name="Uwaga 3" xfId="26529" hidden="1"/>
    <cellStyle name="Uwaga 3" xfId="26527" hidden="1"/>
    <cellStyle name="Uwaga 3" xfId="26516" hidden="1"/>
    <cellStyle name="Uwaga 3" xfId="26514" hidden="1"/>
    <cellStyle name="Uwaga 3" xfId="26512" hidden="1"/>
    <cellStyle name="Uwaga 3" xfId="26501" hidden="1"/>
    <cellStyle name="Uwaga 3" xfId="26499" hidden="1"/>
    <cellStyle name="Uwaga 3" xfId="26497" hidden="1"/>
    <cellStyle name="Uwaga 3" xfId="26486" hidden="1"/>
    <cellStyle name="Uwaga 3" xfId="26484" hidden="1"/>
    <cellStyle name="Uwaga 3" xfId="26482" hidden="1"/>
    <cellStyle name="Uwaga 3" xfId="26471" hidden="1"/>
    <cellStyle name="Uwaga 3" xfId="26469" hidden="1"/>
    <cellStyle name="Uwaga 3" xfId="26467" hidden="1"/>
    <cellStyle name="Uwaga 3" xfId="26456" hidden="1"/>
    <cellStyle name="Uwaga 3" xfId="26454" hidden="1"/>
    <cellStyle name="Uwaga 3" xfId="26452" hidden="1"/>
    <cellStyle name="Uwaga 3" xfId="26441" hidden="1"/>
    <cellStyle name="Uwaga 3" xfId="26439" hidden="1"/>
    <cellStyle name="Uwaga 3" xfId="26437" hidden="1"/>
    <cellStyle name="Uwaga 3" xfId="26426" hidden="1"/>
    <cellStyle name="Uwaga 3" xfId="26424" hidden="1"/>
    <cellStyle name="Uwaga 3" xfId="26422" hidden="1"/>
    <cellStyle name="Uwaga 3" xfId="26411" hidden="1"/>
    <cellStyle name="Uwaga 3" xfId="26409" hidden="1"/>
    <cellStyle name="Uwaga 3" xfId="26407" hidden="1"/>
    <cellStyle name="Uwaga 3" xfId="26396" hidden="1"/>
    <cellStyle name="Uwaga 3" xfId="26394" hidden="1"/>
    <cellStyle name="Uwaga 3" xfId="26391" hidden="1"/>
    <cellStyle name="Uwaga 3" xfId="26381" hidden="1"/>
    <cellStyle name="Uwaga 3" xfId="26378" hidden="1"/>
    <cellStyle name="Uwaga 3" xfId="26375" hidden="1"/>
    <cellStyle name="Uwaga 3" xfId="26366" hidden="1"/>
    <cellStyle name="Uwaga 3" xfId="26364" hidden="1"/>
    <cellStyle name="Uwaga 3" xfId="26361" hidden="1"/>
    <cellStyle name="Uwaga 3" xfId="26351" hidden="1"/>
    <cellStyle name="Uwaga 3" xfId="26349" hidden="1"/>
    <cellStyle name="Uwaga 3" xfId="26347" hidden="1"/>
    <cellStyle name="Uwaga 3" xfId="26336" hidden="1"/>
    <cellStyle name="Uwaga 3" xfId="26334" hidden="1"/>
    <cellStyle name="Uwaga 3" xfId="26332" hidden="1"/>
    <cellStyle name="Uwaga 3" xfId="26321" hidden="1"/>
    <cellStyle name="Uwaga 3" xfId="26319" hidden="1"/>
    <cellStyle name="Uwaga 3" xfId="26317" hidden="1"/>
    <cellStyle name="Uwaga 3" xfId="26306" hidden="1"/>
    <cellStyle name="Uwaga 3" xfId="26304" hidden="1"/>
    <cellStyle name="Uwaga 3" xfId="26302" hidden="1"/>
    <cellStyle name="Uwaga 3" xfId="26291" hidden="1"/>
    <cellStyle name="Uwaga 3" xfId="26289" hidden="1"/>
    <cellStyle name="Uwaga 3" xfId="26287" hidden="1"/>
    <cellStyle name="Uwaga 3" xfId="26276" hidden="1"/>
    <cellStyle name="Uwaga 3" xfId="26274" hidden="1"/>
    <cellStyle name="Uwaga 3" xfId="26271" hidden="1"/>
    <cellStyle name="Uwaga 3" xfId="26261" hidden="1"/>
    <cellStyle name="Uwaga 3" xfId="26258" hidden="1"/>
    <cellStyle name="Uwaga 3" xfId="26255" hidden="1"/>
    <cellStyle name="Uwaga 3" xfId="26246" hidden="1"/>
    <cellStyle name="Uwaga 3" xfId="26243" hidden="1"/>
    <cellStyle name="Uwaga 3" xfId="26240" hidden="1"/>
    <cellStyle name="Uwaga 3" xfId="26231" hidden="1"/>
    <cellStyle name="Uwaga 3" xfId="26229" hidden="1"/>
    <cellStyle name="Uwaga 3" xfId="26227" hidden="1"/>
    <cellStyle name="Uwaga 3" xfId="26216" hidden="1"/>
    <cellStyle name="Uwaga 3" xfId="26213" hidden="1"/>
    <cellStyle name="Uwaga 3" xfId="26210" hidden="1"/>
    <cellStyle name="Uwaga 3" xfId="26201" hidden="1"/>
    <cellStyle name="Uwaga 3" xfId="26198" hidden="1"/>
    <cellStyle name="Uwaga 3" xfId="26195" hidden="1"/>
    <cellStyle name="Uwaga 3" xfId="26186" hidden="1"/>
    <cellStyle name="Uwaga 3" xfId="26183" hidden="1"/>
    <cellStyle name="Uwaga 3" xfId="26180" hidden="1"/>
    <cellStyle name="Uwaga 3" xfId="26173" hidden="1"/>
    <cellStyle name="Uwaga 3" xfId="26169" hidden="1"/>
    <cellStyle name="Uwaga 3" xfId="26166" hidden="1"/>
    <cellStyle name="Uwaga 3" xfId="26158" hidden="1"/>
    <cellStyle name="Uwaga 3" xfId="26154" hidden="1"/>
    <cellStyle name="Uwaga 3" xfId="26151" hidden="1"/>
    <cellStyle name="Uwaga 3" xfId="26143" hidden="1"/>
    <cellStyle name="Uwaga 3" xfId="26139" hidden="1"/>
    <cellStyle name="Uwaga 3" xfId="26135" hidden="1"/>
    <cellStyle name="Uwaga 3" xfId="26128" hidden="1"/>
    <cellStyle name="Uwaga 3" xfId="26124" hidden="1"/>
    <cellStyle name="Uwaga 3" xfId="26121" hidden="1"/>
    <cellStyle name="Uwaga 3" xfId="26113" hidden="1"/>
    <cellStyle name="Uwaga 3" xfId="26109" hidden="1"/>
    <cellStyle name="Uwaga 3" xfId="26106" hidden="1"/>
    <cellStyle name="Uwaga 3" xfId="26097" hidden="1"/>
    <cellStyle name="Uwaga 3" xfId="26092" hidden="1"/>
    <cellStyle name="Uwaga 3" xfId="26088" hidden="1"/>
    <cellStyle name="Uwaga 3" xfId="26082" hidden="1"/>
    <cellStyle name="Uwaga 3" xfId="26077" hidden="1"/>
    <cellStyle name="Uwaga 3" xfId="26073" hidden="1"/>
    <cellStyle name="Uwaga 3" xfId="26067" hidden="1"/>
    <cellStyle name="Uwaga 3" xfId="26062" hidden="1"/>
    <cellStyle name="Uwaga 3" xfId="26058" hidden="1"/>
    <cellStyle name="Uwaga 3" xfId="26053" hidden="1"/>
    <cellStyle name="Uwaga 3" xfId="26049" hidden="1"/>
    <cellStyle name="Uwaga 3" xfId="26045" hidden="1"/>
    <cellStyle name="Uwaga 3" xfId="26038" hidden="1"/>
    <cellStyle name="Uwaga 3" xfId="26033" hidden="1"/>
    <cellStyle name="Uwaga 3" xfId="26029" hidden="1"/>
    <cellStyle name="Uwaga 3" xfId="26022" hidden="1"/>
    <cellStyle name="Uwaga 3" xfId="26017" hidden="1"/>
    <cellStyle name="Uwaga 3" xfId="26013" hidden="1"/>
    <cellStyle name="Uwaga 3" xfId="26008" hidden="1"/>
    <cellStyle name="Uwaga 3" xfId="26003" hidden="1"/>
    <cellStyle name="Uwaga 3" xfId="25999" hidden="1"/>
    <cellStyle name="Uwaga 3" xfId="25993" hidden="1"/>
    <cellStyle name="Uwaga 3" xfId="25989" hidden="1"/>
    <cellStyle name="Uwaga 3" xfId="25986" hidden="1"/>
    <cellStyle name="Uwaga 3" xfId="25979" hidden="1"/>
    <cellStyle name="Uwaga 3" xfId="25974" hidden="1"/>
    <cellStyle name="Uwaga 3" xfId="25969" hidden="1"/>
    <cellStyle name="Uwaga 3" xfId="25963" hidden="1"/>
    <cellStyle name="Uwaga 3" xfId="25958" hidden="1"/>
    <cellStyle name="Uwaga 3" xfId="25953" hidden="1"/>
    <cellStyle name="Uwaga 3" xfId="25948" hidden="1"/>
    <cellStyle name="Uwaga 3" xfId="25943" hidden="1"/>
    <cellStyle name="Uwaga 3" xfId="25938" hidden="1"/>
    <cellStyle name="Uwaga 3" xfId="25934" hidden="1"/>
    <cellStyle name="Uwaga 3" xfId="25930" hidden="1"/>
    <cellStyle name="Uwaga 3" xfId="25925" hidden="1"/>
    <cellStyle name="Uwaga 3" xfId="25918" hidden="1"/>
    <cellStyle name="Uwaga 3" xfId="25913" hidden="1"/>
    <cellStyle name="Uwaga 3" xfId="25908" hidden="1"/>
    <cellStyle name="Uwaga 3" xfId="25902" hidden="1"/>
    <cellStyle name="Uwaga 3" xfId="25897" hidden="1"/>
    <cellStyle name="Uwaga 3" xfId="25893" hidden="1"/>
    <cellStyle name="Uwaga 3" xfId="25888" hidden="1"/>
    <cellStyle name="Uwaga 3" xfId="25883" hidden="1"/>
    <cellStyle name="Uwaga 3" xfId="25878" hidden="1"/>
    <cellStyle name="Uwaga 3" xfId="25874" hidden="1"/>
    <cellStyle name="Uwaga 3" xfId="25869" hidden="1"/>
    <cellStyle name="Uwaga 3" xfId="25864" hidden="1"/>
    <cellStyle name="Uwaga 3" xfId="25859" hidden="1"/>
    <cellStyle name="Uwaga 3" xfId="25855" hidden="1"/>
    <cellStyle name="Uwaga 3" xfId="25851" hidden="1"/>
    <cellStyle name="Uwaga 3" xfId="25844" hidden="1"/>
    <cellStyle name="Uwaga 3" xfId="25840" hidden="1"/>
    <cellStyle name="Uwaga 3" xfId="25835" hidden="1"/>
    <cellStyle name="Uwaga 3" xfId="25829" hidden="1"/>
    <cellStyle name="Uwaga 3" xfId="25825" hidden="1"/>
    <cellStyle name="Uwaga 3" xfId="25820" hidden="1"/>
    <cellStyle name="Uwaga 3" xfId="25814" hidden="1"/>
    <cellStyle name="Uwaga 3" xfId="25810" hidden="1"/>
    <cellStyle name="Uwaga 3" xfId="25806" hidden="1"/>
    <cellStyle name="Uwaga 3" xfId="25799" hidden="1"/>
    <cellStyle name="Uwaga 3" xfId="25795" hidden="1"/>
    <cellStyle name="Uwaga 3" xfId="25791" hidden="1"/>
    <cellStyle name="Uwaga 3" xfId="26655" hidden="1"/>
    <cellStyle name="Uwaga 3" xfId="26653" hidden="1"/>
    <cellStyle name="Uwaga 3" xfId="26651" hidden="1"/>
    <cellStyle name="Uwaga 3" xfId="26638" hidden="1"/>
    <cellStyle name="Uwaga 3" xfId="26637" hidden="1"/>
    <cellStyle name="Uwaga 3" xfId="26636" hidden="1"/>
    <cellStyle name="Uwaga 3" xfId="26623" hidden="1"/>
    <cellStyle name="Uwaga 3" xfId="26622" hidden="1"/>
    <cellStyle name="Uwaga 3" xfId="26621" hidden="1"/>
    <cellStyle name="Uwaga 3" xfId="26609" hidden="1"/>
    <cellStyle name="Uwaga 3" xfId="26607" hidden="1"/>
    <cellStyle name="Uwaga 3" xfId="26606" hidden="1"/>
    <cellStyle name="Uwaga 3" xfId="26593" hidden="1"/>
    <cellStyle name="Uwaga 3" xfId="26592" hidden="1"/>
    <cellStyle name="Uwaga 3" xfId="26591" hidden="1"/>
    <cellStyle name="Uwaga 3" xfId="26579" hidden="1"/>
    <cellStyle name="Uwaga 3" xfId="26577" hidden="1"/>
    <cellStyle name="Uwaga 3" xfId="26575" hidden="1"/>
    <cellStyle name="Uwaga 3" xfId="26564" hidden="1"/>
    <cellStyle name="Uwaga 3" xfId="26562" hidden="1"/>
    <cellStyle name="Uwaga 3" xfId="26560" hidden="1"/>
    <cellStyle name="Uwaga 3" xfId="26549" hidden="1"/>
    <cellStyle name="Uwaga 3" xfId="26547" hidden="1"/>
    <cellStyle name="Uwaga 3" xfId="26545" hidden="1"/>
    <cellStyle name="Uwaga 3" xfId="26534" hidden="1"/>
    <cellStyle name="Uwaga 3" xfId="26532" hidden="1"/>
    <cellStyle name="Uwaga 3" xfId="26530" hidden="1"/>
    <cellStyle name="Uwaga 3" xfId="26519" hidden="1"/>
    <cellStyle name="Uwaga 3" xfId="26517" hidden="1"/>
    <cellStyle name="Uwaga 3" xfId="26515" hidden="1"/>
    <cellStyle name="Uwaga 3" xfId="26504" hidden="1"/>
    <cellStyle name="Uwaga 3" xfId="26502" hidden="1"/>
    <cellStyle name="Uwaga 3" xfId="26500" hidden="1"/>
    <cellStyle name="Uwaga 3" xfId="26489" hidden="1"/>
    <cellStyle name="Uwaga 3" xfId="26487" hidden="1"/>
    <cellStyle name="Uwaga 3" xfId="26485" hidden="1"/>
    <cellStyle name="Uwaga 3" xfId="26474" hidden="1"/>
    <cellStyle name="Uwaga 3" xfId="26472" hidden="1"/>
    <cellStyle name="Uwaga 3" xfId="26470" hidden="1"/>
    <cellStyle name="Uwaga 3" xfId="26459" hidden="1"/>
    <cellStyle name="Uwaga 3" xfId="26457" hidden="1"/>
    <cellStyle name="Uwaga 3" xfId="26455" hidden="1"/>
    <cellStyle name="Uwaga 3" xfId="26444" hidden="1"/>
    <cellStyle name="Uwaga 3" xfId="26442" hidden="1"/>
    <cellStyle name="Uwaga 3" xfId="26440" hidden="1"/>
    <cellStyle name="Uwaga 3" xfId="26429" hidden="1"/>
    <cellStyle name="Uwaga 3" xfId="26427" hidden="1"/>
    <cellStyle name="Uwaga 3" xfId="26425" hidden="1"/>
    <cellStyle name="Uwaga 3" xfId="26414" hidden="1"/>
    <cellStyle name="Uwaga 3" xfId="26412" hidden="1"/>
    <cellStyle name="Uwaga 3" xfId="26410" hidden="1"/>
    <cellStyle name="Uwaga 3" xfId="26399" hidden="1"/>
    <cellStyle name="Uwaga 3" xfId="26397" hidden="1"/>
    <cellStyle name="Uwaga 3" xfId="26395" hidden="1"/>
    <cellStyle name="Uwaga 3" xfId="26384" hidden="1"/>
    <cellStyle name="Uwaga 3" xfId="26382" hidden="1"/>
    <cellStyle name="Uwaga 3" xfId="26380" hidden="1"/>
    <cellStyle name="Uwaga 3" xfId="26369" hidden="1"/>
    <cellStyle name="Uwaga 3" xfId="26367" hidden="1"/>
    <cellStyle name="Uwaga 3" xfId="26365" hidden="1"/>
    <cellStyle name="Uwaga 3" xfId="26354" hidden="1"/>
    <cellStyle name="Uwaga 3" xfId="26352" hidden="1"/>
    <cellStyle name="Uwaga 3" xfId="26350" hidden="1"/>
    <cellStyle name="Uwaga 3" xfId="26339" hidden="1"/>
    <cellStyle name="Uwaga 3" xfId="26337" hidden="1"/>
    <cellStyle name="Uwaga 3" xfId="26335" hidden="1"/>
    <cellStyle name="Uwaga 3" xfId="26324" hidden="1"/>
    <cellStyle name="Uwaga 3" xfId="26322" hidden="1"/>
    <cellStyle name="Uwaga 3" xfId="26320" hidden="1"/>
    <cellStyle name="Uwaga 3" xfId="26309" hidden="1"/>
    <cellStyle name="Uwaga 3" xfId="26307" hidden="1"/>
    <cellStyle name="Uwaga 3" xfId="26305" hidden="1"/>
    <cellStyle name="Uwaga 3" xfId="26294" hidden="1"/>
    <cellStyle name="Uwaga 3" xfId="26292" hidden="1"/>
    <cellStyle name="Uwaga 3" xfId="26290" hidden="1"/>
    <cellStyle name="Uwaga 3" xfId="26279" hidden="1"/>
    <cellStyle name="Uwaga 3" xfId="26277" hidden="1"/>
    <cellStyle name="Uwaga 3" xfId="26275" hidden="1"/>
    <cellStyle name="Uwaga 3" xfId="26264" hidden="1"/>
    <cellStyle name="Uwaga 3" xfId="26262" hidden="1"/>
    <cellStyle name="Uwaga 3" xfId="26259" hidden="1"/>
    <cellStyle name="Uwaga 3" xfId="26249" hidden="1"/>
    <cellStyle name="Uwaga 3" xfId="26247" hidden="1"/>
    <cellStyle name="Uwaga 3" xfId="26245" hidden="1"/>
    <cellStyle name="Uwaga 3" xfId="26234" hidden="1"/>
    <cellStyle name="Uwaga 3" xfId="26232" hidden="1"/>
    <cellStyle name="Uwaga 3" xfId="26230" hidden="1"/>
    <cellStyle name="Uwaga 3" xfId="26219" hidden="1"/>
    <cellStyle name="Uwaga 3" xfId="26217" hidden="1"/>
    <cellStyle name="Uwaga 3" xfId="26214" hidden="1"/>
    <cellStyle name="Uwaga 3" xfId="26204" hidden="1"/>
    <cellStyle name="Uwaga 3" xfId="26202" hidden="1"/>
    <cellStyle name="Uwaga 3" xfId="26199" hidden="1"/>
    <cellStyle name="Uwaga 3" xfId="26189" hidden="1"/>
    <cellStyle name="Uwaga 3" xfId="26187" hidden="1"/>
    <cellStyle name="Uwaga 3" xfId="26184" hidden="1"/>
    <cellStyle name="Uwaga 3" xfId="26175" hidden="1"/>
    <cellStyle name="Uwaga 3" xfId="26172" hidden="1"/>
    <cellStyle name="Uwaga 3" xfId="26168" hidden="1"/>
    <cellStyle name="Uwaga 3" xfId="26160" hidden="1"/>
    <cellStyle name="Uwaga 3" xfId="26157" hidden="1"/>
    <cellStyle name="Uwaga 3" xfId="26153" hidden="1"/>
    <cellStyle name="Uwaga 3" xfId="26145" hidden="1"/>
    <cellStyle name="Uwaga 3" xfId="26142" hidden="1"/>
    <cellStyle name="Uwaga 3" xfId="26138" hidden="1"/>
    <cellStyle name="Uwaga 3" xfId="26130" hidden="1"/>
    <cellStyle name="Uwaga 3" xfId="26127" hidden="1"/>
    <cellStyle name="Uwaga 3" xfId="26123" hidden="1"/>
    <cellStyle name="Uwaga 3" xfId="26115" hidden="1"/>
    <cellStyle name="Uwaga 3" xfId="26112" hidden="1"/>
    <cellStyle name="Uwaga 3" xfId="26108" hidden="1"/>
    <cellStyle name="Uwaga 3" xfId="26100" hidden="1"/>
    <cellStyle name="Uwaga 3" xfId="26096" hidden="1"/>
    <cellStyle name="Uwaga 3" xfId="26091" hidden="1"/>
    <cellStyle name="Uwaga 3" xfId="26085" hidden="1"/>
    <cellStyle name="Uwaga 3" xfId="26081" hidden="1"/>
    <cellStyle name="Uwaga 3" xfId="26076" hidden="1"/>
    <cellStyle name="Uwaga 3" xfId="26070" hidden="1"/>
    <cellStyle name="Uwaga 3" xfId="26066" hidden="1"/>
    <cellStyle name="Uwaga 3" xfId="26061" hidden="1"/>
    <cellStyle name="Uwaga 3" xfId="26055" hidden="1"/>
    <cellStyle name="Uwaga 3" xfId="26052" hidden="1"/>
    <cellStyle name="Uwaga 3" xfId="26048" hidden="1"/>
    <cellStyle name="Uwaga 3" xfId="26040" hidden="1"/>
    <cellStyle name="Uwaga 3" xfId="26037" hidden="1"/>
    <cellStyle name="Uwaga 3" xfId="26032" hidden="1"/>
    <cellStyle name="Uwaga 3" xfId="26025" hidden="1"/>
    <cellStyle name="Uwaga 3" xfId="26021" hidden="1"/>
    <cellStyle name="Uwaga 3" xfId="26016" hidden="1"/>
    <cellStyle name="Uwaga 3" xfId="26010" hidden="1"/>
    <cellStyle name="Uwaga 3" xfId="26006" hidden="1"/>
    <cellStyle name="Uwaga 3" xfId="26001" hidden="1"/>
    <cellStyle name="Uwaga 3" xfId="25995" hidden="1"/>
    <cellStyle name="Uwaga 3" xfId="25992" hidden="1"/>
    <cellStyle name="Uwaga 3" xfId="25988" hidden="1"/>
    <cellStyle name="Uwaga 3" xfId="25980" hidden="1"/>
    <cellStyle name="Uwaga 3" xfId="25975" hidden="1"/>
    <cellStyle name="Uwaga 3" xfId="25970" hidden="1"/>
    <cellStyle name="Uwaga 3" xfId="25965" hidden="1"/>
    <cellStyle name="Uwaga 3" xfId="25960" hidden="1"/>
    <cellStyle name="Uwaga 3" xfId="25955" hidden="1"/>
    <cellStyle name="Uwaga 3" xfId="25950" hidden="1"/>
    <cellStyle name="Uwaga 3" xfId="25945" hidden="1"/>
    <cellStyle name="Uwaga 3" xfId="25940" hidden="1"/>
    <cellStyle name="Uwaga 3" xfId="25935" hidden="1"/>
    <cellStyle name="Uwaga 3" xfId="25931" hidden="1"/>
    <cellStyle name="Uwaga 3" xfId="25926" hidden="1"/>
    <cellStyle name="Uwaga 3" xfId="25919" hidden="1"/>
    <cellStyle name="Uwaga 3" xfId="25914" hidden="1"/>
    <cellStyle name="Uwaga 3" xfId="25909" hidden="1"/>
    <cellStyle name="Uwaga 3" xfId="25904" hidden="1"/>
    <cellStyle name="Uwaga 3" xfId="25899" hidden="1"/>
    <cellStyle name="Uwaga 3" xfId="25894" hidden="1"/>
    <cellStyle name="Uwaga 3" xfId="25889" hidden="1"/>
    <cellStyle name="Uwaga 3" xfId="25884" hidden="1"/>
    <cellStyle name="Uwaga 3" xfId="25879" hidden="1"/>
    <cellStyle name="Uwaga 3" xfId="25875" hidden="1"/>
    <cellStyle name="Uwaga 3" xfId="25870" hidden="1"/>
    <cellStyle name="Uwaga 3" xfId="25865" hidden="1"/>
    <cellStyle name="Uwaga 3" xfId="25860" hidden="1"/>
    <cellStyle name="Uwaga 3" xfId="25856" hidden="1"/>
    <cellStyle name="Uwaga 3" xfId="25852" hidden="1"/>
    <cellStyle name="Uwaga 3" xfId="25845" hidden="1"/>
    <cellStyle name="Uwaga 3" xfId="25841" hidden="1"/>
    <cellStyle name="Uwaga 3" xfId="25836" hidden="1"/>
    <cellStyle name="Uwaga 3" xfId="25830" hidden="1"/>
    <cellStyle name="Uwaga 3" xfId="25826" hidden="1"/>
    <cellStyle name="Uwaga 3" xfId="25821" hidden="1"/>
    <cellStyle name="Uwaga 3" xfId="25815" hidden="1"/>
    <cellStyle name="Uwaga 3" xfId="25811" hidden="1"/>
    <cellStyle name="Uwaga 3" xfId="25807" hidden="1"/>
    <cellStyle name="Uwaga 3" xfId="25800" hidden="1"/>
    <cellStyle name="Uwaga 3" xfId="25796" hidden="1"/>
    <cellStyle name="Uwaga 3" xfId="25792" hidden="1"/>
    <cellStyle name="Uwaga 3" xfId="26659" hidden="1"/>
    <cellStyle name="Uwaga 3" xfId="26658" hidden="1"/>
    <cellStyle name="Uwaga 3" xfId="26656" hidden="1"/>
    <cellStyle name="Uwaga 3" xfId="26643" hidden="1"/>
    <cellStyle name="Uwaga 3" xfId="26641" hidden="1"/>
    <cellStyle name="Uwaga 3" xfId="26639" hidden="1"/>
    <cellStyle name="Uwaga 3" xfId="26629" hidden="1"/>
    <cellStyle name="Uwaga 3" xfId="26627" hidden="1"/>
    <cellStyle name="Uwaga 3" xfId="26625" hidden="1"/>
    <cellStyle name="Uwaga 3" xfId="26614" hidden="1"/>
    <cellStyle name="Uwaga 3" xfId="26612" hidden="1"/>
    <cellStyle name="Uwaga 3" xfId="26610" hidden="1"/>
    <cellStyle name="Uwaga 3" xfId="26597" hidden="1"/>
    <cellStyle name="Uwaga 3" xfId="26595" hidden="1"/>
    <cellStyle name="Uwaga 3" xfId="26594" hidden="1"/>
    <cellStyle name="Uwaga 3" xfId="26581" hidden="1"/>
    <cellStyle name="Uwaga 3" xfId="26580" hidden="1"/>
    <cellStyle name="Uwaga 3" xfId="26578" hidden="1"/>
    <cellStyle name="Uwaga 3" xfId="26566" hidden="1"/>
    <cellStyle name="Uwaga 3" xfId="26565" hidden="1"/>
    <cellStyle name="Uwaga 3" xfId="26563" hidden="1"/>
    <cellStyle name="Uwaga 3" xfId="26551" hidden="1"/>
    <cellStyle name="Uwaga 3" xfId="26550" hidden="1"/>
    <cellStyle name="Uwaga 3" xfId="26548" hidden="1"/>
    <cellStyle name="Uwaga 3" xfId="26536" hidden="1"/>
    <cellStyle name="Uwaga 3" xfId="26535" hidden="1"/>
    <cellStyle name="Uwaga 3" xfId="26533" hidden="1"/>
    <cellStyle name="Uwaga 3" xfId="26521" hidden="1"/>
    <cellStyle name="Uwaga 3" xfId="26520" hidden="1"/>
    <cellStyle name="Uwaga 3" xfId="26518" hidden="1"/>
    <cellStyle name="Uwaga 3" xfId="26506" hidden="1"/>
    <cellStyle name="Uwaga 3" xfId="26505" hidden="1"/>
    <cellStyle name="Uwaga 3" xfId="26503" hidden="1"/>
    <cellStyle name="Uwaga 3" xfId="26491" hidden="1"/>
    <cellStyle name="Uwaga 3" xfId="26490" hidden="1"/>
    <cellStyle name="Uwaga 3" xfId="26488" hidden="1"/>
    <cellStyle name="Uwaga 3" xfId="26476" hidden="1"/>
    <cellStyle name="Uwaga 3" xfId="26475" hidden="1"/>
    <cellStyle name="Uwaga 3" xfId="26473" hidden="1"/>
    <cellStyle name="Uwaga 3" xfId="26461" hidden="1"/>
    <cellStyle name="Uwaga 3" xfId="26460" hidden="1"/>
    <cellStyle name="Uwaga 3" xfId="26458" hidden="1"/>
    <cellStyle name="Uwaga 3" xfId="26446" hidden="1"/>
    <cellStyle name="Uwaga 3" xfId="26445" hidden="1"/>
    <cellStyle name="Uwaga 3" xfId="26443" hidden="1"/>
    <cellStyle name="Uwaga 3" xfId="26431" hidden="1"/>
    <cellStyle name="Uwaga 3" xfId="26430" hidden="1"/>
    <cellStyle name="Uwaga 3" xfId="26428" hidden="1"/>
    <cellStyle name="Uwaga 3" xfId="26416" hidden="1"/>
    <cellStyle name="Uwaga 3" xfId="26415" hidden="1"/>
    <cellStyle name="Uwaga 3" xfId="26413" hidden="1"/>
    <cellStyle name="Uwaga 3" xfId="26401" hidden="1"/>
    <cellStyle name="Uwaga 3" xfId="26400" hidden="1"/>
    <cellStyle name="Uwaga 3" xfId="26398" hidden="1"/>
    <cellStyle name="Uwaga 3" xfId="26386" hidden="1"/>
    <cellStyle name="Uwaga 3" xfId="26385" hidden="1"/>
    <cellStyle name="Uwaga 3" xfId="26383" hidden="1"/>
    <cellStyle name="Uwaga 3" xfId="26371" hidden="1"/>
    <cellStyle name="Uwaga 3" xfId="26370" hidden="1"/>
    <cellStyle name="Uwaga 3" xfId="26368" hidden="1"/>
    <cellStyle name="Uwaga 3" xfId="26356" hidden="1"/>
    <cellStyle name="Uwaga 3" xfId="26355" hidden="1"/>
    <cellStyle name="Uwaga 3" xfId="26353" hidden="1"/>
    <cellStyle name="Uwaga 3" xfId="26341" hidden="1"/>
    <cellStyle name="Uwaga 3" xfId="26340" hidden="1"/>
    <cellStyle name="Uwaga 3" xfId="26338" hidden="1"/>
    <cellStyle name="Uwaga 3" xfId="26326" hidden="1"/>
    <cellStyle name="Uwaga 3" xfId="26325" hidden="1"/>
    <cellStyle name="Uwaga 3" xfId="26323" hidden="1"/>
    <cellStyle name="Uwaga 3" xfId="26311" hidden="1"/>
    <cellStyle name="Uwaga 3" xfId="26310" hidden="1"/>
    <cellStyle name="Uwaga 3" xfId="26308" hidden="1"/>
    <cellStyle name="Uwaga 3" xfId="26296" hidden="1"/>
    <cellStyle name="Uwaga 3" xfId="26295" hidden="1"/>
    <cellStyle name="Uwaga 3" xfId="26293" hidden="1"/>
    <cellStyle name="Uwaga 3" xfId="26281" hidden="1"/>
    <cellStyle name="Uwaga 3" xfId="26280" hidden="1"/>
    <cellStyle name="Uwaga 3" xfId="26278" hidden="1"/>
    <cellStyle name="Uwaga 3" xfId="26266" hidden="1"/>
    <cellStyle name="Uwaga 3" xfId="26265" hidden="1"/>
    <cellStyle name="Uwaga 3" xfId="26263" hidden="1"/>
    <cellStyle name="Uwaga 3" xfId="26251" hidden="1"/>
    <cellStyle name="Uwaga 3" xfId="26250" hidden="1"/>
    <cellStyle name="Uwaga 3" xfId="26248" hidden="1"/>
    <cellStyle name="Uwaga 3" xfId="26236" hidden="1"/>
    <cellStyle name="Uwaga 3" xfId="26235" hidden="1"/>
    <cellStyle name="Uwaga 3" xfId="26233" hidden="1"/>
    <cellStyle name="Uwaga 3" xfId="26221" hidden="1"/>
    <cellStyle name="Uwaga 3" xfId="26220" hidden="1"/>
    <cellStyle name="Uwaga 3" xfId="26218" hidden="1"/>
    <cellStyle name="Uwaga 3" xfId="26206" hidden="1"/>
    <cellStyle name="Uwaga 3" xfId="26205" hidden="1"/>
    <cellStyle name="Uwaga 3" xfId="26203" hidden="1"/>
    <cellStyle name="Uwaga 3" xfId="26191" hidden="1"/>
    <cellStyle name="Uwaga 3" xfId="26190" hidden="1"/>
    <cellStyle name="Uwaga 3" xfId="26188" hidden="1"/>
    <cellStyle name="Uwaga 3" xfId="26176" hidden="1"/>
    <cellStyle name="Uwaga 3" xfId="26174" hidden="1"/>
    <cellStyle name="Uwaga 3" xfId="26171" hidden="1"/>
    <cellStyle name="Uwaga 3" xfId="26161" hidden="1"/>
    <cellStyle name="Uwaga 3" xfId="26159" hidden="1"/>
    <cellStyle name="Uwaga 3" xfId="26156" hidden="1"/>
    <cellStyle name="Uwaga 3" xfId="26146" hidden="1"/>
    <cellStyle name="Uwaga 3" xfId="26144" hidden="1"/>
    <cellStyle name="Uwaga 3" xfId="26141" hidden="1"/>
    <cellStyle name="Uwaga 3" xfId="26131" hidden="1"/>
    <cellStyle name="Uwaga 3" xfId="26129" hidden="1"/>
    <cellStyle name="Uwaga 3" xfId="26126" hidden="1"/>
    <cellStyle name="Uwaga 3" xfId="26116" hidden="1"/>
    <cellStyle name="Uwaga 3" xfId="26114" hidden="1"/>
    <cellStyle name="Uwaga 3" xfId="26111" hidden="1"/>
    <cellStyle name="Uwaga 3" xfId="26101" hidden="1"/>
    <cellStyle name="Uwaga 3" xfId="26099" hidden="1"/>
    <cellStyle name="Uwaga 3" xfId="26095" hidden="1"/>
    <cellStyle name="Uwaga 3" xfId="26086" hidden="1"/>
    <cellStyle name="Uwaga 3" xfId="26083" hidden="1"/>
    <cellStyle name="Uwaga 3" xfId="26079" hidden="1"/>
    <cellStyle name="Uwaga 3" xfId="26071" hidden="1"/>
    <cellStyle name="Uwaga 3" xfId="26069" hidden="1"/>
    <cellStyle name="Uwaga 3" xfId="26065" hidden="1"/>
    <cellStyle name="Uwaga 3" xfId="26056" hidden="1"/>
    <cellStyle name="Uwaga 3" xfId="26054" hidden="1"/>
    <cellStyle name="Uwaga 3" xfId="26051" hidden="1"/>
    <cellStyle name="Uwaga 3" xfId="26041" hidden="1"/>
    <cellStyle name="Uwaga 3" xfId="26039" hidden="1"/>
    <cellStyle name="Uwaga 3" xfId="26034" hidden="1"/>
    <cellStyle name="Uwaga 3" xfId="26026" hidden="1"/>
    <cellStyle name="Uwaga 3" xfId="26024" hidden="1"/>
    <cellStyle name="Uwaga 3" xfId="26019" hidden="1"/>
    <cellStyle name="Uwaga 3" xfId="26011" hidden="1"/>
    <cellStyle name="Uwaga 3" xfId="26009" hidden="1"/>
    <cellStyle name="Uwaga 3" xfId="26004" hidden="1"/>
    <cellStyle name="Uwaga 3" xfId="25996" hidden="1"/>
    <cellStyle name="Uwaga 3" xfId="25994" hidden="1"/>
    <cellStyle name="Uwaga 3" xfId="25990" hidden="1"/>
    <cellStyle name="Uwaga 3" xfId="25981" hidden="1"/>
    <cellStyle name="Uwaga 3" xfId="25978" hidden="1"/>
    <cellStyle name="Uwaga 3" xfId="25973" hidden="1"/>
    <cellStyle name="Uwaga 3" xfId="25966" hidden="1"/>
    <cellStyle name="Uwaga 3" xfId="25962" hidden="1"/>
    <cellStyle name="Uwaga 3" xfId="25957" hidden="1"/>
    <cellStyle name="Uwaga 3" xfId="25951" hidden="1"/>
    <cellStyle name="Uwaga 3" xfId="25947" hidden="1"/>
    <cellStyle name="Uwaga 3" xfId="25942" hidden="1"/>
    <cellStyle name="Uwaga 3" xfId="25936" hidden="1"/>
    <cellStyle name="Uwaga 3" xfId="25933" hidden="1"/>
    <cellStyle name="Uwaga 3" xfId="25929" hidden="1"/>
    <cellStyle name="Uwaga 3" xfId="25920" hidden="1"/>
    <cellStyle name="Uwaga 3" xfId="25915" hidden="1"/>
    <cellStyle name="Uwaga 3" xfId="25910" hidden="1"/>
    <cellStyle name="Uwaga 3" xfId="25905" hidden="1"/>
    <cellStyle name="Uwaga 3" xfId="25900" hidden="1"/>
    <cellStyle name="Uwaga 3" xfId="25895" hidden="1"/>
    <cellStyle name="Uwaga 3" xfId="25890" hidden="1"/>
    <cellStyle name="Uwaga 3" xfId="25885" hidden="1"/>
    <cellStyle name="Uwaga 3" xfId="25880" hidden="1"/>
    <cellStyle name="Uwaga 3" xfId="25876" hidden="1"/>
    <cellStyle name="Uwaga 3" xfId="25871" hidden="1"/>
    <cellStyle name="Uwaga 3" xfId="25866" hidden="1"/>
    <cellStyle name="Uwaga 3" xfId="25861" hidden="1"/>
    <cellStyle name="Uwaga 3" xfId="25857" hidden="1"/>
    <cellStyle name="Uwaga 3" xfId="25853" hidden="1"/>
    <cellStyle name="Uwaga 3" xfId="25846" hidden="1"/>
    <cellStyle name="Uwaga 3" xfId="25842" hidden="1"/>
    <cellStyle name="Uwaga 3" xfId="25837" hidden="1"/>
    <cellStyle name="Uwaga 3" xfId="25831" hidden="1"/>
    <cellStyle name="Uwaga 3" xfId="25827" hidden="1"/>
    <cellStyle name="Uwaga 3" xfId="25822" hidden="1"/>
    <cellStyle name="Uwaga 3" xfId="25816" hidden="1"/>
    <cellStyle name="Uwaga 3" xfId="25812" hidden="1"/>
    <cellStyle name="Uwaga 3" xfId="25808" hidden="1"/>
    <cellStyle name="Uwaga 3" xfId="25801" hidden="1"/>
    <cellStyle name="Uwaga 3" xfId="25797" hidden="1"/>
    <cellStyle name="Uwaga 3" xfId="25793" hidden="1"/>
    <cellStyle name="Uwaga 3" xfId="21812" hidden="1"/>
    <cellStyle name="Uwaga 3" xfId="20863" hidden="1"/>
    <cellStyle name="Uwaga 3" xfId="20826" hidden="1"/>
    <cellStyle name="Uwaga 3" xfId="19788" hidden="1"/>
    <cellStyle name="Uwaga 3" xfId="19784" hidden="1"/>
    <cellStyle name="Uwaga 3" xfId="19780" hidden="1"/>
    <cellStyle name="Uwaga 3" xfId="19749" hidden="1"/>
    <cellStyle name="Uwaga 3" xfId="19745" hidden="1"/>
    <cellStyle name="Uwaga 3" xfId="19741" hidden="1"/>
    <cellStyle name="Uwaga 3" xfId="19711" hidden="1"/>
    <cellStyle name="Uwaga 3" xfId="19708" hidden="1"/>
    <cellStyle name="Uwaga 3" xfId="19703" hidden="1"/>
    <cellStyle name="Uwaga 3" xfId="19665" hidden="1"/>
    <cellStyle name="Uwaga 3" xfId="19661" hidden="1"/>
    <cellStyle name="Uwaga 3" xfId="19657" hidden="1"/>
    <cellStyle name="Uwaga 3" xfId="19621" hidden="1"/>
    <cellStyle name="Uwaga 3" xfId="19616" hidden="1"/>
    <cellStyle name="Uwaga 3" xfId="19611" hidden="1"/>
    <cellStyle name="Uwaga 3" xfId="19582" hidden="1"/>
    <cellStyle name="Uwaga 3" xfId="19577" hidden="1"/>
    <cellStyle name="Uwaga 3" xfId="19572" hidden="1"/>
    <cellStyle name="Uwaga 3" xfId="19540" hidden="1"/>
    <cellStyle name="Uwaga 3" xfId="19535" hidden="1"/>
    <cellStyle name="Uwaga 3" xfId="19530" hidden="1"/>
    <cellStyle name="Uwaga 3" xfId="19502" hidden="1"/>
    <cellStyle name="Uwaga 3" xfId="19497" hidden="1"/>
    <cellStyle name="Uwaga 3" xfId="19493" hidden="1"/>
    <cellStyle name="Uwaga 3" xfId="19453" hidden="1"/>
    <cellStyle name="Uwaga 3" xfId="19448" hidden="1"/>
    <cellStyle name="Uwaga 3" xfId="19444" hidden="1"/>
    <cellStyle name="Uwaga 3" xfId="19414" hidden="1"/>
    <cellStyle name="Uwaga 3" xfId="19409" hidden="1"/>
    <cellStyle name="Uwaga 3" xfId="19403" hidden="1"/>
    <cellStyle name="Uwaga 3" xfId="19374" hidden="1"/>
    <cellStyle name="Uwaga 3" xfId="19367" hidden="1"/>
    <cellStyle name="Uwaga 3" xfId="19362" hidden="1"/>
    <cellStyle name="Uwaga 3" xfId="19332" hidden="1"/>
    <cellStyle name="Uwaga 3" xfId="19329" hidden="1"/>
    <cellStyle name="Uwaga 3" xfId="19323" hidden="1"/>
    <cellStyle name="Uwaga 3" xfId="19285" hidden="1"/>
    <cellStyle name="Uwaga 3" xfId="19280" hidden="1"/>
    <cellStyle name="Uwaga 3" xfId="19275" hidden="1"/>
    <cellStyle name="Uwaga 3" xfId="19247" hidden="1"/>
    <cellStyle name="Uwaga 3" xfId="19241" hidden="1"/>
    <cellStyle name="Uwaga 3" xfId="19234" hidden="1"/>
    <cellStyle name="Uwaga 3" xfId="19206" hidden="1"/>
    <cellStyle name="Uwaga 3" xfId="19201" hidden="1"/>
    <cellStyle name="Uwaga 3" xfId="19194" hidden="1"/>
    <cellStyle name="Uwaga 3" xfId="19162" hidden="1"/>
    <cellStyle name="Uwaga 3" xfId="19157" hidden="1"/>
    <cellStyle name="Uwaga 3" xfId="19153" hidden="1"/>
    <cellStyle name="Uwaga 3" xfId="19118" hidden="1"/>
    <cellStyle name="Uwaga 3" xfId="19113" hidden="1"/>
    <cellStyle name="Uwaga 3" xfId="19108" hidden="1"/>
    <cellStyle name="Uwaga 3" xfId="19077" hidden="1"/>
    <cellStyle name="Uwaga 3" xfId="19071" hidden="1"/>
    <cellStyle name="Uwaga 3" xfId="19065" hidden="1"/>
    <cellStyle name="Uwaga 3" xfId="19036" hidden="1"/>
    <cellStyle name="Uwaga 3" xfId="19029" hidden="1"/>
    <cellStyle name="Uwaga 3" xfId="19023" hidden="1"/>
    <cellStyle name="Uwaga 3" xfId="18993" hidden="1"/>
    <cellStyle name="Uwaga 3" xfId="18988" hidden="1"/>
    <cellStyle name="Uwaga 3" xfId="18984" hidden="1"/>
    <cellStyle name="Uwaga 3" xfId="18948" hidden="1"/>
    <cellStyle name="Uwaga 3" xfId="18945" hidden="1"/>
    <cellStyle name="Uwaga 3" xfId="18941" hidden="1"/>
    <cellStyle name="Uwaga 3" xfId="18908" hidden="1"/>
    <cellStyle name="Uwaga 3" xfId="18903" hidden="1"/>
    <cellStyle name="Uwaga 3" xfId="18900" hidden="1"/>
    <cellStyle name="Uwaga 3" xfId="18867" hidden="1"/>
    <cellStyle name="Uwaga 3" xfId="18863" hidden="1"/>
    <cellStyle name="Uwaga 3" xfId="18859" hidden="1"/>
    <cellStyle name="Uwaga 3" xfId="18822" hidden="1"/>
    <cellStyle name="Uwaga 3" xfId="18819" hidden="1"/>
    <cellStyle name="Uwaga 3" xfId="18816" hidden="1"/>
    <cellStyle name="Uwaga 3" xfId="18779" hidden="1"/>
    <cellStyle name="Uwaga 3" xfId="18776" hidden="1"/>
    <cellStyle name="Uwaga 3" xfId="18774" hidden="1"/>
    <cellStyle name="Uwaga 3" xfId="18737" hidden="1"/>
    <cellStyle name="Uwaga 3" xfId="18734" hidden="1"/>
    <cellStyle name="Uwaga 3" xfId="18731" hidden="1"/>
    <cellStyle name="Uwaga 3" xfId="18695" hidden="1"/>
    <cellStyle name="Uwaga 3" xfId="18692" hidden="1"/>
    <cellStyle name="Uwaga 3" xfId="18690" hidden="1"/>
    <cellStyle name="Uwaga 3" xfId="18652" hidden="1"/>
    <cellStyle name="Uwaga 3" xfId="18650" hidden="1"/>
    <cellStyle name="Uwaga 3" xfId="18648" hidden="1"/>
    <cellStyle name="Uwaga 3" xfId="18610" hidden="1"/>
    <cellStyle name="Uwaga 3" xfId="18608" hidden="1"/>
    <cellStyle name="Uwaga 3" xfId="18606" hidden="1"/>
    <cellStyle name="Uwaga 3" xfId="18568" hidden="1"/>
    <cellStyle name="Uwaga 3" xfId="18566" hidden="1"/>
    <cellStyle name="Uwaga 3" xfId="18564" hidden="1"/>
    <cellStyle name="Uwaga 3" xfId="18527" hidden="1"/>
    <cellStyle name="Uwaga 3" xfId="18525" hidden="1"/>
    <cellStyle name="Uwaga 3" xfId="18522" hidden="1"/>
    <cellStyle name="Uwaga 3" xfId="18486" hidden="1"/>
    <cellStyle name="Uwaga 3" xfId="18482" hidden="1"/>
    <cellStyle name="Uwaga 3" xfId="18478" hidden="1"/>
    <cellStyle name="Uwaga 3" xfId="18444" hidden="1"/>
    <cellStyle name="Uwaga 3" xfId="18440" hidden="1"/>
    <cellStyle name="Uwaga 3" xfId="18436" hidden="1"/>
    <cellStyle name="Uwaga 3" xfId="18402" hidden="1"/>
    <cellStyle name="Uwaga 3" xfId="18398" hidden="1"/>
    <cellStyle name="Uwaga 3" xfId="18394" hidden="1"/>
    <cellStyle name="Uwaga 3" xfId="18360" hidden="1"/>
    <cellStyle name="Uwaga 3" xfId="18356" hidden="1"/>
    <cellStyle name="Uwaga 3" xfId="18352" hidden="1"/>
    <cellStyle name="Uwaga 3" xfId="18318" hidden="1"/>
    <cellStyle name="Uwaga 3" xfId="18314" hidden="1"/>
    <cellStyle name="Uwaga 3" xfId="18310" hidden="1"/>
    <cellStyle name="Uwaga 3" xfId="18276" hidden="1"/>
    <cellStyle name="Uwaga 3" xfId="18272" hidden="1"/>
    <cellStyle name="Uwaga 3" xfId="18268" hidden="1"/>
    <cellStyle name="Uwaga 3" xfId="18234" hidden="1"/>
    <cellStyle name="Uwaga 3" xfId="18230" hidden="1"/>
    <cellStyle name="Uwaga 3" xfId="18226" hidden="1"/>
    <cellStyle name="Uwaga 3" xfId="18193" hidden="1"/>
    <cellStyle name="Uwaga 3" xfId="18188" hidden="1"/>
    <cellStyle name="Uwaga 3" xfId="18184" hidden="1"/>
    <cellStyle name="Uwaga 3" xfId="18151" hidden="1"/>
    <cellStyle name="Uwaga 3" xfId="18146" hidden="1"/>
    <cellStyle name="Uwaga 3" xfId="18142" hidden="1"/>
    <cellStyle name="Uwaga 3" xfId="18109" hidden="1"/>
    <cellStyle name="Uwaga 3" xfId="18104" hidden="1"/>
    <cellStyle name="Uwaga 3" xfId="18099" hidden="1"/>
    <cellStyle name="Uwaga 3" xfId="18067" hidden="1"/>
    <cellStyle name="Uwaga 3" xfId="18062" hidden="1"/>
    <cellStyle name="Uwaga 3" xfId="18057" hidden="1"/>
    <cellStyle name="Uwaga 3" xfId="18025" hidden="1"/>
    <cellStyle name="Uwaga 3" xfId="18020" hidden="1"/>
    <cellStyle name="Uwaga 3" xfId="18015" hidden="1"/>
    <cellStyle name="Uwaga 3" xfId="17983" hidden="1"/>
    <cellStyle name="Uwaga 3" xfId="17978" hidden="1"/>
    <cellStyle name="Uwaga 3" xfId="17973" hidden="1"/>
    <cellStyle name="Uwaga 3" xfId="17943" hidden="1"/>
    <cellStyle name="Uwaga 3" xfId="17936" hidden="1"/>
    <cellStyle name="Uwaga 3" xfId="17929" hidden="1"/>
    <cellStyle name="Uwaga 3" xfId="17901" hidden="1"/>
    <cellStyle name="Uwaga 3" xfId="17894" hidden="1"/>
    <cellStyle name="Uwaga 3" xfId="17886" hidden="1"/>
    <cellStyle name="Uwaga 3" xfId="17859" hidden="1"/>
    <cellStyle name="Uwaga 3" xfId="17853" hidden="1"/>
    <cellStyle name="Uwaga 3" xfId="17844" hidden="1"/>
    <cellStyle name="Uwaga 3" xfId="17819" hidden="1"/>
    <cellStyle name="Uwaga 3" xfId="17811" hidden="1"/>
    <cellStyle name="Uwaga 3" xfId="17802" hidden="1"/>
    <cellStyle name="Uwaga 3" xfId="17778" hidden="1"/>
    <cellStyle name="Uwaga 3" xfId="17767" hidden="1"/>
    <cellStyle name="Uwaga 3" xfId="17757" hidden="1"/>
    <cellStyle name="Uwaga 3" xfId="17736" hidden="1"/>
    <cellStyle name="Uwaga 3" xfId="17725" hidden="1"/>
    <cellStyle name="Uwaga 3" xfId="17714" hidden="1"/>
    <cellStyle name="Uwaga 3" xfId="17694" hidden="1"/>
    <cellStyle name="Uwaga 3" xfId="17684" hidden="1"/>
    <cellStyle name="Uwaga 3" xfId="17671" hidden="1"/>
    <cellStyle name="Uwaga 3" xfId="17653" hidden="1"/>
    <cellStyle name="Uwaga 3" xfId="17642" hidden="1"/>
    <cellStyle name="Uwaga 3" xfId="17630" hidden="1"/>
    <cellStyle name="Uwaga 3" xfId="17612" hidden="1"/>
    <cellStyle name="Uwaga 3" xfId="17601" hidden="1"/>
    <cellStyle name="Uwaga 3" xfId="17588" hidden="1"/>
    <cellStyle name="Uwaga 3" xfId="17571" hidden="1"/>
    <cellStyle name="Uwaga 3" xfId="17558" hidden="1"/>
    <cellStyle name="Uwaga 3" xfId="17544" hidden="1"/>
    <cellStyle name="Uwaga 3" xfId="17529" hidden="1"/>
    <cellStyle name="Uwaga 3" xfId="17516" hidden="1"/>
    <cellStyle name="Uwaga 3" xfId="17502" hidden="1"/>
    <cellStyle name="Uwaga 3" xfId="17488" hidden="1"/>
    <cellStyle name="Uwaga 3" xfId="17475" hidden="1"/>
    <cellStyle name="Uwaga 3" xfId="17462" hidden="1"/>
    <cellStyle name="Uwaga 3" xfId="17446" hidden="1"/>
    <cellStyle name="Uwaga 3" xfId="17434" hidden="1"/>
    <cellStyle name="Uwaga 3" xfId="17421" hidden="1"/>
    <cellStyle name="Uwaga 3" xfId="26786" hidden="1"/>
    <cellStyle name="Uwaga 3" xfId="26787" hidden="1"/>
    <cellStyle name="Uwaga 3" xfId="26789" hidden="1"/>
    <cellStyle name="Uwaga 3" xfId="26801" hidden="1"/>
    <cellStyle name="Uwaga 3" xfId="26802" hidden="1"/>
    <cellStyle name="Uwaga 3" xfId="26807" hidden="1"/>
    <cellStyle name="Uwaga 3" xfId="26816" hidden="1"/>
    <cellStyle name="Uwaga 3" xfId="26817" hidden="1"/>
    <cellStyle name="Uwaga 3" xfId="26822" hidden="1"/>
    <cellStyle name="Uwaga 3" xfId="26831" hidden="1"/>
    <cellStyle name="Uwaga 3" xfId="26832" hidden="1"/>
    <cellStyle name="Uwaga 3" xfId="26833" hidden="1"/>
    <cellStyle name="Uwaga 3" xfId="26846" hidden="1"/>
    <cellStyle name="Uwaga 3" xfId="26851" hidden="1"/>
    <cellStyle name="Uwaga 3" xfId="26856" hidden="1"/>
    <cellStyle name="Uwaga 3" xfId="26866" hidden="1"/>
    <cellStyle name="Uwaga 3" xfId="26871" hidden="1"/>
    <cellStyle name="Uwaga 3" xfId="26875" hidden="1"/>
    <cellStyle name="Uwaga 3" xfId="26882" hidden="1"/>
    <cellStyle name="Uwaga 3" xfId="26887" hidden="1"/>
    <cellStyle name="Uwaga 3" xfId="26890" hidden="1"/>
    <cellStyle name="Uwaga 3" xfId="26896" hidden="1"/>
    <cellStyle name="Uwaga 3" xfId="26901" hidden="1"/>
    <cellStyle name="Uwaga 3" xfId="26905" hidden="1"/>
    <cellStyle name="Uwaga 3" xfId="26906" hidden="1"/>
    <cellStyle name="Uwaga 3" xfId="26907" hidden="1"/>
    <cellStyle name="Uwaga 3" xfId="26911" hidden="1"/>
    <cellStyle name="Uwaga 3" xfId="26923" hidden="1"/>
    <cellStyle name="Uwaga 3" xfId="26928" hidden="1"/>
    <cellStyle name="Uwaga 3" xfId="26933" hidden="1"/>
    <cellStyle name="Uwaga 3" xfId="26938" hidden="1"/>
    <cellStyle name="Uwaga 3" xfId="26943" hidden="1"/>
    <cellStyle name="Uwaga 3" xfId="26948" hidden="1"/>
    <cellStyle name="Uwaga 3" xfId="26952" hidden="1"/>
    <cellStyle name="Uwaga 3" xfId="26956" hidden="1"/>
    <cellStyle name="Uwaga 3" xfId="26961" hidden="1"/>
    <cellStyle name="Uwaga 3" xfId="26966" hidden="1"/>
    <cellStyle name="Uwaga 3" xfId="26967" hidden="1"/>
    <cellStyle name="Uwaga 3" xfId="26969" hidden="1"/>
    <cellStyle name="Uwaga 3" xfId="26982" hidden="1"/>
    <cellStyle name="Uwaga 3" xfId="26986" hidden="1"/>
    <cellStyle name="Uwaga 3" xfId="26991" hidden="1"/>
    <cellStyle name="Uwaga 3" xfId="26998" hidden="1"/>
    <cellStyle name="Uwaga 3" xfId="27002" hidden="1"/>
    <cellStyle name="Uwaga 3" xfId="27007" hidden="1"/>
    <cellStyle name="Uwaga 3" xfId="27012" hidden="1"/>
    <cellStyle name="Uwaga 3" xfId="27015" hidden="1"/>
    <cellStyle name="Uwaga 3" xfId="27020" hidden="1"/>
    <cellStyle name="Uwaga 3" xfId="27026" hidden="1"/>
    <cellStyle name="Uwaga 3" xfId="27027" hidden="1"/>
    <cellStyle name="Uwaga 3" xfId="27030" hidden="1"/>
    <cellStyle name="Uwaga 3" xfId="27043" hidden="1"/>
    <cellStyle name="Uwaga 3" xfId="27047" hidden="1"/>
    <cellStyle name="Uwaga 3" xfId="27052" hidden="1"/>
    <cellStyle name="Uwaga 3" xfId="27059" hidden="1"/>
    <cellStyle name="Uwaga 3" xfId="27064" hidden="1"/>
    <cellStyle name="Uwaga 3" xfId="27068" hidden="1"/>
    <cellStyle name="Uwaga 3" xfId="27073" hidden="1"/>
    <cellStyle name="Uwaga 3" xfId="27077" hidden="1"/>
    <cellStyle name="Uwaga 3" xfId="27082" hidden="1"/>
    <cellStyle name="Uwaga 3" xfId="27086" hidden="1"/>
    <cellStyle name="Uwaga 3" xfId="27087" hidden="1"/>
    <cellStyle name="Uwaga 3" xfId="27089" hidden="1"/>
    <cellStyle name="Uwaga 3" xfId="27101" hidden="1"/>
    <cellStyle name="Uwaga 3" xfId="27102" hidden="1"/>
    <cellStyle name="Uwaga 3" xfId="27104" hidden="1"/>
    <cellStyle name="Uwaga 3" xfId="27116" hidden="1"/>
    <cellStyle name="Uwaga 3" xfId="27118" hidden="1"/>
    <cellStyle name="Uwaga 3" xfId="27121" hidden="1"/>
    <cellStyle name="Uwaga 3" xfId="27131" hidden="1"/>
    <cellStyle name="Uwaga 3" xfId="27132" hidden="1"/>
    <cellStyle name="Uwaga 3" xfId="27134" hidden="1"/>
    <cellStyle name="Uwaga 3" xfId="27146" hidden="1"/>
    <cellStyle name="Uwaga 3" xfId="27147" hidden="1"/>
    <cellStyle name="Uwaga 3" xfId="27148" hidden="1"/>
    <cellStyle name="Uwaga 3" xfId="27162" hidden="1"/>
    <cellStyle name="Uwaga 3" xfId="27165" hidden="1"/>
    <cellStyle name="Uwaga 3" xfId="27169" hidden="1"/>
    <cellStyle name="Uwaga 3" xfId="27177" hidden="1"/>
    <cellStyle name="Uwaga 3" xfId="27180" hidden="1"/>
    <cellStyle name="Uwaga 3" xfId="27184" hidden="1"/>
    <cellStyle name="Uwaga 3" xfId="27192" hidden="1"/>
    <cellStyle name="Uwaga 3" xfId="27195" hidden="1"/>
    <cellStyle name="Uwaga 3" xfId="27199" hidden="1"/>
    <cellStyle name="Uwaga 3" xfId="27206" hidden="1"/>
    <cellStyle name="Uwaga 3" xfId="27207" hidden="1"/>
    <cellStyle name="Uwaga 3" xfId="27209" hidden="1"/>
    <cellStyle name="Uwaga 3" xfId="27222" hidden="1"/>
    <cellStyle name="Uwaga 3" xfId="27225" hidden="1"/>
    <cellStyle name="Uwaga 3" xfId="27228" hidden="1"/>
    <cellStyle name="Uwaga 3" xfId="27237" hidden="1"/>
    <cellStyle name="Uwaga 3" xfId="27240" hidden="1"/>
    <cellStyle name="Uwaga 3" xfId="27244" hidden="1"/>
    <cellStyle name="Uwaga 3" xfId="27252" hidden="1"/>
    <cellStyle name="Uwaga 3" xfId="27254" hidden="1"/>
    <cellStyle name="Uwaga 3" xfId="27257" hidden="1"/>
    <cellStyle name="Uwaga 3" xfId="27266" hidden="1"/>
    <cellStyle name="Uwaga 3" xfId="27267" hidden="1"/>
    <cellStyle name="Uwaga 3" xfId="27268" hidden="1"/>
    <cellStyle name="Uwaga 3" xfId="27281" hidden="1"/>
    <cellStyle name="Uwaga 3" xfId="27282" hidden="1"/>
    <cellStyle name="Uwaga 3" xfId="27284" hidden="1"/>
    <cellStyle name="Uwaga 3" xfId="27296" hidden="1"/>
    <cellStyle name="Uwaga 3" xfId="27297" hidden="1"/>
    <cellStyle name="Uwaga 3" xfId="27299" hidden="1"/>
    <cellStyle name="Uwaga 3" xfId="27311" hidden="1"/>
    <cellStyle name="Uwaga 3" xfId="27312" hidden="1"/>
    <cellStyle name="Uwaga 3" xfId="27314" hidden="1"/>
    <cellStyle name="Uwaga 3" xfId="27326" hidden="1"/>
    <cellStyle name="Uwaga 3" xfId="27327" hidden="1"/>
    <cellStyle name="Uwaga 3" xfId="27328" hidden="1"/>
    <cellStyle name="Uwaga 3" xfId="27342" hidden="1"/>
    <cellStyle name="Uwaga 3" xfId="27344" hidden="1"/>
    <cellStyle name="Uwaga 3" xfId="27347" hidden="1"/>
    <cellStyle name="Uwaga 3" xfId="27357" hidden="1"/>
    <cellStyle name="Uwaga 3" xfId="27360" hidden="1"/>
    <cellStyle name="Uwaga 3" xfId="27363" hidden="1"/>
    <cellStyle name="Uwaga 3" xfId="27372" hidden="1"/>
    <cellStyle name="Uwaga 3" xfId="27374" hidden="1"/>
    <cellStyle name="Uwaga 3" xfId="27377" hidden="1"/>
    <cellStyle name="Uwaga 3" xfId="27386" hidden="1"/>
    <cellStyle name="Uwaga 3" xfId="27387" hidden="1"/>
    <cellStyle name="Uwaga 3" xfId="27388" hidden="1"/>
    <cellStyle name="Uwaga 3" xfId="27401" hidden="1"/>
    <cellStyle name="Uwaga 3" xfId="27403" hidden="1"/>
    <cellStyle name="Uwaga 3" xfId="27405" hidden="1"/>
    <cellStyle name="Uwaga 3" xfId="27416" hidden="1"/>
    <cellStyle name="Uwaga 3" xfId="27418" hidden="1"/>
    <cellStyle name="Uwaga 3" xfId="27420" hidden="1"/>
    <cellStyle name="Uwaga 3" xfId="27431" hidden="1"/>
    <cellStyle name="Uwaga 3" xfId="27433" hidden="1"/>
    <cellStyle name="Uwaga 3" xfId="27435" hidden="1"/>
    <cellStyle name="Uwaga 3" xfId="27446" hidden="1"/>
    <cellStyle name="Uwaga 3" xfId="27447" hidden="1"/>
    <cellStyle name="Uwaga 3" xfId="27448" hidden="1"/>
    <cellStyle name="Uwaga 3" xfId="27461" hidden="1"/>
    <cellStyle name="Uwaga 3" xfId="27463" hidden="1"/>
    <cellStyle name="Uwaga 3" xfId="27465" hidden="1"/>
    <cellStyle name="Uwaga 3" xfId="27476" hidden="1"/>
    <cellStyle name="Uwaga 3" xfId="27478" hidden="1"/>
    <cellStyle name="Uwaga 3" xfId="27480" hidden="1"/>
    <cellStyle name="Uwaga 3" xfId="27491" hidden="1"/>
    <cellStyle name="Uwaga 3" xfId="27493" hidden="1"/>
    <cellStyle name="Uwaga 3" xfId="27494" hidden="1"/>
    <cellStyle name="Uwaga 3" xfId="27506" hidden="1"/>
    <cellStyle name="Uwaga 3" xfId="27507" hidden="1"/>
    <cellStyle name="Uwaga 3" xfId="27508" hidden="1"/>
    <cellStyle name="Uwaga 3" xfId="27521" hidden="1"/>
    <cellStyle name="Uwaga 3" xfId="27523" hidden="1"/>
    <cellStyle name="Uwaga 3" xfId="27525" hidden="1"/>
    <cellStyle name="Uwaga 3" xfId="27536" hidden="1"/>
    <cellStyle name="Uwaga 3" xfId="27538" hidden="1"/>
    <cellStyle name="Uwaga 3" xfId="27540" hidden="1"/>
    <cellStyle name="Uwaga 3" xfId="27551" hidden="1"/>
    <cellStyle name="Uwaga 3" xfId="27553" hidden="1"/>
    <cellStyle name="Uwaga 3" xfId="27555" hidden="1"/>
    <cellStyle name="Uwaga 3" xfId="27566" hidden="1"/>
    <cellStyle name="Uwaga 3" xfId="27567" hidden="1"/>
    <cellStyle name="Uwaga 3" xfId="27569" hidden="1"/>
    <cellStyle name="Uwaga 3" xfId="27580" hidden="1"/>
    <cellStyle name="Uwaga 3" xfId="27582" hidden="1"/>
    <cellStyle name="Uwaga 3" xfId="27583" hidden="1"/>
    <cellStyle name="Uwaga 3" xfId="27592" hidden="1"/>
    <cellStyle name="Uwaga 3" xfId="27595" hidden="1"/>
    <cellStyle name="Uwaga 3" xfId="27597" hidden="1"/>
    <cellStyle name="Uwaga 3" xfId="27608" hidden="1"/>
    <cellStyle name="Uwaga 3" xfId="27610" hidden="1"/>
    <cellStyle name="Uwaga 3" xfId="27612" hidden="1"/>
    <cellStyle name="Uwaga 3" xfId="27624" hidden="1"/>
    <cellStyle name="Uwaga 3" xfId="27626" hidden="1"/>
    <cellStyle name="Uwaga 3" xfId="27628" hidden="1"/>
    <cellStyle name="Uwaga 3" xfId="27636" hidden="1"/>
    <cellStyle name="Uwaga 3" xfId="27638" hidden="1"/>
    <cellStyle name="Uwaga 3" xfId="27641" hidden="1"/>
    <cellStyle name="Uwaga 3" xfId="27631" hidden="1"/>
    <cellStyle name="Uwaga 3" xfId="27630" hidden="1"/>
    <cellStyle name="Uwaga 3" xfId="27629" hidden="1"/>
    <cellStyle name="Uwaga 3" xfId="27616" hidden="1"/>
    <cellStyle name="Uwaga 3" xfId="27615" hidden="1"/>
    <cellStyle name="Uwaga 3" xfId="27614" hidden="1"/>
    <cellStyle name="Uwaga 3" xfId="27601" hidden="1"/>
    <cellStyle name="Uwaga 3" xfId="27600" hidden="1"/>
    <cellStyle name="Uwaga 3" xfId="27599" hidden="1"/>
    <cellStyle name="Uwaga 3" xfId="27586" hidden="1"/>
    <cellStyle name="Uwaga 3" xfId="27585" hidden="1"/>
    <cellStyle name="Uwaga 3" xfId="27584" hidden="1"/>
    <cellStyle name="Uwaga 3" xfId="27571" hidden="1"/>
    <cellStyle name="Uwaga 3" xfId="27570" hidden="1"/>
    <cellStyle name="Uwaga 3" xfId="27568" hidden="1"/>
    <cellStyle name="Uwaga 3" xfId="27557" hidden="1"/>
    <cellStyle name="Uwaga 3" xfId="27554" hidden="1"/>
    <cellStyle name="Uwaga 3" xfId="27552" hidden="1"/>
    <cellStyle name="Uwaga 3" xfId="27542" hidden="1"/>
    <cellStyle name="Uwaga 3" xfId="27539" hidden="1"/>
    <cellStyle name="Uwaga 3" xfId="27537" hidden="1"/>
    <cellStyle name="Uwaga 3" xfId="27527" hidden="1"/>
    <cellStyle name="Uwaga 3" xfId="27524" hidden="1"/>
    <cellStyle name="Uwaga 3" xfId="27522" hidden="1"/>
    <cellStyle name="Uwaga 3" xfId="27512" hidden="1"/>
    <cellStyle name="Uwaga 3" xfId="27510" hidden="1"/>
    <cellStyle name="Uwaga 3" xfId="27509" hidden="1"/>
    <cellStyle name="Uwaga 3" xfId="27497" hidden="1"/>
    <cellStyle name="Uwaga 3" xfId="27495" hidden="1"/>
    <cellStyle name="Uwaga 3" xfId="27492" hidden="1"/>
    <cellStyle name="Uwaga 3" xfId="27482" hidden="1"/>
    <cellStyle name="Uwaga 3" xfId="27479" hidden="1"/>
    <cellStyle name="Uwaga 3" xfId="27477" hidden="1"/>
    <cellStyle name="Uwaga 3" xfId="27467" hidden="1"/>
    <cellStyle name="Uwaga 3" xfId="27464" hidden="1"/>
    <cellStyle name="Uwaga 3" xfId="27462" hidden="1"/>
    <cellStyle name="Uwaga 3" xfId="27452" hidden="1"/>
    <cellStyle name="Uwaga 3" xfId="27450" hidden="1"/>
    <cellStyle name="Uwaga 3" xfId="27449" hidden="1"/>
    <cellStyle name="Uwaga 3" xfId="27437" hidden="1"/>
    <cellStyle name="Uwaga 3" xfId="27434" hidden="1"/>
    <cellStyle name="Uwaga 3" xfId="27432" hidden="1"/>
    <cellStyle name="Uwaga 3" xfId="27422" hidden="1"/>
    <cellStyle name="Uwaga 3" xfId="27419" hidden="1"/>
    <cellStyle name="Uwaga 3" xfId="27417" hidden="1"/>
    <cellStyle name="Uwaga 3" xfId="27407" hidden="1"/>
    <cellStyle name="Uwaga 3" xfId="27404" hidden="1"/>
    <cellStyle name="Uwaga 3" xfId="27402" hidden="1"/>
    <cellStyle name="Uwaga 3" xfId="27392" hidden="1"/>
    <cellStyle name="Uwaga 3" xfId="27390" hidden="1"/>
    <cellStyle name="Uwaga 3" xfId="27389" hidden="1"/>
    <cellStyle name="Uwaga 3" xfId="27376" hidden="1"/>
    <cellStyle name="Uwaga 3" xfId="27373" hidden="1"/>
    <cellStyle name="Uwaga 3" xfId="27371" hidden="1"/>
    <cellStyle name="Uwaga 3" xfId="27361" hidden="1"/>
    <cellStyle name="Uwaga 3" xfId="27358" hidden="1"/>
    <cellStyle name="Uwaga 3" xfId="27356" hidden="1"/>
    <cellStyle name="Uwaga 3" xfId="27346" hidden="1"/>
    <cellStyle name="Uwaga 3" xfId="27343" hidden="1"/>
    <cellStyle name="Uwaga 3" xfId="27341" hidden="1"/>
    <cellStyle name="Uwaga 3" xfId="27332" hidden="1"/>
    <cellStyle name="Uwaga 3" xfId="27330" hidden="1"/>
    <cellStyle name="Uwaga 3" xfId="27329" hidden="1"/>
    <cellStyle name="Uwaga 3" xfId="27317" hidden="1"/>
    <cellStyle name="Uwaga 3" xfId="27315" hidden="1"/>
    <cellStyle name="Uwaga 3" xfId="27313" hidden="1"/>
    <cellStyle name="Uwaga 3" xfId="27302" hidden="1"/>
    <cellStyle name="Uwaga 3" xfId="27300" hidden="1"/>
    <cellStyle name="Uwaga 3" xfId="27298" hidden="1"/>
    <cellStyle name="Uwaga 3" xfId="27287" hidden="1"/>
    <cellStyle name="Uwaga 3" xfId="27285" hidden="1"/>
    <cellStyle name="Uwaga 3" xfId="27283" hidden="1"/>
    <cellStyle name="Uwaga 3" xfId="27272" hidden="1"/>
    <cellStyle name="Uwaga 3" xfId="27270" hidden="1"/>
    <cellStyle name="Uwaga 3" xfId="27269" hidden="1"/>
    <cellStyle name="Uwaga 3" xfId="27256" hidden="1"/>
    <cellStyle name="Uwaga 3" xfId="27253" hidden="1"/>
    <cellStyle name="Uwaga 3" xfId="27251" hidden="1"/>
    <cellStyle name="Uwaga 3" xfId="27241" hidden="1"/>
    <cellStyle name="Uwaga 3" xfId="27238" hidden="1"/>
    <cellStyle name="Uwaga 3" xfId="27236" hidden="1"/>
    <cellStyle name="Uwaga 3" xfId="27226" hidden="1"/>
    <cellStyle name="Uwaga 3" xfId="27223" hidden="1"/>
    <cellStyle name="Uwaga 3" xfId="27221" hidden="1"/>
    <cellStyle name="Uwaga 3" xfId="27212" hidden="1"/>
    <cellStyle name="Uwaga 3" xfId="27210" hidden="1"/>
    <cellStyle name="Uwaga 3" xfId="27208" hidden="1"/>
    <cellStyle name="Uwaga 3" xfId="27196" hidden="1"/>
    <cellStyle name="Uwaga 3" xfId="27193" hidden="1"/>
    <cellStyle name="Uwaga 3" xfId="27191" hidden="1"/>
    <cellStyle name="Uwaga 3" xfId="27181" hidden="1"/>
    <cellStyle name="Uwaga 3" xfId="27178" hidden="1"/>
    <cellStyle name="Uwaga 3" xfId="27176" hidden="1"/>
    <cellStyle name="Uwaga 3" xfId="27166" hidden="1"/>
    <cellStyle name="Uwaga 3" xfId="27163" hidden="1"/>
    <cellStyle name="Uwaga 3" xfId="27161" hidden="1"/>
    <cellStyle name="Uwaga 3" xfId="27154" hidden="1"/>
    <cellStyle name="Uwaga 3" xfId="27151" hidden="1"/>
    <cellStyle name="Uwaga 3" xfId="27149" hidden="1"/>
    <cellStyle name="Uwaga 3" xfId="27139" hidden="1"/>
    <cellStyle name="Uwaga 3" xfId="27136" hidden="1"/>
    <cellStyle name="Uwaga 3" xfId="27133" hidden="1"/>
    <cellStyle name="Uwaga 3" xfId="27124" hidden="1"/>
    <cellStyle name="Uwaga 3" xfId="27120" hidden="1"/>
    <cellStyle name="Uwaga 3" xfId="27117" hidden="1"/>
    <cellStyle name="Uwaga 3" xfId="27109" hidden="1"/>
    <cellStyle name="Uwaga 3" xfId="27106" hidden="1"/>
    <cellStyle name="Uwaga 3" xfId="27103" hidden="1"/>
    <cellStyle name="Uwaga 3" xfId="27094" hidden="1"/>
    <cellStyle name="Uwaga 3" xfId="27091" hidden="1"/>
    <cellStyle name="Uwaga 3" xfId="27088" hidden="1"/>
    <cellStyle name="Uwaga 3" xfId="27078" hidden="1"/>
    <cellStyle name="Uwaga 3" xfId="27074" hidden="1"/>
    <cellStyle name="Uwaga 3" xfId="27071" hidden="1"/>
    <cellStyle name="Uwaga 3" xfId="27062" hidden="1"/>
    <cellStyle name="Uwaga 3" xfId="27058" hidden="1"/>
    <cellStyle name="Uwaga 3" xfId="27056" hidden="1"/>
    <cellStyle name="Uwaga 3" xfId="27048" hidden="1"/>
    <cellStyle name="Uwaga 3" xfId="27044" hidden="1"/>
    <cellStyle name="Uwaga 3" xfId="27041" hidden="1"/>
    <cellStyle name="Uwaga 3" xfId="27034" hidden="1"/>
    <cellStyle name="Uwaga 3" xfId="27031" hidden="1"/>
    <cellStyle name="Uwaga 3" xfId="27028" hidden="1"/>
    <cellStyle name="Uwaga 3" xfId="27019" hidden="1"/>
    <cellStyle name="Uwaga 3" xfId="27014" hidden="1"/>
    <cellStyle name="Uwaga 3" xfId="27011" hidden="1"/>
    <cellStyle name="Uwaga 3" xfId="27004" hidden="1"/>
    <cellStyle name="Uwaga 3" xfId="26999" hidden="1"/>
    <cellStyle name="Uwaga 3" xfId="26996" hidden="1"/>
    <cellStyle name="Uwaga 3" xfId="26989" hidden="1"/>
    <cellStyle name="Uwaga 3" xfId="26984" hidden="1"/>
    <cellStyle name="Uwaga 3" xfId="26981" hidden="1"/>
    <cellStyle name="Uwaga 3" xfId="26975" hidden="1"/>
    <cellStyle name="Uwaga 3" xfId="26971" hidden="1"/>
    <cellStyle name="Uwaga 3" xfId="26968" hidden="1"/>
    <cellStyle name="Uwaga 3" xfId="26960" hidden="1"/>
    <cellStyle name="Uwaga 3" xfId="26955" hidden="1"/>
    <cellStyle name="Uwaga 3" xfId="26951" hidden="1"/>
    <cellStyle name="Uwaga 3" xfId="26945" hidden="1"/>
    <cellStyle name="Uwaga 3" xfId="26940" hidden="1"/>
    <cellStyle name="Uwaga 3" xfId="26936" hidden="1"/>
    <cellStyle name="Uwaga 3" xfId="26930" hidden="1"/>
    <cellStyle name="Uwaga 3" xfId="26925" hidden="1"/>
    <cellStyle name="Uwaga 3" xfId="26921" hidden="1"/>
    <cellStyle name="Uwaga 3" xfId="26916" hidden="1"/>
    <cellStyle name="Uwaga 3" xfId="26912" hidden="1"/>
    <cellStyle name="Uwaga 3" xfId="26908" hidden="1"/>
    <cellStyle name="Uwaga 3" xfId="26900" hidden="1"/>
    <cellStyle name="Uwaga 3" xfId="26895" hidden="1"/>
    <cellStyle name="Uwaga 3" xfId="26891" hidden="1"/>
    <cellStyle name="Uwaga 3" xfId="26885" hidden="1"/>
    <cellStyle name="Uwaga 3" xfId="26880" hidden="1"/>
    <cellStyle name="Uwaga 3" xfId="26876" hidden="1"/>
    <cellStyle name="Uwaga 3" xfId="26870" hidden="1"/>
    <cellStyle name="Uwaga 3" xfId="26865" hidden="1"/>
    <cellStyle name="Uwaga 3" xfId="26861" hidden="1"/>
    <cellStyle name="Uwaga 3" xfId="26857" hidden="1"/>
    <cellStyle name="Uwaga 3" xfId="26852" hidden="1"/>
    <cellStyle name="Uwaga 3" xfId="26847" hidden="1"/>
    <cellStyle name="Uwaga 3" xfId="26842" hidden="1"/>
    <cellStyle name="Uwaga 3" xfId="26838" hidden="1"/>
    <cellStyle name="Uwaga 3" xfId="26834" hidden="1"/>
    <cellStyle name="Uwaga 3" xfId="26827" hidden="1"/>
    <cellStyle name="Uwaga 3" xfId="26823" hidden="1"/>
    <cellStyle name="Uwaga 3" xfId="26818" hidden="1"/>
    <cellStyle name="Uwaga 3" xfId="26812" hidden="1"/>
    <cellStyle name="Uwaga 3" xfId="26808" hidden="1"/>
    <cellStyle name="Uwaga 3" xfId="26803" hidden="1"/>
    <cellStyle name="Uwaga 3" xfId="26797" hidden="1"/>
    <cellStyle name="Uwaga 3" xfId="26793" hidden="1"/>
    <cellStyle name="Uwaga 3" xfId="26788" hidden="1"/>
    <cellStyle name="Uwaga 3" xfId="26782" hidden="1"/>
    <cellStyle name="Uwaga 3" xfId="26778" hidden="1"/>
    <cellStyle name="Uwaga 3" xfId="26774" hidden="1"/>
    <cellStyle name="Uwaga 3" xfId="27634" hidden="1"/>
    <cellStyle name="Uwaga 3" xfId="27633" hidden="1"/>
    <cellStyle name="Uwaga 3" xfId="27632" hidden="1"/>
    <cellStyle name="Uwaga 3" xfId="27619" hidden="1"/>
    <cellStyle name="Uwaga 3" xfId="27618" hidden="1"/>
    <cellStyle name="Uwaga 3" xfId="27617" hidden="1"/>
    <cellStyle name="Uwaga 3" xfId="27604" hidden="1"/>
    <cellStyle name="Uwaga 3" xfId="27603" hidden="1"/>
    <cellStyle name="Uwaga 3" xfId="27602" hidden="1"/>
    <cellStyle name="Uwaga 3" xfId="27589" hidden="1"/>
    <cellStyle name="Uwaga 3" xfId="27588" hidden="1"/>
    <cellStyle name="Uwaga 3" xfId="27587" hidden="1"/>
    <cellStyle name="Uwaga 3" xfId="27574" hidden="1"/>
    <cellStyle name="Uwaga 3" xfId="27573" hidden="1"/>
    <cellStyle name="Uwaga 3" xfId="27572" hidden="1"/>
    <cellStyle name="Uwaga 3" xfId="27560" hidden="1"/>
    <cellStyle name="Uwaga 3" xfId="27558" hidden="1"/>
    <cellStyle name="Uwaga 3" xfId="27556" hidden="1"/>
    <cellStyle name="Uwaga 3" xfId="27545" hidden="1"/>
    <cellStyle name="Uwaga 3" xfId="27543" hidden="1"/>
    <cellStyle name="Uwaga 3" xfId="27541" hidden="1"/>
    <cellStyle name="Uwaga 3" xfId="27530" hidden="1"/>
    <cellStyle name="Uwaga 3" xfId="27528" hidden="1"/>
    <cellStyle name="Uwaga 3" xfId="27526" hidden="1"/>
    <cellStyle name="Uwaga 3" xfId="27515" hidden="1"/>
    <cellStyle name="Uwaga 3" xfId="27513" hidden="1"/>
    <cellStyle name="Uwaga 3" xfId="27511" hidden="1"/>
    <cellStyle name="Uwaga 3" xfId="27500" hidden="1"/>
    <cellStyle name="Uwaga 3" xfId="27498" hidden="1"/>
    <cellStyle name="Uwaga 3" xfId="27496" hidden="1"/>
    <cellStyle name="Uwaga 3" xfId="27485" hidden="1"/>
    <cellStyle name="Uwaga 3" xfId="27483" hidden="1"/>
    <cellStyle name="Uwaga 3" xfId="27481" hidden="1"/>
    <cellStyle name="Uwaga 3" xfId="27470" hidden="1"/>
    <cellStyle name="Uwaga 3" xfId="27468" hidden="1"/>
    <cellStyle name="Uwaga 3" xfId="27466" hidden="1"/>
    <cellStyle name="Uwaga 3" xfId="27455" hidden="1"/>
    <cellStyle name="Uwaga 3" xfId="27453" hidden="1"/>
    <cellStyle name="Uwaga 3" xfId="27451" hidden="1"/>
    <cellStyle name="Uwaga 3" xfId="27440" hidden="1"/>
    <cellStyle name="Uwaga 3" xfId="27438" hidden="1"/>
    <cellStyle name="Uwaga 3" xfId="27436" hidden="1"/>
    <cellStyle name="Uwaga 3" xfId="27425" hidden="1"/>
    <cellStyle name="Uwaga 3" xfId="27423" hidden="1"/>
    <cellStyle name="Uwaga 3" xfId="27421" hidden="1"/>
    <cellStyle name="Uwaga 3" xfId="27410" hidden="1"/>
    <cellStyle name="Uwaga 3" xfId="27408" hidden="1"/>
    <cellStyle name="Uwaga 3" xfId="27406" hidden="1"/>
    <cellStyle name="Uwaga 3" xfId="27395" hidden="1"/>
    <cellStyle name="Uwaga 3" xfId="27393" hidden="1"/>
    <cellStyle name="Uwaga 3" xfId="27391" hidden="1"/>
    <cellStyle name="Uwaga 3" xfId="27380" hidden="1"/>
    <cellStyle name="Uwaga 3" xfId="27378" hidden="1"/>
    <cellStyle name="Uwaga 3" xfId="27375" hidden="1"/>
    <cellStyle name="Uwaga 3" xfId="27365" hidden="1"/>
    <cellStyle name="Uwaga 3" xfId="27362" hidden="1"/>
    <cellStyle name="Uwaga 3" xfId="27359" hidden="1"/>
    <cellStyle name="Uwaga 3" xfId="27350" hidden="1"/>
    <cellStyle name="Uwaga 3" xfId="27348" hidden="1"/>
    <cellStyle name="Uwaga 3" xfId="27345" hidden="1"/>
    <cellStyle name="Uwaga 3" xfId="27335" hidden="1"/>
    <cellStyle name="Uwaga 3" xfId="27333" hidden="1"/>
    <cellStyle name="Uwaga 3" xfId="27331" hidden="1"/>
    <cellStyle name="Uwaga 3" xfId="27320" hidden="1"/>
    <cellStyle name="Uwaga 3" xfId="27318" hidden="1"/>
    <cellStyle name="Uwaga 3" xfId="27316" hidden="1"/>
    <cellStyle name="Uwaga 3" xfId="27305" hidden="1"/>
    <cellStyle name="Uwaga 3" xfId="27303" hidden="1"/>
    <cellStyle name="Uwaga 3" xfId="27301" hidden="1"/>
    <cellStyle name="Uwaga 3" xfId="27290" hidden="1"/>
    <cellStyle name="Uwaga 3" xfId="27288" hidden="1"/>
    <cellStyle name="Uwaga 3" xfId="27286" hidden="1"/>
    <cellStyle name="Uwaga 3" xfId="27275" hidden="1"/>
    <cellStyle name="Uwaga 3" xfId="27273" hidden="1"/>
    <cellStyle name="Uwaga 3" xfId="27271" hidden="1"/>
    <cellStyle name="Uwaga 3" xfId="27260" hidden="1"/>
    <cellStyle name="Uwaga 3" xfId="27258" hidden="1"/>
    <cellStyle name="Uwaga 3" xfId="27255" hidden="1"/>
    <cellStyle name="Uwaga 3" xfId="27245" hidden="1"/>
    <cellStyle name="Uwaga 3" xfId="27242" hidden="1"/>
    <cellStyle name="Uwaga 3" xfId="27239" hidden="1"/>
    <cellStyle name="Uwaga 3" xfId="27230" hidden="1"/>
    <cellStyle name="Uwaga 3" xfId="27227" hidden="1"/>
    <cellStyle name="Uwaga 3" xfId="27224" hidden="1"/>
    <cellStyle name="Uwaga 3" xfId="27215" hidden="1"/>
    <cellStyle name="Uwaga 3" xfId="27213" hidden="1"/>
    <cellStyle name="Uwaga 3" xfId="27211" hidden="1"/>
    <cellStyle name="Uwaga 3" xfId="27200" hidden="1"/>
    <cellStyle name="Uwaga 3" xfId="27197" hidden="1"/>
    <cellStyle name="Uwaga 3" xfId="27194" hidden="1"/>
    <cellStyle name="Uwaga 3" xfId="27185" hidden="1"/>
    <cellStyle name="Uwaga 3" xfId="27182" hidden="1"/>
    <cellStyle name="Uwaga 3" xfId="27179" hidden="1"/>
    <cellStyle name="Uwaga 3" xfId="27170" hidden="1"/>
    <cellStyle name="Uwaga 3" xfId="27167" hidden="1"/>
    <cellStyle name="Uwaga 3" xfId="27164" hidden="1"/>
    <cellStyle name="Uwaga 3" xfId="27157" hidden="1"/>
    <cellStyle name="Uwaga 3" xfId="27153" hidden="1"/>
    <cellStyle name="Uwaga 3" xfId="27150" hidden="1"/>
    <cellStyle name="Uwaga 3" xfId="27142" hidden="1"/>
    <cellStyle name="Uwaga 3" xfId="27138" hidden="1"/>
    <cellStyle name="Uwaga 3" xfId="27135" hidden="1"/>
    <cellStyle name="Uwaga 3" xfId="27127" hidden="1"/>
    <cellStyle name="Uwaga 3" xfId="27123" hidden="1"/>
    <cellStyle name="Uwaga 3" xfId="27119" hidden="1"/>
    <cellStyle name="Uwaga 3" xfId="27112" hidden="1"/>
    <cellStyle name="Uwaga 3" xfId="27108" hidden="1"/>
    <cellStyle name="Uwaga 3" xfId="27105" hidden="1"/>
    <cellStyle name="Uwaga 3" xfId="27097" hidden="1"/>
    <cellStyle name="Uwaga 3" xfId="27093" hidden="1"/>
    <cellStyle name="Uwaga 3" xfId="27090" hidden="1"/>
    <cellStyle name="Uwaga 3" xfId="27081" hidden="1"/>
    <cellStyle name="Uwaga 3" xfId="27076" hidden="1"/>
    <cellStyle name="Uwaga 3" xfId="27072" hidden="1"/>
    <cellStyle name="Uwaga 3" xfId="27066" hidden="1"/>
    <cellStyle name="Uwaga 3" xfId="27061" hidden="1"/>
    <cellStyle name="Uwaga 3" xfId="27057" hidden="1"/>
    <cellStyle name="Uwaga 3" xfId="27051" hidden="1"/>
    <cellStyle name="Uwaga 3" xfId="27046" hidden="1"/>
    <cellStyle name="Uwaga 3" xfId="27042" hidden="1"/>
    <cellStyle name="Uwaga 3" xfId="27037" hidden="1"/>
    <cellStyle name="Uwaga 3" xfId="27033" hidden="1"/>
    <cellStyle name="Uwaga 3" xfId="27029" hidden="1"/>
    <cellStyle name="Uwaga 3" xfId="27022" hidden="1"/>
    <cellStyle name="Uwaga 3" xfId="27017" hidden="1"/>
    <cellStyle name="Uwaga 3" xfId="27013" hidden="1"/>
    <cellStyle name="Uwaga 3" xfId="27006" hidden="1"/>
    <cellStyle name="Uwaga 3" xfId="27001" hidden="1"/>
    <cellStyle name="Uwaga 3" xfId="26997" hidden="1"/>
    <cellStyle name="Uwaga 3" xfId="26992" hidden="1"/>
    <cellStyle name="Uwaga 3" xfId="26987" hidden="1"/>
    <cellStyle name="Uwaga 3" xfId="26983" hidden="1"/>
    <cellStyle name="Uwaga 3" xfId="26977" hidden="1"/>
    <cellStyle name="Uwaga 3" xfId="26973" hidden="1"/>
    <cellStyle name="Uwaga 3" xfId="26970" hidden="1"/>
    <cellStyle name="Uwaga 3" xfId="26963" hidden="1"/>
    <cellStyle name="Uwaga 3" xfId="26958" hidden="1"/>
    <cellStyle name="Uwaga 3" xfId="26953" hidden="1"/>
    <cellStyle name="Uwaga 3" xfId="26947" hidden="1"/>
    <cellStyle name="Uwaga 3" xfId="26942" hidden="1"/>
    <cellStyle name="Uwaga 3" xfId="26937" hidden="1"/>
    <cellStyle name="Uwaga 3" xfId="26932" hidden="1"/>
    <cellStyle name="Uwaga 3" xfId="26927" hidden="1"/>
    <cellStyle name="Uwaga 3" xfId="26922" hidden="1"/>
    <cellStyle name="Uwaga 3" xfId="26918" hidden="1"/>
    <cellStyle name="Uwaga 3" xfId="26914" hidden="1"/>
    <cellStyle name="Uwaga 3" xfId="26909" hidden="1"/>
    <cellStyle name="Uwaga 3" xfId="26902" hidden="1"/>
    <cellStyle name="Uwaga 3" xfId="26897" hidden="1"/>
    <cellStyle name="Uwaga 3" xfId="26892" hidden="1"/>
    <cellStyle name="Uwaga 3" xfId="26886" hidden="1"/>
    <cellStyle name="Uwaga 3" xfId="26881" hidden="1"/>
    <cellStyle name="Uwaga 3" xfId="26877" hidden="1"/>
    <cellStyle name="Uwaga 3" xfId="26872" hidden="1"/>
    <cellStyle name="Uwaga 3" xfId="26867" hidden="1"/>
    <cellStyle name="Uwaga 3" xfId="26862" hidden="1"/>
    <cellStyle name="Uwaga 3" xfId="26858" hidden="1"/>
    <cellStyle name="Uwaga 3" xfId="26853" hidden="1"/>
    <cellStyle name="Uwaga 3" xfId="26848" hidden="1"/>
    <cellStyle name="Uwaga 3" xfId="26843" hidden="1"/>
    <cellStyle name="Uwaga 3" xfId="26839" hidden="1"/>
    <cellStyle name="Uwaga 3" xfId="26835" hidden="1"/>
    <cellStyle name="Uwaga 3" xfId="26828" hidden="1"/>
    <cellStyle name="Uwaga 3" xfId="26824" hidden="1"/>
    <cellStyle name="Uwaga 3" xfId="26819" hidden="1"/>
    <cellStyle name="Uwaga 3" xfId="26813" hidden="1"/>
    <cellStyle name="Uwaga 3" xfId="26809" hidden="1"/>
    <cellStyle name="Uwaga 3" xfId="26804" hidden="1"/>
    <cellStyle name="Uwaga 3" xfId="26798" hidden="1"/>
    <cellStyle name="Uwaga 3" xfId="26794" hidden="1"/>
    <cellStyle name="Uwaga 3" xfId="26790" hidden="1"/>
    <cellStyle name="Uwaga 3" xfId="26783" hidden="1"/>
    <cellStyle name="Uwaga 3" xfId="26779" hidden="1"/>
    <cellStyle name="Uwaga 3" xfId="26775" hidden="1"/>
    <cellStyle name="Uwaga 3" xfId="27639" hidden="1"/>
    <cellStyle name="Uwaga 3" xfId="27637" hidden="1"/>
    <cellStyle name="Uwaga 3" xfId="27635" hidden="1"/>
    <cellStyle name="Uwaga 3" xfId="27622" hidden="1"/>
    <cellStyle name="Uwaga 3" xfId="27621" hidden="1"/>
    <cellStyle name="Uwaga 3" xfId="27620" hidden="1"/>
    <cellStyle name="Uwaga 3" xfId="27607" hidden="1"/>
    <cellStyle name="Uwaga 3" xfId="27606" hidden="1"/>
    <cellStyle name="Uwaga 3" xfId="27605" hidden="1"/>
    <cellStyle name="Uwaga 3" xfId="27593" hidden="1"/>
    <cellStyle name="Uwaga 3" xfId="27591" hidden="1"/>
    <cellStyle name="Uwaga 3" xfId="27590" hidden="1"/>
    <cellStyle name="Uwaga 3" xfId="27577" hidden="1"/>
    <cellStyle name="Uwaga 3" xfId="27576" hidden="1"/>
    <cellStyle name="Uwaga 3" xfId="27575" hidden="1"/>
    <cellStyle name="Uwaga 3" xfId="27563" hidden="1"/>
    <cellStyle name="Uwaga 3" xfId="27561" hidden="1"/>
    <cellStyle name="Uwaga 3" xfId="27559" hidden="1"/>
    <cellStyle name="Uwaga 3" xfId="27548" hidden="1"/>
    <cellStyle name="Uwaga 3" xfId="27546" hidden="1"/>
    <cellStyle name="Uwaga 3" xfId="27544" hidden="1"/>
    <cellStyle name="Uwaga 3" xfId="27533" hidden="1"/>
    <cellStyle name="Uwaga 3" xfId="27531" hidden="1"/>
    <cellStyle name="Uwaga 3" xfId="27529" hidden="1"/>
    <cellStyle name="Uwaga 3" xfId="27518" hidden="1"/>
    <cellStyle name="Uwaga 3" xfId="27516" hidden="1"/>
    <cellStyle name="Uwaga 3" xfId="27514" hidden="1"/>
    <cellStyle name="Uwaga 3" xfId="27503" hidden="1"/>
    <cellStyle name="Uwaga 3" xfId="27501" hidden="1"/>
    <cellStyle name="Uwaga 3" xfId="27499" hidden="1"/>
    <cellStyle name="Uwaga 3" xfId="27488" hidden="1"/>
    <cellStyle name="Uwaga 3" xfId="27486" hidden="1"/>
    <cellStyle name="Uwaga 3" xfId="27484" hidden="1"/>
    <cellStyle name="Uwaga 3" xfId="27473" hidden="1"/>
    <cellStyle name="Uwaga 3" xfId="27471" hidden="1"/>
    <cellStyle name="Uwaga 3" xfId="27469" hidden="1"/>
    <cellStyle name="Uwaga 3" xfId="27458" hidden="1"/>
    <cellStyle name="Uwaga 3" xfId="27456" hidden="1"/>
    <cellStyle name="Uwaga 3" xfId="27454" hidden="1"/>
    <cellStyle name="Uwaga 3" xfId="27443" hidden="1"/>
    <cellStyle name="Uwaga 3" xfId="27441" hidden="1"/>
    <cellStyle name="Uwaga 3" xfId="27439" hidden="1"/>
    <cellStyle name="Uwaga 3" xfId="27428" hidden="1"/>
    <cellStyle name="Uwaga 3" xfId="27426" hidden="1"/>
    <cellStyle name="Uwaga 3" xfId="27424" hidden="1"/>
    <cellStyle name="Uwaga 3" xfId="27413" hidden="1"/>
    <cellStyle name="Uwaga 3" xfId="27411" hidden="1"/>
    <cellStyle name="Uwaga 3" xfId="27409" hidden="1"/>
    <cellStyle name="Uwaga 3" xfId="27398" hidden="1"/>
    <cellStyle name="Uwaga 3" xfId="27396" hidden="1"/>
    <cellStyle name="Uwaga 3" xfId="27394" hidden="1"/>
    <cellStyle name="Uwaga 3" xfId="27383" hidden="1"/>
    <cellStyle name="Uwaga 3" xfId="27381" hidden="1"/>
    <cellStyle name="Uwaga 3" xfId="27379" hidden="1"/>
    <cellStyle name="Uwaga 3" xfId="27368" hidden="1"/>
    <cellStyle name="Uwaga 3" xfId="27366" hidden="1"/>
    <cellStyle name="Uwaga 3" xfId="27364" hidden="1"/>
    <cellStyle name="Uwaga 3" xfId="27353" hidden="1"/>
    <cellStyle name="Uwaga 3" xfId="27351" hidden="1"/>
    <cellStyle name="Uwaga 3" xfId="27349" hidden="1"/>
    <cellStyle name="Uwaga 3" xfId="27338" hidden="1"/>
    <cellStyle name="Uwaga 3" xfId="27336" hidden="1"/>
    <cellStyle name="Uwaga 3" xfId="27334" hidden="1"/>
    <cellStyle name="Uwaga 3" xfId="27323" hidden="1"/>
    <cellStyle name="Uwaga 3" xfId="27321" hidden="1"/>
    <cellStyle name="Uwaga 3" xfId="27319" hidden="1"/>
    <cellStyle name="Uwaga 3" xfId="27308" hidden="1"/>
    <cellStyle name="Uwaga 3" xfId="27306" hidden="1"/>
    <cellStyle name="Uwaga 3" xfId="27304" hidden="1"/>
    <cellStyle name="Uwaga 3" xfId="27293" hidden="1"/>
    <cellStyle name="Uwaga 3" xfId="27291" hidden="1"/>
    <cellStyle name="Uwaga 3" xfId="27289" hidden="1"/>
    <cellStyle name="Uwaga 3" xfId="27278" hidden="1"/>
    <cellStyle name="Uwaga 3" xfId="27276" hidden="1"/>
    <cellStyle name="Uwaga 3" xfId="27274" hidden="1"/>
    <cellStyle name="Uwaga 3" xfId="27263" hidden="1"/>
    <cellStyle name="Uwaga 3" xfId="27261" hidden="1"/>
    <cellStyle name="Uwaga 3" xfId="27259" hidden="1"/>
    <cellStyle name="Uwaga 3" xfId="27248" hidden="1"/>
    <cellStyle name="Uwaga 3" xfId="27246" hidden="1"/>
    <cellStyle name="Uwaga 3" xfId="27243" hidden="1"/>
    <cellStyle name="Uwaga 3" xfId="27233" hidden="1"/>
    <cellStyle name="Uwaga 3" xfId="27231" hidden="1"/>
    <cellStyle name="Uwaga 3" xfId="27229" hidden="1"/>
    <cellStyle name="Uwaga 3" xfId="27218" hidden="1"/>
    <cellStyle name="Uwaga 3" xfId="27216" hidden="1"/>
    <cellStyle name="Uwaga 3" xfId="27214" hidden="1"/>
    <cellStyle name="Uwaga 3" xfId="27203" hidden="1"/>
    <cellStyle name="Uwaga 3" xfId="27201" hidden="1"/>
    <cellStyle name="Uwaga 3" xfId="27198" hidden="1"/>
    <cellStyle name="Uwaga 3" xfId="27188" hidden="1"/>
    <cellStyle name="Uwaga 3" xfId="27186" hidden="1"/>
    <cellStyle name="Uwaga 3" xfId="27183" hidden="1"/>
    <cellStyle name="Uwaga 3" xfId="27173" hidden="1"/>
    <cellStyle name="Uwaga 3" xfId="27171" hidden="1"/>
    <cellStyle name="Uwaga 3" xfId="27168" hidden="1"/>
    <cellStyle name="Uwaga 3" xfId="27159" hidden="1"/>
    <cellStyle name="Uwaga 3" xfId="27156" hidden="1"/>
    <cellStyle name="Uwaga 3" xfId="27152" hidden="1"/>
    <cellStyle name="Uwaga 3" xfId="27144" hidden="1"/>
    <cellStyle name="Uwaga 3" xfId="27141" hidden="1"/>
    <cellStyle name="Uwaga 3" xfId="27137" hidden="1"/>
    <cellStyle name="Uwaga 3" xfId="27129" hidden="1"/>
    <cellStyle name="Uwaga 3" xfId="27126" hidden="1"/>
    <cellStyle name="Uwaga 3" xfId="27122" hidden="1"/>
    <cellStyle name="Uwaga 3" xfId="27114" hidden="1"/>
    <cellStyle name="Uwaga 3" xfId="27111" hidden="1"/>
    <cellStyle name="Uwaga 3" xfId="27107" hidden="1"/>
    <cellStyle name="Uwaga 3" xfId="27099" hidden="1"/>
    <cellStyle name="Uwaga 3" xfId="27096" hidden="1"/>
    <cellStyle name="Uwaga 3" xfId="27092" hidden="1"/>
    <cellStyle name="Uwaga 3" xfId="27084" hidden="1"/>
    <cellStyle name="Uwaga 3" xfId="27080" hidden="1"/>
    <cellStyle name="Uwaga 3" xfId="27075" hidden="1"/>
    <cellStyle name="Uwaga 3" xfId="27069" hidden="1"/>
    <cellStyle name="Uwaga 3" xfId="27065" hidden="1"/>
    <cellStyle name="Uwaga 3" xfId="27060" hidden="1"/>
    <cellStyle name="Uwaga 3" xfId="27054" hidden="1"/>
    <cellStyle name="Uwaga 3" xfId="27050" hidden="1"/>
    <cellStyle name="Uwaga 3" xfId="27045" hidden="1"/>
    <cellStyle name="Uwaga 3" xfId="27039" hidden="1"/>
    <cellStyle name="Uwaga 3" xfId="27036" hidden="1"/>
    <cellStyle name="Uwaga 3" xfId="27032" hidden="1"/>
    <cellStyle name="Uwaga 3" xfId="27024" hidden="1"/>
    <cellStyle name="Uwaga 3" xfId="27021" hidden="1"/>
    <cellStyle name="Uwaga 3" xfId="27016" hidden="1"/>
    <cellStyle name="Uwaga 3" xfId="27009" hidden="1"/>
    <cellStyle name="Uwaga 3" xfId="27005" hidden="1"/>
    <cellStyle name="Uwaga 3" xfId="27000" hidden="1"/>
    <cellStyle name="Uwaga 3" xfId="26994" hidden="1"/>
    <cellStyle name="Uwaga 3" xfId="26990" hidden="1"/>
    <cellStyle name="Uwaga 3" xfId="26985" hidden="1"/>
    <cellStyle name="Uwaga 3" xfId="26979" hidden="1"/>
    <cellStyle name="Uwaga 3" xfId="26976" hidden="1"/>
    <cellStyle name="Uwaga 3" xfId="26972" hidden="1"/>
    <cellStyle name="Uwaga 3" xfId="26964" hidden="1"/>
    <cellStyle name="Uwaga 3" xfId="26959" hidden="1"/>
    <cellStyle name="Uwaga 3" xfId="26954" hidden="1"/>
    <cellStyle name="Uwaga 3" xfId="26949" hidden="1"/>
    <cellStyle name="Uwaga 3" xfId="26944" hidden="1"/>
    <cellStyle name="Uwaga 3" xfId="26939" hidden="1"/>
    <cellStyle name="Uwaga 3" xfId="26934" hidden="1"/>
    <cellStyle name="Uwaga 3" xfId="26929" hidden="1"/>
    <cellStyle name="Uwaga 3" xfId="26924" hidden="1"/>
    <cellStyle name="Uwaga 3" xfId="26919" hidden="1"/>
    <cellStyle name="Uwaga 3" xfId="26915" hidden="1"/>
    <cellStyle name="Uwaga 3" xfId="26910" hidden="1"/>
    <cellStyle name="Uwaga 3" xfId="26903" hidden="1"/>
    <cellStyle name="Uwaga 3" xfId="26898" hidden="1"/>
    <cellStyle name="Uwaga 3" xfId="26893" hidden="1"/>
    <cellStyle name="Uwaga 3" xfId="26888" hidden="1"/>
    <cellStyle name="Uwaga 3" xfId="26883" hidden="1"/>
    <cellStyle name="Uwaga 3" xfId="26878" hidden="1"/>
    <cellStyle name="Uwaga 3" xfId="26873" hidden="1"/>
    <cellStyle name="Uwaga 3" xfId="26868" hidden="1"/>
    <cellStyle name="Uwaga 3" xfId="26863" hidden="1"/>
    <cellStyle name="Uwaga 3" xfId="26859" hidden="1"/>
    <cellStyle name="Uwaga 3" xfId="26854" hidden="1"/>
    <cellStyle name="Uwaga 3" xfId="26849" hidden="1"/>
    <cellStyle name="Uwaga 3" xfId="26844" hidden="1"/>
    <cellStyle name="Uwaga 3" xfId="26840" hidden="1"/>
    <cellStyle name="Uwaga 3" xfId="26836" hidden="1"/>
    <cellStyle name="Uwaga 3" xfId="26829" hidden="1"/>
    <cellStyle name="Uwaga 3" xfId="26825" hidden="1"/>
    <cellStyle name="Uwaga 3" xfId="26820" hidden="1"/>
    <cellStyle name="Uwaga 3" xfId="26814" hidden="1"/>
    <cellStyle name="Uwaga 3" xfId="26810" hidden="1"/>
    <cellStyle name="Uwaga 3" xfId="26805" hidden="1"/>
    <cellStyle name="Uwaga 3" xfId="26799" hidden="1"/>
    <cellStyle name="Uwaga 3" xfId="26795" hidden="1"/>
    <cellStyle name="Uwaga 3" xfId="26791" hidden="1"/>
    <cellStyle name="Uwaga 3" xfId="26784" hidden="1"/>
    <cellStyle name="Uwaga 3" xfId="26780" hidden="1"/>
    <cellStyle name="Uwaga 3" xfId="26776" hidden="1"/>
    <cellStyle name="Uwaga 3" xfId="27643" hidden="1"/>
    <cellStyle name="Uwaga 3" xfId="27642" hidden="1"/>
    <cellStyle name="Uwaga 3" xfId="27640" hidden="1"/>
    <cellStyle name="Uwaga 3" xfId="27627" hidden="1"/>
    <cellStyle name="Uwaga 3" xfId="27625" hidden="1"/>
    <cellStyle name="Uwaga 3" xfId="27623" hidden="1"/>
    <cellStyle name="Uwaga 3" xfId="27613" hidden="1"/>
    <cellStyle name="Uwaga 3" xfId="27611" hidden="1"/>
    <cellStyle name="Uwaga 3" xfId="27609" hidden="1"/>
    <cellStyle name="Uwaga 3" xfId="27598" hidden="1"/>
    <cellStyle name="Uwaga 3" xfId="27596" hidden="1"/>
    <cellStyle name="Uwaga 3" xfId="27594" hidden="1"/>
    <cellStyle name="Uwaga 3" xfId="27581" hidden="1"/>
    <cellStyle name="Uwaga 3" xfId="27579" hidden="1"/>
    <cellStyle name="Uwaga 3" xfId="27578" hidden="1"/>
    <cellStyle name="Uwaga 3" xfId="27565" hidden="1"/>
    <cellStyle name="Uwaga 3" xfId="27564" hidden="1"/>
    <cellStyle name="Uwaga 3" xfId="27562" hidden="1"/>
    <cellStyle name="Uwaga 3" xfId="27550" hidden="1"/>
    <cellStyle name="Uwaga 3" xfId="27549" hidden="1"/>
    <cellStyle name="Uwaga 3" xfId="27547" hidden="1"/>
    <cellStyle name="Uwaga 3" xfId="27535" hidden="1"/>
    <cellStyle name="Uwaga 3" xfId="27534" hidden="1"/>
    <cellStyle name="Uwaga 3" xfId="27532" hidden="1"/>
    <cellStyle name="Uwaga 3" xfId="27520" hidden="1"/>
    <cellStyle name="Uwaga 3" xfId="27519" hidden="1"/>
    <cellStyle name="Uwaga 3" xfId="27517" hidden="1"/>
    <cellStyle name="Uwaga 3" xfId="27505" hidden="1"/>
    <cellStyle name="Uwaga 3" xfId="27504" hidden="1"/>
    <cellStyle name="Uwaga 3" xfId="27502" hidden="1"/>
    <cellStyle name="Uwaga 3" xfId="27490" hidden="1"/>
    <cellStyle name="Uwaga 3" xfId="27489" hidden="1"/>
    <cellStyle name="Uwaga 3" xfId="27487" hidden="1"/>
    <cellStyle name="Uwaga 3" xfId="27475" hidden="1"/>
    <cellStyle name="Uwaga 3" xfId="27474" hidden="1"/>
    <cellStyle name="Uwaga 3" xfId="27472" hidden="1"/>
    <cellStyle name="Uwaga 3" xfId="27460" hidden="1"/>
    <cellStyle name="Uwaga 3" xfId="27459" hidden="1"/>
    <cellStyle name="Uwaga 3" xfId="27457" hidden="1"/>
    <cellStyle name="Uwaga 3" xfId="27445" hidden="1"/>
    <cellStyle name="Uwaga 3" xfId="27444" hidden="1"/>
    <cellStyle name="Uwaga 3" xfId="27442" hidden="1"/>
    <cellStyle name="Uwaga 3" xfId="27430" hidden="1"/>
    <cellStyle name="Uwaga 3" xfId="27429" hidden="1"/>
    <cellStyle name="Uwaga 3" xfId="27427" hidden="1"/>
    <cellStyle name="Uwaga 3" xfId="27415" hidden="1"/>
    <cellStyle name="Uwaga 3" xfId="27414" hidden="1"/>
    <cellStyle name="Uwaga 3" xfId="27412" hidden="1"/>
    <cellStyle name="Uwaga 3" xfId="27400" hidden="1"/>
    <cellStyle name="Uwaga 3" xfId="27399" hidden="1"/>
    <cellStyle name="Uwaga 3" xfId="27397" hidden="1"/>
    <cellStyle name="Uwaga 3" xfId="27385" hidden="1"/>
    <cellStyle name="Uwaga 3" xfId="27384" hidden="1"/>
    <cellStyle name="Uwaga 3" xfId="27382" hidden="1"/>
    <cellStyle name="Uwaga 3" xfId="27370" hidden="1"/>
    <cellStyle name="Uwaga 3" xfId="27369" hidden="1"/>
    <cellStyle name="Uwaga 3" xfId="27367" hidden="1"/>
    <cellStyle name="Uwaga 3" xfId="27355" hidden="1"/>
    <cellStyle name="Uwaga 3" xfId="27354" hidden="1"/>
    <cellStyle name="Uwaga 3" xfId="27352" hidden="1"/>
    <cellStyle name="Uwaga 3" xfId="27340" hidden="1"/>
    <cellStyle name="Uwaga 3" xfId="27339" hidden="1"/>
    <cellStyle name="Uwaga 3" xfId="27337" hidden="1"/>
    <cellStyle name="Uwaga 3" xfId="27325" hidden="1"/>
    <cellStyle name="Uwaga 3" xfId="27324" hidden="1"/>
    <cellStyle name="Uwaga 3" xfId="27322" hidden="1"/>
    <cellStyle name="Uwaga 3" xfId="27310" hidden="1"/>
    <cellStyle name="Uwaga 3" xfId="27309" hidden="1"/>
    <cellStyle name="Uwaga 3" xfId="27307" hidden="1"/>
    <cellStyle name="Uwaga 3" xfId="27295" hidden="1"/>
    <cellStyle name="Uwaga 3" xfId="27294" hidden="1"/>
    <cellStyle name="Uwaga 3" xfId="27292" hidden="1"/>
    <cellStyle name="Uwaga 3" xfId="27280" hidden="1"/>
    <cellStyle name="Uwaga 3" xfId="27279" hidden="1"/>
    <cellStyle name="Uwaga 3" xfId="27277" hidden="1"/>
    <cellStyle name="Uwaga 3" xfId="27265" hidden="1"/>
    <cellStyle name="Uwaga 3" xfId="27264" hidden="1"/>
    <cellStyle name="Uwaga 3" xfId="27262" hidden="1"/>
    <cellStyle name="Uwaga 3" xfId="27250" hidden="1"/>
    <cellStyle name="Uwaga 3" xfId="27249" hidden="1"/>
    <cellStyle name="Uwaga 3" xfId="27247" hidden="1"/>
    <cellStyle name="Uwaga 3" xfId="27235" hidden="1"/>
    <cellStyle name="Uwaga 3" xfId="27234" hidden="1"/>
    <cellStyle name="Uwaga 3" xfId="27232" hidden="1"/>
    <cellStyle name="Uwaga 3" xfId="27220" hidden="1"/>
    <cellStyle name="Uwaga 3" xfId="27219" hidden="1"/>
    <cellStyle name="Uwaga 3" xfId="27217" hidden="1"/>
    <cellStyle name="Uwaga 3" xfId="27205" hidden="1"/>
    <cellStyle name="Uwaga 3" xfId="27204" hidden="1"/>
    <cellStyle name="Uwaga 3" xfId="27202" hidden="1"/>
    <cellStyle name="Uwaga 3" xfId="27190" hidden="1"/>
    <cellStyle name="Uwaga 3" xfId="27189" hidden="1"/>
    <cellStyle name="Uwaga 3" xfId="27187" hidden="1"/>
    <cellStyle name="Uwaga 3" xfId="27175" hidden="1"/>
    <cellStyle name="Uwaga 3" xfId="27174" hidden="1"/>
    <cellStyle name="Uwaga 3" xfId="27172" hidden="1"/>
    <cellStyle name="Uwaga 3" xfId="27160" hidden="1"/>
    <cellStyle name="Uwaga 3" xfId="27158" hidden="1"/>
    <cellStyle name="Uwaga 3" xfId="27155" hidden="1"/>
    <cellStyle name="Uwaga 3" xfId="27145" hidden="1"/>
    <cellStyle name="Uwaga 3" xfId="27143" hidden="1"/>
    <cellStyle name="Uwaga 3" xfId="27140" hidden="1"/>
    <cellStyle name="Uwaga 3" xfId="27130" hidden="1"/>
    <cellStyle name="Uwaga 3" xfId="27128" hidden="1"/>
    <cellStyle name="Uwaga 3" xfId="27125" hidden="1"/>
    <cellStyle name="Uwaga 3" xfId="27115" hidden="1"/>
    <cellStyle name="Uwaga 3" xfId="27113" hidden="1"/>
    <cellStyle name="Uwaga 3" xfId="27110" hidden="1"/>
    <cellStyle name="Uwaga 3" xfId="27100" hidden="1"/>
    <cellStyle name="Uwaga 3" xfId="27098" hidden="1"/>
    <cellStyle name="Uwaga 3" xfId="27095" hidden="1"/>
    <cellStyle name="Uwaga 3" xfId="27085" hidden="1"/>
    <cellStyle name="Uwaga 3" xfId="27083" hidden="1"/>
    <cellStyle name="Uwaga 3" xfId="27079" hidden="1"/>
    <cellStyle name="Uwaga 3" xfId="27070" hidden="1"/>
    <cellStyle name="Uwaga 3" xfId="27067" hidden="1"/>
    <cellStyle name="Uwaga 3" xfId="27063" hidden="1"/>
    <cellStyle name="Uwaga 3" xfId="27055" hidden="1"/>
    <cellStyle name="Uwaga 3" xfId="27053" hidden="1"/>
    <cellStyle name="Uwaga 3" xfId="27049" hidden="1"/>
    <cellStyle name="Uwaga 3" xfId="27040" hidden="1"/>
    <cellStyle name="Uwaga 3" xfId="27038" hidden="1"/>
    <cellStyle name="Uwaga 3" xfId="27035" hidden="1"/>
    <cellStyle name="Uwaga 3" xfId="27025" hidden="1"/>
    <cellStyle name="Uwaga 3" xfId="27023" hidden="1"/>
    <cellStyle name="Uwaga 3" xfId="27018" hidden="1"/>
    <cellStyle name="Uwaga 3" xfId="27010" hidden="1"/>
    <cellStyle name="Uwaga 3" xfId="27008" hidden="1"/>
    <cellStyle name="Uwaga 3" xfId="27003" hidden="1"/>
    <cellStyle name="Uwaga 3" xfId="26995" hidden="1"/>
    <cellStyle name="Uwaga 3" xfId="26993" hidden="1"/>
    <cellStyle name="Uwaga 3" xfId="26988" hidden="1"/>
    <cellStyle name="Uwaga 3" xfId="26980" hidden="1"/>
    <cellStyle name="Uwaga 3" xfId="26978" hidden="1"/>
    <cellStyle name="Uwaga 3" xfId="26974" hidden="1"/>
    <cellStyle name="Uwaga 3" xfId="26965" hidden="1"/>
    <cellStyle name="Uwaga 3" xfId="26962" hidden="1"/>
    <cellStyle name="Uwaga 3" xfId="26957" hidden="1"/>
    <cellStyle name="Uwaga 3" xfId="26950" hidden="1"/>
    <cellStyle name="Uwaga 3" xfId="26946" hidden="1"/>
    <cellStyle name="Uwaga 3" xfId="26941" hidden="1"/>
    <cellStyle name="Uwaga 3" xfId="26935" hidden="1"/>
    <cellStyle name="Uwaga 3" xfId="26931" hidden="1"/>
    <cellStyle name="Uwaga 3" xfId="26926" hidden="1"/>
    <cellStyle name="Uwaga 3" xfId="26920" hidden="1"/>
    <cellStyle name="Uwaga 3" xfId="26917" hidden="1"/>
    <cellStyle name="Uwaga 3" xfId="26913" hidden="1"/>
    <cellStyle name="Uwaga 3" xfId="26904" hidden="1"/>
    <cellStyle name="Uwaga 3" xfId="26899" hidden="1"/>
    <cellStyle name="Uwaga 3" xfId="26894" hidden="1"/>
    <cellStyle name="Uwaga 3" xfId="26889" hidden="1"/>
    <cellStyle name="Uwaga 3" xfId="26884" hidden="1"/>
    <cellStyle name="Uwaga 3" xfId="26879" hidden="1"/>
    <cellStyle name="Uwaga 3" xfId="26874" hidden="1"/>
    <cellStyle name="Uwaga 3" xfId="26869" hidden="1"/>
    <cellStyle name="Uwaga 3" xfId="26864" hidden="1"/>
    <cellStyle name="Uwaga 3" xfId="26860" hidden="1"/>
    <cellStyle name="Uwaga 3" xfId="26855" hidden="1"/>
    <cellStyle name="Uwaga 3" xfId="26850" hidden="1"/>
    <cellStyle name="Uwaga 3" xfId="26845" hidden="1"/>
    <cellStyle name="Uwaga 3" xfId="26841" hidden="1"/>
    <cellStyle name="Uwaga 3" xfId="26837" hidden="1"/>
    <cellStyle name="Uwaga 3" xfId="26830" hidden="1"/>
    <cellStyle name="Uwaga 3" xfId="26826" hidden="1"/>
    <cellStyle name="Uwaga 3" xfId="26821" hidden="1"/>
    <cellStyle name="Uwaga 3" xfId="26815" hidden="1"/>
    <cellStyle name="Uwaga 3" xfId="26811" hidden="1"/>
    <cellStyle name="Uwaga 3" xfId="26806" hidden="1"/>
    <cellStyle name="Uwaga 3" xfId="26800" hidden="1"/>
    <cellStyle name="Uwaga 3" xfId="26796" hidden="1"/>
    <cellStyle name="Uwaga 3" xfId="26792" hidden="1"/>
    <cellStyle name="Uwaga 3" xfId="26785" hidden="1"/>
    <cellStyle name="Uwaga 3" xfId="26781" hidden="1"/>
    <cellStyle name="Uwaga 3" xfId="26777" hidden="1"/>
    <cellStyle name="Uwaga 3" xfId="22798" hidden="1"/>
    <cellStyle name="Uwaga 3" xfId="21849" hidden="1"/>
    <cellStyle name="Uwaga 3" xfId="21813" hidden="1"/>
    <cellStyle name="Uwaga 3" xfId="19798" hidden="1"/>
    <cellStyle name="Uwaga 3" xfId="19793" hidden="1"/>
    <cellStyle name="Uwaga 3" xfId="19789" hidden="1"/>
    <cellStyle name="Uwaga 3" xfId="19759" hidden="1"/>
    <cellStyle name="Uwaga 3" xfId="19754" hidden="1"/>
    <cellStyle name="Uwaga 3" xfId="19750" hidden="1"/>
    <cellStyle name="Uwaga 3" xfId="19720" hidden="1"/>
    <cellStyle name="Uwaga 3" xfId="19717" hidden="1"/>
    <cellStyle name="Uwaga 3" xfId="19712" hidden="1"/>
    <cellStyle name="Uwaga 3" xfId="19672" hidden="1"/>
    <cellStyle name="Uwaga 3" xfId="19669" hidden="1"/>
    <cellStyle name="Uwaga 3" xfId="19666" hidden="1"/>
    <cellStyle name="Uwaga 3" xfId="19629" hidden="1"/>
    <cellStyle name="Uwaga 3" xfId="19625" hidden="1"/>
    <cellStyle name="Uwaga 3" xfId="19620" hidden="1"/>
    <cellStyle name="Uwaga 3" xfId="19591" hidden="1"/>
    <cellStyle name="Uwaga 3" xfId="19586" hidden="1"/>
    <cellStyle name="Uwaga 3" xfId="19581" hidden="1"/>
    <cellStyle name="Uwaga 3" xfId="19549" hidden="1"/>
    <cellStyle name="Uwaga 3" xfId="19544" hidden="1"/>
    <cellStyle name="Uwaga 3" xfId="19539" hidden="1"/>
    <cellStyle name="Uwaga 3" xfId="19508" hidden="1"/>
    <cellStyle name="Uwaga 3" xfId="19504" hidden="1"/>
    <cellStyle name="Uwaga 3" xfId="19501" hidden="1"/>
    <cellStyle name="Uwaga 3" xfId="19461" hidden="1"/>
    <cellStyle name="Uwaga 3" xfId="19457" hidden="1"/>
    <cellStyle name="Uwaga 3" xfId="19452" hidden="1"/>
    <cellStyle name="Uwaga 3" xfId="19421" hidden="1"/>
    <cellStyle name="Uwaga 3" xfId="19418" hidden="1"/>
    <cellStyle name="Uwaga 3" xfId="19412" hidden="1"/>
    <cellStyle name="Uwaga 3" xfId="19381" hidden="1"/>
    <cellStyle name="Uwaga 3" xfId="19376" hidden="1"/>
    <cellStyle name="Uwaga 3" xfId="19371" hidden="1"/>
    <cellStyle name="Uwaga 3" xfId="19338" hidden="1"/>
    <cellStyle name="Uwaga 3" xfId="19335" hidden="1"/>
    <cellStyle name="Uwaga 3" xfId="19331" hidden="1"/>
    <cellStyle name="Uwaga 3" xfId="19292" hidden="1"/>
    <cellStyle name="Uwaga 3" xfId="19287" hidden="1"/>
    <cellStyle name="Uwaga 3" xfId="19283" hidden="1"/>
    <cellStyle name="Uwaga 3" xfId="19253" hidden="1"/>
    <cellStyle name="Uwaga 3" xfId="19248" hidden="1"/>
    <cellStyle name="Uwaga 3" xfId="19244" hidden="1"/>
    <cellStyle name="Uwaga 3" xfId="19212" hidden="1"/>
    <cellStyle name="Uwaga 3" xfId="19208" hidden="1"/>
    <cellStyle name="Uwaga 3" xfId="19203" hidden="1"/>
    <cellStyle name="Uwaga 3" xfId="19168" hidden="1"/>
    <cellStyle name="Uwaga 3" xfId="19164" hidden="1"/>
    <cellStyle name="Uwaga 3" xfId="19160" hidden="1"/>
    <cellStyle name="Uwaga 3" xfId="19122" hidden="1"/>
    <cellStyle name="Uwaga 3" xfId="19119" hidden="1"/>
    <cellStyle name="Uwaga 3" xfId="19114" hidden="1"/>
    <cellStyle name="Uwaga 3" xfId="19084" hidden="1"/>
    <cellStyle name="Uwaga 3" xfId="19080" hidden="1"/>
    <cellStyle name="Uwaga 3" xfId="19074" hidden="1"/>
    <cellStyle name="Uwaga 3" xfId="19042" hidden="1"/>
    <cellStyle name="Uwaga 3" xfId="19037" hidden="1"/>
    <cellStyle name="Uwaga 3" xfId="19031" hidden="1"/>
    <cellStyle name="Uwaga 3" xfId="19000" hidden="1"/>
    <cellStyle name="Uwaga 3" xfId="18995" hidden="1"/>
    <cellStyle name="Uwaga 3" xfId="18990" hidden="1"/>
    <cellStyle name="Uwaga 3" xfId="18953" hidden="1"/>
    <cellStyle name="Uwaga 3" xfId="18949" hidden="1"/>
    <cellStyle name="Uwaga 3" xfId="18946" hidden="1"/>
    <cellStyle name="Uwaga 3" xfId="18914" hidden="1"/>
    <cellStyle name="Uwaga 3" xfId="18910" hidden="1"/>
    <cellStyle name="Uwaga 3" xfId="18907" hidden="1"/>
    <cellStyle name="Uwaga 3" xfId="18873" hidden="1"/>
    <cellStyle name="Uwaga 3" xfId="18868" hidden="1"/>
    <cellStyle name="Uwaga 3" xfId="18864" hidden="1"/>
    <cellStyle name="Uwaga 3" xfId="18827" hidden="1"/>
    <cellStyle name="Uwaga 3" xfId="18823" hidden="1"/>
    <cellStyle name="Uwaga 3" xfId="18820" hidden="1"/>
    <cellStyle name="Uwaga 3" xfId="18783" hidden="1"/>
    <cellStyle name="Uwaga 3" xfId="18780" hidden="1"/>
    <cellStyle name="Uwaga 3" xfId="18777" hidden="1"/>
    <cellStyle name="Uwaga 3" xfId="18742" hidden="1"/>
    <cellStyle name="Uwaga 3" xfId="18738" hidden="1"/>
    <cellStyle name="Uwaga 3" xfId="18735" hidden="1"/>
    <cellStyle name="Uwaga 3" xfId="18701" hidden="1"/>
    <cellStyle name="Uwaga 3" xfId="18696" hidden="1"/>
    <cellStyle name="Uwaga 3" xfId="18693" hidden="1"/>
    <cellStyle name="Uwaga 3" xfId="18656" hidden="1"/>
    <cellStyle name="Uwaga 3" xfId="18653" hidden="1"/>
    <cellStyle name="Uwaga 3" xfId="18651" hidden="1"/>
    <cellStyle name="Uwaga 3" xfId="18614" hidden="1"/>
    <cellStyle name="Uwaga 3" xfId="18611" hidden="1"/>
    <cellStyle name="Uwaga 3" xfId="18609" hidden="1"/>
    <cellStyle name="Uwaga 3" xfId="18573" hidden="1"/>
    <cellStyle name="Uwaga 3" xfId="18569" hidden="1"/>
    <cellStyle name="Uwaga 3" xfId="18567" hidden="1"/>
    <cellStyle name="Uwaga 3" xfId="18531" hidden="1"/>
    <cellStyle name="Uwaga 3" xfId="18526" hidden="1"/>
    <cellStyle name="Uwaga 3" xfId="18523" hidden="1"/>
    <cellStyle name="Uwaga 3" xfId="18489" hidden="1"/>
    <cellStyle name="Uwaga 3" xfId="18485" hidden="1"/>
    <cellStyle name="Uwaga 3" xfId="18481" hidden="1"/>
    <cellStyle name="Uwaga 3" xfId="18447" hidden="1"/>
    <cellStyle name="Uwaga 3" xfId="18443" hidden="1"/>
    <cellStyle name="Uwaga 3" xfId="18439" hidden="1"/>
    <cellStyle name="Uwaga 3" xfId="18406" hidden="1"/>
    <cellStyle name="Uwaga 3" xfId="18401" hidden="1"/>
    <cellStyle name="Uwaga 3" xfId="18397" hidden="1"/>
    <cellStyle name="Uwaga 3" xfId="18364" hidden="1"/>
    <cellStyle name="Uwaga 3" xfId="18359" hidden="1"/>
    <cellStyle name="Uwaga 3" xfId="18355" hidden="1"/>
    <cellStyle name="Uwaga 3" xfId="18321" hidden="1"/>
    <cellStyle name="Uwaga 3" xfId="18317" hidden="1"/>
    <cellStyle name="Uwaga 3" xfId="18313" hidden="1"/>
    <cellStyle name="Uwaga 3" xfId="18279" hidden="1"/>
    <cellStyle name="Uwaga 3" xfId="18275" hidden="1"/>
    <cellStyle name="Uwaga 3" xfId="18271" hidden="1"/>
    <cellStyle name="Uwaga 3" xfId="18237" hidden="1"/>
    <cellStyle name="Uwaga 3" xfId="18233" hidden="1"/>
    <cellStyle name="Uwaga 3" xfId="18229" hidden="1"/>
    <cellStyle name="Uwaga 3" xfId="18195" hidden="1"/>
    <cellStyle name="Uwaga 3" xfId="18191" hidden="1"/>
    <cellStyle name="Uwaga 3" xfId="18187" hidden="1"/>
    <cellStyle name="Uwaga 3" xfId="18153" hidden="1"/>
    <cellStyle name="Uwaga 3" xfId="18149" hidden="1"/>
    <cellStyle name="Uwaga 3" xfId="18144" hidden="1"/>
    <cellStyle name="Uwaga 3" xfId="18112" hidden="1"/>
    <cellStyle name="Uwaga 3" xfId="18107" hidden="1"/>
    <cellStyle name="Uwaga 3" xfId="18102" hidden="1"/>
    <cellStyle name="Uwaga 3" xfId="18070" hidden="1"/>
    <cellStyle name="Uwaga 3" xfId="18066" hidden="1"/>
    <cellStyle name="Uwaga 3" xfId="18060" hidden="1"/>
    <cellStyle name="Uwaga 3" xfId="18029" hidden="1"/>
    <cellStyle name="Uwaga 3" xfId="18024" hidden="1"/>
    <cellStyle name="Uwaga 3" xfId="18018" hidden="1"/>
    <cellStyle name="Uwaga 3" xfId="17987" hidden="1"/>
    <cellStyle name="Uwaga 3" xfId="17982" hidden="1"/>
    <cellStyle name="Uwaga 3" xfId="17975" hidden="1"/>
    <cellStyle name="Uwaga 3" xfId="17946" hidden="1"/>
    <cellStyle name="Uwaga 3" xfId="17939" hidden="1"/>
    <cellStyle name="Uwaga 3" xfId="17932" hidden="1"/>
    <cellStyle name="Uwaga 3" xfId="17904" hidden="1"/>
    <cellStyle name="Uwaga 3" xfId="17897" hidden="1"/>
    <cellStyle name="Uwaga 3" xfId="17890" hidden="1"/>
    <cellStyle name="Uwaga 3" xfId="17862" hidden="1"/>
    <cellStyle name="Uwaga 3" xfId="17855" hidden="1"/>
    <cellStyle name="Uwaga 3" xfId="17847" hidden="1"/>
    <cellStyle name="Uwaga 3" xfId="17821" hidden="1"/>
    <cellStyle name="Uwaga 3" xfId="17813" hidden="1"/>
    <cellStyle name="Uwaga 3" xfId="17805" hidden="1"/>
    <cellStyle name="Uwaga 3" xfId="17779" hidden="1"/>
    <cellStyle name="Uwaga 3" xfId="17771" hidden="1"/>
    <cellStyle name="Uwaga 3" xfId="17760" hidden="1"/>
    <cellStyle name="Uwaga 3" xfId="17738" hidden="1"/>
    <cellStyle name="Uwaga 3" xfId="17728" hidden="1"/>
    <cellStyle name="Uwaga 3" xfId="17717" hidden="1"/>
    <cellStyle name="Uwaga 3" xfId="17696" hidden="1"/>
    <cellStyle name="Uwaga 3" xfId="17686" hidden="1"/>
    <cellStyle name="Uwaga 3" xfId="17673" hidden="1"/>
    <cellStyle name="Uwaga 3" xfId="17655" hidden="1"/>
    <cellStyle name="Uwaga 3" xfId="17645" hidden="1"/>
    <cellStyle name="Uwaga 3" xfId="17631" hidden="1"/>
    <cellStyle name="Uwaga 3" xfId="17614" hidden="1"/>
    <cellStyle name="Uwaga 3" xfId="17603" hidden="1"/>
    <cellStyle name="Uwaga 3" xfId="17589" hidden="1"/>
    <cellStyle name="Uwaga 3" xfId="17572" hidden="1"/>
    <cellStyle name="Uwaga 3" xfId="17560" hidden="1"/>
    <cellStyle name="Uwaga 3" xfId="17546" hidden="1"/>
    <cellStyle name="Uwaga 3" xfId="17530" hidden="1"/>
    <cellStyle name="Uwaga 3" xfId="17517" hidden="1"/>
    <cellStyle name="Uwaga 3" xfId="17504" hidden="1"/>
    <cellStyle name="Uwaga 3" xfId="17489" hidden="1"/>
    <cellStyle name="Uwaga 3" xfId="17476" hidden="1"/>
    <cellStyle name="Uwaga 3" xfId="17463" hidden="1"/>
    <cellStyle name="Uwaga 3" xfId="17447" hidden="1"/>
    <cellStyle name="Uwaga 3" xfId="17433" hidden="1"/>
    <cellStyle name="Uwaga 3" xfId="17416" hidden="1"/>
    <cellStyle name="Uwaga 3" xfId="27768" hidden="1"/>
    <cellStyle name="Uwaga 3" xfId="27769" hidden="1"/>
    <cellStyle name="Uwaga 3" xfId="27771" hidden="1"/>
    <cellStyle name="Uwaga 3" xfId="27783" hidden="1"/>
    <cellStyle name="Uwaga 3" xfId="27784" hidden="1"/>
    <cellStyle name="Uwaga 3" xfId="27789" hidden="1"/>
    <cellStyle name="Uwaga 3" xfId="27798" hidden="1"/>
    <cellStyle name="Uwaga 3" xfId="27799" hidden="1"/>
    <cellStyle name="Uwaga 3" xfId="27804" hidden="1"/>
    <cellStyle name="Uwaga 3" xfId="27813" hidden="1"/>
    <cellStyle name="Uwaga 3" xfId="27814" hidden="1"/>
    <cellStyle name="Uwaga 3" xfId="27815" hidden="1"/>
    <cellStyle name="Uwaga 3" xfId="27828" hidden="1"/>
    <cellStyle name="Uwaga 3" xfId="27833" hidden="1"/>
    <cellStyle name="Uwaga 3" xfId="27838" hidden="1"/>
    <cellStyle name="Uwaga 3" xfId="27848" hidden="1"/>
    <cellStyle name="Uwaga 3" xfId="27853" hidden="1"/>
    <cellStyle name="Uwaga 3" xfId="27857" hidden="1"/>
    <cellStyle name="Uwaga 3" xfId="27864" hidden="1"/>
    <cellStyle name="Uwaga 3" xfId="27869" hidden="1"/>
    <cellStyle name="Uwaga 3" xfId="27872" hidden="1"/>
    <cellStyle name="Uwaga 3" xfId="27878" hidden="1"/>
    <cellStyle name="Uwaga 3" xfId="27883" hidden="1"/>
    <cellStyle name="Uwaga 3" xfId="27887" hidden="1"/>
    <cellStyle name="Uwaga 3" xfId="27888" hidden="1"/>
    <cellStyle name="Uwaga 3" xfId="27889" hidden="1"/>
    <cellStyle name="Uwaga 3" xfId="27893" hidden="1"/>
    <cellStyle name="Uwaga 3" xfId="27905" hidden="1"/>
    <cellStyle name="Uwaga 3" xfId="27910" hidden="1"/>
    <cellStyle name="Uwaga 3" xfId="27915" hidden="1"/>
    <cellStyle name="Uwaga 3" xfId="27920" hidden="1"/>
    <cellStyle name="Uwaga 3" xfId="27925" hidden="1"/>
    <cellStyle name="Uwaga 3" xfId="27930" hidden="1"/>
    <cellStyle name="Uwaga 3" xfId="27934" hidden="1"/>
    <cellStyle name="Uwaga 3" xfId="27938" hidden="1"/>
    <cellStyle name="Uwaga 3" xfId="27943" hidden="1"/>
    <cellStyle name="Uwaga 3" xfId="27948" hidden="1"/>
    <cellStyle name="Uwaga 3" xfId="27949" hidden="1"/>
    <cellStyle name="Uwaga 3" xfId="27951" hidden="1"/>
    <cellStyle name="Uwaga 3" xfId="27964" hidden="1"/>
    <cellStyle name="Uwaga 3" xfId="27968" hidden="1"/>
    <cellStyle name="Uwaga 3" xfId="27973" hidden="1"/>
    <cellStyle name="Uwaga 3" xfId="27980" hidden="1"/>
    <cellStyle name="Uwaga 3" xfId="27984" hidden="1"/>
    <cellStyle name="Uwaga 3" xfId="27989" hidden="1"/>
    <cellStyle name="Uwaga 3" xfId="27994" hidden="1"/>
    <cellStyle name="Uwaga 3" xfId="27997" hidden="1"/>
    <cellStyle name="Uwaga 3" xfId="28002" hidden="1"/>
    <cellStyle name="Uwaga 3" xfId="28008" hidden="1"/>
    <cellStyle name="Uwaga 3" xfId="28009" hidden="1"/>
    <cellStyle name="Uwaga 3" xfId="28012" hidden="1"/>
    <cellStyle name="Uwaga 3" xfId="28025" hidden="1"/>
    <cellStyle name="Uwaga 3" xfId="28029" hidden="1"/>
    <cellStyle name="Uwaga 3" xfId="28034" hidden="1"/>
    <cellStyle name="Uwaga 3" xfId="28041" hidden="1"/>
    <cellStyle name="Uwaga 3" xfId="28046" hidden="1"/>
    <cellStyle name="Uwaga 3" xfId="28050" hidden="1"/>
    <cellStyle name="Uwaga 3" xfId="28055" hidden="1"/>
    <cellStyle name="Uwaga 3" xfId="28059" hidden="1"/>
    <cellStyle name="Uwaga 3" xfId="28064" hidden="1"/>
    <cellStyle name="Uwaga 3" xfId="28068" hidden="1"/>
    <cellStyle name="Uwaga 3" xfId="28069" hidden="1"/>
    <cellStyle name="Uwaga 3" xfId="28071" hidden="1"/>
    <cellStyle name="Uwaga 3" xfId="28083" hidden="1"/>
    <cellStyle name="Uwaga 3" xfId="28084" hidden="1"/>
    <cellStyle name="Uwaga 3" xfId="28086" hidden="1"/>
    <cellStyle name="Uwaga 3" xfId="28098" hidden="1"/>
    <cellStyle name="Uwaga 3" xfId="28100" hidden="1"/>
    <cellStyle name="Uwaga 3" xfId="28103" hidden="1"/>
    <cellStyle name="Uwaga 3" xfId="28113" hidden="1"/>
    <cellStyle name="Uwaga 3" xfId="28114" hidden="1"/>
    <cellStyle name="Uwaga 3" xfId="28116" hidden="1"/>
    <cellStyle name="Uwaga 3" xfId="28128" hidden="1"/>
    <cellStyle name="Uwaga 3" xfId="28129" hidden="1"/>
    <cellStyle name="Uwaga 3" xfId="28130" hidden="1"/>
    <cellStyle name="Uwaga 3" xfId="28144" hidden="1"/>
    <cellStyle name="Uwaga 3" xfId="28147" hidden="1"/>
    <cellStyle name="Uwaga 3" xfId="28151" hidden="1"/>
    <cellStyle name="Uwaga 3" xfId="28159" hidden="1"/>
    <cellStyle name="Uwaga 3" xfId="28162" hidden="1"/>
    <cellStyle name="Uwaga 3" xfId="28166" hidden="1"/>
    <cellStyle name="Uwaga 3" xfId="28174" hidden="1"/>
    <cellStyle name="Uwaga 3" xfId="28177" hidden="1"/>
    <cellStyle name="Uwaga 3" xfId="28181" hidden="1"/>
    <cellStyle name="Uwaga 3" xfId="28188" hidden="1"/>
    <cellStyle name="Uwaga 3" xfId="28189" hidden="1"/>
    <cellStyle name="Uwaga 3" xfId="28191" hidden="1"/>
    <cellStyle name="Uwaga 3" xfId="28204" hidden="1"/>
    <cellStyle name="Uwaga 3" xfId="28207" hidden="1"/>
    <cellStyle name="Uwaga 3" xfId="28210" hidden="1"/>
    <cellStyle name="Uwaga 3" xfId="28219" hidden="1"/>
    <cellStyle name="Uwaga 3" xfId="28222" hidden="1"/>
    <cellStyle name="Uwaga 3" xfId="28226" hidden="1"/>
    <cellStyle name="Uwaga 3" xfId="28234" hidden="1"/>
    <cellStyle name="Uwaga 3" xfId="28236" hidden="1"/>
    <cellStyle name="Uwaga 3" xfId="28239" hidden="1"/>
    <cellStyle name="Uwaga 3" xfId="28248" hidden="1"/>
    <cellStyle name="Uwaga 3" xfId="28249" hidden="1"/>
    <cellStyle name="Uwaga 3" xfId="28250" hidden="1"/>
    <cellStyle name="Uwaga 3" xfId="28263" hidden="1"/>
    <cellStyle name="Uwaga 3" xfId="28264" hidden="1"/>
    <cellStyle name="Uwaga 3" xfId="28266" hidden="1"/>
    <cellStyle name="Uwaga 3" xfId="28278" hidden="1"/>
    <cellStyle name="Uwaga 3" xfId="28279" hidden="1"/>
    <cellStyle name="Uwaga 3" xfId="28281" hidden="1"/>
    <cellStyle name="Uwaga 3" xfId="28293" hidden="1"/>
    <cellStyle name="Uwaga 3" xfId="28294" hidden="1"/>
    <cellStyle name="Uwaga 3" xfId="28296" hidden="1"/>
    <cellStyle name="Uwaga 3" xfId="28308" hidden="1"/>
    <cellStyle name="Uwaga 3" xfId="28309" hidden="1"/>
    <cellStyle name="Uwaga 3" xfId="28310" hidden="1"/>
    <cellStyle name="Uwaga 3" xfId="28324" hidden="1"/>
    <cellStyle name="Uwaga 3" xfId="28326" hidden="1"/>
    <cellStyle name="Uwaga 3" xfId="28329" hidden="1"/>
    <cellStyle name="Uwaga 3" xfId="28339" hidden="1"/>
    <cellStyle name="Uwaga 3" xfId="28342" hidden="1"/>
    <cellStyle name="Uwaga 3" xfId="28345" hidden="1"/>
    <cellStyle name="Uwaga 3" xfId="28354" hidden="1"/>
    <cellStyle name="Uwaga 3" xfId="28356" hidden="1"/>
    <cellStyle name="Uwaga 3" xfId="28359" hidden="1"/>
    <cellStyle name="Uwaga 3" xfId="28368" hidden="1"/>
    <cellStyle name="Uwaga 3" xfId="28369" hidden="1"/>
    <cellStyle name="Uwaga 3" xfId="28370" hidden="1"/>
    <cellStyle name="Uwaga 3" xfId="28383" hidden="1"/>
    <cellStyle name="Uwaga 3" xfId="28385" hidden="1"/>
    <cellStyle name="Uwaga 3" xfId="28387" hidden="1"/>
    <cellStyle name="Uwaga 3" xfId="28398" hidden="1"/>
    <cellStyle name="Uwaga 3" xfId="28400" hidden="1"/>
    <cellStyle name="Uwaga 3" xfId="28402" hidden="1"/>
    <cellStyle name="Uwaga 3" xfId="28413" hidden="1"/>
    <cellStyle name="Uwaga 3" xfId="28415" hidden="1"/>
    <cellStyle name="Uwaga 3" xfId="28417" hidden="1"/>
    <cellStyle name="Uwaga 3" xfId="28428" hidden="1"/>
    <cellStyle name="Uwaga 3" xfId="28429" hidden="1"/>
    <cellStyle name="Uwaga 3" xfId="28430" hidden="1"/>
    <cellStyle name="Uwaga 3" xfId="28443" hidden="1"/>
    <cellStyle name="Uwaga 3" xfId="28445" hidden="1"/>
    <cellStyle name="Uwaga 3" xfId="28447" hidden="1"/>
    <cellStyle name="Uwaga 3" xfId="28458" hidden="1"/>
    <cellStyle name="Uwaga 3" xfId="28460" hidden="1"/>
    <cellStyle name="Uwaga 3" xfId="28462" hidden="1"/>
    <cellStyle name="Uwaga 3" xfId="28473" hidden="1"/>
    <cellStyle name="Uwaga 3" xfId="28475" hidden="1"/>
    <cellStyle name="Uwaga 3" xfId="28476" hidden="1"/>
    <cellStyle name="Uwaga 3" xfId="28488" hidden="1"/>
    <cellStyle name="Uwaga 3" xfId="28489" hidden="1"/>
    <cellStyle name="Uwaga 3" xfId="28490" hidden="1"/>
    <cellStyle name="Uwaga 3" xfId="28503" hidden="1"/>
    <cellStyle name="Uwaga 3" xfId="28505" hidden="1"/>
    <cellStyle name="Uwaga 3" xfId="28507" hidden="1"/>
    <cellStyle name="Uwaga 3" xfId="28518" hidden="1"/>
    <cellStyle name="Uwaga 3" xfId="28520" hidden="1"/>
    <cellStyle name="Uwaga 3" xfId="28522" hidden="1"/>
    <cellStyle name="Uwaga 3" xfId="28533" hidden="1"/>
    <cellStyle name="Uwaga 3" xfId="28535" hidden="1"/>
    <cellStyle name="Uwaga 3" xfId="28537" hidden="1"/>
    <cellStyle name="Uwaga 3" xfId="28548" hidden="1"/>
    <cellStyle name="Uwaga 3" xfId="28549" hidden="1"/>
    <cellStyle name="Uwaga 3" xfId="28551" hidden="1"/>
    <cellStyle name="Uwaga 3" xfId="28562" hidden="1"/>
    <cellStyle name="Uwaga 3" xfId="28564" hidden="1"/>
    <cellStyle name="Uwaga 3" xfId="28565" hidden="1"/>
    <cellStyle name="Uwaga 3" xfId="28574" hidden="1"/>
    <cellStyle name="Uwaga 3" xfId="28577" hidden="1"/>
    <cellStyle name="Uwaga 3" xfId="28579" hidden="1"/>
    <cellStyle name="Uwaga 3" xfId="28590" hidden="1"/>
    <cellStyle name="Uwaga 3" xfId="28592" hidden="1"/>
    <cellStyle name="Uwaga 3" xfId="28594" hidden="1"/>
    <cellStyle name="Uwaga 3" xfId="28606" hidden="1"/>
    <cellStyle name="Uwaga 3" xfId="28608" hidden="1"/>
    <cellStyle name="Uwaga 3" xfId="28610" hidden="1"/>
    <cellStyle name="Uwaga 3" xfId="28618" hidden="1"/>
    <cellStyle name="Uwaga 3" xfId="28620" hidden="1"/>
    <cellStyle name="Uwaga 3" xfId="28623" hidden="1"/>
    <cellStyle name="Uwaga 3" xfId="28613" hidden="1"/>
    <cellStyle name="Uwaga 3" xfId="28612" hidden="1"/>
    <cellStyle name="Uwaga 3" xfId="28611" hidden="1"/>
    <cellStyle name="Uwaga 3" xfId="28598" hidden="1"/>
    <cellStyle name="Uwaga 3" xfId="28597" hidden="1"/>
    <cellStyle name="Uwaga 3" xfId="28596" hidden="1"/>
    <cellStyle name="Uwaga 3" xfId="28583" hidden="1"/>
    <cellStyle name="Uwaga 3" xfId="28582" hidden="1"/>
    <cellStyle name="Uwaga 3" xfId="28581" hidden="1"/>
    <cellStyle name="Uwaga 3" xfId="28568" hidden="1"/>
    <cellStyle name="Uwaga 3" xfId="28567" hidden="1"/>
    <cellStyle name="Uwaga 3" xfId="28566" hidden="1"/>
    <cellStyle name="Uwaga 3" xfId="28553" hidden="1"/>
    <cellStyle name="Uwaga 3" xfId="28552" hidden="1"/>
    <cellStyle name="Uwaga 3" xfId="28550" hidden="1"/>
    <cellStyle name="Uwaga 3" xfId="28539" hidden="1"/>
    <cellStyle name="Uwaga 3" xfId="28536" hidden="1"/>
    <cellStyle name="Uwaga 3" xfId="28534" hidden="1"/>
    <cellStyle name="Uwaga 3" xfId="28524" hidden="1"/>
    <cellStyle name="Uwaga 3" xfId="28521" hidden="1"/>
    <cellStyle name="Uwaga 3" xfId="28519" hidden="1"/>
    <cellStyle name="Uwaga 3" xfId="28509" hidden="1"/>
    <cellStyle name="Uwaga 3" xfId="28506" hidden="1"/>
    <cellStyle name="Uwaga 3" xfId="28504" hidden="1"/>
    <cellStyle name="Uwaga 3" xfId="28494" hidden="1"/>
    <cellStyle name="Uwaga 3" xfId="28492" hidden="1"/>
    <cellStyle name="Uwaga 3" xfId="28491" hidden="1"/>
    <cellStyle name="Uwaga 3" xfId="28479" hidden="1"/>
    <cellStyle name="Uwaga 3" xfId="28477" hidden="1"/>
    <cellStyle name="Uwaga 3" xfId="28474" hidden="1"/>
    <cellStyle name="Uwaga 3" xfId="28464" hidden="1"/>
    <cellStyle name="Uwaga 3" xfId="28461" hidden="1"/>
    <cellStyle name="Uwaga 3" xfId="28459" hidden="1"/>
    <cellStyle name="Uwaga 3" xfId="28449" hidden="1"/>
    <cellStyle name="Uwaga 3" xfId="28446" hidden="1"/>
    <cellStyle name="Uwaga 3" xfId="28444" hidden="1"/>
    <cellStyle name="Uwaga 3" xfId="28434" hidden="1"/>
    <cellStyle name="Uwaga 3" xfId="28432" hidden="1"/>
    <cellStyle name="Uwaga 3" xfId="28431" hidden="1"/>
    <cellStyle name="Uwaga 3" xfId="28419" hidden="1"/>
    <cellStyle name="Uwaga 3" xfId="28416" hidden="1"/>
    <cellStyle name="Uwaga 3" xfId="28414" hidden="1"/>
    <cellStyle name="Uwaga 3" xfId="28404" hidden="1"/>
    <cellStyle name="Uwaga 3" xfId="28401" hidden="1"/>
    <cellStyle name="Uwaga 3" xfId="28399" hidden="1"/>
    <cellStyle name="Uwaga 3" xfId="28389" hidden="1"/>
    <cellStyle name="Uwaga 3" xfId="28386" hidden="1"/>
    <cellStyle name="Uwaga 3" xfId="28384" hidden="1"/>
    <cellStyle name="Uwaga 3" xfId="28374" hidden="1"/>
    <cellStyle name="Uwaga 3" xfId="28372" hidden="1"/>
    <cellStyle name="Uwaga 3" xfId="28371" hidden="1"/>
    <cellStyle name="Uwaga 3" xfId="28358" hidden="1"/>
    <cellStyle name="Uwaga 3" xfId="28355" hidden="1"/>
    <cellStyle name="Uwaga 3" xfId="28353" hidden="1"/>
    <cellStyle name="Uwaga 3" xfId="28343" hidden="1"/>
    <cellStyle name="Uwaga 3" xfId="28340" hidden="1"/>
    <cellStyle name="Uwaga 3" xfId="28338" hidden="1"/>
    <cellStyle name="Uwaga 3" xfId="28328" hidden="1"/>
    <cellStyle name="Uwaga 3" xfId="28325" hidden="1"/>
    <cellStyle name="Uwaga 3" xfId="28323" hidden="1"/>
    <cellStyle name="Uwaga 3" xfId="28314" hidden="1"/>
    <cellStyle name="Uwaga 3" xfId="28312" hidden="1"/>
    <cellStyle name="Uwaga 3" xfId="28311" hidden="1"/>
    <cellStyle name="Uwaga 3" xfId="28299" hidden="1"/>
    <cellStyle name="Uwaga 3" xfId="28297" hidden="1"/>
    <cellStyle name="Uwaga 3" xfId="28295" hidden="1"/>
    <cellStyle name="Uwaga 3" xfId="28284" hidden="1"/>
    <cellStyle name="Uwaga 3" xfId="28282" hidden="1"/>
    <cellStyle name="Uwaga 3" xfId="28280" hidden="1"/>
    <cellStyle name="Uwaga 3" xfId="28269" hidden="1"/>
    <cellStyle name="Uwaga 3" xfId="28267" hidden="1"/>
    <cellStyle name="Uwaga 3" xfId="28265" hidden="1"/>
    <cellStyle name="Uwaga 3" xfId="28254" hidden="1"/>
    <cellStyle name="Uwaga 3" xfId="28252" hidden="1"/>
    <cellStyle name="Uwaga 3" xfId="28251" hidden="1"/>
    <cellStyle name="Uwaga 3" xfId="28238" hidden="1"/>
    <cellStyle name="Uwaga 3" xfId="28235" hidden="1"/>
    <cellStyle name="Uwaga 3" xfId="28233" hidden="1"/>
    <cellStyle name="Uwaga 3" xfId="28223" hidden="1"/>
    <cellStyle name="Uwaga 3" xfId="28220" hidden="1"/>
    <cellStyle name="Uwaga 3" xfId="28218" hidden="1"/>
    <cellStyle name="Uwaga 3" xfId="28208" hidden="1"/>
    <cellStyle name="Uwaga 3" xfId="28205" hidden="1"/>
    <cellStyle name="Uwaga 3" xfId="28203" hidden="1"/>
    <cellStyle name="Uwaga 3" xfId="28194" hidden="1"/>
    <cellStyle name="Uwaga 3" xfId="28192" hidden="1"/>
    <cellStyle name="Uwaga 3" xfId="28190" hidden="1"/>
    <cellStyle name="Uwaga 3" xfId="28178" hidden="1"/>
    <cellStyle name="Uwaga 3" xfId="28175" hidden="1"/>
    <cellStyle name="Uwaga 3" xfId="28173" hidden="1"/>
    <cellStyle name="Uwaga 3" xfId="28163" hidden="1"/>
    <cellStyle name="Uwaga 3" xfId="28160" hidden="1"/>
    <cellStyle name="Uwaga 3" xfId="28158" hidden="1"/>
    <cellStyle name="Uwaga 3" xfId="28148" hidden="1"/>
    <cellStyle name="Uwaga 3" xfId="28145" hidden="1"/>
    <cellStyle name="Uwaga 3" xfId="28143" hidden="1"/>
    <cellStyle name="Uwaga 3" xfId="28136" hidden="1"/>
    <cellStyle name="Uwaga 3" xfId="28133" hidden="1"/>
    <cellStyle name="Uwaga 3" xfId="28131" hidden="1"/>
    <cellStyle name="Uwaga 3" xfId="28121" hidden="1"/>
    <cellStyle name="Uwaga 3" xfId="28118" hidden="1"/>
    <cellStyle name="Uwaga 3" xfId="28115" hidden="1"/>
    <cellStyle name="Uwaga 3" xfId="28106" hidden="1"/>
    <cellStyle name="Uwaga 3" xfId="28102" hidden="1"/>
    <cellStyle name="Uwaga 3" xfId="28099" hidden="1"/>
    <cellStyle name="Uwaga 3" xfId="28091" hidden="1"/>
    <cellStyle name="Uwaga 3" xfId="28088" hidden="1"/>
    <cellStyle name="Uwaga 3" xfId="28085" hidden="1"/>
    <cellStyle name="Uwaga 3" xfId="28076" hidden="1"/>
    <cellStyle name="Uwaga 3" xfId="28073" hidden="1"/>
    <cellStyle name="Uwaga 3" xfId="28070" hidden="1"/>
    <cellStyle name="Uwaga 3" xfId="28060" hidden="1"/>
    <cellStyle name="Uwaga 3" xfId="28056" hidden="1"/>
    <cellStyle name="Uwaga 3" xfId="28053" hidden="1"/>
    <cellStyle name="Uwaga 3" xfId="28044" hidden="1"/>
    <cellStyle name="Uwaga 3" xfId="28040" hidden="1"/>
    <cellStyle name="Uwaga 3" xfId="28038" hidden="1"/>
    <cellStyle name="Uwaga 3" xfId="28030" hidden="1"/>
    <cellStyle name="Uwaga 3" xfId="28026" hidden="1"/>
    <cellStyle name="Uwaga 3" xfId="28023" hidden="1"/>
    <cellStyle name="Uwaga 3" xfId="28016" hidden="1"/>
    <cellStyle name="Uwaga 3" xfId="28013" hidden="1"/>
    <cellStyle name="Uwaga 3" xfId="28010" hidden="1"/>
    <cellStyle name="Uwaga 3" xfId="28001" hidden="1"/>
    <cellStyle name="Uwaga 3" xfId="27996" hidden="1"/>
    <cellStyle name="Uwaga 3" xfId="27993" hidden="1"/>
    <cellStyle name="Uwaga 3" xfId="27986" hidden="1"/>
    <cellStyle name="Uwaga 3" xfId="27981" hidden="1"/>
    <cellStyle name="Uwaga 3" xfId="27978" hidden="1"/>
    <cellStyle name="Uwaga 3" xfId="27971" hidden="1"/>
    <cellStyle name="Uwaga 3" xfId="27966" hidden="1"/>
    <cellStyle name="Uwaga 3" xfId="27963" hidden="1"/>
    <cellStyle name="Uwaga 3" xfId="27957" hidden="1"/>
    <cellStyle name="Uwaga 3" xfId="27953" hidden="1"/>
    <cellStyle name="Uwaga 3" xfId="27950" hidden="1"/>
    <cellStyle name="Uwaga 3" xfId="27942" hidden="1"/>
    <cellStyle name="Uwaga 3" xfId="27937" hidden="1"/>
    <cellStyle name="Uwaga 3" xfId="27933" hidden="1"/>
    <cellStyle name="Uwaga 3" xfId="27927" hidden="1"/>
    <cellStyle name="Uwaga 3" xfId="27922" hidden="1"/>
    <cellStyle name="Uwaga 3" xfId="27918" hidden="1"/>
    <cellStyle name="Uwaga 3" xfId="27912" hidden="1"/>
    <cellStyle name="Uwaga 3" xfId="27907" hidden="1"/>
    <cellStyle name="Uwaga 3" xfId="27903" hidden="1"/>
    <cellStyle name="Uwaga 3" xfId="27898" hidden="1"/>
    <cellStyle name="Uwaga 3" xfId="27894" hidden="1"/>
    <cellStyle name="Uwaga 3" xfId="27890" hidden="1"/>
    <cellStyle name="Uwaga 3" xfId="27882" hidden="1"/>
    <cellStyle name="Uwaga 3" xfId="27877" hidden="1"/>
    <cellStyle name="Uwaga 3" xfId="27873" hidden="1"/>
    <cellStyle name="Uwaga 3" xfId="27867" hidden="1"/>
    <cellStyle name="Uwaga 3" xfId="27862" hidden="1"/>
    <cellStyle name="Uwaga 3" xfId="27858" hidden="1"/>
    <cellStyle name="Uwaga 3" xfId="27852" hidden="1"/>
    <cellStyle name="Uwaga 3" xfId="27847" hidden="1"/>
    <cellStyle name="Uwaga 3" xfId="27843" hidden="1"/>
    <cellStyle name="Uwaga 3" xfId="27839" hidden="1"/>
    <cellStyle name="Uwaga 3" xfId="27834" hidden="1"/>
    <cellStyle name="Uwaga 3" xfId="27829" hidden="1"/>
    <cellStyle name="Uwaga 3" xfId="27824" hidden="1"/>
    <cellStyle name="Uwaga 3" xfId="27820" hidden="1"/>
    <cellStyle name="Uwaga 3" xfId="27816" hidden="1"/>
    <cellStyle name="Uwaga 3" xfId="27809" hidden="1"/>
    <cellStyle name="Uwaga 3" xfId="27805" hidden="1"/>
    <cellStyle name="Uwaga 3" xfId="27800" hidden="1"/>
    <cellStyle name="Uwaga 3" xfId="27794" hidden="1"/>
    <cellStyle name="Uwaga 3" xfId="27790" hidden="1"/>
    <cellStyle name="Uwaga 3" xfId="27785" hidden="1"/>
    <cellStyle name="Uwaga 3" xfId="27779" hidden="1"/>
    <cellStyle name="Uwaga 3" xfId="27775" hidden="1"/>
    <cellStyle name="Uwaga 3" xfId="27770" hidden="1"/>
    <cellStyle name="Uwaga 3" xfId="27764" hidden="1"/>
    <cellStyle name="Uwaga 3" xfId="27760" hidden="1"/>
    <cellStyle name="Uwaga 3" xfId="27756" hidden="1"/>
    <cellStyle name="Uwaga 3" xfId="28616" hidden="1"/>
    <cellStyle name="Uwaga 3" xfId="28615" hidden="1"/>
    <cellStyle name="Uwaga 3" xfId="28614" hidden="1"/>
    <cellStyle name="Uwaga 3" xfId="28601" hidden="1"/>
    <cellStyle name="Uwaga 3" xfId="28600" hidden="1"/>
    <cellStyle name="Uwaga 3" xfId="28599" hidden="1"/>
    <cellStyle name="Uwaga 3" xfId="28586" hidden="1"/>
    <cellStyle name="Uwaga 3" xfId="28585" hidden="1"/>
    <cellStyle name="Uwaga 3" xfId="28584" hidden="1"/>
    <cellStyle name="Uwaga 3" xfId="28571" hidden="1"/>
    <cellStyle name="Uwaga 3" xfId="28570" hidden="1"/>
    <cellStyle name="Uwaga 3" xfId="28569" hidden="1"/>
    <cellStyle name="Uwaga 3" xfId="28556" hidden="1"/>
    <cellStyle name="Uwaga 3" xfId="28555" hidden="1"/>
    <cellStyle name="Uwaga 3" xfId="28554" hidden="1"/>
    <cellStyle name="Uwaga 3" xfId="28542" hidden="1"/>
    <cellStyle name="Uwaga 3" xfId="28540" hidden="1"/>
    <cellStyle name="Uwaga 3" xfId="28538" hidden="1"/>
    <cellStyle name="Uwaga 3" xfId="28527" hidden="1"/>
    <cellStyle name="Uwaga 3" xfId="28525" hidden="1"/>
    <cellStyle name="Uwaga 3" xfId="28523" hidden="1"/>
    <cellStyle name="Uwaga 3" xfId="28512" hidden="1"/>
    <cellStyle name="Uwaga 3" xfId="28510" hidden="1"/>
    <cellStyle name="Uwaga 3" xfId="28508" hidden="1"/>
    <cellStyle name="Uwaga 3" xfId="28497" hidden="1"/>
    <cellStyle name="Uwaga 3" xfId="28495" hidden="1"/>
    <cellStyle name="Uwaga 3" xfId="28493" hidden="1"/>
    <cellStyle name="Uwaga 3" xfId="28482" hidden="1"/>
    <cellStyle name="Uwaga 3" xfId="28480" hidden="1"/>
    <cellStyle name="Uwaga 3" xfId="28478" hidden="1"/>
    <cellStyle name="Uwaga 3" xfId="28467" hidden="1"/>
    <cellStyle name="Uwaga 3" xfId="28465" hidden="1"/>
    <cellStyle name="Uwaga 3" xfId="28463" hidden="1"/>
    <cellStyle name="Uwaga 3" xfId="28452" hidden="1"/>
    <cellStyle name="Uwaga 3" xfId="28450" hidden="1"/>
    <cellStyle name="Uwaga 3" xfId="28448" hidden="1"/>
    <cellStyle name="Uwaga 3" xfId="28437" hidden="1"/>
    <cellStyle name="Uwaga 3" xfId="28435" hidden="1"/>
    <cellStyle name="Uwaga 3" xfId="28433" hidden="1"/>
    <cellStyle name="Uwaga 3" xfId="28422" hidden="1"/>
    <cellStyle name="Uwaga 3" xfId="28420" hidden="1"/>
    <cellStyle name="Uwaga 3" xfId="28418" hidden="1"/>
    <cellStyle name="Uwaga 3" xfId="28407" hidden="1"/>
    <cellStyle name="Uwaga 3" xfId="28405" hidden="1"/>
    <cellStyle name="Uwaga 3" xfId="28403" hidden="1"/>
    <cellStyle name="Uwaga 3" xfId="28392" hidden="1"/>
    <cellStyle name="Uwaga 3" xfId="28390" hidden="1"/>
    <cellStyle name="Uwaga 3" xfId="28388" hidden="1"/>
    <cellStyle name="Uwaga 3" xfId="28377" hidden="1"/>
    <cellStyle name="Uwaga 3" xfId="28375" hidden="1"/>
    <cellStyle name="Uwaga 3" xfId="28373" hidden="1"/>
    <cellStyle name="Uwaga 3" xfId="28362" hidden="1"/>
    <cellStyle name="Uwaga 3" xfId="28360" hidden="1"/>
    <cellStyle name="Uwaga 3" xfId="28357" hidden="1"/>
    <cellStyle name="Uwaga 3" xfId="28347" hidden="1"/>
    <cellStyle name="Uwaga 3" xfId="28344" hidden="1"/>
    <cellStyle name="Uwaga 3" xfId="28341" hidden="1"/>
    <cellStyle name="Uwaga 3" xfId="28332" hidden="1"/>
    <cellStyle name="Uwaga 3" xfId="28330" hidden="1"/>
    <cellStyle name="Uwaga 3" xfId="28327" hidden="1"/>
    <cellStyle name="Uwaga 3" xfId="28317" hidden="1"/>
    <cellStyle name="Uwaga 3" xfId="28315" hidden="1"/>
    <cellStyle name="Uwaga 3" xfId="28313" hidden="1"/>
    <cellStyle name="Uwaga 3" xfId="28302" hidden="1"/>
    <cellStyle name="Uwaga 3" xfId="28300" hidden="1"/>
    <cellStyle name="Uwaga 3" xfId="28298" hidden="1"/>
    <cellStyle name="Uwaga 3" xfId="28287" hidden="1"/>
    <cellStyle name="Uwaga 3" xfId="28285" hidden="1"/>
    <cellStyle name="Uwaga 3" xfId="28283" hidden="1"/>
    <cellStyle name="Uwaga 3" xfId="28272" hidden="1"/>
    <cellStyle name="Uwaga 3" xfId="28270" hidden="1"/>
    <cellStyle name="Uwaga 3" xfId="28268" hidden="1"/>
    <cellStyle name="Uwaga 3" xfId="28257" hidden="1"/>
    <cellStyle name="Uwaga 3" xfId="28255" hidden="1"/>
    <cellStyle name="Uwaga 3" xfId="28253" hidden="1"/>
    <cellStyle name="Uwaga 3" xfId="28242" hidden="1"/>
    <cellStyle name="Uwaga 3" xfId="28240" hidden="1"/>
    <cellStyle name="Uwaga 3" xfId="28237" hidden="1"/>
    <cellStyle name="Uwaga 3" xfId="28227" hidden="1"/>
    <cellStyle name="Uwaga 3" xfId="28224" hidden="1"/>
    <cellStyle name="Uwaga 3" xfId="28221" hidden="1"/>
    <cellStyle name="Uwaga 3" xfId="28212" hidden="1"/>
    <cellStyle name="Uwaga 3" xfId="28209" hidden="1"/>
    <cellStyle name="Uwaga 3" xfId="28206" hidden="1"/>
    <cellStyle name="Uwaga 3" xfId="28197" hidden="1"/>
    <cellStyle name="Uwaga 3" xfId="28195" hidden="1"/>
    <cellStyle name="Uwaga 3" xfId="28193" hidden="1"/>
    <cellStyle name="Uwaga 3" xfId="28182" hidden="1"/>
    <cellStyle name="Uwaga 3" xfId="28179" hidden="1"/>
    <cellStyle name="Uwaga 3" xfId="28176" hidden="1"/>
    <cellStyle name="Uwaga 3" xfId="28167" hidden="1"/>
    <cellStyle name="Uwaga 3" xfId="28164" hidden="1"/>
    <cellStyle name="Uwaga 3" xfId="28161" hidden="1"/>
    <cellStyle name="Uwaga 3" xfId="28152" hidden="1"/>
    <cellStyle name="Uwaga 3" xfId="28149" hidden="1"/>
    <cellStyle name="Uwaga 3" xfId="28146" hidden="1"/>
    <cellStyle name="Uwaga 3" xfId="28139" hidden="1"/>
    <cellStyle name="Uwaga 3" xfId="28135" hidden="1"/>
    <cellStyle name="Uwaga 3" xfId="28132" hidden="1"/>
    <cellStyle name="Uwaga 3" xfId="28124" hidden="1"/>
    <cellStyle name="Uwaga 3" xfId="28120" hidden="1"/>
    <cellStyle name="Uwaga 3" xfId="28117" hidden="1"/>
    <cellStyle name="Uwaga 3" xfId="28109" hidden="1"/>
    <cellStyle name="Uwaga 3" xfId="28105" hidden="1"/>
    <cellStyle name="Uwaga 3" xfId="28101" hidden="1"/>
    <cellStyle name="Uwaga 3" xfId="28094" hidden="1"/>
    <cellStyle name="Uwaga 3" xfId="28090" hidden="1"/>
    <cellStyle name="Uwaga 3" xfId="28087" hidden="1"/>
    <cellStyle name="Uwaga 3" xfId="28079" hidden="1"/>
    <cellStyle name="Uwaga 3" xfId="28075" hidden="1"/>
    <cellStyle name="Uwaga 3" xfId="28072" hidden="1"/>
    <cellStyle name="Uwaga 3" xfId="28063" hidden="1"/>
    <cellStyle name="Uwaga 3" xfId="28058" hidden="1"/>
    <cellStyle name="Uwaga 3" xfId="28054" hidden="1"/>
    <cellStyle name="Uwaga 3" xfId="28048" hidden="1"/>
    <cellStyle name="Uwaga 3" xfId="28043" hidden="1"/>
    <cellStyle name="Uwaga 3" xfId="28039" hidden="1"/>
    <cellStyle name="Uwaga 3" xfId="28033" hidden="1"/>
    <cellStyle name="Uwaga 3" xfId="28028" hidden="1"/>
    <cellStyle name="Uwaga 3" xfId="28024" hidden="1"/>
    <cellStyle name="Uwaga 3" xfId="28019" hidden="1"/>
    <cellStyle name="Uwaga 3" xfId="28015" hidden="1"/>
    <cellStyle name="Uwaga 3" xfId="28011" hidden="1"/>
    <cellStyle name="Uwaga 3" xfId="28004" hidden="1"/>
    <cellStyle name="Uwaga 3" xfId="27999" hidden="1"/>
    <cellStyle name="Uwaga 3" xfId="27995" hidden="1"/>
    <cellStyle name="Uwaga 3" xfId="27988" hidden="1"/>
    <cellStyle name="Uwaga 3" xfId="27983" hidden="1"/>
    <cellStyle name="Uwaga 3" xfId="27979" hidden="1"/>
    <cellStyle name="Uwaga 3" xfId="27974" hidden="1"/>
    <cellStyle name="Uwaga 3" xfId="27969" hidden="1"/>
    <cellStyle name="Uwaga 3" xfId="27965" hidden="1"/>
    <cellStyle name="Uwaga 3" xfId="27959" hidden="1"/>
    <cellStyle name="Uwaga 3" xfId="27955" hidden="1"/>
    <cellStyle name="Uwaga 3" xfId="27952" hidden="1"/>
    <cellStyle name="Uwaga 3" xfId="27945" hidden="1"/>
    <cellStyle name="Uwaga 3" xfId="27940" hidden="1"/>
    <cellStyle name="Uwaga 3" xfId="27935" hidden="1"/>
    <cellStyle name="Uwaga 3" xfId="27929" hidden="1"/>
    <cellStyle name="Uwaga 3" xfId="27924" hidden="1"/>
    <cellStyle name="Uwaga 3" xfId="27919" hidden="1"/>
    <cellStyle name="Uwaga 3" xfId="27914" hidden="1"/>
    <cellStyle name="Uwaga 3" xfId="27909" hidden="1"/>
    <cellStyle name="Uwaga 3" xfId="27904" hidden="1"/>
    <cellStyle name="Uwaga 3" xfId="27900" hidden="1"/>
    <cellStyle name="Uwaga 3" xfId="27896" hidden="1"/>
    <cellStyle name="Uwaga 3" xfId="27891" hidden="1"/>
    <cellStyle name="Uwaga 3" xfId="27884" hidden="1"/>
    <cellStyle name="Uwaga 3" xfId="27879" hidden="1"/>
    <cellStyle name="Uwaga 3" xfId="27874" hidden="1"/>
    <cellStyle name="Uwaga 3" xfId="27868" hidden="1"/>
    <cellStyle name="Uwaga 3" xfId="27863" hidden="1"/>
    <cellStyle name="Uwaga 3" xfId="27859" hidden="1"/>
    <cellStyle name="Uwaga 3" xfId="27854" hidden="1"/>
    <cellStyle name="Uwaga 3" xfId="27849" hidden="1"/>
    <cellStyle name="Uwaga 3" xfId="27844" hidden="1"/>
    <cellStyle name="Uwaga 3" xfId="27840" hidden="1"/>
    <cellStyle name="Uwaga 3" xfId="27835" hidden="1"/>
    <cellStyle name="Uwaga 3" xfId="27830" hidden="1"/>
    <cellStyle name="Uwaga 3" xfId="27825" hidden="1"/>
    <cellStyle name="Uwaga 3" xfId="27821" hidden="1"/>
    <cellStyle name="Uwaga 3" xfId="27817" hidden="1"/>
    <cellStyle name="Uwaga 3" xfId="27810" hidden="1"/>
    <cellStyle name="Uwaga 3" xfId="27806" hidden="1"/>
    <cellStyle name="Uwaga 3" xfId="27801" hidden="1"/>
    <cellStyle name="Uwaga 3" xfId="27795" hidden="1"/>
    <cellStyle name="Uwaga 3" xfId="27791" hidden="1"/>
    <cellStyle name="Uwaga 3" xfId="27786" hidden="1"/>
    <cellStyle name="Uwaga 3" xfId="27780" hidden="1"/>
    <cellStyle name="Uwaga 3" xfId="27776" hidden="1"/>
    <cellStyle name="Uwaga 3" xfId="27772" hidden="1"/>
    <cellStyle name="Uwaga 3" xfId="27765" hidden="1"/>
    <cellStyle name="Uwaga 3" xfId="27761" hidden="1"/>
    <cellStyle name="Uwaga 3" xfId="27757" hidden="1"/>
    <cellStyle name="Uwaga 3" xfId="28621" hidden="1"/>
    <cellStyle name="Uwaga 3" xfId="28619" hidden="1"/>
    <cellStyle name="Uwaga 3" xfId="28617" hidden="1"/>
    <cellStyle name="Uwaga 3" xfId="28604" hidden="1"/>
    <cellStyle name="Uwaga 3" xfId="28603" hidden="1"/>
    <cellStyle name="Uwaga 3" xfId="28602" hidden="1"/>
    <cellStyle name="Uwaga 3" xfId="28589" hidden="1"/>
    <cellStyle name="Uwaga 3" xfId="28588" hidden="1"/>
    <cellStyle name="Uwaga 3" xfId="28587" hidden="1"/>
    <cellStyle name="Uwaga 3" xfId="28575" hidden="1"/>
    <cellStyle name="Uwaga 3" xfId="28573" hidden="1"/>
    <cellStyle name="Uwaga 3" xfId="28572" hidden="1"/>
    <cellStyle name="Uwaga 3" xfId="28559" hidden="1"/>
    <cellStyle name="Uwaga 3" xfId="28558" hidden="1"/>
    <cellStyle name="Uwaga 3" xfId="28557" hidden="1"/>
    <cellStyle name="Uwaga 3" xfId="28545" hidden="1"/>
    <cellStyle name="Uwaga 3" xfId="28543" hidden="1"/>
    <cellStyle name="Uwaga 3" xfId="28541" hidden="1"/>
    <cellStyle name="Uwaga 3" xfId="28530" hidden="1"/>
    <cellStyle name="Uwaga 3" xfId="28528" hidden="1"/>
    <cellStyle name="Uwaga 3" xfId="28526" hidden="1"/>
    <cellStyle name="Uwaga 3" xfId="28515" hidden="1"/>
    <cellStyle name="Uwaga 3" xfId="28513" hidden="1"/>
    <cellStyle name="Uwaga 3" xfId="28511" hidden="1"/>
    <cellStyle name="Uwaga 3" xfId="28500" hidden="1"/>
    <cellStyle name="Uwaga 3" xfId="28498" hidden="1"/>
    <cellStyle name="Uwaga 3" xfId="28496" hidden="1"/>
    <cellStyle name="Uwaga 3" xfId="28485" hidden="1"/>
    <cellStyle name="Uwaga 3" xfId="28483" hidden="1"/>
    <cellStyle name="Uwaga 3" xfId="28481" hidden="1"/>
    <cellStyle name="Uwaga 3" xfId="28470" hidden="1"/>
    <cellStyle name="Uwaga 3" xfId="28468" hidden="1"/>
    <cellStyle name="Uwaga 3" xfId="28466" hidden="1"/>
    <cellStyle name="Uwaga 3" xfId="28455" hidden="1"/>
    <cellStyle name="Uwaga 3" xfId="28453" hidden="1"/>
    <cellStyle name="Uwaga 3" xfId="28451" hidden="1"/>
    <cellStyle name="Uwaga 3" xfId="28440" hidden="1"/>
    <cellStyle name="Uwaga 3" xfId="28438" hidden="1"/>
    <cellStyle name="Uwaga 3" xfId="28436" hidden="1"/>
    <cellStyle name="Uwaga 3" xfId="28425" hidden="1"/>
    <cellStyle name="Uwaga 3" xfId="28423" hidden="1"/>
    <cellStyle name="Uwaga 3" xfId="28421" hidden="1"/>
    <cellStyle name="Uwaga 3" xfId="28410" hidden="1"/>
    <cellStyle name="Uwaga 3" xfId="28408" hidden="1"/>
    <cellStyle name="Uwaga 3" xfId="28406" hidden="1"/>
    <cellStyle name="Uwaga 3" xfId="28395" hidden="1"/>
    <cellStyle name="Uwaga 3" xfId="28393" hidden="1"/>
    <cellStyle name="Uwaga 3" xfId="28391" hidden="1"/>
    <cellStyle name="Uwaga 3" xfId="28380" hidden="1"/>
    <cellStyle name="Uwaga 3" xfId="28378" hidden="1"/>
    <cellStyle name="Uwaga 3" xfId="28376" hidden="1"/>
    <cellStyle name="Uwaga 3" xfId="28365" hidden="1"/>
    <cellStyle name="Uwaga 3" xfId="28363" hidden="1"/>
    <cellStyle name="Uwaga 3" xfId="28361" hidden="1"/>
    <cellStyle name="Uwaga 3" xfId="28350" hidden="1"/>
    <cellStyle name="Uwaga 3" xfId="28348" hidden="1"/>
    <cellStyle name="Uwaga 3" xfId="28346" hidden="1"/>
    <cellStyle name="Uwaga 3" xfId="28335" hidden="1"/>
    <cellStyle name="Uwaga 3" xfId="28333" hidden="1"/>
    <cellStyle name="Uwaga 3" xfId="28331" hidden="1"/>
    <cellStyle name="Uwaga 3" xfId="28320" hidden="1"/>
    <cellStyle name="Uwaga 3" xfId="28318" hidden="1"/>
    <cellStyle name="Uwaga 3" xfId="28316" hidden="1"/>
    <cellStyle name="Uwaga 3" xfId="28305" hidden="1"/>
    <cellStyle name="Uwaga 3" xfId="28303" hidden="1"/>
    <cellStyle name="Uwaga 3" xfId="28301" hidden="1"/>
    <cellStyle name="Uwaga 3" xfId="28290" hidden="1"/>
    <cellStyle name="Uwaga 3" xfId="28288" hidden="1"/>
    <cellStyle name="Uwaga 3" xfId="28286" hidden="1"/>
    <cellStyle name="Uwaga 3" xfId="28275" hidden="1"/>
    <cellStyle name="Uwaga 3" xfId="28273" hidden="1"/>
    <cellStyle name="Uwaga 3" xfId="28271" hidden="1"/>
    <cellStyle name="Uwaga 3" xfId="28260" hidden="1"/>
    <cellStyle name="Uwaga 3" xfId="28258" hidden="1"/>
    <cellStyle name="Uwaga 3" xfId="28256" hidden="1"/>
    <cellStyle name="Uwaga 3" xfId="28245" hidden="1"/>
    <cellStyle name="Uwaga 3" xfId="28243" hidden="1"/>
    <cellStyle name="Uwaga 3" xfId="28241" hidden="1"/>
    <cellStyle name="Uwaga 3" xfId="28230" hidden="1"/>
    <cellStyle name="Uwaga 3" xfId="28228" hidden="1"/>
    <cellStyle name="Uwaga 3" xfId="28225" hidden="1"/>
    <cellStyle name="Uwaga 3" xfId="28215" hidden="1"/>
    <cellStyle name="Uwaga 3" xfId="28213" hidden="1"/>
    <cellStyle name="Uwaga 3" xfId="28211" hidden="1"/>
    <cellStyle name="Uwaga 3" xfId="28200" hidden="1"/>
    <cellStyle name="Uwaga 3" xfId="28198" hidden="1"/>
    <cellStyle name="Uwaga 3" xfId="28196" hidden="1"/>
    <cellStyle name="Uwaga 3" xfId="28185" hidden="1"/>
    <cellStyle name="Uwaga 3" xfId="28183" hidden="1"/>
    <cellStyle name="Uwaga 3" xfId="28180" hidden="1"/>
    <cellStyle name="Uwaga 3" xfId="28170" hidden="1"/>
    <cellStyle name="Uwaga 3" xfId="28168" hidden="1"/>
    <cellStyle name="Uwaga 3" xfId="28165" hidden="1"/>
    <cellStyle name="Uwaga 3" xfId="28155" hidden="1"/>
    <cellStyle name="Uwaga 3" xfId="28153" hidden="1"/>
    <cellStyle name="Uwaga 3" xfId="28150" hidden="1"/>
    <cellStyle name="Uwaga 3" xfId="28141" hidden="1"/>
    <cellStyle name="Uwaga 3" xfId="28138" hidden="1"/>
    <cellStyle name="Uwaga 3" xfId="28134" hidden="1"/>
    <cellStyle name="Uwaga 3" xfId="28126" hidden="1"/>
    <cellStyle name="Uwaga 3" xfId="28123" hidden="1"/>
    <cellStyle name="Uwaga 3" xfId="28119" hidden="1"/>
    <cellStyle name="Uwaga 3" xfId="28111" hidden="1"/>
    <cellStyle name="Uwaga 3" xfId="28108" hidden="1"/>
    <cellStyle name="Uwaga 3" xfId="28104" hidden="1"/>
    <cellStyle name="Uwaga 3" xfId="28096" hidden="1"/>
    <cellStyle name="Uwaga 3" xfId="28093" hidden="1"/>
    <cellStyle name="Uwaga 3" xfId="28089" hidden="1"/>
    <cellStyle name="Uwaga 3" xfId="28081" hidden="1"/>
    <cellStyle name="Uwaga 3" xfId="28078" hidden="1"/>
    <cellStyle name="Uwaga 3" xfId="28074" hidden="1"/>
    <cellStyle name="Uwaga 3" xfId="28066" hidden="1"/>
    <cellStyle name="Uwaga 3" xfId="28062" hidden="1"/>
    <cellStyle name="Uwaga 3" xfId="28057" hidden="1"/>
    <cellStyle name="Uwaga 3" xfId="28051" hidden="1"/>
    <cellStyle name="Uwaga 3" xfId="28047" hidden="1"/>
    <cellStyle name="Uwaga 3" xfId="28042" hidden="1"/>
    <cellStyle name="Uwaga 3" xfId="28036" hidden="1"/>
    <cellStyle name="Uwaga 3" xfId="28032" hidden="1"/>
    <cellStyle name="Uwaga 3" xfId="28027" hidden="1"/>
    <cellStyle name="Uwaga 3" xfId="28021" hidden="1"/>
    <cellStyle name="Uwaga 3" xfId="28018" hidden="1"/>
    <cellStyle name="Uwaga 3" xfId="28014" hidden="1"/>
    <cellStyle name="Uwaga 3" xfId="28006" hidden="1"/>
    <cellStyle name="Uwaga 3" xfId="28003" hidden="1"/>
    <cellStyle name="Uwaga 3" xfId="27998" hidden="1"/>
    <cellStyle name="Uwaga 3" xfId="27991" hidden="1"/>
    <cellStyle name="Uwaga 3" xfId="27987" hidden="1"/>
    <cellStyle name="Uwaga 3" xfId="27982" hidden="1"/>
    <cellStyle name="Uwaga 3" xfId="27976" hidden="1"/>
    <cellStyle name="Uwaga 3" xfId="27972" hidden="1"/>
    <cellStyle name="Uwaga 3" xfId="27967" hidden="1"/>
    <cellStyle name="Uwaga 3" xfId="27961" hidden="1"/>
    <cellStyle name="Uwaga 3" xfId="27958" hidden="1"/>
    <cellStyle name="Uwaga 3" xfId="27954" hidden="1"/>
    <cellStyle name="Uwaga 3" xfId="27946" hidden="1"/>
    <cellStyle name="Uwaga 3" xfId="27941" hidden="1"/>
    <cellStyle name="Uwaga 3" xfId="27936" hidden="1"/>
    <cellStyle name="Uwaga 3" xfId="27931" hidden="1"/>
    <cellStyle name="Uwaga 3" xfId="27926" hidden="1"/>
    <cellStyle name="Uwaga 3" xfId="27921" hidden="1"/>
    <cellStyle name="Uwaga 3" xfId="27916" hidden="1"/>
    <cellStyle name="Uwaga 3" xfId="27911" hidden="1"/>
    <cellStyle name="Uwaga 3" xfId="27906" hidden="1"/>
    <cellStyle name="Uwaga 3" xfId="27901" hidden="1"/>
    <cellStyle name="Uwaga 3" xfId="27897" hidden="1"/>
    <cellStyle name="Uwaga 3" xfId="27892" hidden="1"/>
    <cellStyle name="Uwaga 3" xfId="27885" hidden="1"/>
    <cellStyle name="Uwaga 3" xfId="27880" hidden="1"/>
    <cellStyle name="Uwaga 3" xfId="27875" hidden="1"/>
    <cellStyle name="Uwaga 3" xfId="27870" hidden="1"/>
    <cellStyle name="Uwaga 3" xfId="27865" hidden="1"/>
    <cellStyle name="Uwaga 3" xfId="27860" hidden="1"/>
    <cellStyle name="Uwaga 3" xfId="27855" hidden="1"/>
    <cellStyle name="Uwaga 3" xfId="27850" hidden="1"/>
    <cellStyle name="Uwaga 3" xfId="27845" hidden="1"/>
    <cellStyle name="Uwaga 3" xfId="27841" hidden="1"/>
    <cellStyle name="Uwaga 3" xfId="27836" hidden="1"/>
    <cellStyle name="Uwaga 3" xfId="27831" hidden="1"/>
    <cellStyle name="Uwaga 3" xfId="27826" hidden="1"/>
    <cellStyle name="Uwaga 3" xfId="27822" hidden="1"/>
    <cellStyle name="Uwaga 3" xfId="27818" hidden="1"/>
    <cellStyle name="Uwaga 3" xfId="27811" hidden="1"/>
    <cellStyle name="Uwaga 3" xfId="27807" hidden="1"/>
    <cellStyle name="Uwaga 3" xfId="27802" hidden="1"/>
    <cellStyle name="Uwaga 3" xfId="27796" hidden="1"/>
    <cellStyle name="Uwaga 3" xfId="27792" hidden="1"/>
    <cellStyle name="Uwaga 3" xfId="27787" hidden="1"/>
    <cellStyle name="Uwaga 3" xfId="27781" hidden="1"/>
    <cellStyle name="Uwaga 3" xfId="27777" hidden="1"/>
    <cellStyle name="Uwaga 3" xfId="27773" hidden="1"/>
    <cellStyle name="Uwaga 3" xfId="27766" hidden="1"/>
    <cellStyle name="Uwaga 3" xfId="27762" hidden="1"/>
    <cellStyle name="Uwaga 3" xfId="27758" hidden="1"/>
    <cellStyle name="Uwaga 3" xfId="28625" hidden="1"/>
    <cellStyle name="Uwaga 3" xfId="28624" hidden="1"/>
    <cellStyle name="Uwaga 3" xfId="28622" hidden="1"/>
    <cellStyle name="Uwaga 3" xfId="28609" hidden="1"/>
    <cellStyle name="Uwaga 3" xfId="28607" hidden="1"/>
    <cellStyle name="Uwaga 3" xfId="28605" hidden="1"/>
    <cellStyle name="Uwaga 3" xfId="28595" hidden="1"/>
    <cellStyle name="Uwaga 3" xfId="28593" hidden="1"/>
    <cellStyle name="Uwaga 3" xfId="28591" hidden="1"/>
    <cellStyle name="Uwaga 3" xfId="28580" hidden="1"/>
    <cellStyle name="Uwaga 3" xfId="28578" hidden="1"/>
    <cellStyle name="Uwaga 3" xfId="28576" hidden="1"/>
    <cellStyle name="Uwaga 3" xfId="28563" hidden="1"/>
    <cellStyle name="Uwaga 3" xfId="28561" hidden="1"/>
    <cellStyle name="Uwaga 3" xfId="28560" hidden="1"/>
    <cellStyle name="Uwaga 3" xfId="28547" hidden="1"/>
    <cellStyle name="Uwaga 3" xfId="28546" hidden="1"/>
    <cellStyle name="Uwaga 3" xfId="28544" hidden="1"/>
    <cellStyle name="Uwaga 3" xfId="28532" hidden="1"/>
    <cellStyle name="Uwaga 3" xfId="28531" hidden="1"/>
    <cellStyle name="Uwaga 3" xfId="28529" hidden="1"/>
    <cellStyle name="Uwaga 3" xfId="28517" hidden="1"/>
    <cellStyle name="Uwaga 3" xfId="28516" hidden="1"/>
    <cellStyle name="Uwaga 3" xfId="28514" hidden="1"/>
    <cellStyle name="Uwaga 3" xfId="28502" hidden="1"/>
    <cellStyle name="Uwaga 3" xfId="28501" hidden="1"/>
    <cellStyle name="Uwaga 3" xfId="28499" hidden="1"/>
    <cellStyle name="Uwaga 3" xfId="28487" hidden="1"/>
    <cellStyle name="Uwaga 3" xfId="28486" hidden="1"/>
    <cellStyle name="Uwaga 3" xfId="28484" hidden="1"/>
    <cellStyle name="Uwaga 3" xfId="28472" hidden="1"/>
    <cellStyle name="Uwaga 3" xfId="28471" hidden="1"/>
    <cellStyle name="Uwaga 3" xfId="28469" hidden="1"/>
    <cellStyle name="Uwaga 3" xfId="28457" hidden="1"/>
    <cellStyle name="Uwaga 3" xfId="28456" hidden="1"/>
    <cellStyle name="Uwaga 3" xfId="28454" hidden="1"/>
    <cellStyle name="Uwaga 3" xfId="28442" hidden="1"/>
    <cellStyle name="Uwaga 3" xfId="28441" hidden="1"/>
    <cellStyle name="Uwaga 3" xfId="28439" hidden="1"/>
    <cellStyle name="Uwaga 3" xfId="28427" hidden="1"/>
    <cellStyle name="Uwaga 3" xfId="28426" hidden="1"/>
    <cellStyle name="Uwaga 3" xfId="28424" hidden="1"/>
    <cellStyle name="Uwaga 3" xfId="28412" hidden="1"/>
    <cellStyle name="Uwaga 3" xfId="28411" hidden="1"/>
    <cellStyle name="Uwaga 3" xfId="28409" hidden="1"/>
    <cellStyle name="Uwaga 3" xfId="28397" hidden="1"/>
    <cellStyle name="Uwaga 3" xfId="28396" hidden="1"/>
    <cellStyle name="Uwaga 3" xfId="28394" hidden="1"/>
    <cellStyle name="Uwaga 3" xfId="28382" hidden="1"/>
    <cellStyle name="Uwaga 3" xfId="28381" hidden="1"/>
    <cellStyle name="Uwaga 3" xfId="28379" hidden="1"/>
    <cellStyle name="Uwaga 3" xfId="28367" hidden="1"/>
    <cellStyle name="Uwaga 3" xfId="28366" hidden="1"/>
    <cellStyle name="Uwaga 3" xfId="28364" hidden="1"/>
    <cellStyle name="Uwaga 3" xfId="28352" hidden="1"/>
    <cellStyle name="Uwaga 3" xfId="28351" hidden="1"/>
    <cellStyle name="Uwaga 3" xfId="28349" hidden="1"/>
    <cellStyle name="Uwaga 3" xfId="28337" hidden="1"/>
    <cellStyle name="Uwaga 3" xfId="28336" hidden="1"/>
    <cellStyle name="Uwaga 3" xfId="28334" hidden="1"/>
    <cellStyle name="Uwaga 3" xfId="28322" hidden="1"/>
    <cellStyle name="Uwaga 3" xfId="28321" hidden="1"/>
    <cellStyle name="Uwaga 3" xfId="28319" hidden="1"/>
    <cellStyle name="Uwaga 3" xfId="28307" hidden="1"/>
    <cellStyle name="Uwaga 3" xfId="28306" hidden="1"/>
    <cellStyle name="Uwaga 3" xfId="28304" hidden="1"/>
    <cellStyle name="Uwaga 3" xfId="28292" hidden="1"/>
    <cellStyle name="Uwaga 3" xfId="28291" hidden="1"/>
    <cellStyle name="Uwaga 3" xfId="28289" hidden="1"/>
    <cellStyle name="Uwaga 3" xfId="28277" hidden="1"/>
    <cellStyle name="Uwaga 3" xfId="28276" hidden="1"/>
    <cellStyle name="Uwaga 3" xfId="28274" hidden="1"/>
    <cellStyle name="Uwaga 3" xfId="28262" hidden="1"/>
    <cellStyle name="Uwaga 3" xfId="28261" hidden="1"/>
    <cellStyle name="Uwaga 3" xfId="28259" hidden="1"/>
    <cellStyle name="Uwaga 3" xfId="28247" hidden="1"/>
    <cellStyle name="Uwaga 3" xfId="28246" hidden="1"/>
    <cellStyle name="Uwaga 3" xfId="28244" hidden="1"/>
    <cellStyle name="Uwaga 3" xfId="28232" hidden="1"/>
    <cellStyle name="Uwaga 3" xfId="28231" hidden="1"/>
    <cellStyle name="Uwaga 3" xfId="28229" hidden="1"/>
    <cellStyle name="Uwaga 3" xfId="28217" hidden="1"/>
    <cellStyle name="Uwaga 3" xfId="28216" hidden="1"/>
    <cellStyle name="Uwaga 3" xfId="28214" hidden="1"/>
    <cellStyle name="Uwaga 3" xfId="28202" hidden="1"/>
    <cellStyle name="Uwaga 3" xfId="28201" hidden="1"/>
    <cellStyle name="Uwaga 3" xfId="28199" hidden="1"/>
    <cellStyle name="Uwaga 3" xfId="28187" hidden="1"/>
    <cellStyle name="Uwaga 3" xfId="28186" hidden="1"/>
    <cellStyle name="Uwaga 3" xfId="28184" hidden="1"/>
    <cellStyle name="Uwaga 3" xfId="28172" hidden="1"/>
    <cellStyle name="Uwaga 3" xfId="28171" hidden="1"/>
    <cellStyle name="Uwaga 3" xfId="28169" hidden="1"/>
    <cellStyle name="Uwaga 3" xfId="28157" hidden="1"/>
    <cellStyle name="Uwaga 3" xfId="28156" hidden="1"/>
    <cellStyle name="Uwaga 3" xfId="28154" hidden="1"/>
    <cellStyle name="Uwaga 3" xfId="28142" hidden="1"/>
    <cellStyle name="Uwaga 3" xfId="28140" hidden="1"/>
    <cellStyle name="Uwaga 3" xfId="28137" hidden="1"/>
    <cellStyle name="Uwaga 3" xfId="28127" hidden="1"/>
    <cellStyle name="Uwaga 3" xfId="28125" hidden="1"/>
    <cellStyle name="Uwaga 3" xfId="28122" hidden="1"/>
    <cellStyle name="Uwaga 3" xfId="28112" hidden="1"/>
    <cellStyle name="Uwaga 3" xfId="28110" hidden="1"/>
    <cellStyle name="Uwaga 3" xfId="28107" hidden="1"/>
    <cellStyle name="Uwaga 3" xfId="28097" hidden="1"/>
    <cellStyle name="Uwaga 3" xfId="28095" hidden="1"/>
    <cellStyle name="Uwaga 3" xfId="28092" hidden="1"/>
    <cellStyle name="Uwaga 3" xfId="28082" hidden="1"/>
    <cellStyle name="Uwaga 3" xfId="28080" hidden="1"/>
    <cellStyle name="Uwaga 3" xfId="28077" hidden="1"/>
    <cellStyle name="Uwaga 3" xfId="28067" hidden="1"/>
    <cellStyle name="Uwaga 3" xfId="28065" hidden="1"/>
    <cellStyle name="Uwaga 3" xfId="28061" hidden="1"/>
    <cellStyle name="Uwaga 3" xfId="28052" hidden="1"/>
    <cellStyle name="Uwaga 3" xfId="28049" hidden="1"/>
    <cellStyle name="Uwaga 3" xfId="28045" hidden="1"/>
    <cellStyle name="Uwaga 3" xfId="28037" hidden="1"/>
    <cellStyle name="Uwaga 3" xfId="28035" hidden="1"/>
    <cellStyle name="Uwaga 3" xfId="28031" hidden="1"/>
    <cellStyle name="Uwaga 3" xfId="28022" hidden="1"/>
    <cellStyle name="Uwaga 3" xfId="28020" hidden="1"/>
    <cellStyle name="Uwaga 3" xfId="28017" hidden="1"/>
    <cellStyle name="Uwaga 3" xfId="28007" hidden="1"/>
    <cellStyle name="Uwaga 3" xfId="28005" hidden="1"/>
    <cellStyle name="Uwaga 3" xfId="28000" hidden="1"/>
    <cellStyle name="Uwaga 3" xfId="27992" hidden="1"/>
    <cellStyle name="Uwaga 3" xfId="27990" hidden="1"/>
    <cellStyle name="Uwaga 3" xfId="27985" hidden="1"/>
    <cellStyle name="Uwaga 3" xfId="27977" hidden="1"/>
    <cellStyle name="Uwaga 3" xfId="27975" hidden="1"/>
    <cellStyle name="Uwaga 3" xfId="27970" hidden="1"/>
    <cellStyle name="Uwaga 3" xfId="27962" hidden="1"/>
    <cellStyle name="Uwaga 3" xfId="27960" hidden="1"/>
    <cellStyle name="Uwaga 3" xfId="27956" hidden="1"/>
    <cellStyle name="Uwaga 3" xfId="27947" hidden="1"/>
    <cellStyle name="Uwaga 3" xfId="27944" hidden="1"/>
    <cellStyle name="Uwaga 3" xfId="27939" hidden="1"/>
    <cellStyle name="Uwaga 3" xfId="27932" hidden="1"/>
    <cellStyle name="Uwaga 3" xfId="27928" hidden="1"/>
    <cellStyle name="Uwaga 3" xfId="27923" hidden="1"/>
    <cellStyle name="Uwaga 3" xfId="27917" hidden="1"/>
    <cellStyle name="Uwaga 3" xfId="27913" hidden="1"/>
    <cellStyle name="Uwaga 3" xfId="27908" hidden="1"/>
    <cellStyle name="Uwaga 3" xfId="27902" hidden="1"/>
    <cellStyle name="Uwaga 3" xfId="27899" hidden="1"/>
    <cellStyle name="Uwaga 3" xfId="27895" hidden="1"/>
    <cellStyle name="Uwaga 3" xfId="27886" hidden="1"/>
    <cellStyle name="Uwaga 3" xfId="27881" hidden="1"/>
    <cellStyle name="Uwaga 3" xfId="27876" hidden="1"/>
    <cellStyle name="Uwaga 3" xfId="27871" hidden="1"/>
    <cellStyle name="Uwaga 3" xfId="27866" hidden="1"/>
    <cellStyle name="Uwaga 3" xfId="27861" hidden="1"/>
    <cellStyle name="Uwaga 3" xfId="27856" hidden="1"/>
    <cellStyle name="Uwaga 3" xfId="27851" hidden="1"/>
    <cellStyle name="Uwaga 3" xfId="27846" hidden="1"/>
    <cellStyle name="Uwaga 3" xfId="27842" hidden="1"/>
    <cellStyle name="Uwaga 3" xfId="27837" hidden="1"/>
    <cellStyle name="Uwaga 3" xfId="27832" hidden="1"/>
    <cellStyle name="Uwaga 3" xfId="27827" hidden="1"/>
    <cellStyle name="Uwaga 3" xfId="27823" hidden="1"/>
    <cellStyle name="Uwaga 3" xfId="27819" hidden="1"/>
    <cellStyle name="Uwaga 3" xfId="27812" hidden="1"/>
    <cellStyle name="Uwaga 3" xfId="27808" hidden="1"/>
    <cellStyle name="Uwaga 3" xfId="27803" hidden="1"/>
    <cellStyle name="Uwaga 3" xfId="27797" hidden="1"/>
    <cellStyle name="Uwaga 3" xfId="27793" hidden="1"/>
    <cellStyle name="Uwaga 3" xfId="27788" hidden="1"/>
    <cellStyle name="Uwaga 3" xfId="27782" hidden="1"/>
    <cellStyle name="Uwaga 3" xfId="27778" hidden="1"/>
    <cellStyle name="Uwaga 3" xfId="27774" hidden="1"/>
    <cellStyle name="Uwaga 3" xfId="27767" hidden="1"/>
    <cellStyle name="Uwaga 3" xfId="27763" hidden="1"/>
    <cellStyle name="Uwaga 3" xfId="27759" hidden="1"/>
    <cellStyle name="Uwaga 3" xfId="23783" hidden="1"/>
    <cellStyle name="Uwaga 3" xfId="22835" hidden="1"/>
    <cellStyle name="Uwaga 3" xfId="22799" hidden="1"/>
    <cellStyle name="Uwaga 3" xfId="19809" hidden="1"/>
    <cellStyle name="Uwaga 3" xfId="19804" hidden="1"/>
    <cellStyle name="Uwaga 3" xfId="19799" hidden="1"/>
    <cellStyle name="Uwaga 3" xfId="19770" hidden="1"/>
    <cellStyle name="Uwaga 3" xfId="19765" hidden="1"/>
    <cellStyle name="Uwaga 3" xfId="19760" hidden="1"/>
    <cellStyle name="Uwaga 3" xfId="19729" hidden="1"/>
    <cellStyle name="Uwaga 3" xfId="19725" hidden="1"/>
    <cellStyle name="Uwaga 3" xfId="19721" hidden="1"/>
    <cellStyle name="Uwaga 3" xfId="19680" hidden="1"/>
    <cellStyle name="Uwaga 3" xfId="19675" hidden="1"/>
    <cellStyle name="Uwaga 3" xfId="19673" hidden="1"/>
    <cellStyle name="Uwaga 3" xfId="19637" hidden="1"/>
    <cellStyle name="Uwaga 3" xfId="19633" hidden="1"/>
    <cellStyle name="Uwaga 3" xfId="19630" hidden="1"/>
    <cellStyle name="Uwaga 3" xfId="19598" hidden="1"/>
    <cellStyle name="Uwaga 3" xfId="19594" hidden="1"/>
    <cellStyle name="Uwaga 3" xfId="19590" hidden="1"/>
    <cellStyle name="Uwaga 3" xfId="19556" hidden="1"/>
    <cellStyle name="Uwaga 3" xfId="19552" hidden="1"/>
    <cellStyle name="Uwaga 3" xfId="19548" hidden="1"/>
    <cellStyle name="Uwaga 3" xfId="19514" hidden="1"/>
    <cellStyle name="Uwaga 3" xfId="19510" hidden="1"/>
    <cellStyle name="Uwaga 3" xfId="19507" hidden="1"/>
    <cellStyle name="Uwaga 3" xfId="19467" hidden="1"/>
    <cellStyle name="Uwaga 3" xfId="19464" hidden="1"/>
    <cellStyle name="Uwaga 3" xfId="19460" hidden="1"/>
    <cellStyle name="Uwaga 3" xfId="19428" hidden="1"/>
    <cellStyle name="Uwaga 3" xfId="19425" hidden="1"/>
    <cellStyle name="Uwaga 3" xfId="19420" hidden="1"/>
    <cellStyle name="Uwaga 3" xfId="19387" hidden="1"/>
    <cellStyle name="Uwaga 3" xfId="19383" hidden="1"/>
    <cellStyle name="Uwaga 3" xfId="19379" hidden="1"/>
    <cellStyle name="Uwaga 3" xfId="19344" hidden="1"/>
    <cellStyle name="Uwaga 3" xfId="19341" hidden="1"/>
    <cellStyle name="Uwaga 3" xfId="19337" hidden="1"/>
    <cellStyle name="Uwaga 3" xfId="19298" hidden="1"/>
    <cellStyle name="Uwaga 3" xfId="19294" hidden="1"/>
    <cellStyle name="Uwaga 3" xfId="19291" hidden="1"/>
    <cellStyle name="Uwaga 3" xfId="19260" hidden="1"/>
    <cellStyle name="Uwaga 3" xfId="19256" hidden="1"/>
    <cellStyle name="Uwaga 3" xfId="19252" hidden="1"/>
    <cellStyle name="Uwaga 3" xfId="19218" hidden="1"/>
    <cellStyle name="Uwaga 3" xfId="19214" hidden="1"/>
    <cellStyle name="Uwaga 3" xfId="19210" hidden="1"/>
    <cellStyle name="Uwaga 3" xfId="19174" hidden="1"/>
    <cellStyle name="Uwaga 3" xfId="19170" hidden="1"/>
    <cellStyle name="Uwaga 3" xfId="19166" hidden="1"/>
    <cellStyle name="Uwaga 3" xfId="19128" hidden="1"/>
    <cellStyle name="Uwaga 3" xfId="19125" hidden="1"/>
    <cellStyle name="Uwaga 3" xfId="19121" hidden="1"/>
    <cellStyle name="Uwaga 3" xfId="19090" hidden="1"/>
    <cellStyle name="Uwaga 3" xfId="19086" hidden="1"/>
    <cellStyle name="Uwaga 3" xfId="19082" hidden="1"/>
    <cellStyle name="Uwaga 3" xfId="19048" hidden="1"/>
    <cellStyle name="Uwaga 3" xfId="19044" hidden="1"/>
    <cellStyle name="Uwaga 3" xfId="19040" hidden="1"/>
    <cellStyle name="Uwaga 3" xfId="19006" hidden="1"/>
    <cellStyle name="Uwaga 3" xfId="19002" hidden="1"/>
    <cellStyle name="Uwaga 3" xfId="18998" hidden="1"/>
    <cellStyle name="Uwaga 3" xfId="18958" hidden="1"/>
    <cellStyle name="Uwaga 3" xfId="18954" hidden="1"/>
    <cellStyle name="Uwaga 3" xfId="18951" hidden="1"/>
    <cellStyle name="Uwaga 3" xfId="18920" hidden="1"/>
    <cellStyle name="Uwaga 3" xfId="18916" hidden="1"/>
    <cellStyle name="Uwaga 3" xfId="18912" hidden="1"/>
    <cellStyle name="Uwaga 3" xfId="18879" hidden="1"/>
    <cellStyle name="Uwaga 3" xfId="18874" hidden="1"/>
    <cellStyle name="Uwaga 3" xfId="18870" hidden="1"/>
    <cellStyle name="Uwaga 3" xfId="18833" hidden="1"/>
    <cellStyle name="Uwaga 3" xfId="18828" hidden="1"/>
    <cellStyle name="Uwaga 3" xfId="18824" hidden="1"/>
    <cellStyle name="Uwaga 3" xfId="18788" hidden="1"/>
    <cellStyle name="Uwaga 3" xfId="18785" hidden="1"/>
    <cellStyle name="Uwaga 3" xfId="18782" hidden="1"/>
    <cellStyle name="Uwaga 3" xfId="18750" hidden="1"/>
    <cellStyle name="Uwaga 3" xfId="18746" hidden="1"/>
    <cellStyle name="Uwaga 3" xfId="18740" hidden="1"/>
    <cellStyle name="Uwaga 3" xfId="18709" hidden="1"/>
    <cellStyle name="Uwaga 3" xfId="18703" hidden="1"/>
    <cellStyle name="Uwaga 3" xfId="18697" hidden="1"/>
    <cellStyle name="Uwaga 3" xfId="18664" hidden="1"/>
    <cellStyle name="Uwaga 3" xfId="18658" hidden="1"/>
    <cellStyle name="Uwaga 3" xfId="18654" hidden="1"/>
    <cellStyle name="Uwaga 3" xfId="18618" hidden="1"/>
    <cellStyle name="Uwaga 3" xfId="18615" hidden="1"/>
    <cellStyle name="Uwaga 3" xfId="18612" hidden="1"/>
    <cellStyle name="Uwaga 3" xfId="18579" hidden="1"/>
    <cellStyle name="Uwaga 3" xfId="18574" hidden="1"/>
    <cellStyle name="Uwaga 3" xfId="18570" hidden="1"/>
    <cellStyle name="Uwaga 3" xfId="18537" hidden="1"/>
    <cellStyle name="Uwaga 3" xfId="18532" hidden="1"/>
    <cellStyle name="Uwaga 3" xfId="18528" hidden="1"/>
    <cellStyle name="Uwaga 3" xfId="18496" hidden="1"/>
    <cellStyle name="Uwaga 3" xfId="18490" hidden="1"/>
    <cellStyle name="Uwaga 3" xfId="18484" hidden="1"/>
    <cellStyle name="Uwaga 3" xfId="18451" hidden="1"/>
    <cellStyle name="Uwaga 3" xfId="18446" hidden="1"/>
    <cellStyle name="Uwaga 3" xfId="18442" hidden="1"/>
    <cellStyle name="Uwaga 3" xfId="18411" hidden="1"/>
    <cellStyle name="Uwaga 3" xfId="18405" hidden="1"/>
    <cellStyle name="Uwaga 3" xfId="18400" hidden="1"/>
    <cellStyle name="Uwaga 3" xfId="18368" hidden="1"/>
    <cellStyle name="Uwaga 3" xfId="18362" hidden="1"/>
    <cellStyle name="Uwaga 3" xfId="18358" hidden="1"/>
    <cellStyle name="Uwaga 3" xfId="18324" hidden="1"/>
    <cellStyle name="Uwaga 3" xfId="18320" hidden="1"/>
    <cellStyle name="Uwaga 3" xfId="18316" hidden="1"/>
    <cellStyle name="Uwaga 3" xfId="18282" hidden="1"/>
    <cellStyle name="Uwaga 3" xfId="18278" hidden="1"/>
    <cellStyle name="Uwaga 3" xfId="18274" hidden="1"/>
    <cellStyle name="Uwaga 3" xfId="18240" hidden="1"/>
    <cellStyle name="Uwaga 3" xfId="18236" hidden="1"/>
    <cellStyle name="Uwaga 3" xfId="18232" hidden="1"/>
    <cellStyle name="Uwaga 3" xfId="18198" hidden="1"/>
    <cellStyle name="Uwaga 3" xfId="18194" hidden="1"/>
    <cellStyle name="Uwaga 3" xfId="18190" hidden="1"/>
    <cellStyle name="Uwaga 3" xfId="18156" hidden="1"/>
    <cellStyle name="Uwaga 3" xfId="18152" hidden="1"/>
    <cellStyle name="Uwaga 3" xfId="18148" hidden="1"/>
    <cellStyle name="Uwaga 3" xfId="18115" hidden="1"/>
    <cellStyle name="Uwaga 3" xfId="18110" hidden="1"/>
    <cellStyle name="Uwaga 3" xfId="18105" hidden="1"/>
    <cellStyle name="Uwaga 3" xfId="18073" hidden="1"/>
    <cellStyle name="Uwaga 3" xfId="18068" hidden="1"/>
    <cellStyle name="Uwaga 3" xfId="18063" hidden="1"/>
    <cellStyle name="Uwaga 3" xfId="18031" hidden="1"/>
    <cellStyle name="Uwaga 3" xfId="18026" hidden="1"/>
    <cellStyle name="Uwaga 3" xfId="18021" hidden="1"/>
    <cellStyle name="Uwaga 3" xfId="17989" hidden="1"/>
    <cellStyle name="Uwaga 3" xfId="17984" hidden="1"/>
    <cellStyle name="Uwaga 3" xfId="17979" hidden="1"/>
    <cellStyle name="Uwaga 3" xfId="17949" hidden="1"/>
    <cellStyle name="Uwaga 3" xfId="17942" hidden="1"/>
    <cellStyle name="Uwaga 3" xfId="17935" hidden="1"/>
    <cellStyle name="Uwaga 3" xfId="17907" hidden="1"/>
    <cellStyle name="Uwaga 3" xfId="17900" hidden="1"/>
    <cellStyle name="Uwaga 3" xfId="17893" hidden="1"/>
    <cellStyle name="Uwaga 3" xfId="17865" hidden="1"/>
    <cellStyle name="Uwaga 3" xfId="17858" hidden="1"/>
    <cellStyle name="Uwaga 3" xfId="17851" hidden="1"/>
    <cellStyle name="Uwaga 3" xfId="17823" hidden="1"/>
    <cellStyle name="Uwaga 3" xfId="17816" hidden="1"/>
    <cellStyle name="Uwaga 3" xfId="17808" hidden="1"/>
    <cellStyle name="Uwaga 3" xfId="17782" hidden="1"/>
    <cellStyle name="Uwaga 3" xfId="17774" hidden="1"/>
    <cellStyle name="Uwaga 3" xfId="17763" hidden="1"/>
    <cellStyle name="Uwaga 3" xfId="17740" hidden="1"/>
    <cellStyle name="Uwaga 3" xfId="17731" hidden="1"/>
    <cellStyle name="Uwaga 3" xfId="17720" hidden="1"/>
    <cellStyle name="Uwaga 3" xfId="17698" hidden="1"/>
    <cellStyle name="Uwaga 3" xfId="17690" hidden="1"/>
    <cellStyle name="Uwaga 3" xfId="17676" hidden="1"/>
    <cellStyle name="Uwaga 3" xfId="17657" hidden="1"/>
    <cellStyle name="Uwaga 3" xfId="17648" hidden="1"/>
    <cellStyle name="Uwaga 3" xfId="17635" hidden="1"/>
    <cellStyle name="Uwaga 3" xfId="17616" hidden="1"/>
    <cellStyle name="Uwaga 3" xfId="17606" hidden="1"/>
    <cellStyle name="Uwaga 3" xfId="17592" hidden="1"/>
    <cellStyle name="Uwaga 3" xfId="17574" hidden="1"/>
    <cellStyle name="Uwaga 3" xfId="17563" hidden="1"/>
    <cellStyle name="Uwaga 3" xfId="17549" hidden="1"/>
    <cellStyle name="Uwaga 3" xfId="17532" hidden="1"/>
    <cellStyle name="Uwaga 3" xfId="17519" hidden="1"/>
    <cellStyle name="Uwaga 3" xfId="17505" hidden="1"/>
    <cellStyle name="Uwaga 3" xfId="17490" hidden="1"/>
    <cellStyle name="Uwaga 3" xfId="17477" hidden="1"/>
    <cellStyle name="Uwaga 3" xfId="17464" hidden="1"/>
    <cellStyle name="Uwaga 3" xfId="17448" hidden="1"/>
    <cellStyle name="Uwaga 3" xfId="17435" hidden="1"/>
    <cellStyle name="Uwaga 3" xfId="17422" hidden="1"/>
    <cellStyle name="Uwaga 3" xfId="28749" hidden="1"/>
    <cellStyle name="Uwaga 3" xfId="28750" hidden="1"/>
    <cellStyle name="Uwaga 3" xfId="28752" hidden="1"/>
    <cellStyle name="Uwaga 3" xfId="28764" hidden="1"/>
    <cellStyle name="Uwaga 3" xfId="28765" hidden="1"/>
    <cellStyle name="Uwaga 3" xfId="28770" hidden="1"/>
    <cellStyle name="Uwaga 3" xfId="28779" hidden="1"/>
    <cellStyle name="Uwaga 3" xfId="28780" hidden="1"/>
    <cellStyle name="Uwaga 3" xfId="28785" hidden="1"/>
    <cellStyle name="Uwaga 3" xfId="28794" hidden="1"/>
    <cellStyle name="Uwaga 3" xfId="28795" hidden="1"/>
    <cellStyle name="Uwaga 3" xfId="28796" hidden="1"/>
    <cellStyle name="Uwaga 3" xfId="28809" hidden="1"/>
    <cellStyle name="Uwaga 3" xfId="28814" hidden="1"/>
    <cellStyle name="Uwaga 3" xfId="28819" hidden="1"/>
    <cellStyle name="Uwaga 3" xfId="28829" hidden="1"/>
    <cellStyle name="Uwaga 3" xfId="28834" hidden="1"/>
    <cellStyle name="Uwaga 3" xfId="28838" hidden="1"/>
    <cellStyle name="Uwaga 3" xfId="28845" hidden="1"/>
    <cellStyle name="Uwaga 3" xfId="28850" hidden="1"/>
    <cellStyle name="Uwaga 3" xfId="28853" hidden="1"/>
    <cellStyle name="Uwaga 3" xfId="28859" hidden="1"/>
    <cellStyle name="Uwaga 3" xfId="28864" hidden="1"/>
    <cellStyle name="Uwaga 3" xfId="28868" hidden="1"/>
    <cellStyle name="Uwaga 3" xfId="28869" hidden="1"/>
    <cellStyle name="Uwaga 3" xfId="28870" hidden="1"/>
    <cellStyle name="Uwaga 3" xfId="28874" hidden="1"/>
    <cellStyle name="Uwaga 3" xfId="28886" hidden="1"/>
    <cellStyle name="Uwaga 3" xfId="28891" hidden="1"/>
    <cellStyle name="Uwaga 3" xfId="28896" hidden="1"/>
    <cellStyle name="Uwaga 3" xfId="28901" hidden="1"/>
    <cellStyle name="Uwaga 3" xfId="28906" hidden="1"/>
    <cellStyle name="Uwaga 3" xfId="28911" hidden="1"/>
    <cellStyle name="Uwaga 3" xfId="28915" hidden="1"/>
    <cellStyle name="Uwaga 3" xfId="28919" hidden="1"/>
    <cellStyle name="Uwaga 3" xfId="28924" hidden="1"/>
    <cellStyle name="Uwaga 3" xfId="28929" hidden="1"/>
    <cellStyle name="Uwaga 3" xfId="28930" hidden="1"/>
    <cellStyle name="Uwaga 3" xfId="28932" hidden="1"/>
    <cellStyle name="Uwaga 3" xfId="28945" hidden="1"/>
    <cellStyle name="Uwaga 3" xfId="28949" hidden="1"/>
    <cellStyle name="Uwaga 3" xfId="28954" hidden="1"/>
    <cellStyle name="Uwaga 3" xfId="28961" hidden="1"/>
    <cellStyle name="Uwaga 3" xfId="28965" hidden="1"/>
    <cellStyle name="Uwaga 3" xfId="28970" hidden="1"/>
    <cellStyle name="Uwaga 3" xfId="28975" hidden="1"/>
    <cellStyle name="Uwaga 3" xfId="28978" hidden="1"/>
    <cellStyle name="Uwaga 3" xfId="28983" hidden="1"/>
    <cellStyle name="Uwaga 3" xfId="28989" hidden="1"/>
    <cellStyle name="Uwaga 3" xfId="28990" hidden="1"/>
    <cellStyle name="Uwaga 3" xfId="28993" hidden="1"/>
    <cellStyle name="Uwaga 3" xfId="29006" hidden="1"/>
    <cellStyle name="Uwaga 3" xfId="29010" hidden="1"/>
    <cellStyle name="Uwaga 3" xfId="29015" hidden="1"/>
    <cellStyle name="Uwaga 3" xfId="29022" hidden="1"/>
    <cellStyle name="Uwaga 3" xfId="29027" hidden="1"/>
    <cellStyle name="Uwaga 3" xfId="29031" hidden="1"/>
    <cellStyle name="Uwaga 3" xfId="29036" hidden="1"/>
    <cellStyle name="Uwaga 3" xfId="29040" hidden="1"/>
    <cellStyle name="Uwaga 3" xfId="29045" hidden="1"/>
    <cellStyle name="Uwaga 3" xfId="29049" hidden="1"/>
    <cellStyle name="Uwaga 3" xfId="29050" hidden="1"/>
    <cellStyle name="Uwaga 3" xfId="29052" hidden="1"/>
    <cellStyle name="Uwaga 3" xfId="29064" hidden="1"/>
    <cellStyle name="Uwaga 3" xfId="29065" hidden="1"/>
    <cellStyle name="Uwaga 3" xfId="29067" hidden="1"/>
    <cellStyle name="Uwaga 3" xfId="29079" hidden="1"/>
    <cellStyle name="Uwaga 3" xfId="29081" hidden="1"/>
    <cellStyle name="Uwaga 3" xfId="29084" hidden="1"/>
    <cellStyle name="Uwaga 3" xfId="29094" hidden="1"/>
    <cellStyle name="Uwaga 3" xfId="29095" hidden="1"/>
    <cellStyle name="Uwaga 3" xfId="29097" hidden="1"/>
    <cellStyle name="Uwaga 3" xfId="29109" hidden="1"/>
    <cellStyle name="Uwaga 3" xfId="29110" hidden="1"/>
    <cellStyle name="Uwaga 3" xfId="29111" hidden="1"/>
    <cellStyle name="Uwaga 3" xfId="29125" hidden="1"/>
    <cellStyle name="Uwaga 3" xfId="29128" hidden="1"/>
    <cellStyle name="Uwaga 3" xfId="29132" hidden="1"/>
    <cellStyle name="Uwaga 3" xfId="29140" hidden="1"/>
    <cellStyle name="Uwaga 3" xfId="29143" hidden="1"/>
    <cellStyle name="Uwaga 3" xfId="29147" hidden="1"/>
    <cellStyle name="Uwaga 3" xfId="29155" hidden="1"/>
    <cellStyle name="Uwaga 3" xfId="29158" hidden="1"/>
    <cellStyle name="Uwaga 3" xfId="29162" hidden="1"/>
    <cellStyle name="Uwaga 3" xfId="29169" hidden="1"/>
    <cellStyle name="Uwaga 3" xfId="29170" hidden="1"/>
    <cellStyle name="Uwaga 3" xfId="29172" hidden="1"/>
    <cellStyle name="Uwaga 3" xfId="29185" hidden="1"/>
    <cellStyle name="Uwaga 3" xfId="29188" hidden="1"/>
    <cellStyle name="Uwaga 3" xfId="29191" hidden="1"/>
    <cellStyle name="Uwaga 3" xfId="29200" hidden="1"/>
    <cellStyle name="Uwaga 3" xfId="29203" hidden="1"/>
    <cellStyle name="Uwaga 3" xfId="29207" hidden="1"/>
    <cellStyle name="Uwaga 3" xfId="29215" hidden="1"/>
    <cellStyle name="Uwaga 3" xfId="29217" hidden="1"/>
    <cellStyle name="Uwaga 3" xfId="29220" hidden="1"/>
    <cellStyle name="Uwaga 3" xfId="29229" hidden="1"/>
    <cellStyle name="Uwaga 3" xfId="29230" hidden="1"/>
    <cellStyle name="Uwaga 3" xfId="29231" hidden="1"/>
    <cellStyle name="Uwaga 3" xfId="29244" hidden="1"/>
    <cellStyle name="Uwaga 3" xfId="29245" hidden="1"/>
    <cellStyle name="Uwaga 3" xfId="29247" hidden="1"/>
    <cellStyle name="Uwaga 3" xfId="29259" hidden="1"/>
    <cellStyle name="Uwaga 3" xfId="29260" hidden="1"/>
    <cellStyle name="Uwaga 3" xfId="29262" hidden="1"/>
    <cellStyle name="Uwaga 3" xfId="29274" hidden="1"/>
    <cellStyle name="Uwaga 3" xfId="29275" hidden="1"/>
    <cellStyle name="Uwaga 3" xfId="29277" hidden="1"/>
    <cellStyle name="Uwaga 3" xfId="29289" hidden="1"/>
    <cellStyle name="Uwaga 3" xfId="29290" hidden="1"/>
    <cellStyle name="Uwaga 3" xfId="29291" hidden="1"/>
    <cellStyle name="Uwaga 3" xfId="29305" hidden="1"/>
    <cellStyle name="Uwaga 3" xfId="29307" hidden="1"/>
    <cellStyle name="Uwaga 3" xfId="29310" hidden="1"/>
    <cellStyle name="Uwaga 3" xfId="29320" hidden="1"/>
    <cellStyle name="Uwaga 3" xfId="29323" hidden="1"/>
    <cellStyle name="Uwaga 3" xfId="29326" hidden="1"/>
    <cellStyle name="Uwaga 3" xfId="29335" hidden="1"/>
    <cellStyle name="Uwaga 3" xfId="29337" hidden="1"/>
    <cellStyle name="Uwaga 3" xfId="29340" hidden="1"/>
    <cellStyle name="Uwaga 3" xfId="29349" hidden="1"/>
    <cellStyle name="Uwaga 3" xfId="29350" hidden="1"/>
    <cellStyle name="Uwaga 3" xfId="29351" hidden="1"/>
    <cellStyle name="Uwaga 3" xfId="29364" hidden="1"/>
    <cellStyle name="Uwaga 3" xfId="29366" hidden="1"/>
    <cellStyle name="Uwaga 3" xfId="29368" hidden="1"/>
    <cellStyle name="Uwaga 3" xfId="29379" hidden="1"/>
    <cellStyle name="Uwaga 3" xfId="29381" hidden="1"/>
    <cellStyle name="Uwaga 3" xfId="29383" hidden="1"/>
    <cellStyle name="Uwaga 3" xfId="29394" hidden="1"/>
    <cellStyle name="Uwaga 3" xfId="29396" hidden="1"/>
    <cellStyle name="Uwaga 3" xfId="29398" hidden="1"/>
    <cellStyle name="Uwaga 3" xfId="29409" hidden="1"/>
    <cellStyle name="Uwaga 3" xfId="29410" hidden="1"/>
    <cellStyle name="Uwaga 3" xfId="29411" hidden="1"/>
    <cellStyle name="Uwaga 3" xfId="29424" hidden="1"/>
    <cellStyle name="Uwaga 3" xfId="29426" hidden="1"/>
    <cellStyle name="Uwaga 3" xfId="29428" hidden="1"/>
    <cellStyle name="Uwaga 3" xfId="29439" hidden="1"/>
    <cellStyle name="Uwaga 3" xfId="29441" hidden="1"/>
    <cellStyle name="Uwaga 3" xfId="29443" hidden="1"/>
    <cellStyle name="Uwaga 3" xfId="29454" hidden="1"/>
    <cellStyle name="Uwaga 3" xfId="29456" hidden="1"/>
    <cellStyle name="Uwaga 3" xfId="29457" hidden="1"/>
    <cellStyle name="Uwaga 3" xfId="29469" hidden="1"/>
    <cellStyle name="Uwaga 3" xfId="29470" hidden="1"/>
    <cellStyle name="Uwaga 3" xfId="29471" hidden="1"/>
    <cellStyle name="Uwaga 3" xfId="29484" hidden="1"/>
    <cellStyle name="Uwaga 3" xfId="29486" hidden="1"/>
    <cellStyle name="Uwaga 3" xfId="29488" hidden="1"/>
    <cellStyle name="Uwaga 3" xfId="29499" hidden="1"/>
    <cellStyle name="Uwaga 3" xfId="29501" hidden="1"/>
    <cellStyle name="Uwaga 3" xfId="29503" hidden="1"/>
    <cellStyle name="Uwaga 3" xfId="29514" hidden="1"/>
    <cellStyle name="Uwaga 3" xfId="29516" hidden="1"/>
    <cellStyle name="Uwaga 3" xfId="29518" hidden="1"/>
    <cellStyle name="Uwaga 3" xfId="29529" hidden="1"/>
    <cellStyle name="Uwaga 3" xfId="29530" hidden="1"/>
    <cellStyle name="Uwaga 3" xfId="29532" hidden="1"/>
    <cellStyle name="Uwaga 3" xfId="29543" hidden="1"/>
    <cellStyle name="Uwaga 3" xfId="29545" hidden="1"/>
    <cellStyle name="Uwaga 3" xfId="29546" hidden="1"/>
    <cellStyle name="Uwaga 3" xfId="29555" hidden="1"/>
    <cellStyle name="Uwaga 3" xfId="29558" hidden="1"/>
    <cellStyle name="Uwaga 3" xfId="29560" hidden="1"/>
    <cellStyle name="Uwaga 3" xfId="29571" hidden="1"/>
    <cellStyle name="Uwaga 3" xfId="29573" hidden="1"/>
    <cellStyle name="Uwaga 3" xfId="29575" hidden="1"/>
    <cellStyle name="Uwaga 3" xfId="29587" hidden="1"/>
    <cellStyle name="Uwaga 3" xfId="29589" hidden="1"/>
    <cellStyle name="Uwaga 3" xfId="29591" hidden="1"/>
    <cellStyle name="Uwaga 3" xfId="29599" hidden="1"/>
    <cellStyle name="Uwaga 3" xfId="29601" hidden="1"/>
    <cellStyle name="Uwaga 3" xfId="29604" hidden="1"/>
    <cellStyle name="Uwaga 3" xfId="29594" hidden="1"/>
    <cellStyle name="Uwaga 3" xfId="29593" hidden="1"/>
    <cellStyle name="Uwaga 3" xfId="29592" hidden="1"/>
    <cellStyle name="Uwaga 3" xfId="29579" hidden="1"/>
    <cellStyle name="Uwaga 3" xfId="29578" hidden="1"/>
    <cellStyle name="Uwaga 3" xfId="29577" hidden="1"/>
    <cellStyle name="Uwaga 3" xfId="29564" hidden="1"/>
    <cellStyle name="Uwaga 3" xfId="29563" hidden="1"/>
    <cellStyle name="Uwaga 3" xfId="29562" hidden="1"/>
    <cellStyle name="Uwaga 3" xfId="29549" hidden="1"/>
    <cellStyle name="Uwaga 3" xfId="29548" hidden="1"/>
    <cellStyle name="Uwaga 3" xfId="29547" hidden="1"/>
    <cellStyle name="Uwaga 3" xfId="29534" hidden="1"/>
    <cellStyle name="Uwaga 3" xfId="29533" hidden="1"/>
    <cellStyle name="Uwaga 3" xfId="29531" hidden="1"/>
    <cellStyle name="Uwaga 3" xfId="29520" hidden="1"/>
    <cellStyle name="Uwaga 3" xfId="29517" hidden="1"/>
    <cellStyle name="Uwaga 3" xfId="29515" hidden="1"/>
    <cellStyle name="Uwaga 3" xfId="29505" hidden="1"/>
    <cellStyle name="Uwaga 3" xfId="29502" hidden="1"/>
    <cellStyle name="Uwaga 3" xfId="29500" hidden="1"/>
    <cellStyle name="Uwaga 3" xfId="29490" hidden="1"/>
    <cellStyle name="Uwaga 3" xfId="29487" hidden="1"/>
    <cellStyle name="Uwaga 3" xfId="29485" hidden="1"/>
    <cellStyle name="Uwaga 3" xfId="29475" hidden="1"/>
    <cellStyle name="Uwaga 3" xfId="29473" hidden="1"/>
    <cellStyle name="Uwaga 3" xfId="29472" hidden="1"/>
    <cellStyle name="Uwaga 3" xfId="29460" hidden="1"/>
    <cellStyle name="Uwaga 3" xfId="29458" hidden="1"/>
    <cellStyle name="Uwaga 3" xfId="29455" hidden="1"/>
    <cellStyle name="Uwaga 3" xfId="29445" hidden="1"/>
    <cellStyle name="Uwaga 3" xfId="29442" hidden="1"/>
    <cellStyle name="Uwaga 3" xfId="29440" hidden="1"/>
    <cellStyle name="Uwaga 3" xfId="29430" hidden="1"/>
    <cellStyle name="Uwaga 3" xfId="29427" hidden="1"/>
    <cellStyle name="Uwaga 3" xfId="29425" hidden="1"/>
    <cellStyle name="Uwaga 3" xfId="29415" hidden="1"/>
    <cellStyle name="Uwaga 3" xfId="29413" hidden="1"/>
    <cellStyle name="Uwaga 3" xfId="29412" hidden="1"/>
    <cellStyle name="Uwaga 3" xfId="29400" hidden="1"/>
    <cellStyle name="Uwaga 3" xfId="29397" hidden="1"/>
    <cellStyle name="Uwaga 3" xfId="29395" hidden="1"/>
    <cellStyle name="Uwaga 3" xfId="29385" hidden="1"/>
    <cellStyle name="Uwaga 3" xfId="29382" hidden="1"/>
    <cellStyle name="Uwaga 3" xfId="29380" hidden="1"/>
    <cellStyle name="Uwaga 3" xfId="29370" hidden="1"/>
    <cellStyle name="Uwaga 3" xfId="29367" hidden="1"/>
    <cellStyle name="Uwaga 3" xfId="29365" hidden="1"/>
    <cellStyle name="Uwaga 3" xfId="29355" hidden="1"/>
    <cellStyle name="Uwaga 3" xfId="29353" hidden="1"/>
    <cellStyle name="Uwaga 3" xfId="29352" hidden="1"/>
    <cellStyle name="Uwaga 3" xfId="29339" hidden="1"/>
    <cellStyle name="Uwaga 3" xfId="29336" hidden="1"/>
    <cellStyle name="Uwaga 3" xfId="29334" hidden="1"/>
    <cellStyle name="Uwaga 3" xfId="29324" hidden="1"/>
    <cellStyle name="Uwaga 3" xfId="29321" hidden="1"/>
    <cellStyle name="Uwaga 3" xfId="29319" hidden="1"/>
    <cellStyle name="Uwaga 3" xfId="29309" hidden="1"/>
    <cellStyle name="Uwaga 3" xfId="29306" hidden="1"/>
    <cellStyle name="Uwaga 3" xfId="29304" hidden="1"/>
    <cellStyle name="Uwaga 3" xfId="29295" hidden="1"/>
    <cellStyle name="Uwaga 3" xfId="29293" hidden="1"/>
    <cellStyle name="Uwaga 3" xfId="29292" hidden="1"/>
    <cellStyle name="Uwaga 3" xfId="29280" hidden="1"/>
    <cellStyle name="Uwaga 3" xfId="29278" hidden="1"/>
    <cellStyle name="Uwaga 3" xfId="29276" hidden="1"/>
    <cellStyle name="Uwaga 3" xfId="29265" hidden="1"/>
    <cellStyle name="Uwaga 3" xfId="29263" hidden="1"/>
    <cellStyle name="Uwaga 3" xfId="29261" hidden="1"/>
    <cellStyle name="Uwaga 3" xfId="29250" hidden="1"/>
    <cellStyle name="Uwaga 3" xfId="29248" hidden="1"/>
    <cellStyle name="Uwaga 3" xfId="29246" hidden="1"/>
    <cellStyle name="Uwaga 3" xfId="29235" hidden="1"/>
    <cellStyle name="Uwaga 3" xfId="29233" hidden="1"/>
    <cellStyle name="Uwaga 3" xfId="29232" hidden="1"/>
    <cellStyle name="Uwaga 3" xfId="29219" hidden="1"/>
    <cellStyle name="Uwaga 3" xfId="29216" hidden="1"/>
    <cellStyle name="Uwaga 3" xfId="29214" hidden="1"/>
    <cellStyle name="Uwaga 3" xfId="29204" hidden="1"/>
    <cellStyle name="Uwaga 3" xfId="29201" hidden="1"/>
    <cellStyle name="Uwaga 3" xfId="29199" hidden="1"/>
    <cellStyle name="Uwaga 3" xfId="29189" hidden="1"/>
    <cellStyle name="Uwaga 3" xfId="29186" hidden="1"/>
    <cellStyle name="Uwaga 3" xfId="29184" hidden="1"/>
    <cellStyle name="Uwaga 3" xfId="29175" hidden="1"/>
    <cellStyle name="Uwaga 3" xfId="29173" hidden="1"/>
    <cellStyle name="Uwaga 3" xfId="29171" hidden="1"/>
    <cellStyle name="Uwaga 3" xfId="29159" hidden="1"/>
    <cellStyle name="Uwaga 3" xfId="29156" hidden="1"/>
    <cellStyle name="Uwaga 3" xfId="29154" hidden="1"/>
    <cellStyle name="Uwaga 3" xfId="29144" hidden="1"/>
    <cellStyle name="Uwaga 3" xfId="29141" hidden="1"/>
    <cellStyle name="Uwaga 3" xfId="29139" hidden="1"/>
    <cellStyle name="Uwaga 3" xfId="29129" hidden="1"/>
    <cellStyle name="Uwaga 3" xfId="29126" hidden="1"/>
    <cellStyle name="Uwaga 3" xfId="29124" hidden="1"/>
    <cellStyle name="Uwaga 3" xfId="29117" hidden="1"/>
    <cellStyle name="Uwaga 3" xfId="29114" hidden="1"/>
    <cellStyle name="Uwaga 3" xfId="29112" hidden="1"/>
    <cellStyle name="Uwaga 3" xfId="29102" hidden="1"/>
    <cellStyle name="Uwaga 3" xfId="29099" hidden="1"/>
    <cellStyle name="Uwaga 3" xfId="29096" hidden="1"/>
    <cellStyle name="Uwaga 3" xfId="29087" hidden="1"/>
    <cellStyle name="Uwaga 3" xfId="29083" hidden="1"/>
    <cellStyle name="Uwaga 3" xfId="29080" hidden="1"/>
    <cellStyle name="Uwaga 3" xfId="29072" hidden="1"/>
    <cellStyle name="Uwaga 3" xfId="29069" hidden="1"/>
    <cellStyle name="Uwaga 3" xfId="29066" hidden="1"/>
    <cellStyle name="Uwaga 3" xfId="29057" hidden="1"/>
    <cellStyle name="Uwaga 3" xfId="29054" hidden="1"/>
    <cellStyle name="Uwaga 3" xfId="29051" hidden="1"/>
    <cellStyle name="Uwaga 3" xfId="29041" hidden="1"/>
    <cellStyle name="Uwaga 3" xfId="29037" hidden="1"/>
    <cellStyle name="Uwaga 3" xfId="29034" hidden="1"/>
    <cellStyle name="Uwaga 3" xfId="29025" hidden="1"/>
    <cellStyle name="Uwaga 3" xfId="29021" hidden="1"/>
    <cellStyle name="Uwaga 3" xfId="29019" hidden="1"/>
    <cellStyle name="Uwaga 3" xfId="29011" hidden="1"/>
    <cellStyle name="Uwaga 3" xfId="29007" hidden="1"/>
    <cellStyle name="Uwaga 3" xfId="29004" hidden="1"/>
    <cellStyle name="Uwaga 3" xfId="28997" hidden="1"/>
    <cellStyle name="Uwaga 3" xfId="28994" hidden="1"/>
    <cellStyle name="Uwaga 3" xfId="28991" hidden="1"/>
    <cellStyle name="Uwaga 3" xfId="28982" hidden="1"/>
    <cellStyle name="Uwaga 3" xfId="28977" hidden="1"/>
    <cellStyle name="Uwaga 3" xfId="28974" hidden="1"/>
    <cellStyle name="Uwaga 3" xfId="28967" hidden="1"/>
    <cellStyle name="Uwaga 3" xfId="28962" hidden="1"/>
    <cellStyle name="Uwaga 3" xfId="28959" hidden="1"/>
    <cellStyle name="Uwaga 3" xfId="28952" hidden="1"/>
    <cellStyle name="Uwaga 3" xfId="28947" hidden="1"/>
    <cellStyle name="Uwaga 3" xfId="28944" hidden="1"/>
    <cellStyle name="Uwaga 3" xfId="28938" hidden="1"/>
    <cellStyle name="Uwaga 3" xfId="28934" hidden="1"/>
    <cellStyle name="Uwaga 3" xfId="28931" hidden="1"/>
    <cellStyle name="Uwaga 3" xfId="28923" hidden="1"/>
    <cellStyle name="Uwaga 3" xfId="28918" hidden="1"/>
    <cellStyle name="Uwaga 3" xfId="28914" hidden="1"/>
    <cellStyle name="Uwaga 3" xfId="28908" hidden="1"/>
    <cellStyle name="Uwaga 3" xfId="28903" hidden="1"/>
    <cellStyle name="Uwaga 3" xfId="28899" hidden="1"/>
    <cellStyle name="Uwaga 3" xfId="28893" hidden="1"/>
    <cellStyle name="Uwaga 3" xfId="28888" hidden="1"/>
    <cellStyle name="Uwaga 3" xfId="28884" hidden="1"/>
    <cellStyle name="Uwaga 3" xfId="28879" hidden="1"/>
    <cellStyle name="Uwaga 3" xfId="28875" hidden="1"/>
    <cellStyle name="Uwaga 3" xfId="28871" hidden="1"/>
    <cellStyle name="Uwaga 3" xfId="28863" hidden="1"/>
    <cellStyle name="Uwaga 3" xfId="28858" hidden="1"/>
    <cellStyle name="Uwaga 3" xfId="28854" hidden="1"/>
    <cellStyle name="Uwaga 3" xfId="28848" hidden="1"/>
    <cellStyle name="Uwaga 3" xfId="28843" hidden="1"/>
    <cellStyle name="Uwaga 3" xfId="28839" hidden="1"/>
    <cellStyle name="Uwaga 3" xfId="28833" hidden="1"/>
    <cellStyle name="Uwaga 3" xfId="28828" hidden="1"/>
    <cellStyle name="Uwaga 3" xfId="28824" hidden="1"/>
    <cellStyle name="Uwaga 3" xfId="28820" hidden="1"/>
    <cellStyle name="Uwaga 3" xfId="28815" hidden="1"/>
    <cellStyle name="Uwaga 3" xfId="28810" hidden="1"/>
    <cellStyle name="Uwaga 3" xfId="28805" hidden="1"/>
    <cellStyle name="Uwaga 3" xfId="28801" hidden="1"/>
    <cellStyle name="Uwaga 3" xfId="28797" hidden="1"/>
    <cellStyle name="Uwaga 3" xfId="28790" hidden="1"/>
    <cellStyle name="Uwaga 3" xfId="28786" hidden="1"/>
    <cellStyle name="Uwaga 3" xfId="28781" hidden="1"/>
    <cellStyle name="Uwaga 3" xfId="28775" hidden="1"/>
    <cellStyle name="Uwaga 3" xfId="28771" hidden="1"/>
    <cellStyle name="Uwaga 3" xfId="28766" hidden="1"/>
    <cellStyle name="Uwaga 3" xfId="28760" hidden="1"/>
    <cellStyle name="Uwaga 3" xfId="28756" hidden="1"/>
    <cellStyle name="Uwaga 3" xfId="28751" hidden="1"/>
    <cellStyle name="Uwaga 3" xfId="28745" hidden="1"/>
    <cellStyle name="Uwaga 3" xfId="28741" hidden="1"/>
    <cellStyle name="Uwaga 3" xfId="28737" hidden="1"/>
    <cellStyle name="Uwaga 3" xfId="29597" hidden="1"/>
    <cellStyle name="Uwaga 3" xfId="29596" hidden="1"/>
    <cellStyle name="Uwaga 3" xfId="29595" hidden="1"/>
    <cellStyle name="Uwaga 3" xfId="29582" hidden="1"/>
    <cellStyle name="Uwaga 3" xfId="29581" hidden="1"/>
    <cellStyle name="Uwaga 3" xfId="29580" hidden="1"/>
    <cellStyle name="Uwaga 3" xfId="29567" hidden="1"/>
    <cellStyle name="Uwaga 3" xfId="29566" hidden="1"/>
    <cellStyle name="Uwaga 3" xfId="29565" hidden="1"/>
    <cellStyle name="Uwaga 3" xfId="29552" hidden="1"/>
    <cellStyle name="Uwaga 3" xfId="29551" hidden="1"/>
    <cellStyle name="Uwaga 3" xfId="29550" hidden="1"/>
    <cellStyle name="Uwaga 3" xfId="29537" hidden="1"/>
    <cellStyle name="Uwaga 3" xfId="29536" hidden="1"/>
    <cellStyle name="Uwaga 3" xfId="29535" hidden="1"/>
    <cellStyle name="Uwaga 3" xfId="29523" hidden="1"/>
    <cellStyle name="Uwaga 3" xfId="29521" hidden="1"/>
    <cellStyle name="Uwaga 3" xfId="29519" hidden="1"/>
    <cellStyle name="Uwaga 3" xfId="29508" hidden="1"/>
    <cellStyle name="Uwaga 3" xfId="29506" hidden="1"/>
    <cellStyle name="Uwaga 3" xfId="29504" hidden="1"/>
    <cellStyle name="Uwaga 3" xfId="29493" hidden="1"/>
    <cellStyle name="Uwaga 3" xfId="29491" hidden="1"/>
    <cellStyle name="Uwaga 3" xfId="29489" hidden="1"/>
    <cellStyle name="Uwaga 3" xfId="29478" hidden="1"/>
    <cellStyle name="Uwaga 3" xfId="29476" hidden="1"/>
    <cellStyle name="Uwaga 3" xfId="29474" hidden="1"/>
    <cellStyle name="Uwaga 3" xfId="29463" hidden="1"/>
    <cellStyle name="Uwaga 3" xfId="29461" hidden="1"/>
    <cellStyle name="Uwaga 3" xfId="29459" hidden="1"/>
    <cellStyle name="Uwaga 3" xfId="29448" hidden="1"/>
    <cellStyle name="Uwaga 3" xfId="29446" hidden="1"/>
    <cellStyle name="Uwaga 3" xfId="29444" hidden="1"/>
    <cellStyle name="Uwaga 3" xfId="29433" hidden="1"/>
    <cellStyle name="Uwaga 3" xfId="29431" hidden="1"/>
    <cellStyle name="Uwaga 3" xfId="29429" hidden="1"/>
    <cellStyle name="Uwaga 3" xfId="29418" hidden="1"/>
    <cellStyle name="Uwaga 3" xfId="29416" hidden="1"/>
    <cellStyle name="Uwaga 3" xfId="29414" hidden="1"/>
    <cellStyle name="Uwaga 3" xfId="29403" hidden="1"/>
    <cellStyle name="Uwaga 3" xfId="29401" hidden="1"/>
    <cellStyle name="Uwaga 3" xfId="29399" hidden="1"/>
    <cellStyle name="Uwaga 3" xfId="29388" hidden="1"/>
    <cellStyle name="Uwaga 3" xfId="29386" hidden="1"/>
    <cellStyle name="Uwaga 3" xfId="29384" hidden="1"/>
    <cellStyle name="Uwaga 3" xfId="29373" hidden="1"/>
    <cellStyle name="Uwaga 3" xfId="29371" hidden="1"/>
    <cellStyle name="Uwaga 3" xfId="29369" hidden="1"/>
    <cellStyle name="Uwaga 3" xfId="29358" hidden="1"/>
    <cellStyle name="Uwaga 3" xfId="29356" hidden="1"/>
    <cellStyle name="Uwaga 3" xfId="29354" hidden="1"/>
    <cellStyle name="Uwaga 3" xfId="29343" hidden="1"/>
    <cellStyle name="Uwaga 3" xfId="29341" hidden="1"/>
    <cellStyle name="Uwaga 3" xfId="29338" hidden="1"/>
    <cellStyle name="Uwaga 3" xfId="29328" hidden="1"/>
    <cellStyle name="Uwaga 3" xfId="29325" hidden="1"/>
    <cellStyle name="Uwaga 3" xfId="29322" hidden="1"/>
    <cellStyle name="Uwaga 3" xfId="29313" hidden="1"/>
    <cellStyle name="Uwaga 3" xfId="29311" hidden="1"/>
    <cellStyle name="Uwaga 3" xfId="29308" hidden="1"/>
    <cellStyle name="Uwaga 3" xfId="29298" hidden="1"/>
    <cellStyle name="Uwaga 3" xfId="29296" hidden="1"/>
    <cellStyle name="Uwaga 3" xfId="29294" hidden="1"/>
    <cellStyle name="Uwaga 3" xfId="29283" hidden="1"/>
    <cellStyle name="Uwaga 3" xfId="29281" hidden="1"/>
    <cellStyle name="Uwaga 3" xfId="29279" hidden="1"/>
    <cellStyle name="Uwaga 3" xfId="29268" hidden="1"/>
    <cellStyle name="Uwaga 3" xfId="29266" hidden="1"/>
    <cellStyle name="Uwaga 3" xfId="29264" hidden="1"/>
    <cellStyle name="Uwaga 3" xfId="29253" hidden="1"/>
    <cellStyle name="Uwaga 3" xfId="29251" hidden="1"/>
    <cellStyle name="Uwaga 3" xfId="29249" hidden="1"/>
    <cellStyle name="Uwaga 3" xfId="29238" hidden="1"/>
    <cellStyle name="Uwaga 3" xfId="29236" hidden="1"/>
    <cellStyle name="Uwaga 3" xfId="29234" hidden="1"/>
    <cellStyle name="Uwaga 3" xfId="29223" hidden="1"/>
    <cellStyle name="Uwaga 3" xfId="29221" hidden="1"/>
    <cellStyle name="Uwaga 3" xfId="29218" hidden="1"/>
    <cellStyle name="Uwaga 3" xfId="29208" hidden="1"/>
    <cellStyle name="Uwaga 3" xfId="29205" hidden="1"/>
    <cellStyle name="Uwaga 3" xfId="29202" hidden="1"/>
    <cellStyle name="Uwaga 3" xfId="29193" hidden="1"/>
    <cellStyle name="Uwaga 3" xfId="29190" hidden="1"/>
    <cellStyle name="Uwaga 3" xfId="29187" hidden="1"/>
    <cellStyle name="Uwaga 3" xfId="29178" hidden="1"/>
    <cellStyle name="Uwaga 3" xfId="29176" hidden="1"/>
    <cellStyle name="Uwaga 3" xfId="29174" hidden="1"/>
    <cellStyle name="Uwaga 3" xfId="29163" hidden="1"/>
    <cellStyle name="Uwaga 3" xfId="29160" hidden="1"/>
    <cellStyle name="Uwaga 3" xfId="29157" hidden="1"/>
    <cellStyle name="Uwaga 3" xfId="29148" hidden="1"/>
    <cellStyle name="Uwaga 3" xfId="29145" hidden="1"/>
    <cellStyle name="Uwaga 3" xfId="29142" hidden="1"/>
    <cellStyle name="Uwaga 3" xfId="29133" hidden="1"/>
    <cellStyle name="Uwaga 3" xfId="29130" hidden="1"/>
    <cellStyle name="Uwaga 3" xfId="29127" hidden="1"/>
    <cellStyle name="Uwaga 3" xfId="29120" hidden="1"/>
    <cellStyle name="Uwaga 3" xfId="29116" hidden="1"/>
    <cellStyle name="Uwaga 3" xfId="29113" hidden="1"/>
    <cellStyle name="Uwaga 3" xfId="29105" hidden="1"/>
    <cellStyle name="Uwaga 3" xfId="29101" hidden="1"/>
    <cellStyle name="Uwaga 3" xfId="29098" hidden="1"/>
    <cellStyle name="Uwaga 3" xfId="29090" hidden="1"/>
    <cellStyle name="Uwaga 3" xfId="29086" hidden="1"/>
    <cellStyle name="Uwaga 3" xfId="29082" hidden="1"/>
    <cellStyle name="Uwaga 3" xfId="29075" hidden="1"/>
    <cellStyle name="Uwaga 3" xfId="29071" hidden="1"/>
    <cellStyle name="Uwaga 3" xfId="29068" hidden="1"/>
    <cellStyle name="Uwaga 3" xfId="29060" hidden="1"/>
    <cellStyle name="Uwaga 3" xfId="29056" hidden="1"/>
    <cellStyle name="Uwaga 3" xfId="29053" hidden="1"/>
    <cellStyle name="Uwaga 3" xfId="29044" hidden="1"/>
    <cellStyle name="Uwaga 3" xfId="29039" hidden="1"/>
    <cellStyle name="Uwaga 3" xfId="29035" hidden="1"/>
    <cellStyle name="Uwaga 3" xfId="29029" hidden="1"/>
    <cellStyle name="Uwaga 3" xfId="29024" hidden="1"/>
    <cellStyle name="Uwaga 3" xfId="29020" hidden="1"/>
    <cellStyle name="Uwaga 3" xfId="29014" hidden="1"/>
    <cellStyle name="Uwaga 3" xfId="29009" hidden="1"/>
    <cellStyle name="Uwaga 3" xfId="29005" hidden="1"/>
    <cellStyle name="Uwaga 3" xfId="29000" hidden="1"/>
    <cellStyle name="Uwaga 3" xfId="28996" hidden="1"/>
    <cellStyle name="Uwaga 3" xfId="28992" hidden="1"/>
    <cellStyle name="Uwaga 3" xfId="28985" hidden="1"/>
    <cellStyle name="Uwaga 3" xfId="28980" hidden="1"/>
    <cellStyle name="Uwaga 3" xfId="28976" hidden="1"/>
    <cellStyle name="Uwaga 3" xfId="28969" hidden="1"/>
    <cellStyle name="Uwaga 3" xfId="28964" hidden="1"/>
    <cellStyle name="Uwaga 3" xfId="28960" hidden="1"/>
    <cellStyle name="Uwaga 3" xfId="28955" hidden="1"/>
    <cellStyle name="Uwaga 3" xfId="28950" hidden="1"/>
    <cellStyle name="Uwaga 3" xfId="28946" hidden="1"/>
    <cellStyle name="Uwaga 3" xfId="28940" hidden="1"/>
    <cellStyle name="Uwaga 3" xfId="28936" hidden="1"/>
    <cellStyle name="Uwaga 3" xfId="28933" hidden="1"/>
    <cellStyle name="Uwaga 3" xfId="28926" hidden="1"/>
    <cellStyle name="Uwaga 3" xfId="28921" hidden="1"/>
    <cellStyle name="Uwaga 3" xfId="28916" hidden="1"/>
    <cellStyle name="Uwaga 3" xfId="28910" hidden="1"/>
    <cellStyle name="Uwaga 3" xfId="28905" hidden="1"/>
    <cellStyle name="Uwaga 3" xfId="28900" hidden="1"/>
    <cellStyle name="Uwaga 3" xfId="28895" hidden="1"/>
    <cellStyle name="Uwaga 3" xfId="28890" hidden="1"/>
    <cellStyle name="Uwaga 3" xfId="28885" hidden="1"/>
    <cellStyle name="Uwaga 3" xfId="28881" hidden="1"/>
    <cellStyle name="Uwaga 3" xfId="28877" hidden="1"/>
    <cellStyle name="Uwaga 3" xfId="28872" hidden="1"/>
    <cellStyle name="Uwaga 3" xfId="28865" hidden="1"/>
    <cellStyle name="Uwaga 3" xfId="28860" hidden="1"/>
    <cellStyle name="Uwaga 3" xfId="28855" hidden="1"/>
    <cellStyle name="Uwaga 3" xfId="28849" hidden="1"/>
    <cellStyle name="Uwaga 3" xfId="28844" hidden="1"/>
    <cellStyle name="Uwaga 3" xfId="28840" hidden="1"/>
    <cellStyle name="Uwaga 3" xfId="28835" hidden="1"/>
    <cellStyle name="Uwaga 3" xfId="28830" hidden="1"/>
    <cellStyle name="Uwaga 3" xfId="28825" hidden="1"/>
    <cellStyle name="Uwaga 3" xfId="28821" hidden="1"/>
    <cellStyle name="Uwaga 3" xfId="28816" hidden="1"/>
    <cellStyle name="Uwaga 3" xfId="28811" hidden="1"/>
    <cellStyle name="Uwaga 3" xfId="28806" hidden="1"/>
    <cellStyle name="Uwaga 3" xfId="28802" hidden="1"/>
    <cellStyle name="Uwaga 3" xfId="28798" hidden="1"/>
    <cellStyle name="Uwaga 3" xfId="28791" hidden="1"/>
    <cellStyle name="Uwaga 3" xfId="28787" hidden="1"/>
    <cellStyle name="Uwaga 3" xfId="28782" hidden="1"/>
    <cellStyle name="Uwaga 3" xfId="28776" hidden="1"/>
    <cellStyle name="Uwaga 3" xfId="28772" hidden="1"/>
    <cellStyle name="Uwaga 3" xfId="28767" hidden="1"/>
    <cellStyle name="Uwaga 3" xfId="28761" hidden="1"/>
    <cellStyle name="Uwaga 3" xfId="28757" hidden="1"/>
    <cellStyle name="Uwaga 3" xfId="28753" hidden="1"/>
    <cellStyle name="Uwaga 3" xfId="28746" hidden="1"/>
    <cellStyle name="Uwaga 3" xfId="28742" hidden="1"/>
    <cellStyle name="Uwaga 3" xfId="28738" hidden="1"/>
    <cellStyle name="Uwaga 3" xfId="29602" hidden="1"/>
    <cellStyle name="Uwaga 3" xfId="29600" hidden="1"/>
    <cellStyle name="Uwaga 3" xfId="29598" hidden="1"/>
    <cellStyle name="Uwaga 3" xfId="29585" hidden="1"/>
    <cellStyle name="Uwaga 3" xfId="29584" hidden="1"/>
    <cellStyle name="Uwaga 3" xfId="29583" hidden="1"/>
    <cellStyle name="Uwaga 3" xfId="29570" hidden="1"/>
    <cellStyle name="Uwaga 3" xfId="29569" hidden="1"/>
    <cellStyle name="Uwaga 3" xfId="29568" hidden="1"/>
    <cellStyle name="Uwaga 3" xfId="29556" hidden="1"/>
    <cellStyle name="Uwaga 3" xfId="29554" hidden="1"/>
    <cellStyle name="Uwaga 3" xfId="29553" hidden="1"/>
    <cellStyle name="Uwaga 3" xfId="29540" hidden="1"/>
    <cellStyle name="Uwaga 3" xfId="29539" hidden="1"/>
    <cellStyle name="Uwaga 3" xfId="29538" hidden="1"/>
    <cellStyle name="Uwaga 3" xfId="29526" hidden="1"/>
    <cellStyle name="Uwaga 3" xfId="29524" hidden="1"/>
    <cellStyle name="Uwaga 3" xfId="29522" hidden="1"/>
    <cellStyle name="Uwaga 3" xfId="29511" hidden="1"/>
    <cellStyle name="Uwaga 3" xfId="29509" hidden="1"/>
    <cellStyle name="Uwaga 3" xfId="29507" hidden="1"/>
    <cellStyle name="Uwaga 3" xfId="29496" hidden="1"/>
    <cellStyle name="Uwaga 3" xfId="29494" hidden="1"/>
    <cellStyle name="Uwaga 3" xfId="29492" hidden="1"/>
    <cellStyle name="Uwaga 3" xfId="29481" hidden="1"/>
    <cellStyle name="Uwaga 3" xfId="29479" hidden="1"/>
    <cellStyle name="Uwaga 3" xfId="29477" hidden="1"/>
    <cellStyle name="Uwaga 3" xfId="29466" hidden="1"/>
    <cellStyle name="Uwaga 3" xfId="29464" hidden="1"/>
    <cellStyle name="Uwaga 3" xfId="29462" hidden="1"/>
    <cellStyle name="Uwaga 3" xfId="29451" hidden="1"/>
    <cellStyle name="Uwaga 3" xfId="29449" hidden="1"/>
    <cellStyle name="Uwaga 3" xfId="29447" hidden="1"/>
    <cellStyle name="Uwaga 3" xfId="29436" hidden="1"/>
    <cellStyle name="Uwaga 3" xfId="29434" hidden="1"/>
    <cellStyle name="Uwaga 3" xfId="29432" hidden="1"/>
    <cellStyle name="Uwaga 3" xfId="29421" hidden="1"/>
    <cellStyle name="Uwaga 3" xfId="29419" hidden="1"/>
    <cellStyle name="Uwaga 3" xfId="29417" hidden="1"/>
    <cellStyle name="Uwaga 3" xfId="29406" hidden="1"/>
    <cellStyle name="Uwaga 3" xfId="29404" hidden="1"/>
    <cellStyle name="Uwaga 3" xfId="29402" hidden="1"/>
    <cellStyle name="Uwaga 3" xfId="29391" hidden="1"/>
    <cellStyle name="Uwaga 3" xfId="29389" hidden="1"/>
    <cellStyle name="Uwaga 3" xfId="29387" hidden="1"/>
    <cellStyle name="Uwaga 3" xfId="29376" hidden="1"/>
    <cellStyle name="Uwaga 3" xfId="29374" hidden="1"/>
    <cellStyle name="Uwaga 3" xfId="29372" hidden="1"/>
    <cellStyle name="Uwaga 3" xfId="29361" hidden="1"/>
    <cellStyle name="Uwaga 3" xfId="29359" hidden="1"/>
    <cellStyle name="Uwaga 3" xfId="29357" hidden="1"/>
    <cellStyle name="Uwaga 3" xfId="29346" hidden="1"/>
    <cellStyle name="Uwaga 3" xfId="29344" hidden="1"/>
    <cellStyle name="Uwaga 3" xfId="29342" hidden="1"/>
    <cellStyle name="Uwaga 3" xfId="29331" hidden="1"/>
    <cellStyle name="Uwaga 3" xfId="29329" hidden="1"/>
    <cellStyle name="Uwaga 3" xfId="29327" hidden="1"/>
    <cellStyle name="Uwaga 3" xfId="29316" hidden="1"/>
    <cellStyle name="Uwaga 3" xfId="29314" hidden="1"/>
    <cellStyle name="Uwaga 3" xfId="29312" hidden="1"/>
    <cellStyle name="Uwaga 3" xfId="29301" hidden="1"/>
    <cellStyle name="Uwaga 3" xfId="29299" hidden="1"/>
    <cellStyle name="Uwaga 3" xfId="29297" hidden="1"/>
    <cellStyle name="Uwaga 3" xfId="29286" hidden="1"/>
    <cellStyle name="Uwaga 3" xfId="29284" hidden="1"/>
    <cellStyle name="Uwaga 3" xfId="29282" hidden="1"/>
    <cellStyle name="Uwaga 3" xfId="29271" hidden="1"/>
    <cellStyle name="Uwaga 3" xfId="29269" hidden="1"/>
    <cellStyle name="Uwaga 3" xfId="29267" hidden="1"/>
    <cellStyle name="Uwaga 3" xfId="29256" hidden="1"/>
    <cellStyle name="Uwaga 3" xfId="29254" hidden="1"/>
    <cellStyle name="Uwaga 3" xfId="29252" hidden="1"/>
    <cellStyle name="Uwaga 3" xfId="29241" hidden="1"/>
    <cellStyle name="Uwaga 3" xfId="29239" hidden="1"/>
    <cellStyle name="Uwaga 3" xfId="29237" hidden="1"/>
    <cellStyle name="Uwaga 3" xfId="29226" hidden="1"/>
    <cellStyle name="Uwaga 3" xfId="29224" hidden="1"/>
    <cellStyle name="Uwaga 3" xfId="29222" hidden="1"/>
    <cellStyle name="Uwaga 3" xfId="29211" hidden="1"/>
    <cellStyle name="Uwaga 3" xfId="29209" hidden="1"/>
    <cellStyle name="Uwaga 3" xfId="29206" hidden="1"/>
    <cellStyle name="Uwaga 3" xfId="29196" hidden="1"/>
    <cellStyle name="Uwaga 3" xfId="29194" hidden="1"/>
    <cellStyle name="Uwaga 3" xfId="29192" hidden="1"/>
    <cellStyle name="Uwaga 3" xfId="29181" hidden="1"/>
    <cellStyle name="Uwaga 3" xfId="29179" hidden="1"/>
    <cellStyle name="Uwaga 3" xfId="29177" hidden="1"/>
    <cellStyle name="Uwaga 3" xfId="29166" hidden="1"/>
    <cellStyle name="Uwaga 3" xfId="29164" hidden="1"/>
    <cellStyle name="Uwaga 3" xfId="29161" hidden="1"/>
    <cellStyle name="Uwaga 3" xfId="29151" hidden="1"/>
    <cellStyle name="Uwaga 3" xfId="29149" hidden="1"/>
    <cellStyle name="Uwaga 3" xfId="29146" hidden="1"/>
    <cellStyle name="Uwaga 3" xfId="29136" hidden="1"/>
    <cellStyle name="Uwaga 3" xfId="29134" hidden="1"/>
    <cellStyle name="Uwaga 3" xfId="29131" hidden="1"/>
    <cellStyle name="Uwaga 3" xfId="29122" hidden="1"/>
    <cellStyle name="Uwaga 3" xfId="29119" hidden="1"/>
    <cellStyle name="Uwaga 3" xfId="29115" hidden="1"/>
    <cellStyle name="Uwaga 3" xfId="29107" hidden="1"/>
    <cellStyle name="Uwaga 3" xfId="29104" hidden="1"/>
    <cellStyle name="Uwaga 3" xfId="29100" hidden="1"/>
    <cellStyle name="Uwaga 3" xfId="29092" hidden="1"/>
    <cellStyle name="Uwaga 3" xfId="29089" hidden="1"/>
    <cellStyle name="Uwaga 3" xfId="29085" hidden="1"/>
    <cellStyle name="Uwaga 3" xfId="29077" hidden="1"/>
    <cellStyle name="Uwaga 3" xfId="29074" hidden="1"/>
    <cellStyle name="Uwaga 3" xfId="29070" hidden="1"/>
    <cellStyle name="Uwaga 3" xfId="29062" hidden="1"/>
    <cellStyle name="Uwaga 3" xfId="29059" hidden="1"/>
    <cellStyle name="Uwaga 3" xfId="29055" hidden="1"/>
    <cellStyle name="Uwaga 3" xfId="29047" hidden="1"/>
    <cellStyle name="Uwaga 3" xfId="29043" hidden="1"/>
    <cellStyle name="Uwaga 3" xfId="29038" hidden="1"/>
    <cellStyle name="Uwaga 3" xfId="29032" hidden="1"/>
    <cellStyle name="Uwaga 3" xfId="29028" hidden="1"/>
    <cellStyle name="Uwaga 3" xfId="29023" hidden="1"/>
    <cellStyle name="Uwaga 3" xfId="29017" hidden="1"/>
    <cellStyle name="Uwaga 3" xfId="29013" hidden="1"/>
    <cellStyle name="Uwaga 3" xfId="29008" hidden="1"/>
    <cellStyle name="Uwaga 3" xfId="29002" hidden="1"/>
    <cellStyle name="Uwaga 3" xfId="28999" hidden="1"/>
    <cellStyle name="Uwaga 3" xfId="28995" hidden="1"/>
    <cellStyle name="Uwaga 3" xfId="28987" hidden="1"/>
    <cellStyle name="Uwaga 3" xfId="28984" hidden="1"/>
    <cellStyle name="Uwaga 3" xfId="28979" hidden="1"/>
    <cellStyle name="Uwaga 3" xfId="28972" hidden="1"/>
    <cellStyle name="Uwaga 3" xfId="28968" hidden="1"/>
    <cellStyle name="Uwaga 3" xfId="28963" hidden="1"/>
    <cellStyle name="Uwaga 3" xfId="28957" hidden="1"/>
    <cellStyle name="Uwaga 3" xfId="28953" hidden="1"/>
    <cellStyle name="Uwaga 3" xfId="28948" hidden="1"/>
    <cellStyle name="Uwaga 3" xfId="28942" hidden="1"/>
    <cellStyle name="Uwaga 3" xfId="28939" hidden="1"/>
    <cellStyle name="Uwaga 3" xfId="28935" hidden="1"/>
    <cellStyle name="Uwaga 3" xfId="28927" hidden="1"/>
    <cellStyle name="Uwaga 3" xfId="28922" hidden="1"/>
    <cellStyle name="Uwaga 3" xfId="28917" hidden="1"/>
    <cellStyle name="Uwaga 3" xfId="28912" hidden="1"/>
    <cellStyle name="Uwaga 3" xfId="28907" hidden="1"/>
    <cellStyle name="Uwaga 3" xfId="28902" hidden="1"/>
    <cellStyle name="Uwaga 3" xfId="28897" hidden="1"/>
    <cellStyle name="Uwaga 3" xfId="28892" hidden="1"/>
    <cellStyle name="Uwaga 3" xfId="28887" hidden="1"/>
    <cellStyle name="Uwaga 3" xfId="28882" hidden="1"/>
    <cellStyle name="Uwaga 3" xfId="28878" hidden="1"/>
    <cellStyle name="Uwaga 3" xfId="28873" hidden="1"/>
    <cellStyle name="Uwaga 3" xfId="28866" hidden="1"/>
    <cellStyle name="Uwaga 3" xfId="28861" hidden="1"/>
    <cellStyle name="Uwaga 3" xfId="28856" hidden="1"/>
    <cellStyle name="Uwaga 3" xfId="28851" hidden="1"/>
    <cellStyle name="Uwaga 3" xfId="28846" hidden="1"/>
    <cellStyle name="Uwaga 3" xfId="28841" hidden="1"/>
    <cellStyle name="Uwaga 3" xfId="28836" hidden="1"/>
    <cellStyle name="Uwaga 3" xfId="28831" hidden="1"/>
    <cellStyle name="Uwaga 3" xfId="28826" hidden="1"/>
    <cellStyle name="Uwaga 3" xfId="28822" hidden="1"/>
    <cellStyle name="Uwaga 3" xfId="28817" hidden="1"/>
    <cellStyle name="Uwaga 3" xfId="28812" hidden="1"/>
    <cellStyle name="Uwaga 3" xfId="28807" hidden="1"/>
    <cellStyle name="Uwaga 3" xfId="28803" hidden="1"/>
    <cellStyle name="Uwaga 3" xfId="28799" hidden="1"/>
    <cellStyle name="Uwaga 3" xfId="28792" hidden="1"/>
    <cellStyle name="Uwaga 3" xfId="28788" hidden="1"/>
    <cellStyle name="Uwaga 3" xfId="28783" hidden="1"/>
    <cellStyle name="Uwaga 3" xfId="28777" hidden="1"/>
    <cellStyle name="Uwaga 3" xfId="28773" hidden="1"/>
    <cellStyle name="Uwaga 3" xfId="28768" hidden="1"/>
    <cellStyle name="Uwaga 3" xfId="28762" hidden="1"/>
    <cellStyle name="Uwaga 3" xfId="28758" hidden="1"/>
    <cellStyle name="Uwaga 3" xfId="28754" hidden="1"/>
    <cellStyle name="Uwaga 3" xfId="28747" hidden="1"/>
    <cellStyle name="Uwaga 3" xfId="28743" hidden="1"/>
    <cellStyle name="Uwaga 3" xfId="28739" hidden="1"/>
    <cellStyle name="Uwaga 3" xfId="29606" hidden="1"/>
    <cellStyle name="Uwaga 3" xfId="29605" hidden="1"/>
    <cellStyle name="Uwaga 3" xfId="29603" hidden="1"/>
    <cellStyle name="Uwaga 3" xfId="29590" hidden="1"/>
    <cellStyle name="Uwaga 3" xfId="29588" hidden="1"/>
    <cellStyle name="Uwaga 3" xfId="29586" hidden="1"/>
    <cellStyle name="Uwaga 3" xfId="29576" hidden="1"/>
    <cellStyle name="Uwaga 3" xfId="29574" hidden="1"/>
    <cellStyle name="Uwaga 3" xfId="29572" hidden="1"/>
    <cellStyle name="Uwaga 3" xfId="29561" hidden="1"/>
    <cellStyle name="Uwaga 3" xfId="29559" hidden="1"/>
    <cellStyle name="Uwaga 3" xfId="29557" hidden="1"/>
    <cellStyle name="Uwaga 3" xfId="29544" hidden="1"/>
    <cellStyle name="Uwaga 3" xfId="29542" hidden="1"/>
    <cellStyle name="Uwaga 3" xfId="29541" hidden="1"/>
    <cellStyle name="Uwaga 3" xfId="29528" hidden="1"/>
    <cellStyle name="Uwaga 3" xfId="29527" hidden="1"/>
    <cellStyle name="Uwaga 3" xfId="29525" hidden="1"/>
    <cellStyle name="Uwaga 3" xfId="29513" hidden="1"/>
    <cellStyle name="Uwaga 3" xfId="29512" hidden="1"/>
    <cellStyle name="Uwaga 3" xfId="29510" hidden="1"/>
    <cellStyle name="Uwaga 3" xfId="29498" hidden="1"/>
    <cellStyle name="Uwaga 3" xfId="29497" hidden="1"/>
    <cellStyle name="Uwaga 3" xfId="29495" hidden="1"/>
    <cellStyle name="Uwaga 3" xfId="29483" hidden="1"/>
    <cellStyle name="Uwaga 3" xfId="29482" hidden="1"/>
    <cellStyle name="Uwaga 3" xfId="29480" hidden="1"/>
    <cellStyle name="Uwaga 3" xfId="29468" hidden="1"/>
    <cellStyle name="Uwaga 3" xfId="29467" hidden="1"/>
    <cellStyle name="Uwaga 3" xfId="29465" hidden="1"/>
    <cellStyle name="Uwaga 3" xfId="29453" hidden="1"/>
    <cellStyle name="Uwaga 3" xfId="29452" hidden="1"/>
    <cellStyle name="Uwaga 3" xfId="29450" hidden="1"/>
    <cellStyle name="Uwaga 3" xfId="29438" hidden="1"/>
    <cellStyle name="Uwaga 3" xfId="29437" hidden="1"/>
    <cellStyle name="Uwaga 3" xfId="29435" hidden="1"/>
    <cellStyle name="Uwaga 3" xfId="29423" hidden="1"/>
    <cellStyle name="Uwaga 3" xfId="29422" hidden="1"/>
    <cellStyle name="Uwaga 3" xfId="29420" hidden="1"/>
    <cellStyle name="Uwaga 3" xfId="29408" hidden="1"/>
    <cellStyle name="Uwaga 3" xfId="29407" hidden="1"/>
    <cellStyle name="Uwaga 3" xfId="29405" hidden="1"/>
    <cellStyle name="Uwaga 3" xfId="29393" hidden="1"/>
    <cellStyle name="Uwaga 3" xfId="29392" hidden="1"/>
    <cellStyle name="Uwaga 3" xfId="29390" hidden="1"/>
    <cellStyle name="Uwaga 3" xfId="29378" hidden="1"/>
    <cellStyle name="Uwaga 3" xfId="29377" hidden="1"/>
    <cellStyle name="Uwaga 3" xfId="29375" hidden="1"/>
    <cellStyle name="Uwaga 3" xfId="29363" hidden="1"/>
    <cellStyle name="Uwaga 3" xfId="29362" hidden="1"/>
    <cellStyle name="Uwaga 3" xfId="29360" hidden="1"/>
    <cellStyle name="Uwaga 3" xfId="29348" hidden="1"/>
    <cellStyle name="Uwaga 3" xfId="29347" hidden="1"/>
    <cellStyle name="Uwaga 3" xfId="29345" hidden="1"/>
    <cellStyle name="Uwaga 3" xfId="29333" hidden="1"/>
    <cellStyle name="Uwaga 3" xfId="29332" hidden="1"/>
    <cellStyle name="Uwaga 3" xfId="29330" hidden="1"/>
    <cellStyle name="Uwaga 3" xfId="29318" hidden="1"/>
    <cellStyle name="Uwaga 3" xfId="29317" hidden="1"/>
    <cellStyle name="Uwaga 3" xfId="29315" hidden="1"/>
    <cellStyle name="Uwaga 3" xfId="29303" hidden="1"/>
    <cellStyle name="Uwaga 3" xfId="29302" hidden="1"/>
    <cellStyle name="Uwaga 3" xfId="29300" hidden="1"/>
    <cellStyle name="Uwaga 3" xfId="29288" hidden="1"/>
    <cellStyle name="Uwaga 3" xfId="29287" hidden="1"/>
    <cellStyle name="Uwaga 3" xfId="29285" hidden="1"/>
    <cellStyle name="Uwaga 3" xfId="29273" hidden="1"/>
    <cellStyle name="Uwaga 3" xfId="29272" hidden="1"/>
    <cellStyle name="Uwaga 3" xfId="29270" hidden="1"/>
    <cellStyle name="Uwaga 3" xfId="29258" hidden="1"/>
    <cellStyle name="Uwaga 3" xfId="29257" hidden="1"/>
    <cellStyle name="Uwaga 3" xfId="29255" hidden="1"/>
    <cellStyle name="Uwaga 3" xfId="29243" hidden="1"/>
    <cellStyle name="Uwaga 3" xfId="29242" hidden="1"/>
    <cellStyle name="Uwaga 3" xfId="29240" hidden="1"/>
    <cellStyle name="Uwaga 3" xfId="29228" hidden="1"/>
    <cellStyle name="Uwaga 3" xfId="29227" hidden="1"/>
    <cellStyle name="Uwaga 3" xfId="29225" hidden="1"/>
    <cellStyle name="Uwaga 3" xfId="29213" hidden="1"/>
    <cellStyle name="Uwaga 3" xfId="29212" hidden="1"/>
    <cellStyle name="Uwaga 3" xfId="29210" hidden="1"/>
    <cellStyle name="Uwaga 3" xfId="29198" hidden="1"/>
    <cellStyle name="Uwaga 3" xfId="29197" hidden="1"/>
    <cellStyle name="Uwaga 3" xfId="29195" hidden="1"/>
    <cellStyle name="Uwaga 3" xfId="29183" hidden="1"/>
    <cellStyle name="Uwaga 3" xfId="29182" hidden="1"/>
    <cellStyle name="Uwaga 3" xfId="29180" hidden="1"/>
    <cellStyle name="Uwaga 3" xfId="29168" hidden="1"/>
    <cellStyle name="Uwaga 3" xfId="29167" hidden="1"/>
    <cellStyle name="Uwaga 3" xfId="29165" hidden="1"/>
    <cellStyle name="Uwaga 3" xfId="29153" hidden="1"/>
    <cellStyle name="Uwaga 3" xfId="29152" hidden="1"/>
    <cellStyle name="Uwaga 3" xfId="29150" hidden="1"/>
    <cellStyle name="Uwaga 3" xfId="29138" hidden="1"/>
    <cellStyle name="Uwaga 3" xfId="29137" hidden="1"/>
    <cellStyle name="Uwaga 3" xfId="29135" hidden="1"/>
    <cellStyle name="Uwaga 3" xfId="29123" hidden="1"/>
    <cellStyle name="Uwaga 3" xfId="29121" hidden="1"/>
    <cellStyle name="Uwaga 3" xfId="29118" hidden="1"/>
    <cellStyle name="Uwaga 3" xfId="29108" hidden="1"/>
    <cellStyle name="Uwaga 3" xfId="29106" hidden="1"/>
    <cellStyle name="Uwaga 3" xfId="29103" hidden="1"/>
    <cellStyle name="Uwaga 3" xfId="29093" hidden="1"/>
    <cellStyle name="Uwaga 3" xfId="29091" hidden="1"/>
    <cellStyle name="Uwaga 3" xfId="29088" hidden="1"/>
    <cellStyle name="Uwaga 3" xfId="29078" hidden="1"/>
    <cellStyle name="Uwaga 3" xfId="29076" hidden="1"/>
    <cellStyle name="Uwaga 3" xfId="29073" hidden="1"/>
    <cellStyle name="Uwaga 3" xfId="29063" hidden="1"/>
    <cellStyle name="Uwaga 3" xfId="29061" hidden="1"/>
    <cellStyle name="Uwaga 3" xfId="29058" hidden="1"/>
    <cellStyle name="Uwaga 3" xfId="29048" hidden="1"/>
    <cellStyle name="Uwaga 3" xfId="29046" hidden="1"/>
    <cellStyle name="Uwaga 3" xfId="29042" hidden="1"/>
    <cellStyle name="Uwaga 3" xfId="29033" hidden="1"/>
    <cellStyle name="Uwaga 3" xfId="29030" hidden="1"/>
    <cellStyle name="Uwaga 3" xfId="29026" hidden="1"/>
    <cellStyle name="Uwaga 3" xfId="29018" hidden="1"/>
    <cellStyle name="Uwaga 3" xfId="29016" hidden="1"/>
    <cellStyle name="Uwaga 3" xfId="29012" hidden="1"/>
    <cellStyle name="Uwaga 3" xfId="29003" hidden="1"/>
    <cellStyle name="Uwaga 3" xfId="29001" hidden="1"/>
    <cellStyle name="Uwaga 3" xfId="28998" hidden="1"/>
    <cellStyle name="Uwaga 3" xfId="28988" hidden="1"/>
    <cellStyle name="Uwaga 3" xfId="28986" hidden="1"/>
    <cellStyle name="Uwaga 3" xfId="28981" hidden="1"/>
    <cellStyle name="Uwaga 3" xfId="28973" hidden="1"/>
    <cellStyle name="Uwaga 3" xfId="28971" hidden="1"/>
    <cellStyle name="Uwaga 3" xfId="28966" hidden="1"/>
    <cellStyle name="Uwaga 3" xfId="28958" hidden="1"/>
    <cellStyle name="Uwaga 3" xfId="28956" hidden="1"/>
    <cellStyle name="Uwaga 3" xfId="28951" hidden="1"/>
    <cellStyle name="Uwaga 3" xfId="28943" hidden="1"/>
    <cellStyle name="Uwaga 3" xfId="28941" hidden="1"/>
    <cellStyle name="Uwaga 3" xfId="28937" hidden="1"/>
    <cellStyle name="Uwaga 3" xfId="28928" hidden="1"/>
    <cellStyle name="Uwaga 3" xfId="28925" hidden="1"/>
    <cellStyle name="Uwaga 3" xfId="28920" hidden="1"/>
    <cellStyle name="Uwaga 3" xfId="28913" hidden="1"/>
    <cellStyle name="Uwaga 3" xfId="28909" hidden="1"/>
    <cellStyle name="Uwaga 3" xfId="28904" hidden="1"/>
    <cellStyle name="Uwaga 3" xfId="28898" hidden="1"/>
    <cellStyle name="Uwaga 3" xfId="28894" hidden="1"/>
    <cellStyle name="Uwaga 3" xfId="28889" hidden="1"/>
    <cellStyle name="Uwaga 3" xfId="28883" hidden="1"/>
    <cellStyle name="Uwaga 3" xfId="28880" hidden="1"/>
    <cellStyle name="Uwaga 3" xfId="28876" hidden="1"/>
    <cellStyle name="Uwaga 3" xfId="28867" hidden="1"/>
    <cellStyle name="Uwaga 3" xfId="28862" hidden="1"/>
    <cellStyle name="Uwaga 3" xfId="28857" hidden="1"/>
    <cellStyle name="Uwaga 3" xfId="28852" hidden="1"/>
    <cellStyle name="Uwaga 3" xfId="28847" hidden="1"/>
    <cellStyle name="Uwaga 3" xfId="28842" hidden="1"/>
    <cellStyle name="Uwaga 3" xfId="28837" hidden="1"/>
    <cellStyle name="Uwaga 3" xfId="28832" hidden="1"/>
    <cellStyle name="Uwaga 3" xfId="28827" hidden="1"/>
    <cellStyle name="Uwaga 3" xfId="28823" hidden="1"/>
    <cellStyle name="Uwaga 3" xfId="28818" hidden="1"/>
    <cellStyle name="Uwaga 3" xfId="28813" hidden="1"/>
    <cellStyle name="Uwaga 3" xfId="28808" hidden="1"/>
    <cellStyle name="Uwaga 3" xfId="28804" hidden="1"/>
    <cellStyle name="Uwaga 3" xfId="28800" hidden="1"/>
    <cellStyle name="Uwaga 3" xfId="28793" hidden="1"/>
    <cellStyle name="Uwaga 3" xfId="28789" hidden="1"/>
    <cellStyle name="Uwaga 3" xfId="28784" hidden="1"/>
    <cellStyle name="Uwaga 3" xfId="28778" hidden="1"/>
    <cellStyle name="Uwaga 3" xfId="28774" hidden="1"/>
    <cellStyle name="Uwaga 3" xfId="28769" hidden="1"/>
    <cellStyle name="Uwaga 3" xfId="28763" hidden="1"/>
    <cellStyle name="Uwaga 3" xfId="28759" hidden="1"/>
    <cellStyle name="Uwaga 3" xfId="28755" hidden="1"/>
    <cellStyle name="Uwaga 3" xfId="28748" hidden="1"/>
    <cellStyle name="Uwaga 3" xfId="28744" hidden="1"/>
    <cellStyle name="Uwaga 3" xfId="28740" hidden="1"/>
    <cellStyle name="Uwaga 3" xfId="24766" hidden="1"/>
    <cellStyle name="Uwaga 3" xfId="23814" hidden="1"/>
    <cellStyle name="Uwaga 3" xfId="23782" hidden="1"/>
    <cellStyle name="Uwaga 3" xfId="19814" hidden="1"/>
    <cellStyle name="Uwaga 3" xfId="19812" hidden="1"/>
    <cellStyle name="Uwaga 3" xfId="19808" hidden="1"/>
    <cellStyle name="Uwaga 3" xfId="19775" hidden="1"/>
    <cellStyle name="Uwaga 3" xfId="19772" hidden="1"/>
    <cellStyle name="Uwaga 3" xfId="19769" hidden="1"/>
    <cellStyle name="Uwaga 3" xfId="19737" hidden="1"/>
    <cellStyle name="Uwaga 3" xfId="19733" hidden="1"/>
    <cellStyle name="Uwaga 3" xfId="19728" hidden="1"/>
    <cellStyle name="Uwaga 3" xfId="19687" hidden="1"/>
    <cellStyle name="Uwaga 3" xfId="19683" hidden="1"/>
    <cellStyle name="Uwaga 3" xfId="19679" hidden="1"/>
    <cellStyle name="Uwaga 3" xfId="19643" hidden="1"/>
    <cellStyle name="Uwaga 3" xfId="19639" hidden="1"/>
    <cellStyle name="Uwaga 3" xfId="19636" hidden="1"/>
    <cellStyle name="Uwaga 3" xfId="19604" hidden="1"/>
    <cellStyle name="Uwaga 3" xfId="19600" hidden="1"/>
    <cellStyle name="Uwaga 3" xfId="19597" hidden="1"/>
    <cellStyle name="Uwaga 3" xfId="19565" hidden="1"/>
    <cellStyle name="Uwaga 3" xfId="19560" hidden="1"/>
    <cellStyle name="Uwaga 3" xfId="19555" hidden="1"/>
    <cellStyle name="Uwaga 3" xfId="19523" hidden="1"/>
    <cellStyle name="Uwaga 3" xfId="19518" hidden="1"/>
    <cellStyle name="Uwaga 3" xfId="19513" hidden="1"/>
    <cellStyle name="Uwaga 3" xfId="19472" hidden="1"/>
    <cellStyle name="Uwaga 3" xfId="19470" hidden="1"/>
    <cellStyle name="Uwaga 3" xfId="19466" hidden="1"/>
    <cellStyle name="Uwaga 3" xfId="19434" hidden="1"/>
    <cellStyle name="Uwaga 3" xfId="19431" hidden="1"/>
    <cellStyle name="Uwaga 3" xfId="19427" hidden="1"/>
    <cellStyle name="Uwaga 3" xfId="19393" hidden="1"/>
    <cellStyle name="Uwaga 3" xfId="19389" hidden="1"/>
    <cellStyle name="Uwaga 3" xfId="19385" hidden="1"/>
    <cellStyle name="Uwaga 3" xfId="19350" hidden="1"/>
    <cellStyle name="Uwaga 3" xfId="19346" hidden="1"/>
    <cellStyle name="Uwaga 3" xfId="19342" hidden="1"/>
    <cellStyle name="Uwaga 3" xfId="19304" hidden="1"/>
    <cellStyle name="Uwaga 3" xfId="19300" hidden="1"/>
    <cellStyle name="Uwaga 3" xfId="19297" hidden="1"/>
    <cellStyle name="Uwaga 3" xfId="19265" hidden="1"/>
    <cellStyle name="Uwaga 3" xfId="19261" hidden="1"/>
    <cellStyle name="Uwaga 3" xfId="19258" hidden="1"/>
    <cellStyle name="Uwaga 3" xfId="19223" hidden="1"/>
    <cellStyle name="Uwaga 3" xfId="19219" hidden="1"/>
    <cellStyle name="Uwaga 3" xfId="19216" hidden="1"/>
    <cellStyle name="Uwaga 3" xfId="19179" hidden="1"/>
    <cellStyle name="Uwaga 3" xfId="19176" hidden="1"/>
    <cellStyle name="Uwaga 3" xfId="19172" hidden="1"/>
    <cellStyle name="Uwaga 3" xfId="19134" hidden="1"/>
    <cellStyle name="Uwaga 3" xfId="19130" hidden="1"/>
    <cellStyle name="Uwaga 3" xfId="19126" hidden="1"/>
    <cellStyle name="Uwaga 3" xfId="19096" hidden="1"/>
    <cellStyle name="Uwaga 3" xfId="19092" hidden="1"/>
    <cellStyle name="Uwaga 3" xfId="19088" hidden="1"/>
    <cellStyle name="Uwaga 3" xfId="19054" hidden="1"/>
    <cellStyle name="Uwaga 3" xfId="19050" hidden="1"/>
    <cellStyle name="Uwaga 3" xfId="19046" hidden="1"/>
    <cellStyle name="Uwaga 3" xfId="19011" hidden="1"/>
    <cellStyle name="Uwaga 3" xfId="19007" hidden="1"/>
    <cellStyle name="Uwaga 3" xfId="19003" hidden="1"/>
    <cellStyle name="Uwaga 3" xfId="18964" hidden="1"/>
    <cellStyle name="Uwaga 3" xfId="18960" hidden="1"/>
    <cellStyle name="Uwaga 3" xfId="18956" hidden="1"/>
    <cellStyle name="Uwaga 3" xfId="18926" hidden="1"/>
    <cellStyle name="Uwaga 3" xfId="18922" hidden="1"/>
    <cellStyle name="Uwaga 3" xfId="18918" hidden="1"/>
    <cellStyle name="Uwaga 3" xfId="18884" hidden="1"/>
    <cellStyle name="Uwaga 3" xfId="18880" hidden="1"/>
    <cellStyle name="Uwaga 3" xfId="18876" hidden="1"/>
    <cellStyle name="Uwaga 3" xfId="18838" hidden="1"/>
    <cellStyle name="Uwaga 3" xfId="18834" hidden="1"/>
    <cellStyle name="Uwaga 3" xfId="18830" hidden="1"/>
    <cellStyle name="Uwaga 3" xfId="18793" hidden="1"/>
    <cellStyle name="Uwaga 3" xfId="18789" hidden="1"/>
    <cellStyle name="Uwaga 3" xfId="18786" hidden="1"/>
    <cellStyle name="Uwaga 3" xfId="18755" hidden="1"/>
    <cellStyle name="Uwaga 3" xfId="18751" hidden="1"/>
    <cellStyle name="Uwaga 3" xfId="18745" hidden="1"/>
    <cellStyle name="Uwaga 3" xfId="18714" hidden="1"/>
    <cellStyle name="Uwaga 3" xfId="18708" hidden="1"/>
    <cellStyle name="Uwaga 3" xfId="18702" hidden="1"/>
    <cellStyle name="Uwaga 3" xfId="18668" hidden="1"/>
    <cellStyle name="Uwaga 3" xfId="18662" hidden="1"/>
    <cellStyle name="Uwaga 3" xfId="18657" hidden="1"/>
    <cellStyle name="Uwaga 3" xfId="18622" hidden="1"/>
    <cellStyle name="Uwaga 3" xfId="18617" hidden="1"/>
    <cellStyle name="Uwaga 3" xfId="18613" hidden="1"/>
    <cellStyle name="Uwaga 3" xfId="18583" hidden="1"/>
    <cellStyle name="Uwaga 3" xfId="18577" hidden="1"/>
    <cellStyle name="Uwaga 3" xfId="18572" hidden="1"/>
    <cellStyle name="Uwaga 3" xfId="18542" hidden="1"/>
    <cellStyle name="Uwaga 3" xfId="18536" hidden="1"/>
    <cellStyle name="Uwaga 3" xfId="18530" hidden="1"/>
    <cellStyle name="Uwaga 3" xfId="18499" hidden="1"/>
    <cellStyle name="Uwaga 3" xfId="18493" hidden="1"/>
    <cellStyle name="Uwaga 3" xfId="18487" hidden="1"/>
    <cellStyle name="Uwaga 3" xfId="18453" hidden="1"/>
    <cellStyle name="Uwaga 3" xfId="18449" hidden="1"/>
    <cellStyle name="Uwaga 3" xfId="18445" hidden="1"/>
    <cellStyle name="Uwaga 3" xfId="18414" hidden="1"/>
    <cellStyle name="Uwaga 3" xfId="18408" hidden="1"/>
    <cellStyle name="Uwaga 3" xfId="18403" hidden="1"/>
    <cellStyle name="Uwaga 3" xfId="18371" hidden="1"/>
    <cellStyle name="Uwaga 3" xfId="18365" hidden="1"/>
    <cellStyle name="Uwaga 3" xfId="18361" hidden="1"/>
    <cellStyle name="Uwaga 3" xfId="18326" hidden="1"/>
    <cellStyle name="Uwaga 3" xfId="18322" hidden="1"/>
    <cellStyle name="Uwaga 3" xfId="18319" hidden="1"/>
    <cellStyle name="Uwaga 3" xfId="18285" hidden="1"/>
    <cellStyle name="Uwaga 3" xfId="18281" hidden="1"/>
    <cellStyle name="Uwaga 3" xfId="18277" hidden="1"/>
    <cellStyle name="Uwaga 3" xfId="18243" hidden="1"/>
    <cellStyle name="Uwaga 3" xfId="18239" hidden="1"/>
    <cellStyle name="Uwaga 3" xfId="18235" hidden="1"/>
    <cellStyle name="Uwaga 3" xfId="18201" hidden="1"/>
    <cellStyle name="Uwaga 3" xfId="18197" hidden="1"/>
    <cellStyle name="Uwaga 3" xfId="18192" hidden="1"/>
    <cellStyle name="Uwaga 3" xfId="18159" hidden="1"/>
    <cellStyle name="Uwaga 3" xfId="18155" hidden="1"/>
    <cellStyle name="Uwaga 3" xfId="18150" hidden="1"/>
    <cellStyle name="Uwaga 3" xfId="18117" hidden="1"/>
    <cellStyle name="Uwaga 3" xfId="18113" hidden="1"/>
    <cellStyle name="Uwaga 3" xfId="18108" hidden="1"/>
    <cellStyle name="Uwaga 3" xfId="18076" hidden="1"/>
    <cellStyle name="Uwaga 3" xfId="18071" hidden="1"/>
    <cellStyle name="Uwaga 3" xfId="18065" hidden="1"/>
    <cellStyle name="Uwaga 3" xfId="18034" hidden="1"/>
    <cellStyle name="Uwaga 3" xfId="18028" hidden="1"/>
    <cellStyle name="Uwaga 3" xfId="18023" hidden="1"/>
    <cellStyle name="Uwaga 3" xfId="17992" hidden="1"/>
    <cellStyle name="Uwaga 3" xfId="17986" hidden="1"/>
    <cellStyle name="Uwaga 3" xfId="17980" hidden="1"/>
    <cellStyle name="Uwaga 3" xfId="17950" hidden="1"/>
    <cellStyle name="Uwaga 3" xfId="17944" hidden="1"/>
    <cellStyle name="Uwaga 3" xfId="17938" hidden="1"/>
    <cellStyle name="Uwaga 3" xfId="17908" hidden="1"/>
    <cellStyle name="Uwaga 3" xfId="17902" hidden="1"/>
    <cellStyle name="Uwaga 3" xfId="17895" hidden="1"/>
    <cellStyle name="Uwaga 3" xfId="17866" hidden="1"/>
    <cellStyle name="Uwaga 3" xfId="17861" hidden="1"/>
    <cellStyle name="Uwaga 3" xfId="17852" hidden="1"/>
    <cellStyle name="Uwaga 3" xfId="17825" hidden="1"/>
    <cellStyle name="Uwaga 3" xfId="17818" hidden="1"/>
    <cellStyle name="Uwaga 3" xfId="17809" hidden="1"/>
    <cellStyle name="Uwaga 3" xfId="17783" hidden="1"/>
    <cellStyle name="Uwaga 3" xfId="17776" hidden="1"/>
    <cellStyle name="Uwaga 3" xfId="17766" hidden="1"/>
    <cellStyle name="Uwaga 3" xfId="17741" hidden="1"/>
    <cellStyle name="Uwaga 3" xfId="17732" hidden="1"/>
    <cellStyle name="Uwaga 3" xfId="17721" hidden="1"/>
    <cellStyle name="Uwaga 3" xfId="17700" hidden="1"/>
    <cellStyle name="Uwaga 3" xfId="17691" hidden="1"/>
    <cellStyle name="Uwaga 3" xfId="17678" hidden="1"/>
    <cellStyle name="Uwaga 3" xfId="17658" hidden="1"/>
    <cellStyle name="Uwaga 3" xfId="17649" hidden="1"/>
    <cellStyle name="Uwaga 3" xfId="17634" hidden="1"/>
    <cellStyle name="Uwaga 3" xfId="17615" hidden="1"/>
    <cellStyle name="Uwaga 3" xfId="17605" hidden="1"/>
    <cellStyle name="Uwaga 3" xfId="17591" hidden="1"/>
    <cellStyle name="Uwaga 3" xfId="17573" hidden="1"/>
    <cellStyle name="Uwaga 3" xfId="17561" hidden="1"/>
    <cellStyle name="Uwaga 3" xfId="17548" hidden="1"/>
    <cellStyle name="Uwaga 3" xfId="17531" hidden="1"/>
    <cellStyle name="Uwaga 3" xfId="17518" hidden="1"/>
    <cellStyle name="Uwaga 3" xfId="17503" hidden="1"/>
    <cellStyle name="Uwaga 3" xfId="17487" hidden="1"/>
    <cellStyle name="Uwaga 3" xfId="17474" hidden="1"/>
    <cellStyle name="Uwaga 3" xfId="17459" hidden="1"/>
    <cellStyle name="Uwaga 3" xfId="17441" hidden="1"/>
    <cellStyle name="Uwaga 3" xfId="17426" hidden="1"/>
    <cellStyle name="Uwaga 3" xfId="17413" hidden="1"/>
    <cellStyle name="Uwaga 3" xfId="29730" hidden="1"/>
    <cellStyle name="Uwaga 3" xfId="29731" hidden="1"/>
    <cellStyle name="Uwaga 3" xfId="29733" hidden="1"/>
    <cellStyle name="Uwaga 3" xfId="29745" hidden="1"/>
    <cellStyle name="Uwaga 3" xfId="29746" hidden="1"/>
    <cellStyle name="Uwaga 3" xfId="29751" hidden="1"/>
    <cellStyle name="Uwaga 3" xfId="29760" hidden="1"/>
    <cellStyle name="Uwaga 3" xfId="29761" hidden="1"/>
    <cellStyle name="Uwaga 3" xfId="29766" hidden="1"/>
    <cellStyle name="Uwaga 3" xfId="29775" hidden="1"/>
    <cellStyle name="Uwaga 3" xfId="29776" hidden="1"/>
    <cellStyle name="Uwaga 3" xfId="29777" hidden="1"/>
    <cellStyle name="Uwaga 3" xfId="29790" hidden="1"/>
    <cellStyle name="Uwaga 3" xfId="29795" hidden="1"/>
    <cellStyle name="Uwaga 3" xfId="29800" hidden="1"/>
    <cellStyle name="Uwaga 3" xfId="29810" hidden="1"/>
    <cellStyle name="Uwaga 3" xfId="29815" hidden="1"/>
    <cellStyle name="Uwaga 3" xfId="29819" hidden="1"/>
    <cellStyle name="Uwaga 3" xfId="29826" hidden="1"/>
    <cellStyle name="Uwaga 3" xfId="29831" hidden="1"/>
    <cellStyle name="Uwaga 3" xfId="29834" hidden="1"/>
    <cellStyle name="Uwaga 3" xfId="29840" hidden="1"/>
    <cellStyle name="Uwaga 3" xfId="29845" hidden="1"/>
    <cellStyle name="Uwaga 3" xfId="29849" hidden="1"/>
    <cellStyle name="Uwaga 3" xfId="29850" hidden="1"/>
    <cellStyle name="Uwaga 3" xfId="29851" hidden="1"/>
    <cellStyle name="Uwaga 3" xfId="29855" hidden="1"/>
    <cellStyle name="Uwaga 3" xfId="29867" hidden="1"/>
    <cellStyle name="Uwaga 3" xfId="29872" hidden="1"/>
    <cellStyle name="Uwaga 3" xfId="29877" hidden="1"/>
    <cellStyle name="Uwaga 3" xfId="29882" hidden="1"/>
    <cellStyle name="Uwaga 3" xfId="29887" hidden="1"/>
    <cellStyle name="Uwaga 3" xfId="29892" hidden="1"/>
    <cellStyle name="Uwaga 3" xfId="29896" hidden="1"/>
    <cellStyle name="Uwaga 3" xfId="29900" hidden="1"/>
    <cellStyle name="Uwaga 3" xfId="29905" hidden="1"/>
    <cellStyle name="Uwaga 3" xfId="29910" hidden="1"/>
    <cellStyle name="Uwaga 3" xfId="29911" hidden="1"/>
    <cellStyle name="Uwaga 3" xfId="29913" hidden="1"/>
    <cellStyle name="Uwaga 3" xfId="29926" hidden="1"/>
    <cellStyle name="Uwaga 3" xfId="29930" hidden="1"/>
    <cellStyle name="Uwaga 3" xfId="29935" hidden="1"/>
    <cellStyle name="Uwaga 3" xfId="29942" hidden="1"/>
    <cellStyle name="Uwaga 3" xfId="29946" hidden="1"/>
    <cellStyle name="Uwaga 3" xfId="29951" hidden="1"/>
    <cellStyle name="Uwaga 3" xfId="29956" hidden="1"/>
    <cellStyle name="Uwaga 3" xfId="29959" hidden="1"/>
    <cellStyle name="Uwaga 3" xfId="29964" hidden="1"/>
    <cellStyle name="Uwaga 3" xfId="29970" hidden="1"/>
    <cellStyle name="Uwaga 3" xfId="29971" hidden="1"/>
    <cellStyle name="Uwaga 3" xfId="29974" hidden="1"/>
    <cellStyle name="Uwaga 3" xfId="29987" hidden="1"/>
    <cellStyle name="Uwaga 3" xfId="29991" hidden="1"/>
    <cellStyle name="Uwaga 3" xfId="29996" hidden="1"/>
    <cellStyle name="Uwaga 3" xfId="30003" hidden="1"/>
    <cellStyle name="Uwaga 3" xfId="30008" hidden="1"/>
    <cellStyle name="Uwaga 3" xfId="30012" hidden="1"/>
    <cellStyle name="Uwaga 3" xfId="30017" hidden="1"/>
    <cellStyle name="Uwaga 3" xfId="30021" hidden="1"/>
    <cellStyle name="Uwaga 3" xfId="30026" hidden="1"/>
    <cellStyle name="Uwaga 3" xfId="30030" hidden="1"/>
    <cellStyle name="Uwaga 3" xfId="30031" hidden="1"/>
    <cellStyle name="Uwaga 3" xfId="30033" hidden="1"/>
    <cellStyle name="Uwaga 3" xfId="30045" hidden="1"/>
    <cellStyle name="Uwaga 3" xfId="30046" hidden="1"/>
    <cellStyle name="Uwaga 3" xfId="30048" hidden="1"/>
    <cellStyle name="Uwaga 3" xfId="30060" hidden="1"/>
    <cellStyle name="Uwaga 3" xfId="30062" hidden="1"/>
    <cellStyle name="Uwaga 3" xfId="30065" hidden="1"/>
    <cellStyle name="Uwaga 3" xfId="30075" hidden="1"/>
    <cellStyle name="Uwaga 3" xfId="30076" hidden="1"/>
    <cellStyle name="Uwaga 3" xfId="30078" hidden="1"/>
    <cellStyle name="Uwaga 3" xfId="30090" hidden="1"/>
    <cellStyle name="Uwaga 3" xfId="30091" hidden="1"/>
    <cellStyle name="Uwaga 3" xfId="30092" hidden="1"/>
    <cellStyle name="Uwaga 3" xfId="30106" hidden="1"/>
    <cellStyle name="Uwaga 3" xfId="30109" hidden="1"/>
    <cellStyle name="Uwaga 3" xfId="30113" hidden="1"/>
    <cellStyle name="Uwaga 3" xfId="30121" hidden="1"/>
    <cellStyle name="Uwaga 3" xfId="30124" hidden="1"/>
    <cellStyle name="Uwaga 3" xfId="30128" hidden="1"/>
    <cellStyle name="Uwaga 3" xfId="30136" hidden="1"/>
    <cellStyle name="Uwaga 3" xfId="30139" hidden="1"/>
    <cellStyle name="Uwaga 3" xfId="30143" hidden="1"/>
    <cellStyle name="Uwaga 3" xfId="30150" hidden="1"/>
    <cellStyle name="Uwaga 3" xfId="30151" hidden="1"/>
    <cellStyle name="Uwaga 3" xfId="30153" hidden="1"/>
    <cellStyle name="Uwaga 3" xfId="30166" hidden="1"/>
    <cellStyle name="Uwaga 3" xfId="30169" hidden="1"/>
    <cellStyle name="Uwaga 3" xfId="30172" hidden="1"/>
    <cellStyle name="Uwaga 3" xfId="30181" hidden="1"/>
    <cellStyle name="Uwaga 3" xfId="30184" hidden="1"/>
    <cellStyle name="Uwaga 3" xfId="30188" hidden="1"/>
    <cellStyle name="Uwaga 3" xfId="30196" hidden="1"/>
    <cellStyle name="Uwaga 3" xfId="30198" hidden="1"/>
    <cellStyle name="Uwaga 3" xfId="30201" hidden="1"/>
    <cellStyle name="Uwaga 3" xfId="30210" hidden="1"/>
    <cellStyle name="Uwaga 3" xfId="30211" hidden="1"/>
    <cellStyle name="Uwaga 3" xfId="30212" hidden="1"/>
    <cellStyle name="Uwaga 3" xfId="30225" hidden="1"/>
    <cellStyle name="Uwaga 3" xfId="30226" hidden="1"/>
    <cellStyle name="Uwaga 3" xfId="30228" hidden="1"/>
    <cellStyle name="Uwaga 3" xfId="30240" hidden="1"/>
    <cellStyle name="Uwaga 3" xfId="30241" hidden="1"/>
    <cellStyle name="Uwaga 3" xfId="30243" hidden="1"/>
    <cellStyle name="Uwaga 3" xfId="30255" hidden="1"/>
    <cellStyle name="Uwaga 3" xfId="30256" hidden="1"/>
    <cellStyle name="Uwaga 3" xfId="30258" hidden="1"/>
    <cellStyle name="Uwaga 3" xfId="30270" hidden="1"/>
    <cellStyle name="Uwaga 3" xfId="30271" hidden="1"/>
    <cellStyle name="Uwaga 3" xfId="30272" hidden="1"/>
    <cellStyle name="Uwaga 3" xfId="30286" hidden="1"/>
    <cellStyle name="Uwaga 3" xfId="30288" hidden="1"/>
    <cellStyle name="Uwaga 3" xfId="30291" hidden="1"/>
    <cellStyle name="Uwaga 3" xfId="30301" hidden="1"/>
    <cellStyle name="Uwaga 3" xfId="30304" hidden="1"/>
    <cellStyle name="Uwaga 3" xfId="30307" hidden="1"/>
    <cellStyle name="Uwaga 3" xfId="30316" hidden="1"/>
    <cellStyle name="Uwaga 3" xfId="30318" hidden="1"/>
    <cellStyle name="Uwaga 3" xfId="30321" hidden="1"/>
    <cellStyle name="Uwaga 3" xfId="30330" hidden="1"/>
    <cellStyle name="Uwaga 3" xfId="30331" hidden="1"/>
    <cellStyle name="Uwaga 3" xfId="30332" hidden="1"/>
    <cellStyle name="Uwaga 3" xfId="30345" hidden="1"/>
    <cellStyle name="Uwaga 3" xfId="30347" hidden="1"/>
    <cellStyle name="Uwaga 3" xfId="30349" hidden="1"/>
    <cellStyle name="Uwaga 3" xfId="30360" hidden="1"/>
    <cellStyle name="Uwaga 3" xfId="30362" hidden="1"/>
    <cellStyle name="Uwaga 3" xfId="30364" hidden="1"/>
    <cellStyle name="Uwaga 3" xfId="30375" hidden="1"/>
    <cellStyle name="Uwaga 3" xfId="30377" hidden="1"/>
    <cellStyle name="Uwaga 3" xfId="30379" hidden="1"/>
    <cellStyle name="Uwaga 3" xfId="30390" hidden="1"/>
    <cellStyle name="Uwaga 3" xfId="30391" hidden="1"/>
    <cellStyle name="Uwaga 3" xfId="30392" hidden="1"/>
    <cellStyle name="Uwaga 3" xfId="30405" hidden="1"/>
    <cellStyle name="Uwaga 3" xfId="30407" hidden="1"/>
    <cellStyle name="Uwaga 3" xfId="30409" hidden="1"/>
    <cellStyle name="Uwaga 3" xfId="30420" hidden="1"/>
    <cellStyle name="Uwaga 3" xfId="30422" hidden="1"/>
    <cellStyle name="Uwaga 3" xfId="30424" hidden="1"/>
    <cellStyle name="Uwaga 3" xfId="30435" hidden="1"/>
    <cellStyle name="Uwaga 3" xfId="30437" hidden="1"/>
    <cellStyle name="Uwaga 3" xfId="30438" hidden="1"/>
    <cellStyle name="Uwaga 3" xfId="30450" hidden="1"/>
    <cellStyle name="Uwaga 3" xfId="30451" hidden="1"/>
    <cellStyle name="Uwaga 3" xfId="30452" hidden="1"/>
    <cellStyle name="Uwaga 3" xfId="30465" hidden="1"/>
    <cellStyle name="Uwaga 3" xfId="30467" hidden="1"/>
    <cellStyle name="Uwaga 3" xfId="30469" hidden="1"/>
    <cellStyle name="Uwaga 3" xfId="30480" hidden="1"/>
    <cellStyle name="Uwaga 3" xfId="30482" hidden="1"/>
    <cellStyle name="Uwaga 3" xfId="30484" hidden="1"/>
    <cellStyle name="Uwaga 3" xfId="30495" hidden="1"/>
    <cellStyle name="Uwaga 3" xfId="30497" hidden="1"/>
    <cellStyle name="Uwaga 3" xfId="30499" hidden="1"/>
    <cellStyle name="Uwaga 3" xfId="30510" hidden="1"/>
    <cellStyle name="Uwaga 3" xfId="30511" hidden="1"/>
    <cellStyle name="Uwaga 3" xfId="30513" hidden="1"/>
    <cellStyle name="Uwaga 3" xfId="30524" hidden="1"/>
    <cellStyle name="Uwaga 3" xfId="30526" hidden="1"/>
    <cellStyle name="Uwaga 3" xfId="30527" hidden="1"/>
    <cellStyle name="Uwaga 3" xfId="30536" hidden="1"/>
    <cellStyle name="Uwaga 3" xfId="30539" hidden="1"/>
    <cellStyle name="Uwaga 3" xfId="30541" hidden="1"/>
    <cellStyle name="Uwaga 3" xfId="30552" hidden="1"/>
    <cellStyle name="Uwaga 3" xfId="30554" hidden="1"/>
    <cellStyle name="Uwaga 3" xfId="30556" hidden="1"/>
    <cellStyle name="Uwaga 3" xfId="30568" hidden="1"/>
    <cellStyle name="Uwaga 3" xfId="30570" hidden="1"/>
    <cellStyle name="Uwaga 3" xfId="30572" hidden="1"/>
    <cellStyle name="Uwaga 3" xfId="30580" hidden="1"/>
    <cellStyle name="Uwaga 3" xfId="30582" hidden="1"/>
    <cellStyle name="Uwaga 3" xfId="30585" hidden="1"/>
    <cellStyle name="Uwaga 3" xfId="30575" hidden="1"/>
    <cellStyle name="Uwaga 3" xfId="30574" hidden="1"/>
    <cellStyle name="Uwaga 3" xfId="30573" hidden="1"/>
    <cellStyle name="Uwaga 3" xfId="30560" hidden="1"/>
    <cellStyle name="Uwaga 3" xfId="30559" hidden="1"/>
    <cellStyle name="Uwaga 3" xfId="30558" hidden="1"/>
    <cellStyle name="Uwaga 3" xfId="30545" hidden="1"/>
    <cellStyle name="Uwaga 3" xfId="30544" hidden="1"/>
    <cellStyle name="Uwaga 3" xfId="30543" hidden="1"/>
    <cellStyle name="Uwaga 3" xfId="30530" hidden="1"/>
    <cellStyle name="Uwaga 3" xfId="30529" hidden="1"/>
    <cellStyle name="Uwaga 3" xfId="30528" hidden="1"/>
    <cellStyle name="Uwaga 3" xfId="30515" hidden="1"/>
    <cellStyle name="Uwaga 3" xfId="30514" hidden="1"/>
    <cellStyle name="Uwaga 3" xfId="30512" hidden="1"/>
    <cellStyle name="Uwaga 3" xfId="30501" hidden="1"/>
    <cellStyle name="Uwaga 3" xfId="30498" hidden="1"/>
    <cellStyle name="Uwaga 3" xfId="30496" hidden="1"/>
    <cellStyle name="Uwaga 3" xfId="30486" hidden="1"/>
    <cellStyle name="Uwaga 3" xfId="30483" hidden="1"/>
    <cellStyle name="Uwaga 3" xfId="30481" hidden="1"/>
    <cellStyle name="Uwaga 3" xfId="30471" hidden="1"/>
    <cellStyle name="Uwaga 3" xfId="30468" hidden="1"/>
    <cellStyle name="Uwaga 3" xfId="30466" hidden="1"/>
    <cellStyle name="Uwaga 3" xfId="30456" hidden="1"/>
    <cellStyle name="Uwaga 3" xfId="30454" hidden="1"/>
    <cellStyle name="Uwaga 3" xfId="30453" hidden="1"/>
    <cellStyle name="Uwaga 3" xfId="30441" hidden="1"/>
    <cellStyle name="Uwaga 3" xfId="30439" hidden="1"/>
    <cellStyle name="Uwaga 3" xfId="30436" hidden="1"/>
    <cellStyle name="Uwaga 3" xfId="30426" hidden="1"/>
    <cellStyle name="Uwaga 3" xfId="30423" hidden="1"/>
    <cellStyle name="Uwaga 3" xfId="30421" hidden="1"/>
    <cellStyle name="Uwaga 3" xfId="30411" hidden="1"/>
    <cellStyle name="Uwaga 3" xfId="30408" hidden="1"/>
    <cellStyle name="Uwaga 3" xfId="30406" hidden="1"/>
    <cellStyle name="Uwaga 3" xfId="30396" hidden="1"/>
    <cellStyle name="Uwaga 3" xfId="30394" hidden="1"/>
    <cellStyle name="Uwaga 3" xfId="30393" hidden="1"/>
    <cellStyle name="Uwaga 3" xfId="30381" hidden="1"/>
    <cellStyle name="Uwaga 3" xfId="30378" hidden="1"/>
    <cellStyle name="Uwaga 3" xfId="30376" hidden="1"/>
    <cellStyle name="Uwaga 3" xfId="30366" hidden="1"/>
    <cellStyle name="Uwaga 3" xfId="30363" hidden="1"/>
    <cellStyle name="Uwaga 3" xfId="30361" hidden="1"/>
    <cellStyle name="Uwaga 3" xfId="30351" hidden="1"/>
    <cellStyle name="Uwaga 3" xfId="30348" hidden="1"/>
    <cellStyle name="Uwaga 3" xfId="30346" hidden="1"/>
    <cellStyle name="Uwaga 3" xfId="30336" hidden="1"/>
    <cellStyle name="Uwaga 3" xfId="30334" hidden="1"/>
    <cellStyle name="Uwaga 3" xfId="30333" hidden="1"/>
    <cellStyle name="Uwaga 3" xfId="30320" hidden="1"/>
    <cellStyle name="Uwaga 3" xfId="30317" hidden="1"/>
    <cellStyle name="Uwaga 3" xfId="30315" hidden="1"/>
    <cellStyle name="Uwaga 3" xfId="30305" hidden="1"/>
    <cellStyle name="Uwaga 3" xfId="30302" hidden="1"/>
    <cellStyle name="Uwaga 3" xfId="30300" hidden="1"/>
    <cellStyle name="Uwaga 3" xfId="30290" hidden="1"/>
    <cellStyle name="Uwaga 3" xfId="30287" hidden="1"/>
    <cellStyle name="Uwaga 3" xfId="30285" hidden="1"/>
    <cellStyle name="Uwaga 3" xfId="30276" hidden="1"/>
    <cellStyle name="Uwaga 3" xfId="30274" hidden="1"/>
    <cellStyle name="Uwaga 3" xfId="30273" hidden="1"/>
    <cellStyle name="Uwaga 3" xfId="30261" hidden="1"/>
    <cellStyle name="Uwaga 3" xfId="30259" hidden="1"/>
    <cellStyle name="Uwaga 3" xfId="30257" hidden="1"/>
    <cellStyle name="Uwaga 3" xfId="30246" hidden="1"/>
    <cellStyle name="Uwaga 3" xfId="30244" hidden="1"/>
    <cellStyle name="Uwaga 3" xfId="30242" hidden="1"/>
    <cellStyle name="Uwaga 3" xfId="30231" hidden="1"/>
    <cellStyle name="Uwaga 3" xfId="30229" hidden="1"/>
    <cellStyle name="Uwaga 3" xfId="30227" hidden="1"/>
    <cellStyle name="Uwaga 3" xfId="30216" hidden="1"/>
    <cellStyle name="Uwaga 3" xfId="30214" hidden="1"/>
    <cellStyle name="Uwaga 3" xfId="30213" hidden="1"/>
    <cellStyle name="Uwaga 3" xfId="30200" hidden="1"/>
    <cellStyle name="Uwaga 3" xfId="30197" hidden="1"/>
    <cellStyle name="Uwaga 3" xfId="30195" hidden="1"/>
    <cellStyle name="Uwaga 3" xfId="30185" hidden="1"/>
    <cellStyle name="Uwaga 3" xfId="30182" hidden="1"/>
    <cellStyle name="Uwaga 3" xfId="30180" hidden="1"/>
    <cellStyle name="Uwaga 3" xfId="30170" hidden="1"/>
    <cellStyle name="Uwaga 3" xfId="30167" hidden="1"/>
    <cellStyle name="Uwaga 3" xfId="30165" hidden="1"/>
    <cellStyle name="Uwaga 3" xfId="30156" hidden="1"/>
    <cellStyle name="Uwaga 3" xfId="30154" hidden="1"/>
    <cellStyle name="Uwaga 3" xfId="30152" hidden="1"/>
    <cellStyle name="Uwaga 3" xfId="30140" hidden="1"/>
    <cellStyle name="Uwaga 3" xfId="30137" hidden="1"/>
    <cellStyle name="Uwaga 3" xfId="30135" hidden="1"/>
    <cellStyle name="Uwaga 3" xfId="30125" hidden="1"/>
    <cellStyle name="Uwaga 3" xfId="30122" hidden="1"/>
    <cellStyle name="Uwaga 3" xfId="30120" hidden="1"/>
    <cellStyle name="Uwaga 3" xfId="30110" hidden="1"/>
    <cellStyle name="Uwaga 3" xfId="30107" hidden="1"/>
    <cellStyle name="Uwaga 3" xfId="30105" hidden="1"/>
    <cellStyle name="Uwaga 3" xfId="30098" hidden="1"/>
    <cellStyle name="Uwaga 3" xfId="30095" hidden="1"/>
    <cellStyle name="Uwaga 3" xfId="30093" hidden="1"/>
    <cellStyle name="Uwaga 3" xfId="30083" hidden="1"/>
    <cellStyle name="Uwaga 3" xfId="30080" hidden="1"/>
    <cellStyle name="Uwaga 3" xfId="30077" hidden="1"/>
    <cellStyle name="Uwaga 3" xfId="30068" hidden="1"/>
    <cellStyle name="Uwaga 3" xfId="30064" hidden="1"/>
    <cellStyle name="Uwaga 3" xfId="30061" hidden="1"/>
    <cellStyle name="Uwaga 3" xfId="30053" hidden="1"/>
    <cellStyle name="Uwaga 3" xfId="30050" hidden="1"/>
    <cellStyle name="Uwaga 3" xfId="30047" hidden="1"/>
    <cellStyle name="Uwaga 3" xfId="30038" hidden="1"/>
    <cellStyle name="Uwaga 3" xfId="30035" hidden="1"/>
    <cellStyle name="Uwaga 3" xfId="30032" hidden="1"/>
    <cellStyle name="Uwaga 3" xfId="30022" hidden="1"/>
    <cellStyle name="Uwaga 3" xfId="30018" hidden="1"/>
    <cellStyle name="Uwaga 3" xfId="30015" hidden="1"/>
    <cellStyle name="Uwaga 3" xfId="30006" hidden="1"/>
    <cellStyle name="Uwaga 3" xfId="30002" hidden="1"/>
    <cellStyle name="Uwaga 3" xfId="30000" hidden="1"/>
    <cellStyle name="Uwaga 3" xfId="29992" hidden="1"/>
    <cellStyle name="Uwaga 3" xfId="29988" hidden="1"/>
    <cellStyle name="Uwaga 3" xfId="29985" hidden="1"/>
    <cellStyle name="Uwaga 3" xfId="29978" hidden="1"/>
    <cellStyle name="Uwaga 3" xfId="29975" hidden="1"/>
    <cellStyle name="Uwaga 3" xfId="29972" hidden="1"/>
    <cellStyle name="Uwaga 3" xfId="29963" hidden="1"/>
    <cellStyle name="Uwaga 3" xfId="29958" hidden="1"/>
    <cellStyle name="Uwaga 3" xfId="29955" hidden="1"/>
    <cellStyle name="Uwaga 3" xfId="29948" hidden="1"/>
    <cellStyle name="Uwaga 3" xfId="29943" hidden="1"/>
    <cellStyle name="Uwaga 3" xfId="29940" hidden="1"/>
    <cellStyle name="Uwaga 3" xfId="29933" hidden="1"/>
    <cellStyle name="Uwaga 3" xfId="29928" hidden="1"/>
    <cellStyle name="Uwaga 3" xfId="29925" hidden="1"/>
    <cellStyle name="Uwaga 3" xfId="29919" hidden="1"/>
    <cellStyle name="Uwaga 3" xfId="29915" hidden="1"/>
    <cellStyle name="Uwaga 3" xfId="29912" hidden="1"/>
    <cellStyle name="Uwaga 3" xfId="29904" hidden="1"/>
    <cellStyle name="Uwaga 3" xfId="29899" hidden="1"/>
    <cellStyle name="Uwaga 3" xfId="29895" hidden="1"/>
    <cellStyle name="Uwaga 3" xfId="29889" hidden="1"/>
    <cellStyle name="Uwaga 3" xfId="29884" hidden="1"/>
    <cellStyle name="Uwaga 3" xfId="29880" hidden="1"/>
    <cellStyle name="Uwaga 3" xfId="29874" hidden="1"/>
    <cellStyle name="Uwaga 3" xfId="29869" hidden="1"/>
    <cellStyle name="Uwaga 3" xfId="29865" hidden="1"/>
    <cellStyle name="Uwaga 3" xfId="29860" hidden="1"/>
    <cellStyle name="Uwaga 3" xfId="29856" hidden="1"/>
    <cellStyle name="Uwaga 3" xfId="29852" hidden="1"/>
    <cellStyle name="Uwaga 3" xfId="29844" hidden="1"/>
    <cellStyle name="Uwaga 3" xfId="29839" hidden="1"/>
    <cellStyle name="Uwaga 3" xfId="29835" hidden="1"/>
    <cellStyle name="Uwaga 3" xfId="29829" hidden="1"/>
    <cellStyle name="Uwaga 3" xfId="29824" hidden="1"/>
    <cellStyle name="Uwaga 3" xfId="29820" hidden="1"/>
    <cellStyle name="Uwaga 3" xfId="29814" hidden="1"/>
    <cellStyle name="Uwaga 3" xfId="29809" hidden="1"/>
    <cellStyle name="Uwaga 3" xfId="29805" hidden="1"/>
    <cellStyle name="Uwaga 3" xfId="29801" hidden="1"/>
    <cellStyle name="Uwaga 3" xfId="29796" hidden="1"/>
    <cellStyle name="Uwaga 3" xfId="29791" hidden="1"/>
    <cellStyle name="Uwaga 3" xfId="29786" hidden="1"/>
    <cellStyle name="Uwaga 3" xfId="29782" hidden="1"/>
    <cellStyle name="Uwaga 3" xfId="29778" hidden="1"/>
    <cellStyle name="Uwaga 3" xfId="29771" hidden="1"/>
    <cellStyle name="Uwaga 3" xfId="29767" hidden="1"/>
    <cellStyle name="Uwaga 3" xfId="29762" hidden="1"/>
    <cellStyle name="Uwaga 3" xfId="29756" hidden="1"/>
    <cellStyle name="Uwaga 3" xfId="29752" hidden="1"/>
    <cellStyle name="Uwaga 3" xfId="29747" hidden="1"/>
    <cellStyle name="Uwaga 3" xfId="29741" hidden="1"/>
    <cellStyle name="Uwaga 3" xfId="29737" hidden="1"/>
    <cellStyle name="Uwaga 3" xfId="29732" hidden="1"/>
    <cellStyle name="Uwaga 3" xfId="29726" hidden="1"/>
    <cellStyle name="Uwaga 3" xfId="29722" hidden="1"/>
    <cellStyle name="Uwaga 3" xfId="29718" hidden="1"/>
    <cellStyle name="Uwaga 3" xfId="30578" hidden="1"/>
    <cellStyle name="Uwaga 3" xfId="30577" hidden="1"/>
    <cellStyle name="Uwaga 3" xfId="30576" hidden="1"/>
    <cellStyle name="Uwaga 3" xfId="30563" hidden="1"/>
    <cellStyle name="Uwaga 3" xfId="30562" hidden="1"/>
    <cellStyle name="Uwaga 3" xfId="30561" hidden="1"/>
    <cellStyle name="Uwaga 3" xfId="30548" hidden="1"/>
    <cellStyle name="Uwaga 3" xfId="30547" hidden="1"/>
    <cellStyle name="Uwaga 3" xfId="30546" hidden="1"/>
    <cellStyle name="Uwaga 3" xfId="30533" hidden="1"/>
    <cellStyle name="Uwaga 3" xfId="30532" hidden="1"/>
    <cellStyle name="Uwaga 3" xfId="30531" hidden="1"/>
    <cellStyle name="Uwaga 3" xfId="30518" hidden="1"/>
    <cellStyle name="Uwaga 3" xfId="30517" hidden="1"/>
    <cellStyle name="Uwaga 3" xfId="30516" hidden="1"/>
    <cellStyle name="Uwaga 3" xfId="30504" hidden="1"/>
    <cellStyle name="Uwaga 3" xfId="30502" hidden="1"/>
    <cellStyle name="Uwaga 3" xfId="30500" hidden="1"/>
    <cellStyle name="Uwaga 3" xfId="30489" hidden="1"/>
    <cellStyle name="Uwaga 3" xfId="30487" hidden="1"/>
    <cellStyle name="Uwaga 3" xfId="30485" hidden="1"/>
    <cellStyle name="Uwaga 3" xfId="30474" hidden="1"/>
    <cellStyle name="Uwaga 3" xfId="30472" hidden="1"/>
    <cellStyle name="Uwaga 3" xfId="30470" hidden="1"/>
    <cellStyle name="Uwaga 3" xfId="30459" hidden="1"/>
    <cellStyle name="Uwaga 3" xfId="30457" hidden="1"/>
    <cellStyle name="Uwaga 3" xfId="30455" hidden="1"/>
    <cellStyle name="Uwaga 3" xfId="30444" hidden="1"/>
    <cellStyle name="Uwaga 3" xfId="30442" hidden="1"/>
    <cellStyle name="Uwaga 3" xfId="30440" hidden="1"/>
    <cellStyle name="Uwaga 3" xfId="30429" hidden="1"/>
    <cellStyle name="Uwaga 3" xfId="30427" hidden="1"/>
    <cellStyle name="Uwaga 3" xfId="30425" hidden="1"/>
    <cellStyle name="Uwaga 3" xfId="30414" hidden="1"/>
    <cellStyle name="Uwaga 3" xfId="30412" hidden="1"/>
    <cellStyle name="Uwaga 3" xfId="30410" hidden="1"/>
    <cellStyle name="Uwaga 3" xfId="30399" hidden="1"/>
    <cellStyle name="Uwaga 3" xfId="30397" hidden="1"/>
    <cellStyle name="Uwaga 3" xfId="30395" hidden="1"/>
    <cellStyle name="Uwaga 3" xfId="30384" hidden="1"/>
    <cellStyle name="Uwaga 3" xfId="30382" hidden="1"/>
    <cellStyle name="Uwaga 3" xfId="30380" hidden="1"/>
    <cellStyle name="Uwaga 3" xfId="30369" hidden="1"/>
    <cellStyle name="Uwaga 3" xfId="30367" hidden="1"/>
    <cellStyle name="Uwaga 3" xfId="30365" hidden="1"/>
    <cellStyle name="Uwaga 3" xfId="30354" hidden="1"/>
    <cellStyle name="Uwaga 3" xfId="30352" hidden="1"/>
    <cellStyle name="Uwaga 3" xfId="30350" hidden="1"/>
    <cellStyle name="Uwaga 3" xfId="30339" hidden="1"/>
    <cellStyle name="Uwaga 3" xfId="30337" hidden="1"/>
    <cellStyle name="Uwaga 3" xfId="30335" hidden="1"/>
    <cellStyle name="Uwaga 3" xfId="30324" hidden="1"/>
    <cellStyle name="Uwaga 3" xfId="30322" hidden="1"/>
    <cellStyle name="Uwaga 3" xfId="30319" hidden="1"/>
    <cellStyle name="Uwaga 3" xfId="30309" hidden="1"/>
    <cellStyle name="Uwaga 3" xfId="30306" hidden="1"/>
    <cellStyle name="Uwaga 3" xfId="30303" hidden="1"/>
    <cellStyle name="Uwaga 3" xfId="30294" hidden="1"/>
    <cellStyle name="Uwaga 3" xfId="30292" hidden="1"/>
    <cellStyle name="Uwaga 3" xfId="30289" hidden="1"/>
    <cellStyle name="Uwaga 3" xfId="30279" hidden="1"/>
    <cellStyle name="Uwaga 3" xfId="30277" hidden="1"/>
    <cellStyle name="Uwaga 3" xfId="30275" hidden="1"/>
    <cellStyle name="Uwaga 3" xfId="30264" hidden="1"/>
    <cellStyle name="Uwaga 3" xfId="30262" hidden="1"/>
    <cellStyle name="Uwaga 3" xfId="30260" hidden="1"/>
    <cellStyle name="Uwaga 3" xfId="30249" hidden="1"/>
    <cellStyle name="Uwaga 3" xfId="30247" hidden="1"/>
    <cellStyle name="Uwaga 3" xfId="30245" hidden="1"/>
    <cellStyle name="Uwaga 3" xfId="30234" hidden="1"/>
    <cellStyle name="Uwaga 3" xfId="30232" hidden="1"/>
    <cellStyle name="Uwaga 3" xfId="30230" hidden="1"/>
    <cellStyle name="Uwaga 3" xfId="30219" hidden="1"/>
    <cellStyle name="Uwaga 3" xfId="30217" hidden="1"/>
    <cellStyle name="Uwaga 3" xfId="30215" hidden="1"/>
    <cellStyle name="Uwaga 3" xfId="30204" hidden="1"/>
    <cellStyle name="Uwaga 3" xfId="30202" hidden="1"/>
    <cellStyle name="Uwaga 3" xfId="30199" hidden="1"/>
    <cellStyle name="Uwaga 3" xfId="30189" hidden="1"/>
    <cellStyle name="Uwaga 3" xfId="30186" hidden="1"/>
    <cellStyle name="Uwaga 3" xfId="30183" hidden="1"/>
    <cellStyle name="Uwaga 3" xfId="30174" hidden="1"/>
    <cellStyle name="Uwaga 3" xfId="30171" hidden="1"/>
    <cellStyle name="Uwaga 3" xfId="30168" hidden="1"/>
    <cellStyle name="Uwaga 3" xfId="30159" hidden="1"/>
    <cellStyle name="Uwaga 3" xfId="30157" hidden="1"/>
    <cellStyle name="Uwaga 3" xfId="30155" hidden="1"/>
    <cellStyle name="Uwaga 3" xfId="30144" hidden="1"/>
    <cellStyle name="Uwaga 3" xfId="30141" hidden="1"/>
    <cellStyle name="Uwaga 3" xfId="30138" hidden="1"/>
    <cellStyle name="Uwaga 3" xfId="30129" hidden="1"/>
    <cellStyle name="Uwaga 3" xfId="30126" hidden="1"/>
    <cellStyle name="Uwaga 3" xfId="30123" hidden="1"/>
    <cellStyle name="Uwaga 3" xfId="30114" hidden="1"/>
    <cellStyle name="Uwaga 3" xfId="30111" hidden="1"/>
    <cellStyle name="Uwaga 3" xfId="30108" hidden="1"/>
    <cellStyle name="Uwaga 3" xfId="30101" hidden="1"/>
    <cellStyle name="Uwaga 3" xfId="30097" hidden="1"/>
    <cellStyle name="Uwaga 3" xfId="30094" hidden="1"/>
    <cellStyle name="Uwaga 3" xfId="30086" hidden="1"/>
    <cellStyle name="Uwaga 3" xfId="30082" hidden="1"/>
    <cellStyle name="Uwaga 3" xfId="30079" hidden="1"/>
    <cellStyle name="Uwaga 3" xfId="30071" hidden="1"/>
    <cellStyle name="Uwaga 3" xfId="30067" hidden="1"/>
    <cellStyle name="Uwaga 3" xfId="30063" hidden="1"/>
    <cellStyle name="Uwaga 3" xfId="30056" hidden="1"/>
    <cellStyle name="Uwaga 3" xfId="30052" hidden="1"/>
    <cellStyle name="Uwaga 3" xfId="30049" hidden="1"/>
    <cellStyle name="Uwaga 3" xfId="30041" hidden="1"/>
    <cellStyle name="Uwaga 3" xfId="30037" hidden="1"/>
    <cellStyle name="Uwaga 3" xfId="30034" hidden="1"/>
    <cellStyle name="Uwaga 3" xfId="30025" hidden="1"/>
    <cellStyle name="Uwaga 3" xfId="30020" hidden="1"/>
    <cellStyle name="Uwaga 3" xfId="30016" hidden="1"/>
    <cellStyle name="Uwaga 3" xfId="30010" hidden="1"/>
    <cellStyle name="Uwaga 3" xfId="30005" hidden="1"/>
    <cellStyle name="Uwaga 3" xfId="30001" hidden="1"/>
    <cellStyle name="Uwaga 3" xfId="29995" hidden="1"/>
    <cellStyle name="Uwaga 3" xfId="29990" hidden="1"/>
    <cellStyle name="Uwaga 3" xfId="29986" hidden="1"/>
    <cellStyle name="Uwaga 3" xfId="29981" hidden="1"/>
    <cellStyle name="Uwaga 3" xfId="29977" hidden="1"/>
    <cellStyle name="Uwaga 3" xfId="29973" hidden="1"/>
    <cellStyle name="Uwaga 3" xfId="29966" hidden="1"/>
    <cellStyle name="Uwaga 3" xfId="29961" hidden="1"/>
    <cellStyle name="Uwaga 3" xfId="29957" hidden="1"/>
    <cellStyle name="Uwaga 3" xfId="29950" hidden="1"/>
    <cellStyle name="Uwaga 3" xfId="29945" hidden="1"/>
    <cellStyle name="Uwaga 3" xfId="29941" hidden="1"/>
    <cellStyle name="Uwaga 3" xfId="29936" hidden="1"/>
    <cellStyle name="Uwaga 3" xfId="29931" hidden="1"/>
    <cellStyle name="Uwaga 3" xfId="29927" hidden="1"/>
    <cellStyle name="Uwaga 3" xfId="29921" hidden="1"/>
    <cellStyle name="Uwaga 3" xfId="29917" hidden="1"/>
    <cellStyle name="Uwaga 3" xfId="29914" hidden="1"/>
    <cellStyle name="Uwaga 3" xfId="29907" hidden="1"/>
    <cellStyle name="Uwaga 3" xfId="29902" hidden="1"/>
    <cellStyle name="Uwaga 3" xfId="29897" hidden="1"/>
    <cellStyle name="Uwaga 3" xfId="29891" hidden="1"/>
    <cellStyle name="Uwaga 3" xfId="29886" hidden="1"/>
    <cellStyle name="Uwaga 3" xfId="29881" hidden="1"/>
    <cellStyle name="Uwaga 3" xfId="29876" hidden="1"/>
    <cellStyle name="Uwaga 3" xfId="29871" hidden="1"/>
    <cellStyle name="Uwaga 3" xfId="29866" hidden="1"/>
    <cellStyle name="Uwaga 3" xfId="29862" hidden="1"/>
    <cellStyle name="Uwaga 3" xfId="29858" hidden="1"/>
    <cellStyle name="Uwaga 3" xfId="29853" hidden="1"/>
    <cellStyle name="Uwaga 3" xfId="29846" hidden="1"/>
    <cellStyle name="Uwaga 3" xfId="29841" hidden="1"/>
    <cellStyle name="Uwaga 3" xfId="29836" hidden="1"/>
    <cellStyle name="Uwaga 3" xfId="29830" hidden="1"/>
    <cellStyle name="Uwaga 3" xfId="29825" hidden="1"/>
    <cellStyle name="Uwaga 3" xfId="29821" hidden="1"/>
    <cellStyle name="Uwaga 3" xfId="29816" hidden="1"/>
    <cellStyle name="Uwaga 3" xfId="29811" hidden="1"/>
    <cellStyle name="Uwaga 3" xfId="29806" hidden="1"/>
    <cellStyle name="Uwaga 3" xfId="29802" hidden="1"/>
    <cellStyle name="Uwaga 3" xfId="29797" hidden="1"/>
    <cellStyle name="Uwaga 3" xfId="29792" hidden="1"/>
    <cellStyle name="Uwaga 3" xfId="29787" hidden="1"/>
    <cellStyle name="Uwaga 3" xfId="29783" hidden="1"/>
    <cellStyle name="Uwaga 3" xfId="29779" hidden="1"/>
    <cellStyle name="Uwaga 3" xfId="29772" hidden="1"/>
    <cellStyle name="Uwaga 3" xfId="29768" hidden="1"/>
    <cellStyle name="Uwaga 3" xfId="29763" hidden="1"/>
    <cellStyle name="Uwaga 3" xfId="29757" hidden="1"/>
    <cellStyle name="Uwaga 3" xfId="29753" hidden="1"/>
    <cellStyle name="Uwaga 3" xfId="29748" hidden="1"/>
    <cellStyle name="Uwaga 3" xfId="29742" hidden="1"/>
    <cellStyle name="Uwaga 3" xfId="29738" hidden="1"/>
    <cellStyle name="Uwaga 3" xfId="29734" hidden="1"/>
    <cellStyle name="Uwaga 3" xfId="29727" hidden="1"/>
    <cellStyle name="Uwaga 3" xfId="29723" hidden="1"/>
    <cellStyle name="Uwaga 3" xfId="29719" hidden="1"/>
    <cellStyle name="Uwaga 3" xfId="30583" hidden="1"/>
    <cellStyle name="Uwaga 3" xfId="30581" hidden="1"/>
    <cellStyle name="Uwaga 3" xfId="30579" hidden="1"/>
    <cellStyle name="Uwaga 3" xfId="30566" hidden="1"/>
    <cellStyle name="Uwaga 3" xfId="30565" hidden="1"/>
    <cellStyle name="Uwaga 3" xfId="30564" hidden="1"/>
    <cellStyle name="Uwaga 3" xfId="30551" hidden="1"/>
    <cellStyle name="Uwaga 3" xfId="30550" hidden="1"/>
    <cellStyle name="Uwaga 3" xfId="30549" hidden="1"/>
    <cellStyle name="Uwaga 3" xfId="30537" hidden="1"/>
    <cellStyle name="Uwaga 3" xfId="30535" hidden="1"/>
    <cellStyle name="Uwaga 3" xfId="30534" hidden="1"/>
    <cellStyle name="Uwaga 3" xfId="30521" hidden="1"/>
    <cellStyle name="Uwaga 3" xfId="30520" hidden="1"/>
    <cellStyle name="Uwaga 3" xfId="30519" hidden="1"/>
    <cellStyle name="Uwaga 3" xfId="30507" hidden="1"/>
    <cellStyle name="Uwaga 3" xfId="30505" hidden="1"/>
    <cellStyle name="Uwaga 3" xfId="30503" hidden="1"/>
    <cellStyle name="Uwaga 3" xfId="30492" hidden="1"/>
    <cellStyle name="Uwaga 3" xfId="30490" hidden="1"/>
    <cellStyle name="Uwaga 3" xfId="30488" hidden="1"/>
    <cellStyle name="Uwaga 3" xfId="30477" hidden="1"/>
    <cellStyle name="Uwaga 3" xfId="30475" hidden="1"/>
    <cellStyle name="Uwaga 3" xfId="30473" hidden="1"/>
    <cellStyle name="Uwaga 3" xfId="30462" hidden="1"/>
    <cellStyle name="Uwaga 3" xfId="30460" hidden="1"/>
    <cellStyle name="Uwaga 3" xfId="30458" hidden="1"/>
    <cellStyle name="Uwaga 3" xfId="30447" hidden="1"/>
    <cellStyle name="Uwaga 3" xfId="30445" hidden="1"/>
    <cellStyle name="Uwaga 3" xfId="30443" hidden="1"/>
    <cellStyle name="Uwaga 3" xfId="30432" hidden="1"/>
    <cellStyle name="Uwaga 3" xfId="30430" hidden="1"/>
    <cellStyle name="Uwaga 3" xfId="30428" hidden="1"/>
    <cellStyle name="Uwaga 3" xfId="30417" hidden="1"/>
    <cellStyle name="Uwaga 3" xfId="30415" hidden="1"/>
    <cellStyle name="Uwaga 3" xfId="30413" hidden="1"/>
    <cellStyle name="Uwaga 3" xfId="30402" hidden="1"/>
    <cellStyle name="Uwaga 3" xfId="30400" hidden="1"/>
    <cellStyle name="Uwaga 3" xfId="30398" hidden="1"/>
    <cellStyle name="Uwaga 3" xfId="30387" hidden="1"/>
    <cellStyle name="Uwaga 3" xfId="30385" hidden="1"/>
    <cellStyle name="Uwaga 3" xfId="30383" hidden="1"/>
    <cellStyle name="Uwaga 3" xfId="30372" hidden="1"/>
    <cellStyle name="Uwaga 3" xfId="30370" hidden="1"/>
    <cellStyle name="Uwaga 3" xfId="30368" hidden="1"/>
    <cellStyle name="Uwaga 3" xfId="30357" hidden="1"/>
    <cellStyle name="Uwaga 3" xfId="30355" hidden="1"/>
    <cellStyle name="Uwaga 3" xfId="30353" hidden="1"/>
    <cellStyle name="Uwaga 3" xfId="30342" hidden="1"/>
    <cellStyle name="Uwaga 3" xfId="30340" hidden="1"/>
    <cellStyle name="Uwaga 3" xfId="30338" hidden="1"/>
    <cellStyle name="Uwaga 3" xfId="30327" hidden="1"/>
    <cellStyle name="Uwaga 3" xfId="30325" hidden="1"/>
    <cellStyle name="Uwaga 3" xfId="30323" hidden="1"/>
    <cellStyle name="Uwaga 3" xfId="30312" hidden="1"/>
    <cellStyle name="Uwaga 3" xfId="30310" hidden="1"/>
    <cellStyle name="Uwaga 3" xfId="30308" hidden="1"/>
    <cellStyle name="Uwaga 3" xfId="30297" hidden="1"/>
    <cellStyle name="Uwaga 3" xfId="30295" hidden="1"/>
    <cellStyle name="Uwaga 3" xfId="30293" hidden="1"/>
    <cellStyle name="Uwaga 3" xfId="30282" hidden="1"/>
    <cellStyle name="Uwaga 3" xfId="30280" hidden="1"/>
    <cellStyle name="Uwaga 3" xfId="30278" hidden="1"/>
    <cellStyle name="Uwaga 3" xfId="30267" hidden="1"/>
    <cellStyle name="Uwaga 3" xfId="30265" hidden="1"/>
    <cellStyle name="Uwaga 3" xfId="30263" hidden="1"/>
    <cellStyle name="Uwaga 3" xfId="30252" hidden="1"/>
    <cellStyle name="Uwaga 3" xfId="30250" hidden="1"/>
    <cellStyle name="Uwaga 3" xfId="30248" hidden="1"/>
    <cellStyle name="Uwaga 3" xfId="30237" hidden="1"/>
    <cellStyle name="Uwaga 3" xfId="30235" hidden="1"/>
    <cellStyle name="Uwaga 3" xfId="30233" hidden="1"/>
    <cellStyle name="Uwaga 3" xfId="30222" hidden="1"/>
    <cellStyle name="Uwaga 3" xfId="30220" hidden="1"/>
    <cellStyle name="Uwaga 3" xfId="30218" hidden="1"/>
    <cellStyle name="Uwaga 3" xfId="30207" hidden="1"/>
    <cellStyle name="Uwaga 3" xfId="30205" hidden="1"/>
    <cellStyle name="Uwaga 3" xfId="30203" hidden="1"/>
    <cellStyle name="Uwaga 3" xfId="30192" hidden="1"/>
    <cellStyle name="Uwaga 3" xfId="30190" hidden="1"/>
    <cellStyle name="Uwaga 3" xfId="30187" hidden="1"/>
    <cellStyle name="Uwaga 3" xfId="30177" hidden="1"/>
    <cellStyle name="Uwaga 3" xfId="30175" hidden="1"/>
    <cellStyle name="Uwaga 3" xfId="30173" hidden="1"/>
    <cellStyle name="Uwaga 3" xfId="30162" hidden="1"/>
    <cellStyle name="Uwaga 3" xfId="30160" hidden="1"/>
    <cellStyle name="Uwaga 3" xfId="30158" hidden="1"/>
    <cellStyle name="Uwaga 3" xfId="30147" hidden="1"/>
    <cellStyle name="Uwaga 3" xfId="30145" hidden="1"/>
    <cellStyle name="Uwaga 3" xfId="30142" hidden="1"/>
    <cellStyle name="Uwaga 3" xfId="30132" hidden="1"/>
    <cellStyle name="Uwaga 3" xfId="30130" hidden="1"/>
    <cellStyle name="Uwaga 3" xfId="30127" hidden="1"/>
    <cellStyle name="Uwaga 3" xfId="30117" hidden="1"/>
    <cellStyle name="Uwaga 3" xfId="30115" hidden="1"/>
    <cellStyle name="Uwaga 3" xfId="30112" hidden="1"/>
    <cellStyle name="Uwaga 3" xfId="30103" hidden="1"/>
    <cellStyle name="Uwaga 3" xfId="30100" hidden="1"/>
    <cellStyle name="Uwaga 3" xfId="30096" hidden="1"/>
    <cellStyle name="Uwaga 3" xfId="30088" hidden="1"/>
    <cellStyle name="Uwaga 3" xfId="30085" hidden="1"/>
    <cellStyle name="Uwaga 3" xfId="30081" hidden="1"/>
    <cellStyle name="Uwaga 3" xfId="30073" hidden="1"/>
    <cellStyle name="Uwaga 3" xfId="30070" hidden="1"/>
    <cellStyle name="Uwaga 3" xfId="30066" hidden="1"/>
    <cellStyle name="Uwaga 3" xfId="30058" hidden="1"/>
    <cellStyle name="Uwaga 3" xfId="30055" hidden="1"/>
    <cellStyle name="Uwaga 3" xfId="30051" hidden="1"/>
    <cellStyle name="Uwaga 3" xfId="30043" hidden="1"/>
    <cellStyle name="Uwaga 3" xfId="30040" hidden="1"/>
    <cellStyle name="Uwaga 3" xfId="30036" hidden="1"/>
    <cellStyle name="Uwaga 3" xfId="30028" hidden="1"/>
    <cellStyle name="Uwaga 3" xfId="30024" hidden="1"/>
    <cellStyle name="Uwaga 3" xfId="30019" hidden="1"/>
    <cellStyle name="Uwaga 3" xfId="30013" hidden="1"/>
    <cellStyle name="Uwaga 3" xfId="30009" hidden="1"/>
    <cellStyle name="Uwaga 3" xfId="30004" hidden="1"/>
    <cellStyle name="Uwaga 3" xfId="29998" hidden="1"/>
    <cellStyle name="Uwaga 3" xfId="29994" hidden="1"/>
    <cellStyle name="Uwaga 3" xfId="29989" hidden="1"/>
    <cellStyle name="Uwaga 3" xfId="29983" hidden="1"/>
    <cellStyle name="Uwaga 3" xfId="29980" hidden="1"/>
    <cellStyle name="Uwaga 3" xfId="29976" hidden="1"/>
    <cellStyle name="Uwaga 3" xfId="29968" hidden="1"/>
    <cellStyle name="Uwaga 3" xfId="29965" hidden="1"/>
    <cellStyle name="Uwaga 3" xfId="29960" hidden="1"/>
    <cellStyle name="Uwaga 3" xfId="29953" hidden="1"/>
    <cellStyle name="Uwaga 3" xfId="29949" hidden="1"/>
    <cellStyle name="Uwaga 3" xfId="29944" hidden="1"/>
    <cellStyle name="Uwaga 3" xfId="29938" hidden="1"/>
    <cellStyle name="Uwaga 3" xfId="29934" hidden="1"/>
    <cellStyle name="Uwaga 3" xfId="29929" hidden="1"/>
    <cellStyle name="Uwaga 3" xfId="29923" hidden="1"/>
    <cellStyle name="Uwaga 3" xfId="29920" hidden="1"/>
    <cellStyle name="Uwaga 3" xfId="29916" hidden="1"/>
    <cellStyle name="Uwaga 3" xfId="29908" hidden="1"/>
    <cellStyle name="Uwaga 3" xfId="29903" hidden="1"/>
    <cellStyle name="Uwaga 3" xfId="29898" hidden="1"/>
    <cellStyle name="Uwaga 3" xfId="29893" hidden="1"/>
    <cellStyle name="Uwaga 3" xfId="29888" hidden="1"/>
    <cellStyle name="Uwaga 3" xfId="29883" hidden="1"/>
    <cellStyle name="Uwaga 3" xfId="29878" hidden="1"/>
    <cellStyle name="Uwaga 3" xfId="29873" hidden="1"/>
    <cellStyle name="Uwaga 3" xfId="29868" hidden="1"/>
    <cellStyle name="Uwaga 3" xfId="29863" hidden="1"/>
    <cellStyle name="Uwaga 3" xfId="29859" hidden="1"/>
    <cellStyle name="Uwaga 3" xfId="29854" hidden="1"/>
    <cellStyle name="Uwaga 3" xfId="29847" hidden="1"/>
    <cellStyle name="Uwaga 3" xfId="29842" hidden="1"/>
    <cellStyle name="Uwaga 3" xfId="29837" hidden="1"/>
    <cellStyle name="Uwaga 3" xfId="29832" hidden="1"/>
    <cellStyle name="Uwaga 3" xfId="29827" hidden="1"/>
    <cellStyle name="Uwaga 3" xfId="29822" hidden="1"/>
    <cellStyle name="Uwaga 3" xfId="29817" hidden="1"/>
    <cellStyle name="Uwaga 3" xfId="29812" hidden="1"/>
    <cellStyle name="Uwaga 3" xfId="29807" hidden="1"/>
    <cellStyle name="Uwaga 3" xfId="29803" hidden="1"/>
    <cellStyle name="Uwaga 3" xfId="29798" hidden="1"/>
    <cellStyle name="Uwaga 3" xfId="29793" hidden="1"/>
    <cellStyle name="Uwaga 3" xfId="29788" hidden="1"/>
    <cellStyle name="Uwaga 3" xfId="29784" hidden="1"/>
    <cellStyle name="Uwaga 3" xfId="29780" hidden="1"/>
    <cellStyle name="Uwaga 3" xfId="29773" hidden="1"/>
    <cellStyle name="Uwaga 3" xfId="29769" hidden="1"/>
    <cellStyle name="Uwaga 3" xfId="29764" hidden="1"/>
    <cellStyle name="Uwaga 3" xfId="29758" hidden="1"/>
    <cellStyle name="Uwaga 3" xfId="29754" hidden="1"/>
    <cellStyle name="Uwaga 3" xfId="29749" hidden="1"/>
    <cellStyle name="Uwaga 3" xfId="29743" hidden="1"/>
    <cellStyle name="Uwaga 3" xfId="29739" hidden="1"/>
    <cellStyle name="Uwaga 3" xfId="29735" hidden="1"/>
    <cellStyle name="Uwaga 3" xfId="29728" hidden="1"/>
    <cellStyle name="Uwaga 3" xfId="29724" hidden="1"/>
    <cellStyle name="Uwaga 3" xfId="29720" hidden="1"/>
    <cellStyle name="Uwaga 3" xfId="30587" hidden="1"/>
    <cellStyle name="Uwaga 3" xfId="30586" hidden="1"/>
    <cellStyle name="Uwaga 3" xfId="30584" hidden="1"/>
    <cellStyle name="Uwaga 3" xfId="30571" hidden="1"/>
    <cellStyle name="Uwaga 3" xfId="30569" hidden="1"/>
    <cellStyle name="Uwaga 3" xfId="30567" hidden="1"/>
    <cellStyle name="Uwaga 3" xfId="30557" hidden="1"/>
    <cellStyle name="Uwaga 3" xfId="30555" hidden="1"/>
    <cellStyle name="Uwaga 3" xfId="30553" hidden="1"/>
    <cellStyle name="Uwaga 3" xfId="30542" hidden="1"/>
    <cellStyle name="Uwaga 3" xfId="30540" hidden="1"/>
    <cellStyle name="Uwaga 3" xfId="30538" hidden="1"/>
    <cellStyle name="Uwaga 3" xfId="30525" hidden="1"/>
    <cellStyle name="Uwaga 3" xfId="30523" hidden="1"/>
    <cellStyle name="Uwaga 3" xfId="30522" hidden="1"/>
    <cellStyle name="Uwaga 3" xfId="30509" hidden="1"/>
    <cellStyle name="Uwaga 3" xfId="30508" hidden="1"/>
    <cellStyle name="Uwaga 3" xfId="30506" hidden="1"/>
    <cellStyle name="Uwaga 3" xfId="30494" hidden="1"/>
    <cellStyle name="Uwaga 3" xfId="30493" hidden="1"/>
    <cellStyle name="Uwaga 3" xfId="30491" hidden="1"/>
    <cellStyle name="Uwaga 3" xfId="30479" hidden="1"/>
    <cellStyle name="Uwaga 3" xfId="30478" hidden="1"/>
    <cellStyle name="Uwaga 3" xfId="30476" hidden="1"/>
    <cellStyle name="Uwaga 3" xfId="30464" hidden="1"/>
    <cellStyle name="Uwaga 3" xfId="30463" hidden="1"/>
    <cellStyle name="Uwaga 3" xfId="30461" hidden="1"/>
    <cellStyle name="Uwaga 3" xfId="30449" hidden="1"/>
    <cellStyle name="Uwaga 3" xfId="30448" hidden="1"/>
    <cellStyle name="Uwaga 3" xfId="30446" hidden="1"/>
    <cellStyle name="Uwaga 3" xfId="30434" hidden="1"/>
    <cellStyle name="Uwaga 3" xfId="30433" hidden="1"/>
    <cellStyle name="Uwaga 3" xfId="30431" hidden="1"/>
    <cellStyle name="Uwaga 3" xfId="30419" hidden="1"/>
    <cellStyle name="Uwaga 3" xfId="30418" hidden="1"/>
    <cellStyle name="Uwaga 3" xfId="30416" hidden="1"/>
    <cellStyle name="Uwaga 3" xfId="30404" hidden="1"/>
    <cellStyle name="Uwaga 3" xfId="30403" hidden="1"/>
    <cellStyle name="Uwaga 3" xfId="30401" hidden="1"/>
    <cellStyle name="Uwaga 3" xfId="30389" hidden="1"/>
    <cellStyle name="Uwaga 3" xfId="30388" hidden="1"/>
    <cellStyle name="Uwaga 3" xfId="30386" hidden="1"/>
    <cellStyle name="Uwaga 3" xfId="30374" hidden="1"/>
    <cellStyle name="Uwaga 3" xfId="30373" hidden="1"/>
    <cellStyle name="Uwaga 3" xfId="30371" hidden="1"/>
    <cellStyle name="Uwaga 3" xfId="30359" hidden="1"/>
    <cellStyle name="Uwaga 3" xfId="30358" hidden="1"/>
    <cellStyle name="Uwaga 3" xfId="30356" hidden="1"/>
    <cellStyle name="Uwaga 3" xfId="30344" hidden="1"/>
    <cellStyle name="Uwaga 3" xfId="30343" hidden="1"/>
    <cellStyle name="Uwaga 3" xfId="30341" hidden="1"/>
    <cellStyle name="Uwaga 3" xfId="30329" hidden="1"/>
    <cellStyle name="Uwaga 3" xfId="30328" hidden="1"/>
    <cellStyle name="Uwaga 3" xfId="30326" hidden="1"/>
    <cellStyle name="Uwaga 3" xfId="30314" hidden="1"/>
    <cellStyle name="Uwaga 3" xfId="30313" hidden="1"/>
    <cellStyle name="Uwaga 3" xfId="30311" hidden="1"/>
    <cellStyle name="Uwaga 3" xfId="30299" hidden="1"/>
    <cellStyle name="Uwaga 3" xfId="30298" hidden="1"/>
    <cellStyle name="Uwaga 3" xfId="30296" hidden="1"/>
    <cellStyle name="Uwaga 3" xfId="30284" hidden="1"/>
    <cellStyle name="Uwaga 3" xfId="30283" hidden="1"/>
    <cellStyle name="Uwaga 3" xfId="30281" hidden="1"/>
    <cellStyle name="Uwaga 3" xfId="30269" hidden="1"/>
    <cellStyle name="Uwaga 3" xfId="30268" hidden="1"/>
    <cellStyle name="Uwaga 3" xfId="30266" hidden="1"/>
    <cellStyle name="Uwaga 3" xfId="30254" hidden="1"/>
    <cellStyle name="Uwaga 3" xfId="30253" hidden="1"/>
    <cellStyle name="Uwaga 3" xfId="30251" hidden="1"/>
    <cellStyle name="Uwaga 3" xfId="30239" hidden="1"/>
    <cellStyle name="Uwaga 3" xfId="30238" hidden="1"/>
    <cellStyle name="Uwaga 3" xfId="30236" hidden="1"/>
    <cellStyle name="Uwaga 3" xfId="30224" hidden="1"/>
    <cellStyle name="Uwaga 3" xfId="30223" hidden="1"/>
    <cellStyle name="Uwaga 3" xfId="30221" hidden="1"/>
    <cellStyle name="Uwaga 3" xfId="30209" hidden="1"/>
    <cellStyle name="Uwaga 3" xfId="30208" hidden="1"/>
    <cellStyle name="Uwaga 3" xfId="30206" hidden="1"/>
    <cellStyle name="Uwaga 3" xfId="30194" hidden="1"/>
    <cellStyle name="Uwaga 3" xfId="30193" hidden="1"/>
    <cellStyle name="Uwaga 3" xfId="30191" hidden="1"/>
    <cellStyle name="Uwaga 3" xfId="30179" hidden="1"/>
    <cellStyle name="Uwaga 3" xfId="30178" hidden="1"/>
    <cellStyle name="Uwaga 3" xfId="30176" hidden="1"/>
    <cellStyle name="Uwaga 3" xfId="30164" hidden="1"/>
    <cellStyle name="Uwaga 3" xfId="30163" hidden="1"/>
    <cellStyle name="Uwaga 3" xfId="30161" hidden="1"/>
    <cellStyle name="Uwaga 3" xfId="30149" hidden="1"/>
    <cellStyle name="Uwaga 3" xfId="30148" hidden="1"/>
    <cellStyle name="Uwaga 3" xfId="30146" hidden="1"/>
    <cellStyle name="Uwaga 3" xfId="30134" hidden="1"/>
    <cellStyle name="Uwaga 3" xfId="30133" hidden="1"/>
    <cellStyle name="Uwaga 3" xfId="30131" hidden="1"/>
    <cellStyle name="Uwaga 3" xfId="30119" hidden="1"/>
    <cellStyle name="Uwaga 3" xfId="30118" hidden="1"/>
    <cellStyle name="Uwaga 3" xfId="30116" hidden="1"/>
    <cellStyle name="Uwaga 3" xfId="30104" hidden="1"/>
    <cellStyle name="Uwaga 3" xfId="30102" hidden="1"/>
    <cellStyle name="Uwaga 3" xfId="30099" hidden="1"/>
    <cellStyle name="Uwaga 3" xfId="30089" hidden="1"/>
    <cellStyle name="Uwaga 3" xfId="30087" hidden="1"/>
    <cellStyle name="Uwaga 3" xfId="30084" hidden="1"/>
    <cellStyle name="Uwaga 3" xfId="30074" hidden="1"/>
    <cellStyle name="Uwaga 3" xfId="30072" hidden="1"/>
    <cellStyle name="Uwaga 3" xfId="30069" hidden="1"/>
    <cellStyle name="Uwaga 3" xfId="30059" hidden="1"/>
    <cellStyle name="Uwaga 3" xfId="30057" hidden="1"/>
    <cellStyle name="Uwaga 3" xfId="30054" hidden="1"/>
    <cellStyle name="Uwaga 3" xfId="30044" hidden="1"/>
    <cellStyle name="Uwaga 3" xfId="30042" hidden="1"/>
    <cellStyle name="Uwaga 3" xfId="30039" hidden="1"/>
    <cellStyle name="Uwaga 3" xfId="30029" hidden="1"/>
    <cellStyle name="Uwaga 3" xfId="30027" hidden="1"/>
    <cellStyle name="Uwaga 3" xfId="30023" hidden="1"/>
    <cellStyle name="Uwaga 3" xfId="30014" hidden="1"/>
    <cellStyle name="Uwaga 3" xfId="30011" hidden="1"/>
    <cellStyle name="Uwaga 3" xfId="30007" hidden="1"/>
    <cellStyle name="Uwaga 3" xfId="29999" hidden="1"/>
    <cellStyle name="Uwaga 3" xfId="29997" hidden="1"/>
    <cellStyle name="Uwaga 3" xfId="29993" hidden="1"/>
    <cellStyle name="Uwaga 3" xfId="29984" hidden="1"/>
    <cellStyle name="Uwaga 3" xfId="29982" hidden="1"/>
    <cellStyle name="Uwaga 3" xfId="29979" hidden="1"/>
    <cellStyle name="Uwaga 3" xfId="29969" hidden="1"/>
    <cellStyle name="Uwaga 3" xfId="29967" hidden="1"/>
    <cellStyle name="Uwaga 3" xfId="29962" hidden="1"/>
    <cellStyle name="Uwaga 3" xfId="29954" hidden="1"/>
    <cellStyle name="Uwaga 3" xfId="29952" hidden="1"/>
    <cellStyle name="Uwaga 3" xfId="29947" hidden="1"/>
    <cellStyle name="Uwaga 3" xfId="29939" hidden="1"/>
    <cellStyle name="Uwaga 3" xfId="29937" hidden="1"/>
    <cellStyle name="Uwaga 3" xfId="29932" hidden="1"/>
    <cellStyle name="Uwaga 3" xfId="29924" hidden="1"/>
    <cellStyle name="Uwaga 3" xfId="29922" hidden="1"/>
    <cellStyle name="Uwaga 3" xfId="29918" hidden="1"/>
    <cellStyle name="Uwaga 3" xfId="29909" hidden="1"/>
    <cellStyle name="Uwaga 3" xfId="29906" hidden="1"/>
    <cellStyle name="Uwaga 3" xfId="29901" hidden="1"/>
    <cellStyle name="Uwaga 3" xfId="29894" hidden="1"/>
    <cellStyle name="Uwaga 3" xfId="29890" hidden="1"/>
    <cellStyle name="Uwaga 3" xfId="29885" hidden="1"/>
    <cellStyle name="Uwaga 3" xfId="29879" hidden="1"/>
    <cellStyle name="Uwaga 3" xfId="29875" hidden="1"/>
    <cellStyle name="Uwaga 3" xfId="29870" hidden="1"/>
    <cellStyle name="Uwaga 3" xfId="29864" hidden="1"/>
    <cellStyle name="Uwaga 3" xfId="29861" hidden="1"/>
    <cellStyle name="Uwaga 3" xfId="29857" hidden="1"/>
    <cellStyle name="Uwaga 3" xfId="29848" hidden="1"/>
    <cellStyle name="Uwaga 3" xfId="29843" hidden="1"/>
    <cellStyle name="Uwaga 3" xfId="29838" hidden="1"/>
    <cellStyle name="Uwaga 3" xfId="29833" hidden="1"/>
    <cellStyle name="Uwaga 3" xfId="29828" hidden="1"/>
    <cellStyle name="Uwaga 3" xfId="29823" hidden="1"/>
    <cellStyle name="Uwaga 3" xfId="29818" hidden="1"/>
    <cellStyle name="Uwaga 3" xfId="29813" hidden="1"/>
    <cellStyle name="Uwaga 3" xfId="29808" hidden="1"/>
    <cellStyle name="Uwaga 3" xfId="29804" hidden="1"/>
    <cellStyle name="Uwaga 3" xfId="29799" hidden="1"/>
    <cellStyle name="Uwaga 3" xfId="29794" hidden="1"/>
    <cellStyle name="Uwaga 3" xfId="29789" hidden="1"/>
    <cellStyle name="Uwaga 3" xfId="29785" hidden="1"/>
    <cellStyle name="Uwaga 3" xfId="29781" hidden="1"/>
    <cellStyle name="Uwaga 3" xfId="29774" hidden="1"/>
    <cellStyle name="Uwaga 3" xfId="29770" hidden="1"/>
    <cellStyle name="Uwaga 3" xfId="29765" hidden="1"/>
    <cellStyle name="Uwaga 3" xfId="29759" hidden="1"/>
    <cellStyle name="Uwaga 3" xfId="29755" hidden="1"/>
    <cellStyle name="Uwaga 3" xfId="29750" hidden="1"/>
    <cellStyle name="Uwaga 3" xfId="29744" hidden="1"/>
    <cellStyle name="Uwaga 3" xfId="29740" hidden="1"/>
    <cellStyle name="Uwaga 3" xfId="29736" hidden="1"/>
    <cellStyle name="Uwaga 3" xfId="29729" hidden="1"/>
    <cellStyle name="Uwaga 3" xfId="29725" hidden="1"/>
    <cellStyle name="Uwaga 3" xfId="29721" hidden="1"/>
    <cellStyle name="Uwaga 3" xfId="25750" hidden="1"/>
    <cellStyle name="Uwaga 3" xfId="24803" hidden="1"/>
    <cellStyle name="Uwaga 3" xfId="24767" hidden="1"/>
    <cellStyle name="Uwaga 3" xfId="20823" hidden="1"/>
    <cellStyle name="Uwaga 3" xfId="19839" hidden="1"/>
    <cellStyle name="Uwaga 3" xfId="19815" hidden="1"/>
    <cellStyle name="Uwaga 3" xfId="19785" hidden="1"/>
    <cellStyle name="Uwaga 3" xfId="19781" hidden="1"/>
    <cellStyle name="Uwaga 3" xfId="19777" hidden="1"/>
    <cellStyle name="Uwaga 3" xfId="19746" hidden="1"/>
    <cellStyle name="Uwaga 3" xfId="19742" hidden="1"/>
    <cellStyle name="Uwaga 3" xfId="19738" hidden="1"/>
    <cellStyle name="Uwaga 3" xfId="19695" hidden="1"/>
    <cellStyle name="Uwaga 3" xfId="19691" hidden="1"/>
    <cellStyle name="Uwaga 3" xfId="19688" hidden="1"/>
    <cellStyle name="Uwaga 3" xfId="19652" hidden="1"/>
    <cellStyle name="Uwaga 3" xfId="19648" hidden="1"/>
    <cellStyle name="Uwaga 3" xfId="19645" hidden="1"/>
    <cellStyle name="Uwaga 3" xfId="19615" hidden="1"/>
    <cellStyle name="Uwaga 3" xfId="19608" hidden="1"/>
    <cellStyle name="Uwaga 3" xfId="19605" hidden="1"/>
    <cellStyle name="Uwaga 3" xfId="19576" hidden="1"/>
    <cellStyle name="Uwaga 3" xfId="19571" hidden="1"/>
    <cellStyle name="Uwaga 3" xfId="19566" hidden="1"/>
    <cellStyle name="Uwaga 3" xfId="19534" hidden="1"/>
    <cellStyle name="Uwaga 3" xfId="19529" hidden="1"/>
    <cellStyle name="Uwaga 3" xfId="19524" hidden="1"/>
    <cellStyle name="Uwaga 3" xfId="19481" hidden="1"/>
    <cellStyle name="Uwaga 3" xfId="19476" hidden="1"/>
    <cellStyle name="Uwaga 3" xfId="19473" hidden="1"/>
    <cellStyle name="Uwaga 3" xfId="19443" hidden="1"/>
    <cellStyle name="Uwaga 3" xfId="19439" hidden="1"/>
    <cellStyle name="Uwaga 3" xfId="19435" hidden="1"/>
    <cellStyle name="Uwaga 3" xfId="19404" hidden="1"/>
    <cellStyle name="Uwaga 3" xfId="19398" hidden="1"/>
    <cellStyle name="Uwaga 3" xfId="19392" hidden="1"/>
    <cellStyle name="Uwaga 3" xfId="19360" hidden="1"/>
    <cellStyle name="Uwaga 3" xfId="19355" hidden="1"/>
    <cellStyle name="Uwaga 3" xfId="19349" hidden="1"/>
    <cellStyle name="Uwaga 3" xfId="19310" hidden="1"/>
    <cellStyle name="Uwaga 3" xfId="19306" hidden="1"/>
    <cellStyle name="Uwaga 3" xfId="19303" hidden="1"/>
    <cellStyle name="Uwaga 3" xfId="19274" hidden="1"/>
    <cellStyle name="Uwaga 3" xfId="19268" hidden="1"/>
    <cellStyle name="Uwaga 3" xfId="19264" hidden="1"/>
    <cellStyle name="Uwaga 3" xfId="19233" hidden="1"/>
    <cellStyle name="Uwaga 3" xfId="19227" hidden="1"/>
    <cellStyle name="Uwaga 3" xfId="19222" hidden="1"/>
    <cellStyle name="Uwaga 3" xfId="19186" hidden="1"/>
    <cellStyle name="Uwaga 3" xfId="19182" hidden="1"/>
    <cellStyle name="Uwaga 3" xfId="19178" hidden="1"/>
    <cellStyle name="Uwaga 3" xfId="19140" hidden="1"/>
    <cellStyle name="Uwaga 3" xfId="19137" hidden="1"/>
    <cellStyle name="Uwaga 3" xfId="19133" hidden="1"/>
    <cellStyle name="Uwaga 3" xfId="19102" hidden="1"/>
    <cellStyle name="Uwaga 3" xfId="19098" hidden="1"/>
    <cellStyle name="Uwaga 3" xfId="19094" hidden="1"/>
    <cellStyle name="Uwaga 3" xfId="19060" hidden="1"/>
    <cellStyle name="Uwaga 3" xfId="19056" hidden="1"/>
    <cellStyle name="Uwaga 3" xfId="19052" hidden="1"/>
    <cellStyle name="Uwaga 3" xfId="19018" hidden="1"/>
    <cellStyle name="Uwaga 3" xfId="19014" hidden="1"/>
    <cellStyle name="Uwaga 3" xfId="19010" hidden="1"/>
    <cellStyle name="Uwaga 3" xfId="18970" hidden="1"/>
    <cellStyle name="Uwaga 3" xfId="18966" hidden="1"/>
    <cellStyle name="Uwaga 3" xfId="18962" hidden="1"/>
    <cellStyle name="Uwaga 3" xfId="18932" hidden="1"/>
    <cellStyle name="Uwaga 3" xfId="18928" hidden="1"/>
    <cellStyle name="Uwaga 3" xfId="18924" hidden="1"/>
    <cellStyle name="Uwaga 3" xfId="18891" hidden="1"/>
    <cellStyle name="Uwaga 3" xfId="18886" hidden="1"/>
    <cellStyle name="Uwaga 3" xfId="18882" hidden="1"/>
    <cellStyle name="Uwaga 3" xfId="18844" hidden="1"/>
    <cellStyle name="Uwaga 3" xfId="18840" hidden="1"/>
    <cellStyle name="Uwaga 3" xfId="18836" hidden="1"/>
    <cellStyle name="Uwaga 3" xfId="18799" hidden="1"/>
    <cellStyle name="Uwaga 3" xfId="18795" hidden="1"/>
    <cellStyle name="Uwaga 3" xfId="18791" hidden="1"/>
    <cellStyle name="Uwaga 3" xfId="18762" hidden="1"/>
    <cellStyle name="Uwaga 3" xfId="18758" hidden="1"/>
    <cellStyle name="Uwaga 3" xfId="18753" hidden="1"/>
    <cellStyle name="Uwaga 3" xfId="18721" hidden="1"/>
    <cellStyle name="Uwaga 3" xfId="18716" hidden="1"/>
    <cellStyle name="Uwaga 3" xfId="18711" hidden="1"/>
    <cellStyle name="Uwaga 3" xfId="18676" hidden="1"/>
    <cellStyle name="Uwaga 3" xfId="18671" hidden="1"/>
    <cellStyle name="Uwaga 3" xfId="18665" hidden="1"/>
    <cellStyle name="Uwaga 3" xfId="18628" hidden="1"/>
    <cellStyle name="Uwaga 3" xfId="18623" hidden="1"/>
    <cellStyle name="Uwaga 3" xfId="18619" hidden="1"/>
    <cellStyle name="Uwaga 3" xfId="18592" hidden="1"/>
    <cellStyle name="Uwaga 3" xfId="18587" hidden="1"/>
    <cellStyle name="Uwaga 3" xfId="18580" hidden="1"/>
    <cellStyle name="Uwaga 3" xfId="18550" hidden="1"/>
    <cellStyle name="Uwaga 3" xfId="18544" hidden="1"/>
    <cellStyle name="Uwaga 3" xfId="18538" hidden="1"/>
    <cellStyle name="Uwaga 3" xfId="18510" hidden="1"/>
    <cellStyle name="Uwaga 3" xfId="18503" hidden="1"/>
    <cellStyle name="Uwaga 3" xfId="18495" hidden="1"/>
    <cellStyle name="Uwaga 3" xfId="18460" hidden="1"/>
    <cellStyle name="Uwaga 3" xfId="18455" hidden="1"/>
    <cellStyle name="Uwaga 3" xfId="18450" hidden="1"/>
    <cellStyle name="Uwaga 3" xfId="18420" hidden="1"/>
    <cellStyle name="Uwaga 3" xfId="18415" hidden="1"/>
    <cellStyle name="Uwaga 3" xfId="18409" hidden="1"/>
    <cellStyle name="Uwaga 3" xfId="18379" hidden="1"/>
    <cellStyle name="Uwaga 3" xfId="18372" hidden="1"/>
    <cellStyle name="Uwaga 3" xfId="18366" hidden="1"/>
    <cellStyle name="Uwaga 3" xfId="18331" hidden="1"/>
    <cellStyle name="Uwaga 3" xfId="18327" hidden="1"/>
    <cellStyle name="Uwaga 3" xfId="18323" hidden="1"/>
    <cellStyle name="Uwaga 3" xfId="18289" hidden="1"/>
    <cellStyle name="Uwaga 3" xfId="18284" hidden="1"/>
    <cellStyle name="Uwaga 3" xfId="18280" hidden="1"/>
    <cellStyle name="Uwaga 3" xfId="18247" hidden="1"/>
    <cellStyle name="Uwaga 3" xfId="18242" hidden="1"/>
    <cellStyle name="Uwaga 3" xfId="18238" hidden="1"/>
    <cellStyle name="Uwaga 3" xfId="18205" hidden="1"/>
    <cellStyle name="Uwaga 3" xfId="18200" hidden="1"/>
    <cellStyle name="Uwaga 3" xfId="18196" hidden="1"/>
    <cellStyle name="Uwaga 3" xfId="18162" hidden="1"/>
    <cellStyle name="Uwaga 3" xfId="18158" hidden="1"/>
    <cellStyle name="Uwaga 3" xfId="18154" hidden="1"/>
    <cellStyle name="Uwaga 3" xfId="18120" hidden="1"/>
    <cellStyle name="Uwaga 3" xfId="18116" hidden="1"/>
    <cellStyle name="Uwaga 3" xfId="18111" hidden="1"/>
    <cellStyle name="Uwaga 3" xfId="18078" hidden="1"/>
    <cellStyle name="Uwaga 3" xfId="18074" hidden="1"/>
    <cellStyle name="Uwaga 3" xfId="18069" hidden="1"/>
    <cellStyle name="Uwaga 3" xfId="18036" hidden="1"/>
    <cellStyle name="Uwaga 3" xfId="18032" hidden="1"/>
    <cellStyle name="Uwaga 3" xfId="18027" hidden="1"/>
    <cellStyle name="Uwaga 3" xfId="17994" hidden="1"/>
    <cellStyle name="Uwaga 3" xfId="17990" hidden="1"/>
    <cellStyle name="Uwaga 3" xfId="17985" hidden="1"/>
    <cellStyle name="Uwaga 3" xfId="17953" hidden="1"/>
    <cellStyle name="Uwaga 3" xfId="17948" hidden="1"/>
    <cellStyle name="Uwaga 3" xfId="17941" hidden="1"/>
    <cellStyle name="Uwaga 3" xfId="17911" hidden="1"/>
    <cellStyle name="Uwaga 3" xfId="17906" hidden="1"/>
    <cellStyle name="Uwaga 3" xfId="17899" hidden="1"/>
    <cellStyle name="Uwaga 3" xfId="17869" hidden="1"/>
    <cellStyle name="Uwaga 3" xfId="17864" hidden="1"/>
    <cellStyle name="Uwaga 3" xfId="17857" hidden="1"/>
    <cellStyle name="Uwaga 3" xfId="17827" hidden="1"/>
    <cellStyle name="Uwaga 3" xfId="17822" hidden="1"/>
    <cellStyle name="Uwaga 3" xfId="17814" hidden="1"/>
    <cellStyle name="Uwaga 3" xfId="17785" hidden="1"/>
    <cellStyle name="Uwaga 3" xfId="17780" hidden="1"/>
    <cellStyle name="Uwaga 3" xfId="17770" hidden="1"/>
    <cellStyle name="Uwaga 3" xfId="17743" hidden="1"/>
    <cellStyle name="Uwaga 3" xfId="17737" hidden="1"/>
    <cellStyle name="Uwaga 3" xfId="17727" hidden="1"/>
    <cellStyle name="Uwaga 3" xfId="17701" hidden="1"/>
    <cellStyle name="Uwaga 3" xfId="17695" hidden="1"/>
    <cellStyle name="Uwaga 3" xfId="17682" hidden="1"/>
    <cellStyle name="Uwaga 3" xfId="17659" hidden="1"/>
    <cellStyle name="Uwaga 3" xfId="17652" hidden="1"/>
    <cellStyle name="Uwaga 3" xfId="17640" hidden="1"/>
    <cellStyle name="Uwaga 3" xfId="17617" hidden="1"/>
    <cellStyle name="Uwaga 3" xfId="17609" hidden="1"/>
    <cellStyle name="Uwaga 3" xfId="17595" hidden="1"/>
    <cellStyle name="Uwaga 3" xfId="17575" hidden="1"/>
    <cellStyle name="Uwaga 3" xfId="17565" hidden="1"/>
    <cellStyle name="Uwaga 3" xfId="17552" hidden="1"/>
    <cellStyle name="Uwaga 3" xfId="17533" hidden="1"/>
    <cellStyle name="Uwaga 3" xfId="17521" hidden="1"/>
    <cellStyle name="Uwaga 3" xfId="17506" hidden="1"/>
    <cellStyle name="Uwaga 3" xfId="17491" hidden="1"/>
    <cellStyle name="Uwaga 3" xfId="17478" hidden="1"/>
    <cellStyle name="Uwaga 3" xfId="17465" hidden="1"/>
    <cellStyle name="Uwaga 3" xfId="17449" hidden="1"/>
    <cellStyle name="Uwaga 3" xfId="17436" hidden="1"/>
    <cellStyle name="Uwaga 3" xfId="17423" hidden="1"/>
    <cellStyle name="Uwaga 3" xfId="30711" hidden="1"/>
    <cellStyle name="Uwaga 3" xfId="30712" hidden="1"/>
    <cellStyle name="Uwaga 3" xfId="30714" hidden="1"/>
    <cellStyle name="Uwaga 3" xfId="30726" hidden="1"/>
    <cellStyle name="Uwaga 3" xfId="30727" hidden="1"/>
    <cellStyle name="Uwaga 3" xfId="30732" hidden="1"/>
    <cellStyle name="Uwaga 3" xfId="30741" hidden="1"/>
    <cellStyle name="Uwaga 3" xfId="30742" hidden="1"/>
    <cellStyle name="Uwaga 3" xfId="30747" hidden="1"/>
    <cellStyle name="Uwaga 3" xfId="30756" hidden="1"/>
    <cellStyle name="Uwaga 3" xfId="30757" hidden="1"/>
    <cellStyle name="Uwaga 3" xfId="30758" hidden="1"/>
    <cellStyle name="Uwaga 3" xfId="30771" hidden="1"/>
    <cellStyle name="Uwaga 3" xfId="30776" hidden="1"/>
    <cellStyle name="Uwaga 3" xfId="30781" hidden="1"/>
    <cellStyle name="Uwaga 3" xfId="30791" hidden="1"/>
    <cellStyle name="Uwaga 3" xfId="30796" hidden="1"/>
    <cellStyle name="Uwaga 3" xfId="30800" hidden="1"/>
    <cellStyle name="Uwaga 3" xfId="30807" hidden="1"/>
    <cellStyle name="Uwaga 3" xfId="30812" hidden="1"/>
    <cellStyle name="Uwaga 3" xfId="30815" hidden="1"/>
    <cellStyle name="Uwaga 3" xfId="30821" hidden="1"/>
    <cellStyle name="Uwaga 3" xfId="30826" hidden="1"/>
    <cellStyle name="Uwaga 3" xfId="30830" hidden="1"/>
    <cellStyle name="Uwaga 3" xfId="30831" hidden="1"/>
    <cellStyle name="Uwaga 3" xfId="30832" hidden="1"/>
    <cellStyle name="Uwaga 3" xfId="30836" hidden="1"/>
    <cellStyle name="Uwaga 3" xfId="30848" hidden="1"/>
    <cellStyle name="Uwaga 3" xfId="30853" hidden="1"/>
    <cellStyle name="Uwaga 3" xfId="30858" hidden="1"/>
    <cellStyle name="Uwaga 3" xfId="30863" hidden="1"/>
    <cellStyle name="Uwaga 3" xfId="30868" hidden="1"/>
    <cellStyle name="Uwaga 3" xfId="30873" hidden="1"/>
    <cellStyle name="Uwaga 3" xfId="30877" hidden="1"/>
    <cellStyle name="Uwaga 3" xfId="30881" hidden="1"/>
    <cellStyle name="Uwaga 3" xfId="30886" hidden="1"/>
    <cellStyle name="Uwaga 3" xfId="30891" hidden="1"/>
    <cellStyle name="Uwaga 3" xfId="30892" hidden="1"/>
    <cellStyle name="Uwaga 3" xfId="30894" hidden="1"/>
    <cellStyle name="Uwaga 3" xfId="30907" hidden="1"/>
    <cellStyle name="Uwaga 3" xfId="30911" hidden="1"/>
    <cellStyle name="Uwaga 3" xfId="30916" hidden="1"/>
    <cellStyle name="Uwaga 3" xfId="30923" hidden="1"/>
    <cellStyle name="Uwaga 3" xfId="30927" hidden="1"/>
    <cellStyle name="Uwaga 3" xfId="30932" hidden="1"/>
    <cellStyle name="Uwaga 3" xfId="30937" hidden="1"/>
    <cellStyle name="Uwaga 3" xfId="30940" hidden="1"/>
    <cellStyle name="Uwaga 3" xfId="30945" hidden="1"/>
    <cellStyle name="Uwaga 3" xfId="30951" hidden="1"/>
    <cellStyle name="Uwaga 3" xfId="30952" hidden="1"/>
    <cellStyle name="Uwaga 3" xfId="30955" hidden="1"/>
    <cellStyle name="Uwaga 3" xfId="30968" hidden="1"/>
    <cellStyle name="Uwaga 3" xfId="30972" hidden="1"/>
    <cellStyle name="Uwaga 3" xfId="30977" hidden="1"/>
    <cellStyle name="Uwaga 3" xfId="30984" hidden="1"/>
    <cellStyle name="Uwaga 3" xfId="30989" hidden="1"/>
    <cellStyle name="Uwaga 3" xfId="30993" hidden="1"/>
    <cellStyle name="Uwaga 3" xfId="30998" hidden="1"/>
    <cellStyle name="Uwaga 3" xfId="31002" hidden="1"/>
    <cellStyle name="Uwaga 3" xfId="31007" hidden="1"/>
    <cellStyle name="Uwaga 3" xfId="31011" hidden="1"/>
    <cellStyle name="Uwaga 3" xfId="31012" hidden="1"/>
    <cellStyle name="Uwaga 3" xfId="31014" hidden="1"/>
    <cellStyle name="Uwaga 3" xfId="31026" hidden="1"/>
    <cellStyle name="Uwaga 3" xfId="31027" hidden="1"/>
    <cellStyle name="Uwaga 3" xfId="31029" hidden="1"/>
    <cellStyle name="Uwaga 3" xfId="31041" hidden="1"/>
    <cellStyle name="Uwaga 3" xfId="31043" hidden="1"/>
    <cellStyle name="Uwaga 3" xfId="31046" hidden="1"/>
    <cellStyle name="Uwaga 3" xfId="31056" hidden="1"/>
    <cellStyle name="Uwaga 3" xfId="31057" hidden="1"/>
    <cellStyle name="Uwaga 3" xfId="31059" hidden="1"/>
    <cellStyle name="Uwaga 3" xfId="31071" hidden="1"/>
    <cellStyle name="Uwaga 3" xfId="31072" hidden="1"/>
    <cellStyle name="Uwaga 3" xfId="31073" hidden="1"/>
    <cellStyle name="Uwaga 3" xfId="31087" hidden="1"/>
    <cellStyle name="Uwaga 3" xfId="31090" hidden="1"/>
    <cellStyle name="Uwaga 3" xfId="31094" hidden="1"/>
    <cellStyle name="Uwaga 3" xfId="31102" hidden="1"/>
    <cellStyle name="Uwaga 3" xfId="31105" hidden="1"/>
    <cellStyle name="Uwaga 3" xfId="31109" hidden="1"/>
    <cellStyle name="Uwaga 3" xfId="31117" hidden="1"/>
    <cellStyle name="Uwaga 3" xfId="31120" hidden="1"/>
    <cellStyle name="Uwaga 3" xfId="31124" hidden="1"/>
    <cellStyle name="Uwaga 3" xfId="31131" hidden="1"/>
    <cellStyle name="Uwaga 3" xfId="31132" hidden="1"/>
    <cellStyle name="Uwaga 3" xfId="31134" hidden="1"/>
    <cellStyle name="Uwaga 3" xfId="31147" hidden="1"/>
    <cellStyle name="Uwaga 3" xfId="31150" hidden="1"/>
    <cellStyle name="Uwaga 3" xfId="31153" hidden="1"/>
    <cellStyle name="Uwaga 3" xfId="31162" hidden="1"/>
    <cellStyle name="Uwaga 3" xfId="31165" hidden="1"/>
    <cellStyle name="Uwaga 3" xfId="31169" hidden="1"/>
    <cellStyle name="Uwaga 3" xfId="31177" hidden="1"/>
    <cellStyle name="Uwaga 3" xfId="31179" hidden="1"/>
    <cellStyle name="Uwaga 3" xfId="31182" hidden="1"/>
    <cellStyle name="Uwaga 3" xfId="31191" hidden="1"/>
    <cellStyle name="Uwaga 3" xfId="31192" hidden="1"/>
    <cellStyle name="Uwaga 3" xfId="31193" hidden="1"/>
    <cellStyle name="Uwaga 3" xfId="31206" hidden="1"/>
    <cellStyle name="Uwaga 3" xfId="31207" hidden="1"/>
    <cellStyle name="Uwaga 3" xfId="31209" hidden="1"/>
    <cellStyle name="Uwaga 3" xfId="31221" hidden="1"/>
    <cellStyle name="Uwaga 3" xfId="31222" hidden="1"/>
    <cellStyle name="Uwaga 3" xfId="31224" hidden="1"/>
    <cellStyle name="Uwaga 3" xfId="31236" hidden="1"/>
    <cellStyle name="Uwaga 3" xfId="31237" hidden="1"/>
    <cellStyle name="Uwaga 3" xfId="31239" hidden="1"/>
    <cellStyle name="Uwaga 3" xfId="31251" hidden="1"/>
    <cellStyle name="Uwaga 3" xfId="31252" hidden="1"/>
    <cellStyle name="Uwaga 3" xfId="31253" hidden="1"/>
    <cellStyle name="Uwaga 3" xfId="31267" hidden="1"/>
    <cellStyle name="Uwaga 3" xfId="31269" hidden="1"/>
    <cellStyle name="Uwaga 3" xfId="31272" hidden="1"/>
    <cellStyle name="Uwaga 3" xfId="31282" hidden="1"/>
    <cellStyle name="Uwaga 3" xfId="31285" hidden="1"/>
    <cellStyle name="Uwaga 3" xfId="31288" hidden="1"/>
    <cellStyle name="Uwaga 3" xfId="31297" hidden="1"/>
    <cellStyle name="Uwaga 3" xfId="31299" hidden="1"/>
    <cellStyle name="Uwaga 3" xfId="31302" hidden="1"/>
    <cellStyle name="Uwaga 3" xfId="31311" hidden="1"/>
    <cellStyle name="Uwaga 3" xfId="31312" hidden="1"/>
    <cellStyle name="Uwaga 3" xfId="31313" hidden="1"/>
    <cellStyle name="Uwaga 3" xfId="31326" hidden="1"/>
    <cellStyle name="Uwaga 3" xfId="31328" hidden="1"/>
    <cellStyle name="Uwaga 3" xfId="31330" hidden="1"/>
    <cellStyle name="Uwaga 3" xfId="31341" hidden="1"/>
    <cellStyle name="Uwaga 3" xfId="31343" hidden="1"/>
    <cellStyle name="Uwaga 3" xfId="31345" hidden="1"/>
    <cellStyle name="Uwaga 3" xfId="31356" hidden="1"/>
    <cellStyle name="Uwaga 3" xfId="31358" hidden="1"/>
    <cellStyle name="Uwaga 3" xfId="31360" hidden="1"/>
    <cellStyle name="Uwaga 3" xfId="31371" hidden="1"/>
    <cellStyle name="Uwaga 3" xfId="31372" hidden="1"/>
    <cellStyle name="Uwaga 3" xfId="31373" hidden="1"/>
    <cellStyle name="Uwaga 3" xfId="31386" hidden="1"/>
    <cellStyle name="Uwaga 3" xfId="31388" hidden="1"/>
    <cellStyle name="Uwaga 3" xfId="31390" hidden="1"/>
    <cellStyle name="Uwaga 3" xfId="31401" hidden="1"/>
    <cellStyle name="Uwaga 3" xfId="31403" hidden="1"/>
    <cellStyle name="Uwaga 3" xfId="31405" hidden="1"/>
    <cellStyle name="Uwaga 3" xfId="31416" hidden="1"/>
    <cellStyle name="Uwaga 3" xfId="31418" hidden="1"/>
    <cellStyle name="Uwaga 3" xfId="31419" hidden="1"/>
    <cellStyle name="Uwaga 3" xfId="31431" hidden="1"/>
    <cellStyle name="Uwaga 3" xfId="31432" hidden="1"/>
    <cellStyle name="Uwaga 3" xfId="31433" hidden="1"/>
    <cellStyle name="Uwaga 3" xfId="31446" hidden="1"/>
    <cellStyle name="Uwaga 3" xfId="31448" hidden="1"/>
    <cellStyle name="Uwaga 3" xfId="31450" hidden="1"/>
    <cellStyle name="Uwaga 3" xfId="31461" hidden="1"/>
    <cellStyle name="Uwaga 3" xfId="31463" hidden="1"/>
    <cellStyle name="Uwaga 3" xfId="31465" hidden="1"/>
    <cellStyle name="Uwaga 3" xfId="31476" hidden="1"/>
    <cellStyle name="Uwaga 3" xfId="31478" hidden="1"/>
    <cellStyle name="Uwaga 3" xfId="31480" hidden="1"/>
    <cellStyle name="Uwaga 3" xfId="31491" hidden="1"/>
    <cellStyle name="Uwaga 3" xfId="31492" hidden="1"/>
    <cellStyle name="Uwaga 3" xfId="31494" hidden="1"/>
    <cellStyle name="Uwaga 3" xfId="31505" hidden="1"/>
    <cellStyle name="Uwaga 3" xfId="31507" hidden="1"/>
    <cellStyle name="Uwaga 3" xfId="31508" hidden="1"/>
    <cellStyle name="Uwaga 3" xfId="31517" hidden="1"/>
    <cellStyle name="Uwaga 3" xfId="31520" hidden="1"/>
    <cellStyle name="Uwaga 3" xfId="31522" hidden="1"/>
    <cellStyle name="Uwaga 3" xfId="31533" hidden="1"/>
    <cellStyle name="Uwaga 3" xfId="31535" hidden="1"/>
    <cellStyle name="Uwaga 3" xfId="31537" hidden="1"/>
    <cellStyle name="Uwaga 3" xfId="31549" hidden="1"/>
    <cellStyle name="Uwaga 3" xfId="31551" hidden="1"/>
    <cellStyle name="Uwaga 3" xfId="31553" hidden="1"/>
    <cellStyle name="Uwaga 3" xfId="31561" hidden="1"/>
    <cellStyle name="Uwaga 3" xfId="31563" hidden="1"/>
    <cellStyle name="Uwaga 3" xfId="31566" hidden="1"/>
    <cellStyle name="Uwaga 3" xfId="31556" hidden="1"/>
    <cellStyle name="Uwaga 3" xfId="31555" hidden="1"/>
    <cellStyle name="Uwaga 3" xfId="31554" hidden="1"/>
    <cellStyle name="Uwaga 3" xfId="31541" hidden="1"/>
    <cellStyle name="Uwaga 3" xfId="31540" hidden="1"/>
    <cellStyle name="Uwaga 3" xfId="31539" hidden="1"/>
    <cellStyle name="Uwaga 3" xfId="31526" hidden="1"/>
    <cellStyle name="Uwaga 3" xfId="31525" hidden="1"/>
    <cellStyle name="Uwaga 3" xfId="31524" hidden="1"/>
    <cellStyle name="Uwaga 3" xfId="31511" hidden="1"/>
    <cellStyle name="Uwaga 3" xfId="31510" hidden="1"/>
    <cellStyle name="Uwaga 3" xfId="31509" hidden="1"/>
    <cellStyle name="Uwaga 3" xfId="31496" hidden="1"/>
    <cellStyle name="Uwaga 3" xfId="31495" hidden="1"/>
    <cellStyle name="Uwaga 3" xfId="31493" hidden="1"/>
    <cellStyle name="Uwaga 3" xfId="31482" hidden="1"/>
    <cellStyle name="Uwaga 3" xfId="31479" hidden="1"/>
    <cellStyle name="Uwaga 3" xfId="31477" hidden="1"/>
    <cellStyle name="Uwaga 3" xfId="31467" hidden="1"/>
    <cellStyle name="Uwaga 3" xfId="31464" hidden="1"/>
    <cellStyle name="Uwaga 3" xfId="31462" hidden="1"/>
    <cellStyle name="Uwaga 3" xfId="31452" hidden="1"/>
    <cellStyle name="Uwaga 3" xfId="31449" hidden="1"/>
    <cellStyle name="Uwaga 3" xfId="31447" hidden="1"/>
    <cellStyle name="Uwaga 3" xfId="31437" hidden="1"/>
    <cellStyle name="Uwaga 3" xfId="31435" hidden="1"/>
    <cellStyle name="Uwaga 3" xfId="31434" hidden="1"/>
    <cellStyle name="Uwaga 3" xfId="31422" hidden="1"/>
    <cellStyle name="Uwaga 3" xfId="31420" hidden="1"/>
    <cellStyle name="Uwaga 3" xfId="31417" hidden="1"/>
    <cellStyle name="Uwaga 3" xfId="31407" hidden="1"/>
    <cellStyle name="Uwaga 3" xfId="31404" hidden="1"/>
    <cellStyle name="Uwaga 3" xfId="31402" hidden="1"/>
    <cellStyle name="Uwaga 3" xfId="31392" hidden="1"/>
    <cellStyle name="Uwaga 3" xfId="31389" hidden="1"/>
    <cellStyle name="Uwaga 3" xfId="31387" hidden="1"/>
    <cellStyle name="Uwaga 3" xfId="31377" hidden="1"/>
    <cellStyle name="Uwaga 3" xfId="31375" hidden="1"/>
    <cellStyle name="Uwaga 3" xfId="31374" hidden="1"/>
    <cellStyle name="Uwaga 3" xfId="31362" hidden="1"/>
    <cellStyle name="Uwaga 3" xfId="31359" hidden="1"/>
    <cellStyle name="Uwaga 3" xfId="31357" hidden="1"/>
    <cellStyle name="Uwaga 3" xfId="31347" hidden="1"/>
    <cellStyle name="Uwaga 3" xfId="31344" hidden="1"/>
    <cellStyle name="Uwaga 3" xfId="31342" hidden="1"/>
    <cellStyle name="Uwaga 3" xfId="31332" hidden="1"/>
    <cellStyle name="Uwaga 3" xfId="31329" hidden="1"/>
    <cellStyle name="Uwaga 3" xfId="31327" hidden="1"/>
    <cellStyle name="Uwaga 3" xfId="31317" hidden="1"/>
    <cellStyle name="Uwaga 3" xfId="31315" hidden="1"/>
    <cellStyle name="Uwaga 3" xfId="31314" hidden="1"/>
    <cellStyle name="Uwaga 3" xfId="31301" hidden="1"/>
    <cellStyle name="Uwaga 3" xfId="31298" hidden="1"/>
    <cellStyle name="Uwaga 3" xfId="31296" hidden="1"/>
    <cellStyle name="Uwaga 3" xfId="31286" hidden="1"/>
    <cellStyle name="Uwaga 3" xfId="31283" hidden="1"/>
    <cellStyle name="Uwaga 3" xfId="31281" hidden="1"/>
    <cellStyle name="Uwaga 3" xfId="31271" hidden="1"/>
    <cellStyle name="Uwaga 3" xfId="31268" hidden="1"/>
    <cellStyle name="Uwaga 3" xfId="31266" hidden="1"/>
    <cellStyle name="Uwaga 3" xfId="31257" hidden="1"/>
    <cellStyle name="Uwaga 3" xfId="31255" hidden="1"/>
    <cellStyle name="Uwaga 3" xfId="31254" hidden="1"/>
    <cellStyle name="Uwaga 3" xfId="31242" hidden="1"/>
    <cellStyle name="Uwaga 3" xfId="31240" hidden="1"/>
    <cellStyle name="Uwaga 3" xfId="31238" hidden="1"/>
    <cellStyle name="Uwaga 3" xfId="31227" hidden="1"/>
    <cellStyle name="Uwaga 3" xfId="31225" hidden="1"/>
    <cellStyle name="Uwaga 3" xfId="31223" hidden="1"/>
    <cellStyle name="Uwaga 3" xfId="31212" hidden="1"/>
    <cellStyle name="Uwaga 3" xfId="31210" hidden="1"/>
    <cellStyle name="Uwaga 3" xfId="31208" hidden="1"/>
    <cellStyle name="Uwaga 3" xfId="31197" hidden="1"/>
    <cellStyle name="Uwaga 3" xfId="31195" hidden="1"/>
    <cellStyle name="Uwaga 3" xfId="31194" hidden="1"/>
    <cellStyle name="Uwaga 3" xfId="31181" hidden="1"/>
    <cellStyle name="Uwaga 3" xfId="31178" hidden="1"/>
    <cellStyle name="Uwaga 3" xfId="31176" hidden="1"/>
    <cellStyle name="Uwaga 3" xfId="31166" hidden="1"/>
    <cellStyle name="Uwaga 3" xfId="31163" hidden="1"/>
    <cellStyle name="Uwaga 3" xfId="31161" hidden="1"/>
    <cellStyle name="Uwaga 3" xfId="31151" hidden="1"/>
    <cellStyle name="Uwaga 3" xfId="31148" hidden="1"/>
    <cellStyle name="Uwaga 3" xfId="31146" hidden="1"/>
    <cellStyle name="Uwaga 3" xfId="31137" hidden="1"/>
    <cellStyle name="Uwaga 3" xfId="31135" hidden="1"/>
    <cellStyle name="Uwaga 3" xfId="31133" hidden="1"/>
    <cellStyle name="Uwaga 3" xfId="31121" hidden="1"/>
    <cellStyle name="Uwaga 3" xfId="31118" hidden="1"/>
    <cellStyle name="Uwaga 3" xfId="31116" hidden="1"/>
    <cellStyle name="Uwaga 3" xfId="31106" hidden="1"/>
    <cellStyle name="Uwaga 3" xfId="31103" hidden="1"/>
    <cellStyle name="Uwaga 3" xfId="31101" hidden="1"/>
    <cellStyle name="Uwaga 3" xfId="31091" hidden="1"/>
    <cellStyle name="Uwaga 3" xfId="31088" hidden="1"/>
    <cellStyle name="Uwaga 3" xfId="31086" hidden="1"/>
    <cellStyle name="Uwaga 3" xfId="31079" hidden="1"/>
    <cellStyle name="Uwaga 3" xfId="31076" hidden="1"/>
    <cellStyle name="Uwaga 3" xfId="31074" hidden="1"/>
    <cellStyle name="Uwaga 3" xfId="31064" hidden="1"/>
    <cellStyle name="Uwaga 3" xfId="31061" hidden="1"/>
    <cellStyle name="Uwaga 3" xfId="31058" hidden="1"/>
    <cellStyle name="Uwaga 3" xfId="31049" hidden="1"/>
    <cellStyle name="Uwaga 3" xfId="31045" hidden="1"/>
    <cellStyle name="Uwaga 3" xfId="31042" hidden="1"/>
    <cellStyle name="Uwaga 3" xfId="31034" hidden="1"/>
    <cellStyle name="Uwaga 3" xfId="31031" hidden="1"/>
    <cellStyle name="Uwaga 3" xfId="31028" hidden="1"/>
    <cellStyle name="Uwaga 3" xfId="31019" hidden="1"/>
    <cellStyle name="Uwaga 3" xfId="31016" hidden="1"/>
    <cellStyle name="Uwaga 3" xfId="31013" hidden="1"/>
    <cellStyle name="Uwaga 3" xfId="31003" hidden="1"/>
    <cellStyle name="Uwaga 3" xfId="30999" hidden="1"/>
    <cellStyle name="Uwaga 3" xfId="30996" hidden="1"/>
    <cellStyle name="Uwaga 3" xfId="30987" hidden="1"/>
    <cellStyle name="Uwaga 3" xfId="30983" hidden="1"/>
    <cellStyle name="Uwaga 3" xfId="30981" hidden="1"/>
    <cellStyle name="Uwaga 3" xfId="30973" hidden="1"/>
    <cellStyle name="Uwaga 3" xfId="30969" hidden="1"/>
    <cellStyle name="Uwaga 3" xfId="30966" hidden="1"/>
    <cellStyle name="Uwaga 3" xfId="30959" hidden="1"/>
    <cellStyle name="Uwaga 3" xfId="30956" hidden="1"/>
    <cellStyle name="Uwaga 3" xfId="30953" hidden="1"/>
    <cellStyle name="Uwaga 3" xfId="30944" hidden="1"/>
    <cellStyle name="Uwaga 3" xfId="30939" hidden="1"/>
    <cellStyle name="Uwaga 3" xfId="30936" hidden="1"/>
    <cellStyle name="Uwaga 3" xfId="30929" hidden="1"/>
    <cellStyle name="Uwaga 3" xfId="30924" hidden="1"/>
    <cellStyle name="Uwaga 3" xfId="30921" hidden="1"/>
    <cellStyle name="Uwaga 3" xfId="30914" hidden="1"/>
    <cellStyle name="Uwaga 3" xfId="30909" hidden="1"/>
    <cellStyle name="Uwaga 3" xfId="30906" hidden="1"/>
    <cellStyle name="Uwaga 3" xfId="30900" hidden="1"/>
    <cellStyle name="Uwaga 3" xfId="30896" hidden="1"/>
    <cellStyle name="Uwaga 3" xfId="30893" hidden="1"/>
    <cellStyle name="Uwaga 3" xfId="30885" hidden="1"/>
    <cellStyle name="Uwaga 3" xfId="30880" hidden="1"/>
    <cellStyle name="Uwaga 3" xfId="30876" hidden="1"/>
    <cellStyle name="Uwaga 3" xfId="30870" hidden="1"/>
    <cellStyle name="Uwaga 3" xfId="30865" hidden="1"/>
    <cellStyle name="Uwaga 3" xfId="30861" hidden="1"/>
    <cellStyle name="Uwaga 3" xfId="30855" hidden="1"/>
    <cellStyle name="Uwaga 3" xfId="30850" hidden="1"/>
    <cellStyle name="Uwaga 3" xfId="30846" hidden="1"/>
    <cellStyle name="Uwaga 3" xfId="30841" hidden="1"/>
    <cellStyle name="Uwaga 3" xfId="30837" hidden="1"/>
    <cellStyle name="Uwaga 3" xfId="30833" hidden="1"/>
    <cellStyle name="Uwaga 3" xfId="30825" hidden="1"/>
    <cellStyle name="Uwaga 3" xfId="30820" hidden="1"/>
    <cellStyle name="Uwaga 3" xfId="30816" hidden="1"/>
    <cellStyle name="Uwaga 3" xfId="30810" hidden="1"/>
    <cellStyle name="Uwaga 3" xfId="30805" hidden="1"/>
    <cellStyle name="Uwaga 3" xfId="30801" hidden="1"/>
    <cellStyle name="Uwaga 3" xfId="30795" hidden="1"/>
    <cellStyle name="Uwaga 3" xfId="30790" hidden="1"/>
    <cellStyle name="Uwaga 3" xfId="30786" hidden="1"/>
    <cellStyle name="Uwaga 3" xfId="30782" hidden="1"/>
    <cellStyle name="Uwaga 3" xfId="30777" hidden="1"/>
    <cellStyle name="Uwaga 3" xfId="30772" hidden="1"/>
    <cellStyle name="Uwaga 3" xfId="30767" hidden="1"/>
    <cellStyle name="Uwaga 3" xfId="30763" hidden="1"/>
    <cellStyle name="Uwaga 3" xfId="30759" hidden="1"/>
    <cellStyle name="Uwaga 3" xfId="30752" hidden="1"/>
    <cellStyle name="Uwaga 3" xfId="30748" hidden="1"/>
    <cellStyle name="Uwaga 3" xfId="30743" hidden="1"/>
    <cellStyle name="Uwaga 3" xfId="30737" hidden="1"/>
    <cellStyle name="Uwaga 3" xfId="30733" hidden="1"/>
    <cellStyle name="Uwaga 3" xfId="30728" hidden="1"/>
    <cellStyle name="Uwaga 3" xfId="30722" hidden="1"/>
    <cellStyle name="Uwaga 3" xfId="30718" hidden="1"/>
    <cellStyle name="Uwaga 3" xfId="30713" hidden="1"/>
    <cellStyle name="Uwaga 3" xfId="30707" hidden="1"/>
    <cellStyle name="Uwaga 3" xfId="30703" hidden="1"/>
    <cellStyle name="Uwaga 3" xfId="30699" hidden="1"/>
    <cellStyle name="Uwaga 3" xfId="31559" hidden="1"/>
    <cellStyle name="Uwaga 3" xfId="31558" hidden="1"/>
    <cellStyle name="Uwaga 3" xfId="31557" hidden="1"/>
    <cellStyle name="Uwaga 3" xfId="31544" hidden="1"/>
    <cellStyle name="Uwaga 3" xfId="31543" hidden="1"/>
    <cellStyle name="Uwaga 3" xfId="31542" hidden="1"/>
    <cellStyle name="Uwaga 3" xfId="31529" hidden="1"/>
    <cellStyle name="Uwaga 3" xfId="31528" hidden="1"/>
    <cellStyle name="Uwaga 3" xfId="31527" hidden="1"/>
    <cellStyle name="Uwaga 3" xfId="31514" hidden="1"/>
    <cellStyle name="Uwaga 3" xfId="31513" hidden="1"/>
    <cellStyle name="Uwaga 3" xfId="31512" hidden="1"/>
    <cellStyle name="Uwaga 3" xfId="31499" hidden="1"/>
    <cellStyle name="Uwaga 3" xfId="31498" hidden="1"/>
    <cellStyle name="Uwaga 3" xfId="31497" hidden="1"/>
    <cellStyle name="Uwaga 3" xfId="31485" hidden="1"/>
    <cellStyle name="Uwaga 3" xfId="31483" hidden="1"/>
    <cellStyle name="Uwaga 3" xfId="31481" hidden="1"/>
    <cellStyle name="Uwaga 3" xfId="31470" hidden="1"/>
    <cellStyle name="Uwaga 3" xfId="31468" hidden="1"/>
    <cellStyle name="Uwaga 3" xfId="31466" hidden="1"/>
    <cellStyle name="Uwaga 3" xfId="31455" hidden="1"/>
    <cellStyle name="Uwaga 3" xfId="31453" hidden="1"/>
    <cellStyle name="Uwaga 3" xfId="31451" hidden="1"/>
    <cellStyle name="Uwaga 3" xfId="31440" hidden="1"/>
    <cellStyle name="Uwaga 3" xfId="31438" hidden="1"/>
    <cellStyle name="Uwaga 3" xfId="31436" hidden="1"/>
    <cellStyle name="Uwaga 3" xfId="31425" hidden="1"/>
    <cellStyle name="Uwaga 3" xfId="31423" hidden="1"/>
    <cellStyle name="Uwaga 3" xfId="31421" hidden="1"/>
    <cellStyle name="Uwaga 3" xfId="31410" hidden="1"/>
    <cellStyle name="Uwaga 3" xfId="31408" hidden="1"/>
    <cellStyle name="Uwaga 3" xfId="31406" hidden="1"/>
    <cellStyle name="Uwaga 3" xfId="31395" hidden="1"/>
    <cellStyle name="Uwaga 3" xfId="31393" hidden="1"/>
    <cellStyle name="Uwaga 3" xfId="31391" hidden="1"/>
    <cellStyle name="Uwaga 3" xfId="31380" hidden="1"/>
    <cellStyle name="Uwaga 3" xfId="31378" hidden="1"/>
    <cellStyle name="Uwaga 3" xfId="31376" hidden="1"/>
    <cellStyle name="Uwaga 3" xfId="31365" hidden="1"/>
    <cellStyle name="Uwaga 3" xfId="31363" hidden="1"/>
    <cellStyle name="Uwaga 3" xfId="31361" hidden="1"/>
    <cellStyle name="Uwaga 3" xfId="31350" hidden="1"/>
    <cellStyle name="Uwaga 3" xfId="31348" hidden="1"/>
    <cellStyle name="Uwaga 3" xfId="31346" hidden="1"/>
    <cellStyle name="Uwaga 3" xfId="31335" hidden="1"/>
    <cellStyle name="Uwaga 3" xfId="31333" hidden="1"/>
    <cellStyle name="Uwaga 3" xfId="31331" hidden="1"/>
    <cellStyle name="Uwaga 3" xfId="31320" hidden="1"/>
    <cellStyle name="Uwaga 3" xfId="31318" hidden="1"/>
    <cellStyle name="Uwaga 3" xfId="31316" hidden="1"/>
    <cellStyle name="Uwaga 3" xfId="31305" hidden="1"/>
    <cellStyle name="Uwaga 3" xfId="31303" hidden="1"/>
    <cellStyle name="Uwaga 3" xfId="31300" hidden="1"/>
    <cellStyle name="Uwaga 3" xfId="31290" hidden="1"/>
    <cellStyle name="Uwaga 3" xfId="31287" hidden="1"/>
    <cellStyle name="Uwaga 3" xfId="31284" hidden="1"/>
    <cellStyle name="Uwaga 3" xfId="31275" hidden="1"/>
    <cellStyle name="Uwaga 3" xfId="31273" hidden="1"/>
    <cellStyle name="Uwaga 3" xfId="31270" hidden="1"/>
    <cellStyle name="Uwaga 3" xfId="31260" hidden="1"/>
    <cellStyle name="Uwaga 3" xfId="31258" hidden="1"/>
    <cellStyle name="Uwaga 3" xfId="31256" hidden="1"/>
    <cellStyle name="Uwaga 3" xfId="31245" hidden="1"/>
    <cellStyle name="Uwaga 3" xfId="31243" hidden="1"/>
    <cellStyle name="Uwaga 3" xfId="31241" hidden="1"/>
    <cellStyle name="Uwaga 3" xfId="31230" hidden="1"/>
    <cellStyle name="Uwaga 3" xfId="31228" hidden="1"/>
    <cellStyle name="Uwaga 3" xfId="31226" hidden="1"/>
    <cellStyle name="Uwaga 3" xfId="31215" hidden="1"/>
    <cellStyle name="Uwaga 3" xfId="31213" hidden="1"/>
    <cellStyle name="Uwaga 3" xfId="31211" hidden="1"/>
    <cellStyle name="Uwaga 3" xfId="31200" hidden="1"/>
    <cellStyle name="Uwaga 3" xfId="31198" hidden="1"/>
    <cellStyle name="Uwaga 3" xfId="31196" hidden="1"/>
    <cellStyle name="Uwaga 3" xfId="31185" hidden="1"/>
    <cellStyle name="Uwaga 3" xfId="31183" hidden="1"/>
    <cellStyle name="Uwaga 3" xfId="31180" hidden="1"/>
    <cellStyle name="Uwaga 3" xfId="31170" hidden="1"/>
    <cellStyle name="Uwaga 3" xfId="31167" hidden="1"/>
    <cellStyle name="Uwaga 3" xfId="31164" hidden="1"/>
    <cellStyle name="Uwaga 3" xfId="31155" hidden="1"/>
    <cellStyle name="Uwaga 3" xfId="31152" hidden="1"/>
    <cellStyle name="Uwaga 3" xfId="31149" hidden="1"/>
    <cellStyle name="Uwaga 3" xfId="31140" hidden="1"/>
    <cellStyle name="Uwaga 3" xfId="31138" hidden="1"/>
    <cellStyle name="Uwaga 3" xfId="31136" hidden="1"/>
    <cellStyle name="Uwaga 3" xfId="31125" hidden="1"/>
    <cellStyle name="Uwaga 3" xfId="31122" hidden="1"/>
    <cellStyle name="Uwaga 3" xfId="31119" hidden="1"/>
    <cellStyle name="Uwaga 3" xfId="31110" hidden="1"/>
    <cellStyle name="Uwaga 3" xfId="31107" hidden="1"/>
    <cellStyle name="Uwaga 3" xfId="31104" hidden="1"/>
    <cellStyle name="Uwaga 3" xfId="31095" hidden="1"/>
    <cellStyle name="Uwaga 3" xfId="31092" hidden="1"/>
    <cellStyle name="Uwaga 3" xfId="31089" hidden="1"/>
    <cellStyle name="Uwaga 3" xfId="31082" hidden="1"/>
    <cellStyle name="Uwaga 3" xfId="31078" hidden="1"/>
    <cellStyle name="Uwaga 3" xfId="31075" hidden="1"/>
    <cellStyle name="Uwaga 3" xfId="31067" hidden="1"/>
    <cellStyle name="Uwaga 3" xfId="31063" hidden="1"/>
    <cellStyle name="Uwaga 3" xfId="31060" hidden="1"/>
    <cellStyle name="Uwaga 3" xfId="31052" hidden="1"/>
    <cellStyle name="Uwaga 3" xfId="31048" hidden="1"/>
    <cellStyle name="Uwaga 3" xfId="31044" hidden="1"/>
    <cellStyle name="Uwaga 3" xfId="31037" hidden="1"/>
    <cellStyle name="Uwaga 3" xfId="31033" hidden="1"/>
    <cellStyle name="Uwaga 3" xfId="31030" hidden="1"/>
    <cellStyle name="Uwaga 3" xfId="31022" hidden="1"/>
    <cellStyle name="Uwaga 3" xfId="31018" hidden="1"/>
    <cellStyle name="Uwaga 3" xfId="31015" hidden="1"/>
    <cellStyle name="Uwaga 3" xfId="31006" hidden="1"/>
    <cellStyle name="Uwaga 3" xfId="31001" hidden="1"/>
    <cellStyle name="Uwaga 3" xfId="30997" hidden="1"/>
    <cellStyle name="Uwaga 3" xfId="30991" hidden="1"/>
    <cellStyle name="Uwaga 3" xfId="30986" hidden="1"/>
    <cellStyle name="Uwaga 3" xfId="30982" hidden="1"/>
    <cellStyle name="Uwaga 3" xfId="30976" hidden="1"/>
    <cellStyle name="Uwaga 3" xfId="30971" hidden="1"/>
    <cellStyle name="Uwaga 3" xfId="30967" hidden="1"/>
    <cellStyle name="Uwaga 3" xfId="30962" hidden="1"/>
    <cellStyle name="Uwaga 3" xfId="30958" hidden="1"/>
    <cellStyle name="Uwaga 3" xfId="30954" hidden="1"/>
    <cellStyle name="Uwaga 3" xfId="30947" hidden="1"/>
    <cellStyle name="Uwaga 3" xfId="30942" hidden="1"/>
    <cellStyle name="Uwaga 3" xfId="30938" hidden="1"/>
    <cellStyle name="Uwaga 3" xfId="30931" hidden="1"/>
    <cellStyle name="Uwaga 3" xfId="30926" hidden="1"/>
    <cellStyle name="Uwaga 3" xfId="30922" hidden="1"/>
    <cellStyle name="Uwaga 3" xfId="30917" hidden="1"/>
    <cellStyle name="Uwaga 3" xfId="30912" hidden="1"/>
    <cellStyle name="Uwaga 3" xfId="30908" hidden="1"/>
    <cellStyle name="Uwaga 3" xfId="30902" hidden="1"/>
    <cellStyle name="Uwaga 3" xfId="30898" hidden="1"/>
    <cellStyle name="Uwaga 3" xfId="30895" hidden="1"/>
    <cellStyle name="Uwaga 3" xfId="30888" hidden="1"/>
    <cellStyle name="Uwaga 3" xfId="30883" hidden="1"/>
    <cellStyle name="Uwaga 3" xfId="30878" hidden="1"/>
    <cellStyle name="Uwaga 3" xfId="30872" hidden="1"/>
    <cellStyle name="Uwaga 3" xfId="30867" hidden="1"/>
    <cellStyle name="Uwaga 3" xfId="30862" hidden="1"/>
    <cellStyle name="Uwaga 3" xfId="30857" hidden="1"/>
    <cellStyle name="Uwaga 3" xfId="30852" hidden="1"/>
    <cellStyle name="Uwaga 3" xfId="30847" hidden="1"/>
    <cellStyle name="Uwaga 3" xfId="30843" hidden="1"/>
    <cellStyle name="Uwaga 3" xfId="30839" hidden="1"/>
    <cellStyle name="Uwaga 3" xfId="30834" hidden="1"/>
    <cellStyle name="Uwaga 3" xfId="30827" hidden="1"/>
    <cellStyle name="Uwaga 3" xfId="30822" hidden="1"/>
    <cellStyle name="Uwaga 3" xfId="30817" hidden="1"/>
    <cellStyle name="Uwaga 3" xfId="30811" hidden="1"/>
    <cellStyle name="Uwaga 3" xfId="30806" hidden="1"/>
    <cellStyle name="Uwaga 3" xfId="30802" hidden="1"/>
    <cellStyle name="Uwaga 3" xfId="30797" hidden="1"/>
    <cellStyle name="Uwaga 3" xfId="30792" hidden="1"/>
    <cellStyle name="Uwaga 3" xfId="30787" hidden="1"/>
    <cellStyle name="Uwaga 3" xfId="30783" hidden="1"/>
    <cellStyle name="Uwaga 3" xfId="30778" hidden="1"/>
    <cellStyle name="Uwaga 3" xfId="30773" hidden="1"/>
    <cellStyle name="Uwaga 3" xfId="30768" hidden="1"/>
    <cellStyle name="Uwaga 3" xfId="30764" hidden="1"/>
    <cellStyle name="Uwaga 3" xfId="30760" hidden="1"/>
    <cellStyle name="Uwaga 3" xfId="30753" hidden="1"/>
    <cellStyle name="Uwaga 3" xfId="30749" hidden="1"/>
    <cellStyle name="Uwaga 3" xfId="30744" hidden="1"/>
    <cellStyle name="Uwaga 3" xfId="30738" hidden="1"/>
    <cellStyle name="Uwaga 3" xfId="30734" hidden="1"/>
    <cellStyle name="Uwaga 3" xfId="30729" hidden="1"/>
    <cellStyle name="Uwaga 3" xfId="30723" hidden="1"/>
    <cellStyle name="Uwaga 3" xfId="30719" hidden="1"/>
    <cellStyle name="Uwaga 3" xfId="30715" hidden="1"/>
    <cellStyle name="Uwaga 3" xfId="30708" hidden="1"/>
    <cellStyle name="Uwaga 3" xfId="30704" hidden="1"/>
    <cellStyle name="Uwaga 3" xfId="30700" hidden="1"/>
    <cellStyle name="Uwaga 3" xfId="31564" hidden="1"/>
    <cellStyle name="Uwaga 3" xfId="31562" hidden="1"/>
    <cellStyle name="Uwaga 3" xfId="31560" hidden="1"/>
    <cellStyle name="Uwaga 3" xfId="31547" hidden="1"/>
    <cellStyle name="Uwaga 3" xfId="31546" hidden="1"/>
    <cellStyle name="Uwaga 3" xfId="31545" hidden="1"/>
    <cellStyle name="Uwaga 3" xfId="31532" hidden="1"/>
    <cellStyle name="Uwaga 3" xfId="31531" hidden="1"/>
    <cellStyle name="Uwaga 3" xfId="31530" hidden="1"/>
    <cellStyle name="Uwaga 3" xfId="31518" hidden="1"/>
    <cellStyle name="Uwaga 3" xfId="31516" hidden="1"/>
    <cellStyle name="Uwaga 3" xfId="31515" hidden="1"/>
    <cellStyle name="Uwaga 3" xfId="31502" hidden="1"/>
    <cellStyle name="Uwaga 3" xfId="31501" hidden="1"/>
    <cellStyle name="Uwaga 3" xfId="31500" hidden="1"/>
    <cellStyle name="Uwaga 3" xfId="31488" hidden="1"/>
    <cellStyle name="Uwaga 3" xfId="31486" hidden="1"/>
    <cellStyle name="Uwaga 3" xfId="31484" hidden="1"/>
    <cellStyle name="Uwaga 3" xfId="31473" hidden="1"/>
    <cellStyle name="Uwaga 3" xfId="31471" hidden="1"/>
    <cellStyle name="Uwaga 3" xfId="31469" hidden="1"/>
    <cellStyle name="Uwaga 3" xfId="31458" hidden="1"/>
    <cellStyle name="Uwaga 3" xfId="31456" hidden="1"/>
    <cellStyle name="Uwaga 3" xfId="31454" hidden="1"/>
    <cellStyle name="Uwaga 3" xfId="31443" hidden="1"/>
    <cellStyle name="Uwaga 3" xfId="31441" hidden="1"/>
    <cellStyle name="Uwaga 3" xfId="31439" hidden="1"/>
    <cellStyle name="Uwaga 3" xfId="31428" hidden="1"/>
    <cellStyle name="Uwaga 3" xfId="31426" hidden="1"/>
    <cellStyle name="Uwaga 3" xfId="31424" hidden="1"/>
    <cellStyle name="Uwaga 3" xfId="31413" hidden="1"/>
    <cellStyle name="Uwaga 3" xfId="31411" hidden="1"/>
    <cellStyle name="Uwaga 3" xfId="31409" hidden="1"/>
    <cellStyle name="Uwaga 3" xfId="31398" hidden="1"/>
    <cellStyle name="Uwaga 3" xfId="31396" hidden="1"/>
    <cellStyle name="Uwaga 3" xfId="31394" hidden="1"/>
    <cellStyle name="Uwaga 3" xfId="31383" hidden="1"/>
    <cellStyle name="Uwaga 3" xfId="31381" hidden="1"/>
    <cellStyle name="Uwaga 3" xfId="31379" hidden="1"/>
    <cellStyle name="Uwaga 3" xfId="31368" hidden="1"/>
    <cellStyle name="Uwaga 3" xfId="31366" hidden="1"/>
    <cellStyle name="Uwaga 3" xfId="31364" hidden="1"/>
    <cellStyle name="Uwaga 3" xfId="31353" hidden="1"/>
    <cellStyle name="Uwaga 3" xfId="31351" hidden="1"/>
    <cellStyle name="Uwaga 3" xfId="31349" hidden="1"/>
    <cellStyle name="Uwaga 3" xfId="31338" hidden="1"/>
    <cellStyle name="Uwaga 3" xfId="31336" hidden="1"/>
    <cellStyle name="Uwaga 3" xfId="31334" hidden="1"/>
    <cellStyle name="Uwaga 3" xfId="31323" hidden="1"/>
    <cellStyle name="Uwaga 3" xfId="31321" hidden="1"/>
    <cellStyle name="Uwaga 3" xfId="31319" hidden="1"/>
    <cellStyle name="Uwaga 3" xfId="31308" hidden="1"/>
    <cellStyle name="Uwaga 3" xfId="31306" hidden="1"/>
    <cellStyle name="Uwaga 3" xfId="31304" hidden="1"/>
    <cellStyle name="Uwaga 3" xfId="31293" hidden="1"/>
    <cellStyle name="Uwaga 3" xfId="31291" hidden="1"/>
    <cellStyle name="Uwaga 3" xfId="31289" hidden="1"/>
    <cellStyle name="Uwaga 3" xfId="31278" hidden="1"/>
    <cellStyle name="Uwaga 3" xfId="31276" hidden="1"/>
    <cellStyle name="Uwaga 3" xfId="31274" hidden="1"/>
    <cellStyle name="Uwaga 3" xfId="31263" hidden="1"/>
    <cellStyle name="Uwaga 3" xfId="31261" hidden="1"/>
    <cellStyle name="Uwaga 3" xfId="31259" hidden="1"/>
    <cellStyle name="Uwaga 3" xfId="31248" hidden="1"/>
    <cellStyle name="Uwaga 3" xfId="31246" hidden="1"/>
    <cellStyle name="Uwaga 3" xfId="31244" hidden="1"/>
    <cellStyle name="Uwaga 3" xfId="31233" hidden="1"/>
    <cellStyle name="Uwaga 3" xfId="31231" hidden="1"/>
    <cellStyle name="Uwaga 3" xfId="31229" hidden="1"/>
    <cellStyle name="Uwaga 3" xfId="31218" hidden="1"/>
    <cellStyle name="Uwaga 3" xfId="31216" hidden="1"/>
    <cellStyle name="Uwaga 3" xfId="31214" hidden="1"/>
    <cellStyle name="Uwaga 3" xfId="31203" hidden="1"/>
    <cellStyle name="Uwaga 3" xfId="31201" hidden="1"/>
    <cellStyle name="Uwaga 3" xfId="31199" hidden="1"/>
    <cellStyle name="Uwaga 3" xfId="31188" hidden="1"/>
    <cellStyle name="Uwaga 3" xfId="31186" hidden="1"/>
    <cellStyle name="Uwaga 3" xfId="31184" hidden="1"/>
    <cellStyle name="Uwaga 3" xfId="31173" hidden="1"/>
    <cellStyle name="Uwaga 3" xfId="31171" hidden="1"/>
    <cellStyle name="Uwaga 3" xfId="31168" hidden="1"/>
    <cellStyle name="Uwaga 3" xfId="31158" hidden="1"/>
    <cellStyle name="Uwaga 3" xfId="31156" hidden="1"/>
    <cellStyle name="Uwaga 3" xfId="31154" hidden="1"/>
    <cellStyle name="Uwaga 3" xfId="31143" hidden="1"/>
    <cellStyle name="Uwaga 3" xfId="31141" hidden="1"/>
    <cellStyle name="Uwaga 3" xfId="31139" hidden="1"/>
    <cellStyle name="Uwaga 3" xfId="31128" hidden="1"/>
    <cellStyle name="Uwaga 3" xfId="31126" hidden="1"/>
    <cellStyle name="Uwaga 3" xfId="31123" hidden="1"/>
    <cellStyle name="Uwaga 3" xfId="31113" hidden="1"/>
    <cellStyle name="Uwaga 3" xfId="31111" hidden="1"/>
    <cellStyle name="Uwaga 3" xfId="31108" hidden="1"/>
    <cellStyle name="Uwaga 3" xfId="31098" hidden="1"/>
    <cellStyle name="Uwaga 3" xfId="31096" hidden="1"/>
    <cellStyle name="Uwaga 3" xfId="31093" hidden="1"/>
    <cellStyle name="Uwaga 3" xfId="31084" hidden="1"/>
    <cellStyle name="Uwaga 3" xfId="31081" hidden="1"/>
    <cellStyle name="Uwaga 3" xfId="31077" hidden="1"/>
    <cellStyle name="Uwaga 3" xfId="31069" hidden="1"/>
    <cellStyle name="Uwaga 3" xfId="31066" hidden="1"/>
    <cellStyle name="Uwaga 3" xfId="31062" hidden="1"/>
    <cellStyle name="Uwaga 3" xfId="31054" hidden="1"/>
    <cellStyle name="Uwaga 3" xfId="31051" hidden="1"/>
    <cellStyle name="Uwaga 3" xfId="31047" hidden="1"/>
    <cellStyle name="Uwaga 3" xfId="31039" hidden="1"/>
    <cellStyle name="Uwaga 3" xfId="31036" hidden="1"/>
    <cellStyle name="Uwaga 3" xfId="31032" hidden="1"/>
    <cellStyle name="Uwaga 3" xfId="31024" hidden="1"/>
    <cellStyle name="Uwaga 3" xfId="31021" hidden="1"/>
    <cellStyle name="Uwaga 3" xfId="31017" hidden="1"/>
    <cellStyle name="Uwaga 3" xfId="31009" hidden="1"/>
    <cellStyle name="Uwaga 3" xfId="31005" hidden="1"/>
    <cellStyle name="Uwaga 3" xfId="31000" hidden="1"/>
    <cellStyle name="Uwaga 3" xfId="30994" hidden="1"/>
    <cellStyle name="Uwaga 3" xfId="30990" hidden="1"/>
    <cellStyle name="Uwaga 3" xfId="30985" hidden="1"/>
    <cellStyle name="Uwaga 3" xfId="30979" hidden="1"/>
    <cellStyle name="Uwaga 3" xfId="30975" hidden="1"/>
    <cellStyle name="Uwaga 3" xfId="30970" hidden="1"/>
    <cellStyle name="Uwaga 3" xfId="30964" hidden="1"/>
    <cellStyle name="Uwaga 3" xfId="30961" hidden="1"/>
    <cellStyle name="Uwaga 3" xfId="30957" hidden="1"/>
    <cellStyle name="Uwaga 3" xfId="30949" hidden="1"/>
    <cellStyle name="Uwaga 3" xfId="30946" hidden="1"/>
    <cellStyle name="Uwaga 3" xfId="30941" hidden="1"/>
    <cellStyle name="Uwaga 3" xfId="30934" hidden="1"/>
    <cellStyle name="Uwaga 3" xfId="30930" hidden="1"/>
    <cellStyle name="Uwaga 3" xfId="30925" hidden="1"/>
    <cellStyle name="Uwaga 3" xfId="30919" hidden="1"/>
    <cellStyle name="Uwaga 3" xfId="30915" hidden="1"/>
    <cellStyle name="Uwaga 3" xfId="30910" hidden="1"/>
    <cellStyle name="Uwaga 3" xfId="30904" hidden="1"/>
    <cellStyle name="Uwaga 3" xfId="30901" hidden="1"/>
    <cellStyle name="Uwaga 3" xfId="30897" hidden="1"/>
    <cellStyle name="Uwaga 3" xfId="30889" hidden="1"/>
    <cellStyle name="Uwaga 3" xfId="30884" hidden="1"/>
    <cellStyle name="Uwaga 3" xfId="30879" hidden="1"/>
    <cellStyle name="Uwaga 3" xfId="30874" hidden="1"/>
    <cellStyle name="Uwaga 3" xfId="30869" hidden="1"/>
    <cellStyle name="Uwaga 3" xfId="30864" hidden="1"/>
    <cellStyle name="Uwaga 3" xfId="30859" hidden="1"/>
    <cellStyle name="Uwaga 3" xfId="30854" hidden="1"/>
    <cellStyle name="Uwaga 3" xfId="30849" hidden="1"/>
    <cellStyle name="Uwaga 3" xfId="30844" hidden="1"/>
    <cellStyle name="Uwaga 3" xfId="30840" hidden="1"/>
    <cellStyle name="Uwaga 3" xfId="30835" hidden="1"/>
    <cellStyle name="Uwaga 3" xfId="30828" hidden="1"/>
    <cellStyle name="Uwaga 3" xfId="30823" hidden="1"/>
    <cellStyle name="Uwaga 3" xfId="30818" hidden="1"/>
    <cellStyle name="Uwaga 3" xfId="30813" hidden="1"/>
    <cellStyle name="Uwaga 3" xfId="30808" hidden="1"/>
    <cellStyle name="Uwaga 3" xfId="30803" hidden="1"/>
    <cellStyle name="Uwaga 3" xfId="30798" hidden="1"/>
    <cellStyle name="Uwaga 3" xfId="30793" hidden="1"/>
    <cellStyle name="Uwaga 3" xfId="30788" hidden="1"/>
    <cellStyle name="Uwaga 3" xfId="30784" hidden="1"/>
    <cellStyle name="Uwaga 3" xfId="30779" hidden="1"/>
    <cellStyle name="Uwaga 3" xfId="30774" hidden="1"/>
    <cellStyle name="Uwaga 3" xfId="30769" hidden="1"/>
    <cellStyle name="Uwaga 3" xfId="30765" hidden="1"/>
    <cellStyle name="Uwaga 3" xfId="30761" hidden="1"/>
    <cellStyle name="Uwaga 3" xfId="30754" hidden="1"/>
    <cellStyle name="Uwaga 3" xfId="30750" hidden="1"/>
    <cellStyle name="Uwaga 3" xfId="30745" hidden="1"/>
    <cellStyle name="Uwaga 3" xfId="30739" hidden="1"/>
    <cellStyle name="Uwaga 3" xfId="30735" hidden="1"/>
    <cellStyle name="Uwaga 3" xfId="30730" hidden="1"/>
    <cellStyle name="Uwaga 3" xfId="30724" hidden="1"/>
    <cellStyle name="Uwaga 3" xfId="30720" hidden="1"/>
    <cellStyle name="Uwaga 3" xfId="30716" hidden="1"/>
    <cellStyle name="Uwaga 3" xfId="30709" hidden="1"/>
    <cellStyle name="Uwaga 3" xfId="30705" hidden="1"/>
    <cellStyle name="Uwaga 3" xfId="30701" hidden="1"/>
    <cellStyle name="Uwaga 3" xfId="31568" hidden="1"/>
    <cellStyle name="Uwaga 3" xfId="31567" hidden="1"/>
    <cellStyle name="Uwaga 3" xfId="31565" hidden="1"/>
    <cellStyle name="Uwaga 3" xfId="31552" hidden="1"/>
    <cellStyle name="Uwaga 3" xfId="31550" hidden="1"/>
    <cellStyle name="Uwaga 3" xfId="31548" hidden="1"/>
    <cellStyle name="Uwaga 3" xfId="31538" hidden="1"/>
    <cellStyle name="Uwaga 3" xfId="31536" hidden="1"/>
    <cellStyle name="Uwaga 3" xfId="31534" hidden="1"/>
    <cellStyle name="Uwaga 3" xfId="31523" hidden="1"/>
    <cellStyle name="Uwaga 3" xfId="31521" hidden="1"/>
    <cellStyle name="Uwaga 3" xfId="31519" hidden="1"/>
    <cellStyle name="Uwaga 3" xfId="31506" hidden="1"/>
    <cellStyle name="Uwaga 3" xfId="31504" hidden="1"/>
    <cellStyle name="Uwaga 3" xfId="31503" hidden="1"/>
    <cellStyle name="Uwaga 3" xfId="31490" hidden="1"/>
    <cellStyle name="Uwaga 3" xfId="31489" hidden="1"/>
    <cellStyle name="Uwaga 3" xfId="31487" hidden="1"/>
    <cellStyle name="Uwaga 3" xfId="31475" hidden="1"/>
    <cellStyle name="Uwaga 3" xfId="31474" hidden="1"/>
    <cellStyle name="Uwaga 3" xfId="31472" hidden="1"/>
    <cellStyle name="Uwaga 3" xfId="31460" hidden="1"/>
    <cellStyle name="Uwaga 3" xfId="31459" hidden="1"/>
    <cellStyle name="Uwaga 3" xfId="31457" hidden="1"/>
    <cellStyle name="Uwaga 3" xfId="31445" hidden="1"/>
    <cellStyle name="Uwaga 3" xfId="31444" hidden="1"/>
    <cellStyle name="Uwaga 3" xfId="31442" hidden="1"/>
    <cellStyle name="Uwaga 3" xfId="31430" hidden="1"/>
    <cellStyle name="Uwaga 3" xfId="31429" hidden="1"/>
    <cellStyle name="Uwaga 3" xfId="31427" hidden="1"/>
    <cellStyle name="Uwaga 3" xfId="31415" hidden="1"/>
    <cellStyle name="Uwaga 3" xfId="31414" hidden="1"/>
    <cellStyle name="Uwaga 3" xfId="31412" hidden="1"/>
    <cellStyle name="Uwaga 3" xfId="31400" hidden="1"/>
    <cellStyle name="Uwaga 3" xfId="31399" hidden="1"/>
    <cellStyle name="Uwaga 3" xfId="31397" hidden="1"/>
    <cellStyle name="Uwaga 3" xfId="31385" hidden="1"/>
    <cellStyle name="Uwaga 3" xfId="31384" hidden="1"/>
    <cellStyle name="Uwaga 3" xfId="31382" hidden="1"/>
    <cellStyle name="Uwaga 3" xfId="31370" hidden="1"/>
    <cellStyle name="Uwaga 3" xfId="31369" hidden="1"/>
    <cellStyle name="Uwaga 3" xfId="31367" hidden="1"/>
    <cellStyle name="Uwaga 3" xfId="31355" hidden="1"/>
    <cellStyle name="Uwaga 3" xfId="31354" hidden="1"/>
    <cellStyle name="Uwaga 3" xfId="31352" hidden="1"/>
    <cellStyle name="Uwaga 3" xfId="31340" hidden="1"/>
    <cellStyle name="Uwaga 3" xfId="31339" hidden="1"/>
    <cellStyle name="Uwaga 3" xfId="31337" hidden="1"/>
    <cellStyle name="Uwaga 3" xfId="31325" hidden="1"/>
    <cellStyle name="Uwaga 3" xfId="31324" hidden="1"/>
    <cellStyle name="Uwaga 3" xfId="31322" hidden="1"/>
    <cellStyle name="Uwaga 3" xfId="31310" hidden="1"/>
    <cellStyle name="Uwaga 3" xfId="31309" hidden="1"/>
    <cellStyle name="Uwaga 3" xfId="31307" hidden="1"/>
    <cellStyle name="Uwaga 3" xfId="31295" hidden="1"/>
    <cellStyle name="Uwaga 3" xfId="31294" hidden="1"/>
    <cellStyle name="Uwaga 3" xfId="31292" hidden="1"/>
    <cellStyle name="Uwaga 3" xfId="31280" hidden="1"/>
    <cellStyle name="Uwaga 3" xfId="31279" hidden="1"/>
    <cellStyle name="Uwaga 3" xfId="31277" hidden="1"/>
    <cellStyle name="Uwaga 3" xfId="31265" hidden="1"/>
    <cellStyle name="Uwaga 3" xfId="31264" hidden="1"/>
    <cellStyle name="Uwaga 3" xfId="31262" hidden="1"/>
    <cellStyle name="Uwaga 3" xfId="31250" hidden="1"/>
    <cellStyle name="Uwaga 3" xfId="31249" hidden="1"/>
    <cellStyle name="Uwaga 3" xfId="31247" hidden="1"/>
    <cellStyle name="Uwaga 3" xfId="31235" hidden="1"/>
    <cellStyle name="Uwaga 3" xfId="31234" hidden="1"/>
    <cellStyle name="Uwaga 3" xfId="31232" hidden="1"/>
    <cellStyle name="Uwaga 3" xfId="31220" hidden="1"/>
    <cellStyle name="Uwaga 3" xfId="31219" hidden="1"/>
    <cellStyle name="Uwaga 3" xfId="31217" hidden="1"/>
    <cellStyle name="Uwaga 3" xfId="31205" hidden="1"/>
    <cellStyle name="Uwaga 3" xfId="31204" hidden="1"/>
    <cellStyle name="Uwaga 3" xfId="31202" hidden="1"/>
    <cellStyle name="Uwaga 3" xfId="31190" hidden="1"/>
    <cellStyle name="Uwaga 3" xfId="31189" hidden="1"/>
    <cellStyle name="Uwaga 3" xfId="31187" hidden="1"/>
    <cellStyle name="Uwaga 3" xfId="31175" hidden="1"/>
    <cellStyle name="Uwaga 3" xfId="31174" hidden="1"/>
    <cellStyle name="Uwaga 3" xfId="31172" hidden="1"/>
    <cellStyle name="Uwaga 3" xfId="31160" hidden="1"/>
    <cellStyle name="Uwaga 3" xfId="31159" hidden="1"/>
    <cellStyle name="Uwaga 3" xfId="31157" hidden="1"/>
    <cellStyle name="Uwaga 3" xfId="31145" hidden="1"/>
    <cellStyle name="Uwaga 3" xfId="31144" hidden="1"/>
    <cellStyle name="Uwaga 3" xfId="31142" hidden="1"/>
    <cellStyle name="Uwaga 3" xfId="31130" hidden="1"/>
    <cellStyle name="Uwaga 3" xfId="31129" hidden="1"/>
    <cellStyle name="Uwaga 3" xfId="31127" hidden="1"/>
    <cellStyle name="Uwaga 3" xfId="31115" hidden="1"/>
    <cellStyle name="Uwaga 3" xfId="31114" hidden="1"/>
    <cellStyle name="Uwaga 3" xfId="31112" hidden="1"/>
    <cellStyle name="Uwaga 3" xfId="31100" hidden="1"/>
    <cellStyle name="Uwaga 3" xfId="31099" hidden="1"/>
    <cellStyle name="Uwaga 3" xfId="31097" hidden="1"/>
    <cellStyle name="Uwaga 3" xfId="31085" hidden="1"/>
    <cellStyle name="Uwaga 3" xfId="31083" hidden="1"/>
    <cellStyle name="Uwaga 3" xfId="31080" hidden="1"/>
    <cellStyle name="Uwaga 3" xfId="31070" hidden="1"/>
    <cellStyle name="Uwaga 3" xfId="31068" hidden="1"/>
    <cellStyle name="Uwaga 3" xfId="31065" hidden="1"/>
    <cellStyle name="Uwaga 3" xfId="31055" hidden="1"/>
    <cellStyle name="Uwaga 3" xfId="31053" hidden="1"/>
    <cellStyle name="Uwaga 3" xfId="31050" hidden="1"/>
    <cellStyle name="Uwaga 3" xfId="31040" hidden="1"/>
    <cellStyle name="Uwaga 3" xfId="31038" hidden="1"/>
    <cellStyle name="Uwaga 3" xfId="31035" hidden="1"/>
    <cellStyle name="Uwaga 3" xfId="31025" hidden="1"/>
    <cellStyle name="Uwaga 3" xfId="31023" hidden="1"/>
    <cellStyle name="Uwaga 3" xfId="31020" hidden="1"/>
    <cellStyle name="Uwaga 3" xfId="31010" hidden="1"/>
    <cellStyle name="Uwaga 3" xfId="31008" hidden="1"/>
    <cellStyle name="Uwaga 3" xfId="31004" hidden="1"/>
    <cellStyle name="Uwaga 3" xfId="30995" hidden="1"/>
    <cellStyle name="Uwaga 3" xfId="30992" hidden="1"/>
    <cellStyle name="Uwaga 3" xfId="30988" hidden="1"/>
    <cellStyle name="Uwaga 3" xfId="30980" hidden="1"/>
    <cellStyle name="Uwaga 3" xfId="30978" hidden="1"/>
    <cellStyle name="Uwaga 3" xfId="30974" hidden="1"/>
    <cellStyle name="Uwaga 3" xfId="30965" hidden="1"/>
    <cellStyle name="Uwaga 3" xfId="30963" hidden="1"/>
    <cellStyle name="Uwaga 3" xfId="30960" hidden="1"/>
    <cellStyle name="Uwaga 3" xfId="30950" hidden="1"/>
    <cellStyle name="Uwaga 3" xfId="30948" hidden="1"/>
    <cellStyle name="Uwaga 3" xfId="30943" hidden="1"/>
    <cellStyle name="Uwaga 3" xfId="30935" hidden="1"/>
    <cellStyle name="Uwaga 3" xfId="30933" hidden="1"/>
    <cellStyle name="Uwaga 3" xfId="30928" hidden="1"/>
    <cellStyle name="Uwaga 3" xfId="30920" hidden="1"/>
    <cellStyle name="Uwaga 3" xfId="30918" hidden="1"/>
    <cellStyle name="Uwaga 3" xfId="30913" hidden="1"/>
    <cellStyle name="Uwaga 3" xfId="30905" hidden="1"/>
    <cellStyle name="Uwaga 3" xfId="30903" hidden="1"/>
    <cellStyle name="Uwaga 3" xfId="30899" hidden="1"/>
    <cellStyle name="Uwaga 3" xfId="30890" hidden="1"/>
    <cellStyle name="Uwaga 3" xfId="30887" hidden="1"/>
    <cellStyle name="Uwaga 3" xfId="30882" hidden="1"/>
    <cellStyle name="Uwaga 3" xfId="30875" hidden="1"/>
    <cellStyle name="Uwaga 3" xfId="30871" hidden="1"/>
    <cellStyle name="Uwaga 3" xfId="30866" hidden="1"/>
    <cellStyle name="Uwaga 3" xfId="30860" hidden="1"/>
    <cellStyle name="Uwaga 3" xfId="30856" hidden="1"/>
    <cellStyle name="Uwaga 3" xfId="30851" hidden="1"/>
    <cellStyle name="Uwaga 3" xfId="30845" hidden="1"/>
    <cellStyle name="Uwaga 3" xfId="30842" hidden="1"/>
    <cellStyle name="Uwaga 3" xfId="30838" hidden="1"/>
    <cellStyle name="Uwaga 3" xfId="30829" hidden="1"/>
    <cellStyle name="Uwaga 3" xfId="30824" hidden="1"/>
    <cellStyle name="Uwaga 3" xfId="30819" hidden="1"/>
    <cellStyle name="Uwaga 3" xfId="30814" hidden="1"/>
    <cellStyle name="Uwaga 3" xfId="30809" hidden="1"/>
    <cellStyle name="Uwaga 3" xfId="30804" hidden="1"/>
    <cellStyle name="Uwaga 3" xfId="30799" hidden="1"/>
    <cellStyle name="Uwaga 3" xfId="30794" hidden="1"/>
    <cellStyle name="Uwaga 3" xfId="30789" hidden="1"/>
    <cellStyle name="Uwaga 3" xfId="30785" hidden="1"/>
    <cellStyle name="Uwaga 3" xfId="30780" hidden="1"/>
    <cellStyle name="Uwaga 3" xfId="30775" hidden="1"/>
    <cellStyle name="Uwaga 3" xfId="30770" hidden="1"/>
    <cellStyle name="Uwaga 3" xfId="30766" hidden="1"/>
    <cellStyle name="Uwaga 3" xfId="30762" hidden="1"/>
    <cellStyle name="Uwaga 3" xfId="30755" hidden="1"/>
    <cellStyle name="Uwaga 3" xfId="30751" hidden="1"/>
    <cellStyle name="Uwaga 3" xfId="30746" hidden="1"/>
    <cellStyle name="Uwaga 3" xfId="30740" hidden="1"/>
    <cellStyle name="Uwaga 3" xfId="30736" hidden="1"/>
    <cellStyle name="Uwaga 3" xfId="30731" hidden="1"/>
    <cellStyle name="Uwaga 3" xfId="30725" hidden="1"/>
    <cellStyle name="Uwaga 3" xfId="30721" hidden="1"/>
    <cellStyle name="Uwaga 3" xfId="30717" hidden="1"/>
    <cellStyle name="Uwaga 3" xfId="30710" hidden="1"/>
    <cellStyle name="Uwaga 3" xfId="30706" hidden="1"/>
    <cellStyle name="Uwaga 3" xfId="30702" hidden="1"/>
    <cellStyle name="Uwaga 3" xfId="26734" hidden="1"/>
    <cellStyle name="Uwaga 3" xfId="25787" hidden="1"/>
    <cellStyle name="Uwaga 3" xfId="25751" hidden="1"/>
    <cellStyle name="Uwaga 3" xfId="21810" hidden="1"/>
    <cellStyle name="Uwaga 3" xfId="20827" hidden="1"/>
    <cellStyle name="Uwaga 3" xfId="20824" hidden="1"/>
    <cellStyle name="Uwaga 3" xfId="19794" hidden="1"/>
    <cellStyle name="Uwaga 3" xfId="19790" hidden="1"/>
    <cellStyle name="Uwaga 3" xfId="19786" hidden="1"/>
    <cellStyle name="Uwaga 3" xfId="19755" hidden="1"/>
    <cellStyle name="Uwaga 3" xfId="19751" hidden="1"/>
    <cellStyle name="Uwaga 3" xfId="19747" hidden="1"/>
    <cellStyle name="Uwaga 3" xfId="19704" hidden="1"/>
    <cellStyle name="Uwaga 3" xfId="19700" hidden="1"/>
    <cellStyle name="Uwaga 3" xfId="19696" hidden="1"/>
    <cellStyle name="Uwaga 3" xfId="19659" hidden="1"/>
    <cellStyle name="Uwaga 3" xfId="19654" hidden="1"/>
    <cellStyle name="Uwaga 3" xfId="19651" hidden="1"/>
    <cellStyle name="Uwaga 3" xfId="19623" hidden="1"/>
    <cellStyle name="Uwaga 3" xfId="19618" hidden="1"/>
    <cellStyle name="Uwaga 3" xfId="19613" hidden="1"/>
    <cellStyle name="Uwaga 3" xfId="19585" hidden="1"/>
    <cellStyle name="Uwaga 3" xfId="19580" hidden="1"/>
    <cellStyle name="Uwaga 3" xfId="19575" hidden="1"/>
    <cellStyle name="Uwaga 3" xfId="19543" hidden="1"/>
    <cellStyle name="Uwaga 3" xfId="19538" hidden="1"/>
    <cellStyle name="Uwaga 3" xfId="19533" hidden="1"/>
    <cellStyle name="Uwaga 3" xfId="19492" hidden="1"/>
    <cellStyle name="Uwaga 3" xfId="19486" hidden="1"/>
    <cellStyle name="Uwaga 3" xfId="19479" hidden="1"/>
    <cellStyle name="Uwaga 3" xfId="19451" hidden="1"/>
    <cellStyle name="Uwaga 3" xfId="19447" hidden="1"/>
    <cellStyle name="Uwaga 3" xfId="19442" hidden="1"/>
    <cellStyle name="Uwaga 3" xfId="19413" hidden="1"/>
    <cellStyle name="Uwaga 3" xfId="19408" hidden="1"/>
    <cellStyle name="Uwaga 3" xfId="19402" hidden="1"/>
    <cellStyle name="Uwaga 3" xfId="19370" hidden="1"/>
    <cellStyle name="Uwaga 3" xfId="19366" hidden="1"/>
    <cellStyle name="Uwaga 3" xfId="19359" hidden="1"/>
    <cellStyle name="Uwaga 3" xfId="19319" hidden="1"/>
    <cellStyle name="Uwaga 3" xfId="19313" hidden="1"/>
    <cellStyle name="Uwaga 3" xfId="19309" hidden="1"/>
    <cellStyle name="Uwaga 3" xfId="19281" hidden="1"/>
    <cellStyle name="Uwaga 3" xfId="19276" hidden="1"/>
    <cellStyle name="Uwaga 3" xfId="19271" hidden="1"/>
    <cellStyle name="Uwaga 3" xfId="19242" hidden="1"/>
    <cellStyle name="Uwaga 3" xfId="19235" hidden="1"/>
    <cellStyle name="Uwaga 3" xfId="19229" hidden="1"/>
    <cellStyle name="Uwaga 3" xfId="19195" hidden="1"/>
    <cellStyle name="Uwaga 3" xfId="19189" hidden="1"/>
    <cellStyle name="Uwaga 3" xfId="19184" hidden="1"/>
    <cellStyle name="Uwaga 3" xfId="19146" hidden="1"/>
    <cellStyle name="Uwaga 3" xfId="19143" hidden="1"/>
    <cellStyle name="Uwaga 3" xfId="19139" hidden="1"/>
    <cellStyle name="Uwaga 3" xfId="19109" hidden="1"/>
    <cellStyle name="Uwaga 3" xfId="19104" hidden="1"/>
    <cellStyle name="Uwaga 3" xfId="19100" hidden="1"/>
    <cellStyle name="Uwaga 3" xfId="19068" hidden="1"/>
    <cellStyle name="Uwaga 3" xfId="19062" hidden="1"/>
    <cellStyle name="Uwaga 3" xfId="19058" hidden="1"/>
    <cellStyle name="Uwaga 3" xfId="19025" hidden="1"/>
    <cellStyle name="Uwaga 3" xfId="19020" hidden="1"/>
    <cellStyle name="Uwaga 3" xfId="19016" hidden="1"/>
    <cellStyle name="Uwaga 3" xfId="18976" hidden="1"/>
    <cellStyle name="Uwaga 3" xfId="18972" hidden="1"/>
    <cellStyle name="Uwaga 3" xfId="18968" hidden="1"/>
    <cellStyle name="Uwaga 3" xfId="18938" hidden="1"/>
    <cellStyle name="Uwaga 3" xfId="18934" hidden="1"/>
    <cellStyle name="Uwaga 3" xfId="18930" hidden="1"/>
    <cellStyle name="Uwaga 3" xfId="18898" hidden="1"/>
    <cellStyle name="Uwaga 3" xfId="18892" hidden="1"/>
    <cellStyle name="Uwaga 3" xfId="18888" hidden="1"/>
    <cellStyle name="Uwaga 3" xfId="18850" hidden="1"/>
    <cellStyle name="Uwaga 3" xfId="18846" hidden="1"/>
    <cellStyle name="Uwaga 3" xfId="18842" hidden="1"/>
    <cellStyle name="Uwaga 3" xfId="18805" hidden="1"/>
    <cellStyle name="Uwaga 3" xfId="18801" hidden="1"/>
    <cellStyle name="Uwaga 3" xfId="18797" hidden="1"/>
    <cellStyle name="Uwaga 3" xfId="18768" hidden="1"/>
    <cellStyle name="Uwaga 3" xfId="18764" hidden="1"/>
    <cellStyle name="Uwaga 3" xfId="18759" hidden="1"/>
    <cellStyle name="Uwaga 3" xfId="18727" hidden="1"/>
    <cellStyle name="Uwaga 3" xfId="18722" hidden="1"/>
    <cellStyle name="Uwaga 3" xfId="18717" hidden="1"/>
    <cellStyle name="Uwaga 3" xfId="18682" hidden="1"/>
    <cellStyle name="Uwaga 3" xfId="18677" hidden="1"/>
    <cellStyle name="Uwaga 3" xfId="18672" hidden="1"/>
    <cellStyle name="Uwaga 3" xfId="18634" hidden="1"/>
    <cellStyle name="Uwaga 3" xfId="18629" hidden="1"/>
    <cellStyle name="Uwaga 3" xfId="18624" hidden="1"/>
    <cellStyle name="Uwaga 3" xfId="18598" hidden="1"/>
    <cellStyle name="Uwaga 3" xfId="18593" hidden="1"/>
    <cellStyle name="Uwaga 3" xfId="18588" hidden="1"/>
    <cellStyle name="Uwaga 3" xfId="18556" hidden="1"/>
    <cellStyle name="Uwaga 3" xfId="18551" hidden="1"/>
    <cellStyle name="Uwaga 3" xfId="18545" hidden="1"/>
    <cellStyle name="Uwaga 3" xfId="18515" hidden="1"/>
    <cellStyle name="Uwaga 3" xfId="18509" hidden="1"/>
    <cellStyle name="Uwaga 3" xfId="18502" hidden="1"/>
    <cellStyle name="Uwaga 3" xfId="18464" hidden="1"/>
    <cellStyle name="Uwaga 3" xfId="18459" hidden="1"/>
    <cellStyle name="Uwaga 3" xfId="18454" hidden="1"/>
    <cellStyle name="Uwaga 3" xfId="18425" hidden="1"/>
    <cellStyle name="Uwaga 3" xfId="18419" hidden="1"/>
    <cellStyle name="Uwaga 3" xfId="18413" hidden="1"/>
    <cellStyle name="Uwaga 3" xfId="18384" hidden="1"/>
    <cellStyle name="Uwaga 3" xfId="18377" hidden="1"/>
    <cellStyle name="Uwaga 3" xfId="18370" hidden="1"/>
    <cellStyle name="Uwaga 3" xfId="18335" hidden="1"/>
    <cellStyle name="Uwaga 3" xfId="18330" hidden="1"/>
    <cellStyle name="Uwaga 3" xfId="18325" hidden="1"/>
    <cellStyle name="Uwaga 3" xfId="18291" hidden="1"/>
    <cellStyle name="Uwaga 3" xfId="18287" hidden="1"/>
    <cellStyle name="Uwaga 3" xfId="18283" hidden="1"/>
    <cellStyle name="Uwaga 3" xfId="18252" hidden="1"/>
    <cellStyle name="Uwaga 3" xfId="18246" hidden="1"/>
    <cellStyle name="Uwaga 3" xfId="18241" hidden="1"/>
    <cellStyle name="Uwaga 3" xfId="18209" hidden="1"/>
    <cellStyle name="Uwaga 3" xfId="18204" hidden="1"/>
    <cellStyle name="Uwaga 3" xfId="18199" hidden="1"/>
    <cellStyle name="Uwaga 3" xfId="18165" hidden="1"/>
    <cellStyle name="Uwaga 3" xfId="18161" hidden="1"/>
    <cellStyle name="Uwaga 3" xfId="18157" hidden="1"/>
    <cellStyle name="Uwaga 3" xfId="18122" hidden="1"/>
    <cellStyle name="Uwaga 3" xfId="18119" hidden="1"/>
    <cellStyle name="Uwaga 3" xfId="18114" hidden="1"/>
    <cellStyle name="Uwaga 3" xfId="18080" hidden="1"/>
    <cellStyle name="Uwaga 3" xfId="18077" hidden="1"/>
    <cellStyle name="Uwaga 3" xfId="18072" hidden="1"/>
    <cellStyle name="Uwaga 3" xfId="18038" hidden="1"/>
    <cellStyle name="Uwaga 3" xfId="18035" hidden="1"/>
    <cellStyle name="Uwaga 3" xfId="18030" hidden="1"/>
    <cellStyle name="Uwaga 3" xfId="17996" hidden="1"/>
    <cellStyle name="Uwaga 3" xfId="17993" hidden="1"/>
    <cellStyle name="Uwaga 3" xfId="17988" hidden="1"/>
    <cellStyle name="Uwaga 3" xfId="17954" hidden="1"/>
    <cellStyle name="Uwaga 3" xfId="17951" hidden="1"/>
    <cellStyle name="Uwaga 3" xfId="17945" hidden="1"/>
    <cellStyle name="Uwaga 3" xfId="17912" hidden="1"/>
    <cellStyle name="Uwaga 3" xfId="17909" hidden="1"/>
    <cellStyle name="Uwaga 3" xfId="17903" hidden="1"/>
    <cellStyle name="Uwaga 3" xfId="17870" hidden="1"/>
    <cellStyle name="Uwaga 3" xfId="17867" hidden="1"/>
    <cellStyle name="Uwaga 3" xfId="17860" hidden="1"/>
    <cellStyle name="Uwaga 3" xfId="17828" hidden="1"/>
    <cellStyle name="Uwaga 3" xfId="17824" hidden="1"/>
    <cellStyle name="Uwaga 3" xfId="17817" hidden="1"/>
    <cellStyle name="Uwaga 3" xfId="17786" hidden="1"/>
    <cellStyle name="Uwaga 3" xfId="17781" hidden="1"/>
    <cellStyle name="Uwaga 3" xfId="17773" hidden="1"/>
    <cellStyle name="Uwaga 3" xfId="17744" hidden="1"/>
    <cellStyle name="Uwaga 3" xfId="17739" hidden="1"/>
    <cellStyle name="Uwaga 3" xfId="17730" hidden="1"/>
    <cellStyle name="Uwaga 3" xfId="17702" hidden="1"/>
    <cellStyle name="Uwaga 3" xfId="17697" hidden="1"/>
    <cellStyle name="Uwaga 3" xfId="17685" hidden="1"/>
    <cellStyle name="Uwaga 3" xfId="17660" hidden="1"/>
    <cellStyle name="Uwaga 3" xfId="17654" hidden="1"/>
    <cellStyle name="Uwaga 3" xfId="17643" hidden="1"/>
    <cellStyle name="Uwaga 3" xfId="17618" hidden="1"/>
    <cellStyle name="Uwaga 3" xfId="17611" hidden="1"/>
    <cellStyle name="Uwaga 3" xfId="17597" hidden="1"/>
    <cellStyle name="Uwaga 3" xfId="17576" hidden="1"/>
    <cellStyle name="Uwaga 3" xfId="17567" hidden="1"/>
    <cellStyle name="Uwaga 3" xfId="17554" hidden="1"/>
    <cellStyle name="Uwaga 3" xfId="17534" hidden="1"/>
    <cellStyle name="Uwaga 3" xfId="17523" hidden="1"/>
    <cellStyle name="Uwaga 3" xfId="17509" hidden="1"/>
    <cellStyle name="Uwaga 3" xfId="17492" hidden="1"/>
    <cellStyle name="Uwaga 3" xfId="17479" hidden="1"/>
    <cellStyle name="Uwaga 3" xfId="17466" hidden="1"/>
    <cellStyle name="Uwaga 3" xfId="17450" hidden="1"/>
    <cellStyle name="Uwaga 3" xfId="17437" hidden="1"/>
    <cellStyle name="Uwaga 3" xfId="17424" hidden="1"/>
    <cellStyle name="Uwaga 3" xfId="31692" hidden="1"/>
    <cellStyle name="Uwaga 3" xfId="31693" hidden="1"/>
    <cellStyle name="Uwaga 3" xfId="31695" hidden="1"/>
    <cellStyle name="Uwaga 3" xfId="31707" hidden="1"/>
    <cellStyle name="Uwaga 3" xfId="31708" hidden="1"/>
    <cellStyle name="Uwaga 3" xfId="31713" hidden="1"/>
    <cellStyle name="Uwaga 3" xfId="31722" hidden="1"/>
    <cellStyle name="Uwaga 3" xfId="31723" hidden="1"/>
    <cellStyle name="Uwaga 3" xfId="31728" hidden="1"/>
    <cellStyle name="Uwaga 3" xfId="31737" hidden="1"/>
    <cellStyle name="Uwaga 3" xfId="31738" hidden="1"/>
    <cellStyle name="Uwaga 3" xfId="31739" hidden="1"/>
    <cellStyle name="Uwaga 3" xfId="31752" hidden="1"/>
    <cellStyle name="Uwaga 3" xfId="31757" hidden="1"/>
    <cellStyle name="Uwaga 3" xfId="31762" hidden="1"/>
    <cellStyle name="Uwaga 3" xfId="31772" hidden="1"/>
    <cellStyle name="Uwaga 3" xfId="31777" hidden="1"/>
    <cellStyle name="Uwaga 3" xfId="31781" hidden="1"/>
    <cellStyle name="Uwaga 3" xfId="31788" hidden="1"/>
    <cellStyle name="Uwaga 3" xfId="31793" hidden="1"/>
    <cellStyle name="Uwaga 3" xfId="31796" hidden="1"/>
    <cellStyle name="Uwaga 3" xfId="31802" hidden="1"/>
    <cellStyle name="Uwaga 3" xfId="31807" hidden="1"/>
    <cellStyle name="Uwaga 3" xfId="31811" hidden="1"/>
    <cellStyle name="Uwaga 3" xfId="31812" hidden="1"/>
    <cellStyle name="Uwaga 3" xfId="31813" hidden="1"/>
    <cellStyle name="Uwaga 3" xfId="31817" hidden="1"/>
    <cellStyle name="Uwaga 3" xfId="31829" hidden="1"/>
    <cellStyle name="Uwaga 3" xfId="31834" hidden="1"/>
    <cellStyle name="Uwaga 3" xfId="31839" hidden="1"/>
    <cellStyle name="Uwaga 3" xfId="31844" hidden="1"/>
    <cellStyle name="Uwaga 3" xfId="31849" hidden="1"/>
    <cellStyle name="Uwaga 3" xfId="31854" hidden="1"/>
    <cellStyle name="Uwaga 3" xfId="31858" hidden="1"/>
    <cellStyle name="Uwaga 3" xfId="31862" hidden="1"/>
    <cellStyle name="Uwaga 3" xfId="31867" hidden="1"/>
    <cellStyle name="Uwaga 3" xfId="31872" hidden="1"/>
    <cellStyle name="Uwaga 3" xfId="31873" hidden="1"/>
    <cellStyle name="Uwaga 3" xfId="31875" hidden="1"/>
    <cellStyle name="Uwaga 3" xfId="31888" hidden="1"/>
    <cellStyle name="Uwaga 3" xfId="31892" hidden="1"/>
    <cellStyle name="Uwaga 3" xfId="31897" hidden="1"/>
    <cellStyle name="Uwaga 3" xfId="31904" hidden="1"/>
    <cellStyle name="Uwaga 3" xfId="31908" hidden="1"/>
    <cellStyle name="Uwaga 3" xfId="31913" hidden="1"/>
    <cellStyle name="Uwaga 3" xfId="31918" hidden="1"/>
    <cellStyle name="Uwaga 3" xfId="31921" hidden="1"/>
    <cellStyle name="Uwaga 3" xfId="31926" hidden="1"/>
    <cellStyle name="Uwaga 3" xfId="31932" hidden="1"/>
    <cellStyle name="Uwaga 3" xfId="31933" hidden="1"/>
    <cellStyle name="Uwaga 3" xfId="31936" hidden="1"/>
    <cellStyle name="Uwaga 3" xfId="31949" hidden="1"/>
    <cellStyle name="Uwaga 3" xfId="31953" hidden="1"/>
    <cellStyle name="Uwaga 3" xfId="31958" hidden="1"/>
    <cellStyle name="Uwaga 3" xfId="31965" hidden="1"/>
    <cellStyle name="Uwaga 3" xfId="31970" hidden="1"/>
    <cellStyle name="Uwaga 3" xfId="31974" hidden="1"/>
    <cellStyle name="Uwaga 3" xfId="31979" hidden="1"/>
    <cellStyle name="Uwaga 3" xfId="31983" hidden="1"/>
    <cellStyle name="Uwaga 3" xfId="31988" hidden="1"/>
    <cellStyle name="Uwaga 3" xfId="31992" hidden="1"/>
    <cellStyle name="Uwaga 3" xfId="31993" hidden="1"/>
    <cellStyle name="Uwaga 3" xfId="31995" hidden="1"/>
    <cellStyle name="Uwaga 3" xfId="32007" hidden="1"/>
    <cellStyle name="Uwaga 3" xfId="32008" hidden="1"/>
    <cellStyle name="Uwaga 3" xfId="32010" hidden="1"/>
    <cellStyle name="Uwaga 3" xfId="32022" hidden="1"/>
    <cellStyle name="Uwaga 3" xfId="32024" hidden="1"/>
    <cellStyle name="Uwaga 3" xfId="32027" hidden="1"/>
    <cellStyle name="Uwaga 3" xfId="32037" hidden="1"/>
    <cellStyle name="Uwaga 3" xfId="32038" hidden="1"/>
    <cellStyle name="Uwaga 3" xfId="32040" hidden="1"/>
    <cellStyle name="Uwaga 3" xfId="32052" hidden="1"/>
    <cellStyle name="Uwaga 3" xfId="32053" hidden="1"/>
    <cellStyle name="Uwaga 3" xfId="32054" hidden="1"/>
    <cellStyle name="Uwaga 3" xfId="32068" hidden="1"/>
    <cellStyle name="Uwaga 3" xfId="32071" hidden="1"/>
    <cellStyle name="Uwaga 3" xfId="32075" hidden="1"/>
    <cellStyle name="Uwaga 3" xfId="32083" hidden="1"/>
    <cellStyle name="Uwaga 3" xfId="32086" hidden="1"/>
    <cellStyle name="Uwaga 3" xfId="32090" hidden="1"/>
    <cellStyle name="Uwaga 3" xfId="32098" hidden="1"/>
    <cellStyle name="Uwaga 3" xfId="32101" hidden="1"/>
    <cellStyle name="Uwaga 3" xfId="32105" hidden="1"/>
    <cellStyle name="Uwaga 3" xfId="32112" hidden="1"/>
    <cellStyle name="Uwaga 3" xfId="32113" hidden="1"/>
    <cellStyle name="Uwaga 3" xfId="32115" hidden="1"/>
    <cellStyle name="Uwaga 3" xfId="32128" hidden="1"/>
    <cellStyle name="Uwaga 3" xfId="32131" hidden="1"/>
    <cellStyle name="Uwaga 3" xfId="32134" hidden="1"/>
    <cellStyle name="Uwaga 3" xfId="32143" hidden="1"/>
    <cellStyle name="Uwaga 3" xfId="32146" hidden="1"/>
    <cellStyle name="Uwaga 3" xfId="32150" hidden="1"/>
    <cellStyle name="Uwaga 3" xfId="32158" hidden="1"/>
    <cellStyle name="Uwaga 3" xfId="32160" hidden="1"/>
    <cellStyle name="Uwaga 3" xfId="32163" hidden="1"/>
    <cellStyle name="Uwaga 3" xfId="32172" hidden="1"/>
    <cellStyle name="Uwaga 3" xfId="32173" hidden="1"/>
    <cellStyle name="Uwaga 3" xfId="32174" hidden="1"/>
    <cellStyle name="Uwaga 3" xfId="32187" hidden="1"/>
    <cellStyle name="Uwaga 3" xfId="32188" hidden="1"/>
    <cellStyle name="Uwaga 3" xfId="32190" hidden="1"/>
    <cellStyle name="Uwaga 3" xfId="32202" hidden="1"/>
    <cellStyle name="Uwaga 3" xfId="32203" hidden="1"/>
    <cellStyle name="Uwaga 3" xfId="32205" hidden="1"/>
    <cellStyle name="Uwaga 3" xfId="32217" hidden="1"/>
    <cellStyle name="Uwaga 3" xfId="32218" hidden="1"/>
    <cellStyle name="Uwaga 3" xfId="32220" hidden="1"/>
    <cellStyle name="Uwaga 3" xfId="32232" hidden="1"/>
    <cellStyle name="Uwaga 3" xfId="32233" hidden="1"/>
    <cellStyle name="Uwaga 3" xfId="32234" hidden="1"/>
    <cellStyle name="Uwaga 3" xfId="32248" hidden="1"/>
    <cellStyle name="Uwaga 3" xfId="32250" hidden="1"/>
    <cellStyle name="Uwaga 3" xfId="32253" hidden="1"/>
    <cellStyle name="Uwaga 3" xfId="32263" hidden="1"/>
    <cellStyle name="Uwaga 3" xfId="32266" hidden="1"/>
    <cellStyle name="Uwaga 3" xfId="32269" hidden="1"/>
    <cellStyle name="Uwaga 3" xfId="32278" hidden="1"/>
    <cellStyle name="Uwaga 3" xfId="32280" hidden="1"/>
    <cellStyle name="Uwaga 3" xfId="32283" hidden="1"/>
    <cellStyle name="Uwaga 3" xfId="32292" hidden="1"/>
    <cellStyle name="Uwaga 3" xfId="32293" hidden="1"/>
    <cellStyle name="Uwaga 3" xfId="32294" hidden="1"/>
    <cellStyle name="Uwaga 3" xfId="32307" hidden="1"/>
    <cellStyle name="Uwaga 3" xfId="32309" hidden="1"/>
    <cellStyle name="Uwaga 3" xfId="32311" hidden="1"/>
    <cellStyle name="Uwaga 3" xfId="32322" hidden="1"/>
    <cellStyle name="Uwaga 3" xfId="32324" hidden="1"/>
    <cellStyle name="Uwaga 3" xfId="32326" hidden="1"/>
    <cellStyle name="Uwaga 3" xfId="32337" hidden="1"/>
    <cellStyle name="Uwaga 3" xfId="32339" hidden="1"/>
    <cellStyle name="Uwaga 3" xfId="32341" hidden="1"/>
    <cellStyle name="Uwaga 3" xfId="32352" hidden="1"/>
    <cellStyle name="Uwaga 3" xfId="32353" hidden="1"/>
    <cellStyle name="Uwaga 3" xfId="32354" hidden="1"/>
    <cellStyle name="Uwaga 3" xfId="32367" hidden="1"/>
    <cellStyle name="Uwaga 3" xfId="32369" hidden="1"/>
    <cellStyle name="Uwaga 3" xfId="32371" hidden="1"/>
    <cellStyle name="Uwaga 3" xfId="32382" hidden="1"/>
    <cellStyle name="Uwaga 3" xfId="32384" hidden="1"/>
    <cellStyle name="Uwaga 3" xfId="32386" hidden="1"/>
    <cellStyle name="Uwaga 3" xfId="32397" hidden="1"/>
    <cellStyle name="Uwaga 3" xfId="32399" hidden="1"/>
    <cellStyle name="Uwaga 3" xfId="32400" hidden="1"/>
    <cellStyle name="Uwaga 3" xfId="32412" hidden="1"/>
    <cellStyle name="Uwaga 3" xfId="32413" hidden="1"/>
    <cellStyle name="Uwaga 3" xfId="32414" hidden="1"/>
    <cellStyle name="Uwaga 3" xfId="32427" hidden="1"/>
    <cellStyle name="Uwaga 3" xfId="32429" hidden="1"/>
    <cellStyle name="Uwaga 3" xfId="32431" hidden="1"/>
    <cellStyle name="Uwaga 3" xfId="32442" hidden="1"/>
    <cellStyle name="Uwaga 3" xfId="32444" hidden="1"/>
    <cellStyle name="Uwaga 3" xfId="32446" hidden="1"/>
    <cellStyle name="Uwaga 3" xfId="32457" hidden="1"/>
    <cellStyle name="Uwaga 3" xfId="32459" hidden="1"/>
    <cellStyle name="Uwaga 3" xfId="32461" hidden="1"/>
    <cellStyle name="Uwaga 3" xfId="32472" hidden="1"/>
    <cellStyle name="Uwaga 3" xfId="32473" hidden="1"/>
    <cellStyle name="Uwaga 3" xfId="32475" hidden="1"/>
    <cellStyle name="Uwaga 3" xfId="32486" hidden="1"/>
    <cellStyle name="Uwaga 3" xfId="32488" hidden="1"/>
    <cellStyle name="Uwaga 3" xfId="32489" hidden="1"/>
    <cellStyle name="Uwaga 3" xfId="32498" hidden="1"/>
    <cellStyle name="Uwaga 3" xfId="32501" hidden="1"/>
    <cellStyle name="Uwaga 3" xfId="32503" hidden="1"/>
    <cellStyle name="Uwaga 3" xfId="32514" hidden="1"/>
    <cellStyle name="Uwaga 3" xfId="32516" hidden="1"/>
    <cellStyle name="Uwaga 3" xfId="32518" hidden="1"/>
    <cellStyle name="Uwaga 3" xfId="32530" hidden="1"/>
    <cellStyle name="Uwaga 3" xfId="32532" hidden="1"/>
    <cellStyle name="Uwaga 3" xfId="32534" hidden="1"/>
    <cellStyle name="Uwaga 3" xfId="32542" hidden="1"/>
    <cellStyle name="Uwaga 3" xfId="32544" hidden="1"/>
    <cellStyle name="Uwaga 3" xfId="32547" hidden="1"/>
    <cellStyle name="Uwaga 3" xfId="32537" hidden="1"/>
    <cellStyle name="Uwaga 3" xfId="32536" hidden="1"/>
    <cellStyle name="Uwaga 3" xfId="32535" hidden="1"/>
    <cellStyle name="Uwaga 3" xfId="32522" hidden="1"/>
    <cellStyle name="Uwaga 3" xfId="32521" hidden="1"/>
    <cellStyle name="Uwaga 3" xfId="32520" hidden="1"/>
    <cellStyle name="Uwaga 3" xfId="32507" hidden="1"/>
    <cellStyle name="Uwaga 3" xfId="32506" hidden="1"/>
    <cellStyle name="Uwaga 3" xfId="32505" hidden="1"/>
    <cellStyle name="Uwaga 3" xfId="32492" hidden="1"/>
    <cellStyle name="Uwaga 3" xfId="32491" hidden="1"/>
    <cellStyle name="Uwaga 3" xfId="32490" hidden="1"/>
    <cellStyle name="Uwaga 3" xfId="32477" hidden="1"/>
    <cellStyle name="Uwaga 3" xfId="32476" hidden="1"/>
    <cellStyle name="Uwaga 3" xfId="32474" hidden="1"/>
    <cellStyle name="Uwaga 3" xfId="32463" hidden="1"/>
    <cellStyle name="Uwaga 3" xfId="32460" hidden="1"/>
    <cellStyle name="Uwaga 3" xfId="32458" hidden="1"/>
    <cellStyle name="Uwaga 3" xfId="32448" hidden="1"/>
    <cellStyle name="Uwaga 3" xfId="32445" hidden="1"/>
    <cellStyle name="Uwaga 3" xfId="32443" hidden="1"/>
    <cellStyle name="Uwaga 3" xfId="32433" hidden="1"/>
    <cellStyle name="Uwaga 3" xfId="32430" hidden="1"/>
    <cellStyle name="Uwaga 3" xfId="32428" hidden="1"/>
    <cellStyle name="Uwaga 3" xfId="32418" hidden="1"/>
    <cellStyle name="Uwaga 3" xfId="32416" hidden="1"/>
    <cellStyle name="Uwaga 3" xfId="32415" hidden="1"/>
    <cellStyle name="Uwaga 3" xfId="32403" hidden="1"/>
    <cellStyle name="Uwaga 3" xfId="32401" hidden="1"/>
    <cellStyle name="Uwaga 3" xfId="32398" hidden="1"/>
    <cellStyle name="Uwaga 3" xfId="32388" hidden="1"/>
    <cellStyle name="Uwaga 3" xfId="32385" hidden="1"/>
    <cellStyle name="Uwaga 3" xfId="32383" hidden="1"/>
    <cellStyle name="Uwaga 3" xfId="32373" hidden="1"/>
    <cellStyle name="Uwaga 3" xfId="32370" hidden="1"/>
    <cellStyle name="Uwaga 3" xfId="32368" hidden="1"/>
    <cellStyle name="Uwaga 3" xfId="32358" hidden="1"/>
    <cellStyle name="Uwaga 3" xfId="32356" hidden="1"/>
    <cellStyle name="Uwaga 3" xfId="32355" hidden="1"/>
    <cellStyle name="Uwaga 3" xfId="32343" hidden="1"/>
    <cellStyle name="Uwaga 3" xfId="32340" hidden="1"/>
    <cellStyle name="Uwaga 3" xfId="32338" hidden="1"/>
    <cellStyle name="Uwaga 3" xfId="32328" hidden="1"/>
    <cellStyle name="Uwaga 3" xfId="32325" hidden="1"/>
    <cellStyle name="Uwaga 3" xfId="32323" hidden="1"/>
    <cellStyle name="Uwaga 3" xfId="32313" hidden="1"/>
    <cellStyle name="Uwaga 3" xfId="32310" hidden="1"/>
    <cellStyle name="Uwaga 3" xfId="32308" hidden="1"/>
    <cellStyle name="Uwaga 3" xfId="32298" hidden="1"/>
    <cellStyle name="Uwaga 3" xfId="32296" hidden="1"/>
    <cellStyle name="Uwaga 3" xfId="32295" hidden="1"/>
    <cellStyle name="Uwaga 3" xfId="32282" hidden="1"/>
    <cellStyle name="Uwaga 3" xfId="32279" hidden="1"/>
    <cellStyle name="Uwaga 3" xfId="32277" hidden="1"/>
    <cellStyle name="Uwaga 3" xfId="32267" hidden="1"/>
    <cellStyle name="Uwaga 3" xfId="32264" hidden="1"/>
    <cellStyle name="Uwaga 3" xfId="32262" hidden="1"/>
    <cellStyle name="Uwaga 3" xfId="32252" hidden="1"/>
    <cellStyle name="Uwaga 3" xfId="32249" hidden="1"/>
    <cellStyle name="Uwaga 3" xfId="32247" hidden="1"/>
    <cellStyle name="Uwaga 3" xfId="32238" hidden="1"/>
    <cellStyle name="Uwaga 3" xfId="32236" hidden="1"/>
    <cellStyle name="Uwaga 3" xfId="32235" hidden="1"/>
    <cellStyle name="Uwaga 3" xfId="32223" hidden="1"/>
    <cellStyle name="Uwaga 3" xfId="32221" hidden="1"/>
    <cellStyle name="Uwaga 3" xfId="32219" hidden="1"/>
    <cellStyle name="Uwaga 3" xfId="32208" hidden="1"/>
    <cellStyle name="Uwaga 3" xfId="32206" hidden="1"/>
    <cellStyle name="Uwaga 3" xfId="32204" hidden="1"/>
    <cellStyle name="Uwaga 3" xfId="32193" hidden="1"/>
    <cellStyle name="Uwaga 3" xfId="32191" hidden="1"/>
    <cellStyle name="Uwaga 3" xfId="32189" hidden="1"/>
    <cellStyle name="Uwaga 3" xfId="32178" hidden="1"/>
    <cellStyle name="Uwaga 3" xfId="32176" hidden="1"/>
    <cellStyle name="Uwaga 3" xfId="32175" hidden="1"/>
    <cellStyle name="Uwaga 3" xfId="32162" hidden="1"/>
    <cellStyle name="Uwaga 3" xfId="32159" hidden="1"/>
    <cellStyle name="Uwaga 3" xfId="32157" hidden="1"/>
    <cellStyle name="Uwaga 3" xfId="32147" hidden="1"/>
    <cellStyle name="Uwaga 3" xfId="32144" hidden="1"/>
    <cellStyle name="Uwaga 3" xfId="32142" hidden="1"/>
    <cellStyle name="Uwaga 3" xfId="32132" hidden="1"/>
    <cellStyle name="Uwaga 3" xfId="32129" hidden="1"/>
    <cellStyle name="Uwaga 3" xfId="32127" hidden="1"/>
    <cellStyle name="Uwaga 3" xfId="32118" hidden="1"/>
    <cellStyle name="Uwaga 3" xfId="32116" hidden="1"/>
    <cellStyle name="Uwaga 3" xfId="32114" hidden="1"/>
    <cellStyle name="Uwaga 3" xfId="32102" hidden="1"/>
    <cellStyle name="Uwaga 3" xfId="32099" hidden="1"/>
    <cellStyle name="Uwaga 3" xfId="32097" hidden="1"/>
    <cellStyle name="Uwaga 3" xfId="32087" hidden="1"/>
    <cellStyle name="Uwaga 3" xfId="32084" hidden="1"/>
    <cellStyle name="Uwaga 3" xfId="32082" hidden="1"/>
    <cellStyle name="Uwaga 3" xfId="32072" hidden="1"/>
    <cellStyle name="Uwaga 3" xfId="32069" hidden="1"/>
    <cellStyle name="Uwaga 3" xfId="32067" hidden="1"/>
    <cellStyle name="Uwaga 3" xfId="32060" hidden="1"/>
    <cellStyle name="Uwaga 3" xfId="32057" hidden="1"/>
    <cellStyle name="Uwaga 3" xfId="32055" hidden="1"/>
    <cellStyle name="Uwaga 3" xfId="32045" hidden="1"/>
    <cellStyle name="Uwaga 3" xfId="32042" hidden="1"/>
    <cellStyle name="Uwaga 3" xfId="32039" hidden="1"/>
    <cellStyle name="Uwaga 3" xfId="32030" hidden="1"/>
    <cellStyle name="Uwaga 3" xfId="32026" hidden="1"/>
    <cellStyle name="Uwaga 3" xfId="32023" hidden="1"/>
    <cellStyle name="Uwaga 3" xfId="32015" hidden="1"/>
    <cellStyle name="Uwaga 3" xfId="32012" hidden="1"/>
    <cellStyle name="Uwaga 3" xfId="32009" hidden="1"/>
    <cellStyle name="Uwaga 3" xfId="32000" hidden="1"/>
    <cellStyle name="Uwaga 3" xfId="31997" hidden="1"/>
    <cellStyle name="Uwaga 3" xfId="31994" hidden="1"/>
    <cellStyle name="Uwaga 3" xfId="31984" hidden="1"/>
    <cellStyle name="Uwaga 3" xfId="31980" hidden="1"/>
    <cellStyle name="Uwaga 3" xfId="31977" hidden="1"/>
    <cellStyle name="Uwaga 3" xfId="31968" hidden="1"/>
    <cellStyle name="Uwaga 3" xfId="31964" hidden="1"/>
    <cellStyle name="Uwaga 3" xfId="31962" hidden="1"/>
    <cellStyle name="Uwaga 3" xfId="31954" hidden="1"/>
    <cellStyle name="Uwaga 3" xfId="31950" hidden="1"/>
    <cellStyle name="Uwaga 3" xfId="31947" hidden="1"/>
    <cellStyle name="Uwaga 3" xfId="31940" hidden="1"/>
    <cellStyle name="Uwaga 3" xfId="31937" hidden="1"/>
    <cellStyle name="Uwaga 3" xfId="31934" hidden="1"/>
    <cellStyle name="Uwaga 3" xfId="31925" hidden="1"/>
    <cellStyle name="Uwaga 3" xfId="31920" hidden="1"/>
    <cellStyle name="Uwaga 3" xfId="31917" hidden="1"/>
    <cellStyle name="Uwaga 3" xfId="31910" hidden="1"/>
    <cellStyle name="Uwaga 3" xfId="31905" hidden="1"/>
    <cellStyle name="Uwaga 3" xfId="31902" hidden="1"/>
    <cellStyle name="Uwaga 3" xfId="31895" hidden="1"/>
    <cellStyle name="Uwaga 3" xfId="31890" hidden="1"/>
    <cellStyle name="Uwaga 3" xfId="31887" hidden="1"/>
    <cellStyle name="Uwaga 3" xfId="31881" hidden="1"/>
    <cellStyle name="Uwaga 3" xfId="31877" hidden="1"/>
    <cellStyle name="Uwaga 3" xfId="31874" hidden="1"/>
    <cellStyle name="Uwaga 3" xfId="31866" hidden="1"/>
    <cellStyle name="Uwaga 3" xfId="31861" hidden="1"/>
    <cellStyle name="Uwaga 3" xfId="31857" hidden="1"/>
    <cellStyle name="Uwaga 3" xfId="31851" hidden="1"/>
    <cellStyle name="Uwaga 3" xfId="31846" hidden="1"/>
    <cellStyle name="Uwaga 3" xfId="31842" hidden="1"/>
    <cellStyle name="Uwaga 3" xfId="31836" hidden="1"/>
    <cellStyle name="Uwaga 3" xfId="31831" hidden="1"/>
    <cellStyle name="Uwaga 3" xfId="31827" hidden="1"/>
    <cellStyle name="Uwaga 3" xfId="31822" hidden="1"/>
    <cellStyle name="Uwaga 3" xfId="31818" hidden="1"/>
    <cellStyle name="Uwaga 3" xfId="31814" hidden="1"/>
    <cellStyle name="Uwaga 3" xfId="31806" hidden="1"/>
    <cellStyle name="Uwaga 3" xfId="31801" hidden="1"/>
    <cellStyle name="Uwaga 3" xfId="31797" hidden="1"/>
    <cellStyle name="Uwaga 3" xfId="31791" hidden="1"/>
    <cellStyle name="Uwaga 3" xfId="31786" hidden="1"/>
    <cellStyle name="Uwaga 3" xfId="31782" hidden="1"/>
    <cellStyle name="Uwaga 3" xfId="31776" hidden="1"/>
    <cellStyle name="Uwaga 3" xfId="31771" hidden="1"/>
    <cellStyle name="Uwaga 3" xfId="31767" hidden="1"/>
    <cellStyle name="Uwaga 3" xfId="31763" hidden="1"/>
    <cellStyle name="Uwaga 3" xfId="31758" hidden="1"/>
    <cellStyle name="Uwaga 3" xfId="31753" hidden="1"/>
    <cellStyle name="Uwaga 3" xfId="31748" hidden="1"/>
    <cellStyle name="Uwaga 3" xfId="31744" hidden="1"/>
    <cellStyle name="Uwaga 3" xfId="31740" hidden="1"/>
    <cellStyle name="Uwaga 3" xfId="31733" hidden="1"/>
    <cellStyle name="Uwaga 3" xfId="31729" hidden="1"/>
    <cellStyle name="Uwaga 3" xfId="31724" hidden="1"/>
    <cellStyle name="Uwaga 3" xfId="31718" hidden="1"/>
    <cellStyle name="Uwaga 3" xfId="31714" hidden="1"/>
    <cellStyle name="Uwaga 3" xfId="31709" hidden="1"/>
    <cellStyle name="Uwaga 3" xfId="31703" hidden="1"/>
    <cellStyle name="Uwaga 3" xfId="31699" hidden="1"/>
    <cellStyle name="Uwaga 3" xfId="31694" hidden="1"/>
    <cellStyle name="Uwaga 3" xfId="31688" hidden="1"/>
    <cellStyle name="Uwaga 3" xfId="31684" hidden="1"/>
    <cellStyle name="Uwaga 3" xfId="31680" hidden="1"/>
    <cellStyle name="Uwaga 3" xfId="32540" hidden="1"/>
    <cellStyle name="Uwaga 3" xfId="32539" hidden="1"/>
    <cellStyle name="Uwaga 3" xfId="32538" hidden="1"/>
    <cellStyle name="Uwaga 3" xfId="32525" hidden="1"/>
    <cellStyle name="Uwaga 3" xfId="32524" hidden="1"/>
    <cellStyle name="Uwaga 3" xfId="32523" hidden="1"/>
    <cellStyle name="Uwaga 3" xfId="32510" hidden="1"/>
    <cellStyle name="Uwaga 3" xfId="32509" hidden="1"/>
    <cellStyle name="Uwaga 3" xfId="32508" hidden="1"/>
    <cellStyle name="Uwaga 3" xfId="32495" hidden="1"/>
    <cellStyle name="Uwaga 3" xfId="32494" hidden="1"/>
    <cellStyle name="Uwaga 3" xfId="32493" hidden="1"/>
    <cellStyle name="Uwaga 3" xfId="32480" hidden="1"/>
    <cellStyle name="Uwaga 3" xfId="32479" hidden="1"/>
    <cellStyle name="Uwaga 3" xfId="32478" hidden="1"/>
    <cellStyle name="Uwaga 3" xfId="32466" hidden="1"/>
    <cellStyle name="Uwaga 3" xfId="32464" hidden="1"/>
    <cellStyle name="Uwaga 3" xfId="32462" hidden="1"/>
    <cellStyle name="Uwaga 3" xfId="32451" hidden="1"/>
    <cellStyle name="Uwaga 3" xfId="32449" hidden="1"/>
    <cellStyle name="Uwaga 3" xfId="32447" hidden="1"/>
    <cellStyle name="Uwaga 3" xfId="32436" hidden="1"/>
    <cellStyle name="Uwaga 3" xfId="32434" hidden="1"/>
    <cellStyle name="Uwaga 3" xfId="32432" hidden="1"/>
    <cellStyle name="Uwaga 3" xfId="32421" hidden="1"/>
    <cellStyle name="Uwaga 3" xfId="32419" hidden="1"/>
    <cellStyle name="Uwaga 3" xfId="32417" hidden="1"/>
    <cellStyle name="Uwaga 3" xfId="32406" hidden="1"/>
    <cellStyle name="Uwaga 3" xfId="32404" hidden="1"/>
    <cellStyle name="Uwaga 3" xfId="32402" hidden="1"/>
    <cellStyle name="Uwaga 3" xfId="32391" hidden="1"/>
    <cellStyle name="Uwaga 3" xfId="32389" hidden="1"/>
    <cellStyle name="Uwaga 3" xfId="32387" hidden="1"/>
    <cellStyle name="Uwaga 3" xfId="32376" hidden="1"/>
    <cellStyle name="Uwaga 3" xfId="32374" hidden="1"/>
    <cellStyle name="Uwaga 3" xfId="32372" hidden="1"/>
    <cellStyle name="Uwaga 3" xfId="32361" hidden="1"/>
    <cellStyle name="Uwaga 3" xfId="32359" hidden="1"/>
    <cellStyle name="Uwaga 3" xfId="32357" hidden="1"/>
    <cellStyle name="Uwaga 3" xfId="32346" hidden="1"/>
    <cellStyle name="Uwaga 3" xfId="32344" hidden="1"/>
    <cellStyle name="Uwaga 3" xfId="32342" hidden="1"/>
    <cellStyle name="Uwaga 3" xfId="32331" hidden="1"/>
    <cellStyle name="Uwaga 3" xfId="32329" hidden="1"/>
    <cellStyle name="Uwaga 3" xfId="32327" hidden="1"/>
    <cellStyle name="Uwaga 3" xfId="32316" hidden="1"/>
    <cellStyle name="Uwaga 3" xfId="32314" hidden="1"/>
    <cellStyle name="Uwaga 3" xfId="32312" hidden="1"/>
    <cellStyle name="Uwaga 3" xfId="32301" hidden="1"/>
    <cellStyle name="Uwaga 3" xfId="32299" hidden="1"/>
    <cellStyle name="Uwaga 3" xfId="32297" hidden="1"/>
    <cellStyle name="Uwaga 3" xfId="32286" hidden="1"/>
    <cellStyle name="Uwaga 3" xfId="32284" hidden="1"/>
    <cellStyle name="Uwaga 3" xfId="32281" hidden="1"/>
    <cellStyle name="Uwaga 3" xfId="32271" hidden="1"/>
    <cellStyle name="Uwaga 3" xfId="32268" hidden="1"/>
    <cellStyle name="Uwaga 3" xfId="32265" hidden="1"/>
    <cellStyle name="Uwaga 3" xfId="32256" hidden="1"/>
    <cellStyle name="Uwaga 3" xfId="32254" hidden="1"/>
    <cellStyle name="Uwaga 3" xfId="32251" hidden="1"/>
    <cellStyle name="Uwaga 3" xfId="32241" hidden="1"/>
    <cellStyle name="Uwaga 3" xfId="32239" hidden="1"/>
    <cellStyle name="Uwaga 3" xfId="32237" hidden="1"/>
    <cellStyle name="Uwaga 3" xfId="32226" hidden="1"/>
    <cellStyle name="Uwaga 3" xfId="32224" hidden="1"/>
    <cellStyle name="Uwaga 3" xfId="32222" hidden="1"/>
    <cellStyle name="Uwaga 3" xfId="32211" hidden="1"/>
    <cellStyle name="Uwaga 3" xfId="32209" hidden="1"/>
    <cellStyle name="Uwaga 3" xfId="32207" hidden="1"/>
    <cellStyle name="Uwaga 3" xfId="32196" hidden="1"/>
    <cellStyle name="Uwaga 3" xfId="32194" hidden="1"/>
    <cellStyle name="Uwaga 3" xfId="32192" hidden="1"/>
    <cellStyle name="Uwaga 3" xfId="32181" hidden="1"/>
    <cellStyle name="Uwaga 3" xfId="32179" hidden="1"/>
    <cellStyle name="Uwaga 3" xfId="32177" hidden="1"/>
    <cellStyle name="Uwaga 3" xfId="32166" hidden="1"/>
    <cellStyle name="Uwaga 3" xfId="32164" hidden="1"/>
    <cellStyle name="Uwaga 3" xfId="32161" hidden="1"/>
    <cellStyle name="Uwaga 3" xfId="32151" hidden="1"/>
    <cellStyle name="Uwaga 3" xfId="32148" hidden="1"/>
    <cellStyle name="Uwaga 3" xfId="32145" hidden="1"/>
    <cellStyle name="Uwaga 3" xfId="32136" hidden="1"/>
    <cellStyle name="Uwaga 3" xfId="32133" hidden="1"/>
    <cellStyle name="Uwaga 3" xfId="32130" hidden="1"/>
    <cellStyle name="Uwaga 3" xfId="32121" hidden="1"/>
    <cellStyle name="Uwaga 3" xfId="32119" hidden="1"/>
    <cellStyle name="Uwaga 3" xfId="32117" hidden="1"/>
    <cellStyle name="Uwaga 3" xfId="32106" hidden="1"/>
    <cellStyle name="Uwaga 3" xfId="32103" hidden="1"/>
    <cellStyle name="Uwaga 3" xfId="32100" hidden="1"/>
    <cellStyle name="Uwaga 3" xfId="32091" hidden="1"/>
    <cellStyle name="Uwaga 3" xfId="32088" hidden="1"/>
    <cellStyle name="Uwaga 3" xfId="32085" hidden="1"/>
    <cellStyle name="Uwaga 3" xfId="32076" hidden="1"/>
    <cellStyle name="Uwaga 3" xfId="32073" hidden="1"/>
    <cellStyle name="Uwaga 3" xfId="32070" hidden="1"/>
    <cellStyle name="Uwaga 3" xfId="32063" hidden="1"/>
    <cellStyle name="Uwaga 3" xfId="32059" hidden="1"/>
    <cellStyle name="Uwaga 3" xfId="32056" hidden="1"/>
    <cellStyle name="Uwaga 3" xfId="32048" hidden="1"/>
    <cellStyle name="Uwaga 3" xfId="32044" hidden="1"/>
    <cellStyle name="Uwaga 3" xfId="32041" hidden="1"/>
    <cellStyle name="Uwaga 3" xfId="32033" hidden="1"/>
    <cellStyle name="Uwaga 3" xfId="32029" hidden="1"/>
    <cellStyle name="Uwaga 3" xfId="32025" hidden="1"/>
    <cellStyle name="Uwaga 3" xfId="32018" hidden="1"/>
    <cellStyle name="Uwaga 3" xfId="32014" hidden="1"/>
    <cellStyle name="Uwaga 3" xfId="32011" hidden="1"/>
    <cellStyle name="Uwaga 3" xfId="32003" hidden="1"/>
    <cellStyle name="Uwaga 3" xfId="31999" hidden="1"/>
    <cellStyle name="Uwaga 3" xfId="31996" hidden="1"/>
    <cellStyle name="Uwaga 3" xfId="31987" hidden="1"/>
    <cellStyle name="Uwaga 3" xfId="31982" hidden="1"/>
    <cellStyle name="Uwaga 3" xfId="31978" hidden="1"/>
    <cellStyle name="Uwaga 3" xfId="31972" hidden="1"/>
    <cellStyle name="Uwaga 3" xfId="31967" hidden="1"/>
    <cellStyle name="Uwaga 3" xfId="31963" hidden="1"/>
    <cellStyle name="Uwaga 3" xfId="31957" hidden="1"/>
    <cellStyle name="Uwaga 3" xfId="31952" hidden="1"/>
    <cellStyle name="Uwaga 3" xfId="31948" hidden="1"/>
    <cellStyle name="Uwaga 3" xfId="31943" hidden="1"/>
    <cellStyle name="Uwaga 3" xfId="31939" hidden="1"/>
    <cellStyle name="Uwaga 3" xfId="31935" hidden="1"/>
    <cellStyle name="Uwaga 3" xfId="31928" hidden="1"/>
    <cellStyle name="Uwaga 3" xfId="31923" hidden="1"/>
    <cellStyle name="Uwaga 3" xfId="31919" hidden="1"/>
    <cellStyle name="Uwaga 3" xfId="31912" hidden="1"/>
    <cellStyle name="Uwaga 3" xfId="31907" hidden="1"/>
    <cellStyle name="Uwaga 3" xfId="31903" hidden="1"/>
    <cellStyle name="Uwaga 3" xfId="31898" hidden="1"/>
    <cellStyle name="Uwaga 3" xfId="31893" hidden="1"/>
    <cellStyle name="Uwaga 3" xfId="31889" hidden="1"/>
    <cellStyle name="Uwaga 3" xfId="31883" hidden="1"/>
    <cellStyle name="Uwaga 3" xfId="31879" hidden="1"/>
    <cellStyle name="Uwaga 3" xfId="31876" hidden="1"/>
    <cellStyle name="Uwaga 3" xfId="31869" hidden="1"/>
    <cellStyle name="Uwaga 3" xfId="31864" hidden="1"/>
    <cellStyle name="Uwaga 3" xfId="31859" hidden="1"/>
    <cellStyle name="Uwaga 3" xfId="31853" hidden="1"/>
    <cellStyle name="Uwaga 3" xfId="31848" hidden="1"/>
    <cellStyle name="Uwaga 3" xfId="31843" hidden="1"/>
    <cellStyle name="Uwaga 3" xfId="31838" hidden="1"/>
    <cellStyle name="Uwaga 3" xfId="31833" hidden="1"/>
    <cellStyle name="Uwaga 3" xfId="31828" hidden="1"/>
    <cellStyle name="Uwaga 3" xfId="31824" hidden="1"/>
    <cellStyle name="Uwaga 3" xfId="31820" hidden="1"/>
    <cellStyle name="Uwaga 3" xfId="31815" hidden="1"/>
    <cellStyle name="Uwaga 3" xfId="31808" hidden="1"/>
    <cellStyle name="Uwaga 3" xfId="31803" hidden="1"/>
    <cellStyle name="Uwaga 3" xfId="31798" hidden="1"/>
    <cellStyle name="Uwaga 3" xfId="31792" hidden="1"/>
    <cellStyle name="Uwaga 3" xfId="31787" hidden="1"/>
    <cellStyle name="Uwaga 3" xfId="31783" hidden="1"/>
    <cellStyle name="Uwaga 3" xfId="31778" hidden="1"/>
    <cellStyle name="Uwaga 3" xfId="31773" hidden="1"/>
    <cellStyle name="Uwaga 3" xfId="31768" hidden="1"/>
    <cellStyle name="Uwaga 3" xfId="31764" hidden="1"/>
    <cellStyle name="Uwaga 3" xfId="31759" hidden="1"/>
    <cellStyle name="Uwaga 3" xfId="31754" hidden="1"/>
    <cellStyle name="Uwaga 3" xfId="31749" hidden="1"/>
    <cellStyle name="Uwaga 3" xfId="31745" hidden="1"/>
    <cellStyle name="Uwaga 3" xfId="31741" hidden="1"/>
    <cellStyle name="Uwaga 3" xfId="31734" hidden="1"/>
    <cellStyle name="Uwaga 3" xfId="31730" hidden="1"/>
    <cellStyle name="Uwaga 3" xfId="31725" hidden="1"/>
    <cellStyle name="Uwaga 3" xfId="31719" hidden="1"/>
    <cellStyle name="Uwaga 3" xfId="31715" hidden="1"/>
    <cellStyle name="Uwaga 3" xfId="31710" hidden="1"/>
    <cellStyle name="Uwaga 3" xfId="31704" hidden="1"/>
    <cellStyle name="Uwaga 3" xfId="31700" hidden="1"/>
    <cellStyle name="Uwaga 3" xfId="31696" hidden="1"/>
    <cellStyle name="Uwaga 3" xfId="31689" hidden="1"/>
    <cellStyle name="Uwaga 3" xfId="31685" hidden="1"/>
    <cellStyle name="Uwaga 3" xfId="31681" hidden="1"/>
    <cellStyle name="Uwaga 3" xfId="32545" hidden="1"/>
    <cellStyle name="Uwaga 3" xfId="32543" hidden="1"/>
    <cellStyle name="Uwaga 3" xfId="32541" hidden="1"/>
    <cellStyle name="Uwaga 3" xfId="32528" hidden="1"/>
    <cellStyle name="Uwaga 3" xfId="32527" hidden="1"/>
    <cellStyle name="Uwaga 3" xfId="32526" hidden="1"/>
    <cellStyle name="Uwaga 3" xfId="32513" hidden="1"/>
    <cellStyle name="Uwaga 3" xfId="32512" hidden="1"/>
    <cellStyle name="Uwaga 3" xfId="32511" hidden="1"/>
    <cellStyle name="Uwaga 3" xfId="32499" hidden="1"/>
    <cellStyle name="Uwaga 3" xfId="32497" hidden="1"/>
    <cellStyle name="Uwaga 3" xfId="32496" hidden="1"/>
    <cellStyle name="Uwaga 3" xfId="32483" hidden="1"/>
    <cellStyle name="Uwaga 3" xfId="32482" hidden="1"/>
    <cellStyle name="Uwaga 3" xfId="32481" hidden="1"/>
    <cellStyle name="Uwaga 3" xfId="32469" hidden="1"/>
    <cellStyle name="Uwaga 3" xfId="32467" hidden="1"/>
    <cellStyle name="Uwaga 3" xfId="32465" hidden="1"/>
    <cellStyle name="Uwaga 3" xfId="32454" hidden="1"/>
    <cellStyle name="Uwaga 3" xfId="32452" hidden="1"/>
    <cellStyle name="Uwaga 3" xfId="32450" hidden="1"/>
    <cellStyle name="Uwaga 3" xfId="32439" hidden="1"/>
    <cellStyle name="Uwaga 3" xfId="32437" hidden="1"/>
    <cellStyle name="Uwaga 3" xfId="32435" hidden="1"/>
    <cellStyle name="Uwaga 3" xfId="32424" hidden="1"/>
    <cellStyle name="Uwaga 3" xfId="32422" hidden="1"/>
    <cellStyle name="Uwaga 3" xfId="32420" hidden="1"/>
    <cellStyle name="Uwaga 3" xfId="32409" hidden="1"/>
    <cellStyle name="Uwaga 3" xfId="32407" hidden="1"/>
    <cellStyle name="Uwaga 3" xfId="32405" hidden="1"/>
    <cellStyle name="Uwaga 3" xfId="32394" hidden="1"/>
    <cellStyle name="Uwaga 3" xfId="32392" hidden="1"/>
    <cellStyle name="Uwaga 3" xfId="32390" hidden="1"/>
    <cellStyle name="Uwaga 3" xfId="32379" hidden="1"/>
    <cellStyle name="Uwaga 3" xfId="32377" hidden="1"/>
    <cellStyle name="Uwaga 3" xfId="32375" hidden="1"/>
    <cellStyle name="Uwaga 3" xfId="32364" hidden="1"/>
    <cellStyle name="Uwaga 3" xfId="32362" hidden="1"/>
    <cellStyle name="Uwaga 3" xfId="32360" hidden="1"/>
    <cellStyle name="Uwaga 3" xfId="32349" hidden="1"/>
    <cellStyle name="Uwaga 3" xfId="32347" hidden="1"/>
    <cellStyle name="Uwaga 3" xfId="32345" hidden="1"/>
    <cellStyle name="Uwaga 3" xfId="32334" hidden="1"/>
    <cellStyle name="Uwaga 3" xfId="32332" hidden="1"/>
    <cellStyle name="Uwaga 3" xfId="32330" hidden="1"/>
    <cellStyle name="Uwaga 3" xfId="32319" hidden="1"/>
    <cellStyle name="Uwaga 3" xfId="32317" hidden="1"/>
    <cellStyle name="Uwaga 3" xfId="32315" hidden="1"/>
    <cellStyle name="Uwaga 3" xfId="32304" hidden="1"/>
    <cellStyle name="Uwaga 3" xfId="32302" hidden="1"/>
    <cellStyle name="Uwaga 3" xfId="32300" hidden="1"/>
    <cellStyle name="Uwaga 3" xfId="32289" hidden="1"/>
    <cellStyle name="Uwaga 3" xfId="32287" hidden="1"/>
    <cellStyle name="Uwaga 3" xfId="32285" hidden="1"/>
    <cellStyle name="Uwaga 3" xfId="32274" hidden="1"/>
    <cellStyle name="Uwaga 3" xfId="32272" hidden="1"/>
    <cellStyle name="Uwaga 3" xfId="32270" hidden="1"/>
    <cellStyle name="Uwaga 3" xfId="32259" hidden="1"/>
    <cellStyle name="Uwaga 3" xfId="32257" hidden="1"/>
    <cellStyle name="Uwaga 3" xfId="32255" hidden="1"/>
    <cellStyle name="Uwaga 3" xfId="32244" hidden="1"/>
    <cellStyle name="Uwaga 3" xfId="32242" hidden="1"/>
    <cellStyle name="Uwaga 3" xfId="32240" hidden="1"/>
    <cellStyle name="Uwaga 3" xfId="32229" hidden="1"/>
    <cellStyle name="Uwaga 3" xfId="32227" hidden="1"/>
    <cellStyle name="Uwaga 3" xfId="32225" hidden="1"/>
    <cellStyle name="Uwaga 3" xfId="32214" hidden="1"/>
    <cellStyle name="Uwaga 3" xfId="32212" hidden="1"/>
    <cellStyle name="Uwaga 3" xfId="32210" hidden="1"/>
    <cellStyle name="Uwaga 3" xfId="32199" hidden="1"/>
    <cellStyle name="Uwaga 3" xfId="32197" hidden="1"/>
    <cellStyle name="Uwaga 3" xfId="32195" hidden="1"/>
    <cellStyle name="Uwaga 3" xfId="32184" hidden="1"/>
    <cellStyle name="Uwaga 3" xfId="32182" hidden="1"/>
    <cellStyle name="Uwaga 3" xfId="32180" hidden="1"/>
    <cellStyle name="Uwaga 3" xfId="32169" hidden="1"/>
    <cellStyle name="Uwaga 3" xfId="32167" hidden="1"/>
    <cellStyle name="Uwaga 3" xfId="32165" hidden="1"/>
    <cellStyle name="Uwaga 3" xfId="32154" hidden="1"/>
    <cellStyle name="Uwaga 3" xfId="32152" hidden="1"/>
    <cellStyle name="Uwaga 3" xfId="32149" hidden="1"/>
    <cellStyle name="Uwaga 3" xfId="32139" hidden="1"/>
    <cellStyle name="Uwaga 3" xfId="32137" hidden="1"/>
    <cellStyle name="Uwaga 3" xfId="32135" hidden="1"/>
    <cellStyle name="Uwaga 3" xfId="32124" hidden="1"/>
    <cellStyle name="Uwaga 3" xfId="32122" hidden="1"/>
    <cellStyle name="Uwaga 3" xfId="32120" hidden="1"/>
    <cellStyle name="Uwaga 3" xfId="32109" hidden="1"/>
    <cellStyle name="Uwaga 3" xfId="32107" hidden="1"/>
    <cellStyle name="Uwaga 3" xfId="32104" hidden="1"/>
    <cellStyle name="Uwaga 3" xfId="32094" hidden="1"/>
    <cellStyle name="Uwaga 3" xfId="32092" hidden="1"/>
    <cellStyle name="Uwaga 3" xfId="32089" hidden="1"/>
    <cellStyle name="Uwaga 3" xfId="32079" hidden="1"/>
    <cellStyle name="Uwaga 3" xfId="32077" hidden="1"/>
    <cellStyle name="Uwaga 3" xfId="32074" hidden="1"/>
    <cellStyle name="Uwaga 3" xfId="32065" hidden="1"/>
    <cellStyle name="Uwaga 3" xfId="32062" hidden="1"/>
    <cellStyle name="Uwaga 3" xfId="32058" hidden="1"/>
    <cellStyle name="Uwaga 3" xfId="32050" hidden="1"/>
    <cellStyle name="Uwaga 3" xfId="32047" hidden="1"/>
    <cellStyle name="Uwaga 3" xfId="32043" hidden="1"/>
    <cellStyle name="Uwaga 3" xfId="32035" hidden="1"/>
    <cellStyle name="Uwaga 3" xfId="32032" hidden="1"/>
    <cellStyle name="Uwaga 3" xfId="32028" hidden="1"/>
    <cellStyle name="Uwaga 3" xfId="32020" hidden="1"/>
    <cellStyle name="Uwaga 3" xfId="32017" hidden="1"/>
    <cellStyle name="Uwaga 3" xfId="32013" hidden="1"/>
    <cellStyle name="Uwaga 3" xfId="32005" hidden="1"/>
    <cellStyle name="Uwaga 3" xfId="32002" hidden="1"/>
    <cellStyle name="Uwaga 3" xfId="31998" hidden="1"/>
    <cellStyle name="Uwaga 3" xfId="31990" hidden="1"/>
    <cellStyle name="Uwaga 3" xfId="31986" hidden="1"/>
    <cellStyle name="Uwaga 3" xfId="31981" hidden="1"/>
    <cellStyle name="Uwaga 3" xfId="31975" hidden="1"/>
    <cellStyle name="Uwaga 3" xfId="31971" hidden="1"/>
    <cellStyle name="Uwaga 3" xfId="31966" hidden="1"/>
    <cellStyle name="Uwaga 3" xfId="31960" hidden="1"/>
    <cellStyle name="Uwaga 3" xfId="31956" hidden="1"/>
    <cellStyle name="Uwaga 3" xfId="31951" hidden="1"/>
    <cellStyle name="Uwaga 3" xfId="31945" hidden="1"/>
    <cellStyle name="Uwaga 3" xfId="31942" hidden="1"/>
    <cellStyle name="Uwaga 3" xfId="31938" hidden="1"/>
    <cellStyle name="Uwaga 3" xfId="31930" hidden="1"/>
    <cellStyle name="Uwaga 3" xfId="31927" hidden="1"/>
    <cellStyle name="Uwaga 3" xfId="31922" hidden="1"/>
    <cellStyle name="Uwaga 3" xfId="31915" hidden="1"/>
    <cellStyle name="Uwaga 3" xfId="31911" hidden="1"/>
    <cellStyle name="Uwaga 3" xfId="31906" hidden="1"/>
    <cellStyle name="Uwaga 3" xfId="31900" hidden="1"/>
    <cellStyle name="Uwaga 3" xfId="31896" hidden="1"/>
    <cellStyle name="Uwaga 3" xfId="31891" hidden="1"/>
    <cellStyle name="Uwaga 3" xfId="31885" hidden="1"/>
    <cellStyle name="Uwaga 3" xfId="31882" hidden="1"/>
    <cellStyle name="Uwaga 3" xfId="31878" hidden="1"/>
    <cellStyle name="Uwaga 3" xfId="31870" hidden="1"/>
    <cellStyle name="Uwaga 3" xfId="31865" hidden="1"/>
    <cellStyle name="Uwaga 3" xfId="31860" hidden="1"/>
    <cellStyle name="Uwaga 3" xfId="31855" hidden="1"/>
    <cellStyle name="Uwaga 3" xfId="31850" hidden="1"/>
    <cellStyle name="Uwaga 3" xfId="31845" hidden="1"/>
    <cellStyle name="Uwaga 3" xfId="31840" hidden="1"/>
    <cellStyle name="Uwaga 3" xfId="31835" hidden="1"/>
    <cellStyle name="Uwaga 3" xfId="31830" hidden="1"/>
    <cellStyle name="Uwaga 3" xfId="31825" hidden="1"/>
    <cellStyle name="Uwaga 3" xfId="31821" hidden="1"/>
    <cellStyle name="Uwaga 3" xfId="31816" hidden="1"/>
    <cellStyle name="Uwaga 3" xfId="31809" hidden="1"/>
    <cellStyle name="Uwaga 3" xfId="31804" hidden="1"/>
    <cellStyle name="Uwaga 3" xfId="31799" hidden="1"/>
    <cellStyle name="Uwaga 3" xfId="31794" hidden="1"/>
    <cellStyle name="Uwaga 3" xfId="31789" hidden="1"/>
    <cellStyle name="Uwaga 3" xfId="31784" hidden="1"/>
    <cellStyle name="Uwaga 3" xfId="31779" hidden="1"/>
    <cellStyle name="Uwaga 3" xfId="31774" hidden="1"/>
    <cellStyle name="Uwaga 3" xfId="31769" hidden="1"/>
    <cellStyle name="Uwaga 3" xfId="31765" hidden="1"/>
    <cellStyle name="Uwaga 3" xfId="31760" hidden="1"/>
    <cellStyle name="Uwaga 3" xfId="31755" hidden="1"/>
    <cellStyle name="Uwaga 3" xfId="31750" hidden="1"/>
    <cellStyle name="Uwaga 3" xfId="31746" hidden="1"/>
    <cellStyle name="Uwaga 3" xfId="31742" hidden="1"/>
    <cellStyle name="Uwaga 3" xfId="31735" hidden="1"/>
    <cellStyle name="Uwaga 3" xfId="31731" hidden="1"/>
    <cellStyle name="Uwaga 3" xfId="31726" hidden="1"/>
    <cellStyle name="Uwaga 3" xfId="31720" hidden="1"/>
    <cellStyle name="Uwaga 3" xfId="31716" hidden="1"/>
    <cellStyle name="Uwaga 3" xfId="31711" hidden="1"/>
    <cellStyle name="Uwaga 3" xfId="31705" hidden="1"/>
    <cellStyle name="Uwaga 3" xfId="31701" hidden="1"/>
    <cellStyle name="Uwaga 3" xfId="31697" hidden="1"/>
    <cellStyle name="Uwaga 3" xfId="31690" hidden="1"/>
    <cellStyle name="Uwaga 3" xfId="31686" hidden="1"/>
    <cellStyle name="Uwaga 3" xfId="31682" hidden="1"/>
    <cellStyle name="Uwaga 3" xfId="32549" hidden="1"/>
    <cellStyle name="Uwaga 3" xfId="32548" hidden="1"/>
    <cellStyle name="Uwaga 3" xfId="32546" hidden="1"/>
    <cellStyle name="Uwaga 3" xfId="32533" hidden="1"/>
    <cellStyle name="Uwaga 3" xfId="32531" hidden="1"/>
    <cellStyle name="Uwaga 3" xfId="32529" hidden="1"/>
    <cellStyle name="Uwaga 3" xfId="32519" hidden="1"/>
    <cellStyle name="Uwaga 3" xfId="32517" hidden="1"/>
    <cellStyle name="Uwaga 3" xfId="32515" hidden="1"/>
    <cellStyle name="Uwaga 3" xfId="32504" hidden="1"/>
    <cellStyle name="Uwaga 3" xfId="32502" hidden="1"/>
    <cellStyle name="Uwaga 3" xfId="32500" hidden="1"/>
    <cellStyle name="Uwaga 3" xfId="32487" hidden="1"/>
    <cellStyle name="Uwaga 3" xfId="32485" hidden="1"/>
    <cellStyle name="Uwaga 3" xfId="32484" hidden="1"/>
    <cellStyle name="Uwaga 3" xfId="32471" hidden="1"/>
    <cellStyle name="Uwaga 3" xfId="32470" hidden="1"/>
    <cellStyle name="Uwaga 3" xfId="32468" hidden="1"/>
    <cellStyle name="Uwaga 3" xfId="32456" hidden="1"/>
    <cellStyle name="Uwaga 3" xfId="32455" hidden="1"/>
    <cellStyle name="Uwaga 3" xfId="32453" hidden="1"/>
    <cellStyle name="Uwaga 3" xfId="32441" hidden="1"/>
    <cellStyle name="Uwaga 3" xfId="32440" hidden="1"/>
    <cellStyle name="Uwaga 3" xfId="32438" hidden="1"/>
    <cellStyle name="Uwaga 3" xfId="32426" hidden="1"/>
    <cellStyle name="Uwaga 3" xfId="32425" hidden="1"/>
    <cellStyle name="Uwaga 3" xfId="32423" hidden="1"/>
    <cellStyle name="Uwaga 3" xfId="32411" hidden="1"/>
    <cellStyle name="Uwaga 3" xfId="32410" hidden="1"/>
    <cellStyle name="Uwaga 3" xfId="32408" hidden="1"/>
    <cellStyle name="Uwaga 3" xfId="32396" hidden="1"/>
    <cellStyle name="Uwaga 3" xfId="32395" hidden="1"/>
    <cellStyle name="Uwaga 3" xfId="32393" hidden="1"/>
    <cellStyle name="Uwaga 3" xfId="32381" hidden="1"/>
    <cellStyle name="Uwaga 3" xfId="32380" hidden="1"/>
    <cellStyle name="Uwaga 3" xfId="32378" hidden="1"/>
    <cellStyle name="Uwaga 3" xfId="32366" hidden="1"/>
    <cellStyle name="Uwaga 3" xfId="32365" hidden="1"/>
    <cellStyle name="Uwaga 3" xfId="32363" hidden="1"/>
    <cellStyle name="Uwaga 3" xfId="32351" hidden="1"/>
    <cellStyle name="Uwaga 3" xfId="32350" hidden="1"/>
    <cellStyle name="Uwaga 3" xfId="32348" hidden="1"/>
    <cellStyle name="Uwaga 3" xfId="32336" hidden="1"/>
    <cellStyle name="Uwaga 3" xfId="32335" hidden="1"/>
    <cellStyle name="Uwaga 3" xfId="32333" hidden="1"/>
    <cellStyle name="Uwaga 3" xfId="32321" hidden="1"/>
    <cellStyle name="Uwaga 3" xfId="32320" hidden="1"/>
    <cellStyle name="Uwaga 3" xfId="32318" hidden="1"/>
    <cellStyle name="Uwaga 3" xfId="32306" hidden="1"/>
    <cellStyle name="Uwaga 3" xfId="32305" hidden="1"/>
    <cellStyle name="Uwaga 3" xfId="32303" hidden="1"/>
    <cellStyle name="Uwaga 3" xfId="32291" hidden="1"/>
    <cellStyle name="Uwaga 3" xfId="32290" hidden="1"/>
    <cellStyle name="Uwaga 3" xfId="32288" hidden="1"/>
    <cellStyle name="Uwaga 3" xfId="32276" hidden="1"/>
    <cellStyle name="Uwaga 3" xfId="32275" hidden="1"/>
    <cellStyle name="Uwaga 3" xfId="32273" hidden="1"/>
    <cellStyle name="Uwaga 3" xfId="32261" hidden="1"/>
    <cellStyle name="Uwaga 3" xfId="32260" hidden="1"/>
    <cellStyle name="Uwaga 3" xfId="32258" hidden="1"/>
    <cellStyle name="Uwaga 3" xfId="32246" hidden="1"/>
    <cellStyle name="Uwaga 3" xfId="32245" hidden="1"/>
    <cellStyle name="Uwaga 3" xfId="32243" hidden="1"/>
    <cellStyle name="Uwaga 3" xfId="32231" hidden="1"/>
    <cellStyle name="Uwaga 3" xfId="32230" hidden="1"/>
    <cellStyle name="Uwaga 3" xfId="32228" hidden="1"/>
    <cellStyle name="Uwaga 3" xfId="32216" hidden="1"/>
    <cellStyle name="Uwaga 3" xfId="32215" hidden="1"/>
    <cellStyle name="Uwaga 3" xfId="32213" hidden="1"/>
    <cellStyle name="Uwaga 3" xfId="32201" hidden="1"/>
    <cellStyle name="Uwaga 3" xfId="32200" hidden="1"/>
    <cellStyle name="Uwaga 3" xfId="32198" hidden="1"/>
    <cellStyle name="Uwaga 3" xfId="32186" hidden="1"/>
    <cellStyle name="Uwaga 3" xfId="32185" hidden="1"/>
    <cellStyle name="Uwaga 3" xfId="32183" hidden="1"/>
    <cellStyle name="Uwaga 3" xfId="32171" hidden="1"/>
    <cellStyle name="Uwaga 3" xfId="32170" hidden="1"/>
    <cellStyle name="Uwaga 3" xfId="32168" hidden="1"/>
    <cellStyle name="Uwaga 3" xfId="32156" hidden="1"/>
    <cellStyle name="Uwaga 3" xfId="32155" hidden="1"/>
    <cellStyle name="Uwaga 3" xfId="32153" hidden="1"/>
    <cellStyle name="Uwaga 3" xfId="32141" hidden="1"/>
    <cellStyle name="Uwaga 3" xfId="32140" hidden="1"/>
    <cellStyle name="Uwaga 3" xfId="32138" hidden="1"/>
    <cellStyle name="Uwaga 3" xfId="32126" hidden="1"/>
    <cellStyle name="Uwaga 3" xfId="32125" hidden="1"/>
    <cellStyle name="Uwaga 3" xfId="32123" hidden="1"/>
    <cellStyle name="Uwaga 3" xfId="32111" hidden="1"/>
    <cellStyle name="Uwaga 3" xfId="32110" hidden="1"/>
    <cellStyle name="Uwaga 3" xfId="32108" hidden="1"/>
    <cellStyle name="Uwaga 3" xfId="32096" hidden="1"/>
    <cellStyle name="Uwaga 3" xfId="32095" hidden="1"/>
    <cellStyle name="Uwaga 3" xfId="32093" hidden="1"/>
    <cellStyle name="Uwaga 3" xfId="32081" hidden="1"/>
    <cellStyle name="Uwaga 3" xfId="32080" hidden="1"/>
    <cellStyle name="Uwaga 3" xfId="32078" hidden="1"/>
    <cellStyle name="Uwaga 3" xfId="32066" hidden="1"/>
    <cellStyle name="Uwaga 3" xfId="32064" hidden="1"/>
    <cellStyle name="Uwaga 3" xfId="32061" hidden="1"/>
    <cellStyle name="Uwaga 3" xfId="32051" hidden="1"/>
    <cellStyle name="Uwaga 3" xfId="32049" hidden="1"/>
    <cellStyle name="Uwaga 3" xfId="32046" hidden="1"/>
    <cellStyle name="Uwaga 3" xfId="32036" hidden="1"/>
    <cellStyle name="Uwaga 3" xfId="32034" hidden="1"/>
    <cellStyle name="Uwaga 3" xfId="32031" hidden="1"/>
    <cellStyle name="Uwaga 3" xfId="32021" hidden="1"/>
    <cellStyle name="Uwaga 3" xfId="32019" hidden="1"/>
    <cellStyle name="Uwaga 3" xfId="32016" hidden="1"/>
    <cellStyle name="Uwaga 3" xfId="32006" hidden="1"/>
    <cellStyle name="Uwaga 3" xfId="32004" hidden="1"/>
    <cellStyle name="Uwaga 3" xfId="32001" hidden="1"/>
    <cellStyle name="Uwaga 3" xfId="31991" hidden="1"/>
    <cellStyle name="Uwaga 3" xfId="31989" hidden="1"/>
    <cellStyle name="Uwaga 3" xfId="31985" hidden="1"/>
    <cellStyle name="Uwaga 3" xfId="31976" hidden="1"/>
    <cellStyle name="Uwaga 3" xfId="31973" hidden="1"/>
    <cellStyle name="Uwaga 3" xfId="31969" hidden="1"/>
    <cellStyle name="Uwaga 3" xfId="31961" hidden="1"/>
    <cellStyle name="Uwaga 3" xfId="31959" hidden="1"/>
    <cellStyle name="Uwaga 3" xfId="31955" hidden="1"/>
    <cellStyle name="Uwaga 3" xfId="31946" hidden="1"/>
    <cellStyle name="Uwaga 3" xfId="31944" hidden="1"/>
    <cellStyle name="Uwaga 3" xfId="31941" hidden="1"/>
    <cellStyle name="Uwaga 3" xfId="31931" hidden="1"/>
    <cellStyle name="Uwaga 3" xfId="31929" hidden="1"/>
    <cellStyle name="Uwaga 3" xfId="31924" hidden="1"/>
    <cellStyle name="Uwaga 3" xfId="31916" hidden="1"/>
    <cellStyle name="Uwaga 3" xfId="31914" hidden="1"/>
    <cellStyle name="Uwaga 3" xfId="31909" hidden="1"/>
    <cellStyle name="Uwaga 3" xfId="31901" hidden="1"/>
    <cellStyle name="Uwaga 3" xfId="31899" hidden="1"/>
    <cellStyle name="Uwaga 3" xfId="31894" hidden="1"/>
    <cellStyle name="Uwaga 3" xfId="31886" hidden="1"/>
    <cellStyle name="Uwaga 3" xfId="31884" hidden="1"/>
    <cellStyle name="Uwaga 3" xfId="31880" hidden="1"/>
    <cellStyle name="Uwaga 3" xfId="31871" hidden="1"/>
    <cellStyle name="Uwaga 3" xfId="31868" hidden="1"/>
    <cellStyle name="Uwaga 3" xfId="31863" hidden="1"/>
    <cellStyle name="Uwaga 3" xfId="31856" hidden="1"/>
    <cellStyle name="Uwaga 3" xfId="31852" hidden="1"/>
    <cellStyle name="Uwaga 3" xfId="31847" hidden="1"/>
    <cellStyle name="Uwaga 3" xfId="31841" hidden="1"/>
    <cellStyle name="Uwaga 3" xfId="31837" hidden="1"/>
    <cellStyle name="Uwaga 3" xfId="31832" hidden="1"/>
    <cellStyle name="Uwaga 3" xfId="31826" hidden="1"/>
    <cellStyle name="Uwaga 3" xfId="31823" hidden="1"/>
    <cellStyle name="Uwaga 3" xfId="31819" hidden="1"/>
    <cellStyle name="Uwaga 3" xfId="31810" hidden="1"/>
    <cellStyle name="Uwaga 3" xfId="31805" hidden="1"/>
    <cellStyle name="Uwaga 3" xfId="31800" hidden="1"/>
    <cellStyle name="Uwaga 3" xfId="31795" hidden="1"/>
    <cellStyle name="Uwaga 3" xfId="31790" hidden="1"/>
    <cellStyle name="Uwaga 3" xfId="31785" hidden="1"/>
    <cellStyle name="Uwaga 3" xfId="31780" hidden="1"/>
    <cellStyle name="Uwaga 3" xfId="31775" hidden="1"/>
    <cellStyle name="Uwaga 3" xfId="31770" hidden="1"/>
    <cellStyle name="Uwaga 3" xfId="31766" hidden="1"/>
    <cellStyle name="Uwaga 3" xfId="31761" hidden="1"/>
    <cellStyle name="Uwaga 3" xfId="31756" hidden="1"/>
    <cellStyle name="Uwaga 3" xfId="31751" hidden="1"/>
    <cellStyle name="Uwaga 3" xfId="31747" hidden="1"/>
    <cellStyle name="Uwaga 3" xfId="31743" hidden="1"/>
    <cellStyle name="Uwaga 3" xfId="31736" hidden="1"/>
    <cellStyle name="Uwaga 3" xfId="31732" hidden="1"/>
    <cellStyle name="Uwaga 3" xfId="31727" hidden="1"/>
    <cellStyle name="Uwaga 3" xfId="31721" hidden="1"/>
    <cellStyle name="Uwaga 3" xfId="31717" hidden="1"/>
    <cellStyle name="Uwaga 3" xfId="31712" hidden="1"/>
    <cellStyle name="Uwaga 3" xfId="31706" hidden="1"/>
    <cellStyle name="Uwaga 3" xfId="31702" hidden="1"/>
    <cellStyle name="Uwaga 3" xfId="31698" hidden="1"/>
    <cellStyle name="Uwaga 3" xfId="31691" hidden="1"/>
    <cellStyle name="Uwaga 3" xfId="31687" hidden="1"/>
    <cellStyle name="Uwaga 3" xfId="31683" hidden="1"/>
    <cellStyle name="Uwaga 3" xfId="27718" hidden="1"/>
    <cellStyle name="Uwaga 3" xfId="26771" hidden="1"/>
    <cellStyle name="Uwaga 3" xfId="26735" hidden="1"/>
    <cellStyle name="Uwaga 3" xfId="22797" hidden="1"/>
    <cellStyle name="Uwaga 3" xfId="21814" hidden="1"/>
    <cellStyle name="Uwaga 3" xfId="21811" hidden="1"/>
    <cellStyle name="Uwaga 3" xfId="19805" hidden="1"/>
    <cellStyle name="Uwaga 3" xfId="19800" hidden="1"/>
    <cellStyle name="Uwaga 3" xfId="19795" hidden="1"/>
    <cellStyle name="Uwaga 3" xfId="19766" hidden="1"/>
    <cellStyle name="Uwaga 3" xfId="19761" hidden="1"/>
    <cellStyle name="Uwaga 3" xfId="19756" hidden="1"/>
    <cellStyle name="Uwaga 3" xfId="19713" hidden="1"/>
    <cellStyle name="Uwaga 3" xfId="19709" hidden="1"/>
    <cellStyle name="Uwaga 3" xfId="19705" hidden="1"/>
    <cellStyle name="Uwaga 3" xfId="19667" hidden="1"/>
    <cellStyle name="Uwaga 3" xfId="19662" hidden="1"/>
    <cellStyle name="Uwaga 3" xfId="19658" hidden="1"/>
    <cellStyle name="Uwaga 3" xfId="19631" hidden="1"/>
    <cellStyle name="Uwaga 3" xfId="19626" hidden="1"/>
    <cellStyle name="Uwaga 3" xfId="19622" hidden="1"/>
    <cellStyle name="Uwaga 3" xfId="19593" hidden="1"/>
    <cellStyle name="Uwaga 3" xfId="19589" hidden="1"/>
    <cellStyle name="Uwaga 3" xfId="19584" hidden="1"/>
    <cellStyle name="Uwaga 3" xfId="19551" hidden="1"/>
    <cellStyle name="Uwaga 3" xfId="19547" hidden="1"/>
    <cellStyle name="Uwaga 3" xfId="19542" hidden="1"/>
    <cellStyle name="Uwaga 3" xfId="19500" hidden="1"/>
    <cellStyle name="Uwaga 3" xfId="19495" hidden="1"/>
    <cellStyle name="Uwaga 3" xfId="19489" hidden="1"/>
    <cellStyle name="Uwaga 3" xfId="19459" hidden="1"/>
    <cellStyle name="Uwaga 3" xfId="19456" hidden="1"/>
    <cellStyle name="Uwaga 3" xfId="19450" hidden="1"/>
    <cellStyle name="Uwaga 3" xfId="19422" hidden="1"/>
    <cellStyle name="Uwaga 3" xfId="19417" hidden="1"/>
    <cellStyle name="Uwaga 3" xfId="19411" hidden="1"/>
    <cellStyle name="Uwaga 3" xfId="19378" hidden="1"/>
    <cellStyle name="Uwaga 3" xfId="19375" hidden="1"/>
    <cellStyle name="Uwaga 3" xfId="19369" hidden="1"/>
    <cellStyle name="Uwaga 3" xfId="19328" hidden="1"/>
    <cellStyle name="Uwaga 3" xfId="19321" hidden="1"/>
    <cellStyle name="Uwaga 3" xfId="19316" hidden="1"/>
    <cellStyle name="Uwaga 3" xfId="19288" hidden="1"/>
    <cellStyle name="Uwaga 3" xfId="19284" hidden="1"/>
    <cellStyle name="Uwaga 3" xfId="19279" hidden="1"/>
    <cellStyle name="Uwaga 3" xfId="19250" hidden="1"/>
    <cellStyle name="Uwaga 3" xfId="19245" hidden="1"/>
    <cellStyle name="Uwaga 3" xfId="19239" hidden="1"/>
    <cellStyle name="Uwaga 3" xfId="19204" hidden="1"/>
    <cellStyle name="Uwaga 3" xfId="19198" hidden="1"/>
    <cellStyle name="Uwaga 3" xfId="19192" hidden="1"/>
    <cellStyle name="Uwaga 3" xfId="19152" hidden="1"/>
    <cellStyle name="Uwaga 3" xfId="19149" hidden="1"/>
    <cellStyle name="Uwaga 3" xfId="19145" hidden="1"/>
    <cellStyle name="Uwaga 3" xfId="19115" hidden="1"/>
    <cellStyle name="Uwaga 3" xfId="19111" hidden="1"/>
    <cellStyle name="Uwaga 3" xfId="19106" hidden="1"/>
    <cellStyle name="Uwaga 3" xfId="19076" hidden="1"/>
    <cellStyle name="Uwaga 3" xfId="19070" hidden="1"/>
    <cellStyle name="Uwaga 3" xfId="19064" hidden="1"/>
    <cellStyle name="Uwaga 3" xfId="19034" hidden="1"/>
    <cellStyle name="Uwaga 3" xfId="19027" hidden="1"/>
    <cellStyle name="Uwaga 3" xfId="19022" hidden="1"/>
    <cellStyle name="Uwaga 3" xfId="18981" hidden="1"/>
    <cellStyle name="Uwaga 3" xfId="18978" hidden="1"/>
    <cellStyle name="Uwaga 3" xfId="18974" hidden="1"/>
    <cellStyle name="Uwaga 3" xfId="18944" hidden="1"/>
    <cellStyle name="Uwaga 3" xfId="18940" hidden="1"/>
    <cellStyle name="Uwaga 3" xfId="18936" hidden="1"/>
    <cellStyle name="Uwaga 3" xfId="18904" hidden="1"/>
    <cellStyle name="Uwaga 3" xfId="18899" hidden="1"/>
    <cellStyle name="Uwaga 3" xfId="18894" hidden="1"/>
    <cellStyle name="Uwaga 3" xfId="18855" hidden="1"/>
    <cellStyle name="Uwaga 3" xfId="18852" hidden="1"/>
    <cellStyle name="Uwaga 3" xfId="18848" hidden="1"/>
    <cellStyle name="Uwaga 3" xfId="18810" hidden="1"/>
    <cellStyle name="Uwaga 3" xfId="18807" hidden="1"/>
    <cellStyle name="Uwaga 3" xfId="18802" hidden="1"/>
    <cellStyle name="Uwaga 3" xfId="18773" hidden="1"/>
    <cellStyle name="Uwaga 3" xfId="18770" hidden="1"/>
    <cellStyle name="Uwaga 3" xfId="18765" hidden="1"/>
    <cellStyle name="Uwaga 3" xfId="18732" hidden="1"/>
    <cellStyle name="Uwaga 3" xfId="18728" hidden="1"/>
    <cellStyle name="Uwaga 3" xfId="18723" hidden="1"/>
    <cellStyle name="Uwaga 3" xfId="18687" hidden="1"/>
    <cellStyle name="Uwaga 3" xfId="18683" hidden="1"/>
    <cellStyle name="Uwaga 3" xfId="18678" hidden="1"/>
    <cellStyle name="Uwaga 3" xfId="18639" hidden="1"/>
    <cellStyle name="Uwaga 3" xfId="18635" hidden="1"/>
    <cellStyle name="Uwaga 3" xfId="18630" hidden="1"/>
    <cellStyle name="Uwaga 3" xfId="18603" hidden="1"/>
    <cellStyle name="Uwaga 3" xfId="18599" hidden="1"/>
    <cellStyle name="Uwaga 3" xfId="18594" hidden="1"/>
    <cellStyle name="Uwaga 3" xfId="18561" hidden="1"/>
    <cellStyle name="Uwaga 3" xfId="18557" hidden="1"/>
    <cellStyle name="Uwaga 3" xfId="18552" hidden="1"/>
    <cellStyle name="Uwaga 3" xfId="18519" hidden="1"/>
    <cellStyle name="Uwaga 3" xfId="18514" hidden="1"/>
    <cellStyle name="Uwaga 3" xfId="18508" hidden="1"/>
    <cellStyle name="Uwaga 3" xfId="18468" hidden="1"/>
    <cellStyle name="Uwaga 3" xfId="18463" hidden="1"/>
    <cellStyle name="Uwaga 3" xfId="18458" hidden="1"/>
    <cellStyle name="Uwaga 3" xfId="18429" hidden="1"/>
    <cellStyle name="Uwaga 3" xfId="18424" hidden="1"/>
    <cellStyle name="Uwaga 3" xfId="18418" hidden="1"/>
    <cellStyle name="Uwaga 3" xfId="18388" hidden="1"/>
    <cellStyle name="Uwaga 3" xfId="18382" hidden="1"/>
    <cellStyle name="Uwaga 3" xfId="18376" hidden="1"/>
    <cellStyle name="Uwaga 3" xfId="18339" hidden="1"/>
    <cellStyle name="Uwaga 3" xfId="18334" hidden="1"/>
    <cellStyle name="Uwaga 3" xfId="18329" hidden="1"/>
    <cellStyle name="Uwaga 3" xfId="18294" hidden="1"/>
    <cellStyle name="Uwaga 3" xfId="18290" hidden="1"/>
    <cellStyle name="Uwaga 3" xfId="18286" hidden="1"/>
    <cellStyle name="Uwaga 3" xfId="18255" hidden="1"/>
    <cellStyle name="Uwaga 3" xfId="18249" hidden="1"/>
    <cellStyle name="Uwaga 3" xfId="18244" hidden="1"/>
    <cellStyle name="Uwaga 3" xfId="18213" hidden="1"/>
    <cellStyle name="Uwaga 3" xfId="18206" hidden="1"/>
    <cellStyle name="Uwaga 3" xfId="18202" hidden="1"/>
    <cellStyle name="Uwaga 3" xfId="18169" hidden="1"/>
    <cellStyle name="Uwaga 3" xfId="18164" hidden="1"/>
    <cellStyle name="Uwaga 3" xfId="18160" hidden="1"/>
    <cellStyle name="Uwaga 3" xfId="18123" hidden="1"/>
    <cellStyle name="Uwaga 3" xfId="18121" hidden="1"/>
    <cellStyle name="Uwaga 3" xfId="18118" hidden="1"/>
    <cellStyle name="Uwaga 3" xfId="18082" hidden="1"/>
    <cellStyle name="Uwaga 3" xfId="18079" hidden="1"/>
    <cellStyle name="Uwaga 3" xfId="18075" hidden="1"/>
    <cellStyle name="Uwaga 3" xfId="18039" hidden="1"/>
    <cellStyle name="Uwaga 3" xfId="18037" hidden="1"/>
    <cellStyle name="Uwaga 3" xfId="18033" hidden="1"/>
    <cellStyle name="Uwaga 3" xfId="17997" hidden="1"/>
    <cellStyle name="Uwaga 3" xfId="17995" hidden="1"/>
    <cellStyle name="Uwaga 3" xfId="17991" hidden="1"/>
    <cellStyle name="Uwaga 3" xfId="17955" hidden="1"/>
    <cellStyle name="Uwaga 3" xfId="17952" hidden="1"/>
    <cellStyle name="Uwaga 3" xfId="17947" hidden="1"/>
    <cellStyle name="Uwaga 3" xfId="17913" hidden="1"/>
    <cellStyle name="Uwaga 3" xfId="17910" hidden="1"/>
    <cellStyle name="Uwaga 3" xfId="17905" hidden="1"/>
    <cellStyle name="Uwaga 3" xfId="17871" hidden="1"/>
    <cellStyle name="Uwaga 3" xfId="17868" hidden="1"/>
    <cellStyle name="Uwaga 3" xfId="17863" hidden="1"/>
    <cellStyle name="Uwaga 3" xfId="17829" hidden="1"/>
    <cellStyle name="Uwaga 3" xfId="17826" hidden="1"/>
    <cellStyle name="Uwaga 3" xfId="17820" hidden="1"/>
    <cellStyle name="Uwaga 3" xfId="17787" hidden="1"/>
    <cellStyle name="Uwaga 3" xfId="17784" hidden="1"/>
    <cellStyle name="Uwaga 3" xfId="17777" hidden="1"/>
    <cellStyle name="Uwaga 3" xfId="17745" hidden="1"/>
    <cellStyle name="Uwaga 3" xfId="17742" hidden="1"/>
    <cellStyle name="Uwaga 3" xfId="17735" hidden="1"/>
    <cellStyle name="Uwaga 3" xfId="17703" hidden="1"/>
    <cellStyle name="Uwaga 3" xfId="17699" hidden="1"/>
    <cellStyle name="Uwaga 3" xfId="17688" hidden="1"/>
    <cellStyle name="Uwaga 3" xfId="17661" hidden="1"/>
    <cellStyle name="Uwaga 3" xfId="17656" hidden="1"/>
    <cellStyle name="Uwaga 3" xfId="17646" hidden="1"/>
    <cellStyle name="Uwaga 3" xfId="17619" hidden="1"/>
    <cellStyle name="Uwaga 3" xfId="17613" hidden="1"/>
    <cellStyle name="Uwaga 3" xfId="17600" hidden="1"/>
    <cellStyle name="Uwaga 3" xfId="17577" hidden="1"/>
    <cellStyle name="Uwaga 3" xfId="17569" hidden="1"/>
    <cellStyle name="Uwaga 3" xfId="17556" hidden="1"/>
    <cellStyle name="Uwaga 3" xfId="17535" hidden="1"/>
    <cellStyle name="Uwaga 3" xfId="17525" hidden="1"/>
    <cellStyle name="Uwaga 3" xfId="17511" hidden="1"/>
    <cellStyle name="Uwaga 3" xfId="17493" hidden="1"/>
    <cellStyle name="Uwaga 3" xfId="17480" hidden="1"/>
    <cellStyle name="Uwaga 3" xfId="17467" hidden="1"/>
    <cellStyle name="Uwaga 3" xfId="17451" hidden="1"/>
    <cellStyle name="Uwaga 3" xfId="17438" hidden="1"/>
    <cellStyle name="Uwaga 3" xfId="17425" hidden="1"/>
    <cellStyle name="Uwaga 3" xfId="32643" hidden="1"/>
    <cellStyle name="Uwaga 3" xfId="32644" hidden="1"/>
    <cellStyle name="Uwaga 3" xfId="32646" hidden="1"/>
    <cellStyle name="Uwaga 3" xfId="32658" hidden="1"/>
    <cellStyle name="Uwaga 3" xfId="32659" hidden="1"/>
    <cellStyle name="Uwaga 3" xfId="32664" hidden="1"/>
    <cellStyle name="Uwaga 3" xfId="32673" hidden="1"/>
    <cellStyle name="Uwaga 3" xfId="32674" hidden="1"/>
    <cellStyle name="Uwaga 3" xfId="32679" hidden="1"/>
    <cellStyle name="Uwaga 3" xfId="32688" hidden="1"/>
    <cellStyle name="Uwaga 3" xfId="32689" hidden="1"/>
    <cellStyle name="Uwaga 3" xfId="32690" hidden="1"/>
    <cellStyle name="Uwaga 3" xfId="32703" hidden="1"/>
    <cellStyle name="Uwaga 3" xfId="32708" hidden="1"/>
    <cellStyle name="Uwaga 3" xfId="32713" hidden="1"/>
    <cellStyle name="Uwaga 3" xfId="32723" hidden="1"/>
    <cellStyle name="Uwaga 3" xfId="32728" hidden="1"/>
    <cellStyle name="Uwaga 3" xfId="32732" hidden="1"/>
    <cellStyle name="Uwaga 3" xfId="32739" hidden="1"/>
    <cellStyle name="Uwaga 3" xfId="32744" hidden="1"/>
    <cellStyle name="Uwaga 3" xfId="32747" hidden="1"/>
    <cellStyle name="Uwaga 3" xfId="32753" hidden="1"/>
    <cellStyle name="Uwaga 3" xfId="32758" hidden="1"/>
    <cellStyle name="Uwaga 3" xfId="32762" hidden="1"/>
    <cellStyle name="Uwaga 3" xfId="32763" hidden="1"/>
    <cellStyle name="Uwaga 3" xfId="32764" hidden="1"/>
    <cellStyle name="Uwaga 3" xfId="32768" hidden="1"/>
    <cellStyle name="Uwaga 3" xfId="32780" hidden="1"/>
    <cellStyle name="Uwaga 3" xfId="32785" hidden="1"/>
    <cellStyle name="Uwaga 3" xfId="32790" hidden="1"/>
    <cellStyle name="Uwaga 3" xfId="32795" hidden="1"/>
    <cellStyle name="Uwaga 3" xfId="32800" hidden="1"/>
    <cellStyle name="Uwaga 3" xfId="32805" hidden="1"/>
    <cellStyle name="Uwaga 3" xfId="32809" hidden="1"/>
    <cellStyle name="Uwaga 3" xfId="32813" hidden="1"/>
    <cellStyle name="Uwaga 3" xfId="32818" hidden="1"/>
    <cellStyle name="Uwaga 3" xfId="32823" hidden="1"/>
    <cellStyle name="Uwaga 3" xfId="32824" hidden="1"/>
    <cellStyle name="Uwaga 3" xfId="32826" hidden="1"/>
    <cellStyle name="Uwaga 3" xfId="32839" hidden="1"/>
    <cellStyle name="Uwaga 3" xfId="32843" hidden="1"/>
    <cellStyle name="Uwaga 3" xfId="32848" hidden="1"/>
    <cellStyle name="Uwaga 3" xfId="32855" hidden="1"/>
    <cellStyle name="Uwaga 3" xfId="32859" hidden="1"/>
    <cellStyle name="Uwaga 3" xfId="32864" hidden="1"/>
    <cellStyle name="Uwaga 3" xfId="32869" hidden="1"/>
    <cellStyle name="Uwaga 3" xfId="32872" hidden="1"/>
    <cellStyle name="Uwaga 3" xfId="32877" hidden="1"/>
    <cellStyle name="Uwaga 3" xfId="32883" hidden="1"/>
    <cellStyle name="Uwaga 3" xfId="32884" hidden="1"/>
    <cellStyle name="Uwaga 3" xfId="32887" hidden="1"/>
    <cellStyle name="Uwaga 3" xfId="32900" hidden="1"/>
    <cellStyle name="Uwaga 3" xfId="32904" hidden="1"/>
    <cellStyle name="Uwaga 3" xfId="32909" hidden="1"/>
    <cellStyle name="Uwaga 3" xfId="32916" hidden="1"/>
    <cellStyle name="Uwaga 3" xfId="32921" hidden="1"/>
    <cellStyle name="Uwaga 3" xfId="32925" hidden="1"/>
    <cellStyle name="Uwaga 3" xfId="32930" hidden="1"/>
    <cellStyle name="Uwaga 3" xfId="32934" hidden="1"/>
    <cellStyle name="Uwaga 3" xfId="32939" hidden="1"/>
    <cellStyle name="Uwaga 3" xfId="32943" hidden="1"/>
    <cellStyle name="Uwaga 3" xfId="32944" hidden="1"/>
    <cellStyle name="Uwaga 3" xfId="32946" hidden="1"/>
    <cellStyle name="Uwaga 3" xfId="32958" hidden="1"/>
    <cellStyle name="Uwaga 3" xfId="32959" hidden="1"/>
    <cellStyle name="Uwaga 3" xfId="32961" hidden="1"/>
    <cellStyle name="Uwaga 3" xfId="32973" hidden="1"/>
    <cellStyle name="Uwaga 3" xfId="32975" hidden="1"/>
    <cellStyle name="Uwaga 3" xfId="32978" hidden="1"/>
    <cellStyle name="Uwaga 3" xfId="32988" hidden="1"/>
    <cellStyle name="Uwaga 3" xfId="32989" hidden="1"/>
    <cellStyle name="Uwaga 3" xfId="32991" hidden="1"/>
    <cellStyle name="Uwaga 3" xfId="33003" hidden="1"/>
    <cellStyle name="Uwaga 3" xfId="33004" hidden="1"/>
    <cellStyle name="Uwaga 3" xfId="33005" hidden="1"/>
    <cellStyle name="Uwaga 3" xfId="33019" hidden="1"/>
    <cellStyle name="Uwaga 3" xfId="33022" hidden="1"/>
    <cellStyle name="Uwaga 3" xfId="33026" hidden="1"/>
    <cellStyle name="Uwaga 3" xfId="33034" hidden="1"/>
    <cellStyle name="Uwaga 3" xfId="33037" hidden="1"/>
    <cellStyle name="Uwaga 3" xfId="33041" hidden="1"/>
    <cellStyle name="Uwaga 3" xfId="33049" hidden="1"/>
    <cellStyle name="Uwaga 3" xfId="33052" hidden="1"/>
    <cellStyle name="Uwaga 3" xfId="33056" hidden="1"/>
    <cellStyle name="Uwaga 3" xfId="33063" hidden="1"/>
    <cellStyle name="Uwaga 3" xfId="33064" hidden="1"/>
    <cellStyle name="Uwaga 3" xfId="33066" hidden="1"/>
    <cellStyle name="Uwaga 3" xfId="33079" hidden="1"/>
    <cellStyle name="Uwaga 3" xfId="33082" hidden="1"/>
    <cellStyle name="Uwaga 3" xfId="33085" hidden="1"/>
    <cellStyle name="Uwaga 3" xfId="33094" hidden="1"/>
    <cellStyle name="Uwaga 3" xfId="33097" hidden="1"/>
    <cellStyle name="Uwaga 3" xfId="33101" hidden="1"/>
    <cellStyle name="Uwaga 3" xfId="33109" hidden="1"/>
    <cellStyle name="Uwaga 3" xfId="33111" hidden="1"/>
    <cellStyle name="Uwaga 3" xfId="33114" hidden="1"/>
    <cellStyle name="Uwaga 3" xfId="33123" hidden="1"/>
    <cellStyle name="Uwaga 3" xfId="33124" hidden="1"/>
    <cellStyle name="Uwaga 3" xfId="33125" hidden="1"/>
    <cellStyle name="Uwaga 3" xfId="33138" hidden="1"/>
    <cellStyle name="Uwaga 3" xfId="33139" hidden="1"/>
    <cellStyle name="Uwaga 3" xfId="33141" hidden="1"/>
    <cellStyle name="Uwaga 3" xfId="33153" hidden="1"/>
    <cellStyle name="Uwaga 3" xfId="33154" hidden="1"/>
    <cellStyle name="Uwaga 3" xfId="33156" hidden="1"/>
    <cellStyle name="Uwaga 3" xfId="33168" hidden="1"/>
    <cellStyle name="Uwaga 3" xfId="33169" hidden="1"/>
    <cellStyle name="Uwaga 3" xfId="33171" hidden="1"/>
    <cellStyle name="Uwaga 3" xfId="33183" hidden="1"/>
    <cellStyle name="Uwaga 3" xfId="33184" hidden="1"/>
    <cellStyle name="Uwaga 3" xfId="33185" hidden="1"/>
    <cellStyle name="Uwaga 3" xfId="33199" hidden="1"/>
    <cellStyle name="Uwaga 3" xfId="33201" hidden="1"/>
    <cellStyle name="Uwaga 3" xfId="33204" hidden="1"/>
    <cellStyle name="Uwaga 3" xfId="33214" hidden="1"/>
    <cellStyle name="Uwaga 3" xfId="33217" hidden="1"/>
    <cellStyle name="Uwaga 3" xfId="33220" hidden="1"/>
    <cellStyle name="Uwaga 3" xfId="33229" hidden="1"/>
    <cellStyle name="Uwaga 3" xfId="33231" hidden="1"/>
    <cellStyle name="Uwaga 3" xfId="33234" hidden="1"/>
    <cellStyle name="Uwaga 3" xfId="33243" hidden="1"/>
    <cellStyle name="Uwaga 3" xfId="33244" hidden="1"/>
    <cellStyle name="Uwaga 3" xfId="33245" hidden="1"/>
    <cellStyle name="Uwaga 3" xfId="33258" hidden="1"/>
    <cellStyle name="Uwaga 3" xfId="33260" hidden="1"/>
    <cellStyle name="Uwaga 3" xfId="33262" hidden="1"/>
    <cellStyle name="Uwaga 3" xfId="33273" hidden="1"/>
    <cellStyle name="Uwaga 3" xfId="33275" hidden="1"/>
    <cellStyle name="Uwaga 3" xfId="33277" hidden="1"/>
    <cellStyle name="Uwaga 3" xfId="33288" hidden="1"/>
    <cellStyle name="Uwaga 3" xfId="33290" hidden="1"/>
    <cellStyle name="Uwaga 3" xfId="33292" hidden="1"/>
    <cellStyle name="Uwaga 3" xfId="33303" hidden="1"/>
    <cellStyle name="Uwaga 3" xfId="33304" hidden="1"/>
    <cellStyle name="Uwaga 3" xfId="33305" hidden="1"/>
    <cellStyle name="Uwaga 3" xfId="33318" hidden="1"/>
    <cellStyle name="Uwaga 3" xfId="33320" hidden="1"/>
    <cellStyle name="Uwaga 3" xfId="33322" hidden="1"/>
    <cellStyle name="Uwaga 3" xfId="33333" hidden="1"/>
    <cellStyle name="Uwaga 3" xfId="33335" hidden="1"/>
    <cellStyle name="Uwaga 3" xfId="33337" hidden="1"/>
    <cellStyle name="Uwaga 3" xfId="33348" hidden="1"/>
    <cellStyle name="Uwaga 3" xfId="33350" hidden="1"/>
    <cellStyle name="Uwaga 3" xfId="33351" hidden="1"/>
    <cellStyle name="Uwaga 3" xfId="33363" hidden="1"/>
    <cellStyle name="Uwaga 3" xfId="33364" hidden="1"/>
    <cellStyle name="Uwaga 3" xfId="33365" hidden="1"/>
    <cellStyle name="Uwaga 3" xfId="33378" hidden="1"/>
    <cellStyle name="Uwaga 3" xfId="33380" hidden="1"/>
    <cellStyle name="Uwaga 3" xfId="33382" hidden="1"/>
    <cellStyle name="Uwaga 3" xfId="33393" hidden="1"/>
    <cellStyle name="Uwaga 3" xfId="33395" hidden="1"/>
    <cellStyle name="Uwaga 3" xfId="33397" hidden="1"/>
    <cellStyle name="Uwaga 3" xfId="33408" hidden="1"/>
    <cellStyle name="Uwaga 3" xfId="33410" hidden="1"/>
    <cellStyle name="Uwaga 3" xfId="33412" hidden="1"/>
    <cellStyle name="Uwaga 3" xfId="33423" hidden="1"/>
    <cellStyle name="Uwaga 3" xfId="33424" hidden="1"/>
    <cellStyle name="Uwaga 3" xfId="33426" hidden="1"/>
    <cellStyle name="Uwaga 3" xfId="33437" hidden="1"/>
    <cellStyle name="Uwaga 3" xfId="33439" hidden="1"/>
    <cellStyle name="Uwaga 3" xfId="33440" hidden="1"/>
    <cellStyle name="Uwaga 3" xfId="33449" hidden="1"/>
    <cellStyle name="Uwaga 3" xfId="33452" hidden="1"/>
    <cellStyle name="Uwaga 3" xfId="33454" hidden="1"/>
    <cellStyle name="Uwaga 3" xfId="33465" hidden="1"/>
    <cellStyle name="Uwaga 3" xfId="33467" hidden="1"/>
    <cellStyle name="Uwaga 3" xfId="33469" hidden="1"/>
    <cellStyle name="Uwaga 3" xfId="33481" hidden="1"/>
    <cellStyle name="Uwaga 3" xfId="33483" hidden="1"/>
    <cellStyle name="Uwaga 3" xfId="33485" hidden="1"/>
    <cellStyle name="Uwaga 3" xfId="33493" hidden="1"/>
    <cellStyle name="Uwaga 3" xfId="33495" hidden="1"/>
    <cellStyle name="Uwaga 3" xfId="33498" hidden="1"/>
    <cellStyle name="Uwaga 3" xfId="33488" hidden="1"/>
    <cellStyle name="Uwaga 3" xfId="33487" hidden="1"/>
    <cellStyle name="Uwaga 3" xfId="33486" hidden="1"/>
    <cellStyle name="Uwaga 3" xfId="33473" hidden="1"/>
    <cellStyle name="Uwaga 3" xfId="33472" hidden="1"/>
    <cellStyle name="Uwaga 3" xfId="33471" hidden="1"/>
    <cellStyle name="Uwaga 3" xfId="33458" hidden="1"/>
    <cellStyle name="Uwaga 3" xfId="33457" hidden="1"/>
    <cellStyle name="Uwaga 3" xfId="33456" hidden="1"/>
    <cellStyle name="Uwaga 3" xfId="33443" hidden="1"/>
    <cellStyle name="Uwaga 3" xfId="33442" hidden="1"/>
    <cellStyle name="Uwaga 3" xfId="33441" hidden="1"/>
    <cellStyle name="Uwaga 3" xfId="33428" hidden="1"/>
    <cellStyle name="Uwaga 3" xfId="33427" hidden="1"/>
    <cellStyle name="Uwaga 3" xfId="33425" hidden="1"/>
    <cellStyle name="Uwaga 3" xfId="33414" hidden="1"/>
    <cellStyle name="Uwaga 3" xfId="33411" hidden="1"/>
    <cellStyle name="Uwaga 3" xfId="33409" hidden="1"/>
    <cellStyle name="Uwaga 3" xfId="33399" hidden="1"/>
    <cellStyle name="Uwaga 3" xfId="33396" hidden="1"/>
    <cellStyle name="Uwaga 3" xfId="33394" hidden="1"/>
    <cellStyle name="Uwaga 3" xfId="33384" hidden="1"/>
    <cellStyle name="Uwaga 3" xfId="33381" hidden="1"/>
    <cellStyle name="Uwaga 3" xfId="33379" hidden="1"/>
    <cellStyle name="Uwaga 3" xfId="33369" hidden="1"/>
    <cellStyle name="Uwaga 3" xfId="33367" hidden="1"/>
    <cellStyle name="Uwaga 3" xfId="33366" hidden="1"/>
    <cellStyle name="Uwaga 3" xfId="33354" hidden="1"/>
    <cellStyle name="Uwaga 3" xfId="33352" hidden="1"/>
    <cellStyle name="Uwaga 3" xfId="33349" hidden="1"/>
    <cellStyle name="Uwaga 3" xfId="33339" hidden="1"/>
    <cellStyle name="Uwaga 3" xfId="33336" hidden="1"/>
    <cellStyle name="Uwaga 3" xfId="33334" hidden="1"/>
    <cellStyle name="Uwaga 3" xfId="33324" hidden="1"/>
    <cellStyle name="Uwaga 3" xfId="33321" hidden="1"/>
    <cellStyle name="Uwaga 3" xfId="33319" hidden="1"/>
    <cellStyle name="Uwaga 3" xfId="33309" hidden="1"/>
    <cellStyle name="Uwaga 3" xfId="33307" hidden="1"/>
    <cellStyle name="Uwaga 3" xfId="33306" hidden="1"/>
    <cellStyle name="Uwaga 3" xfId="33294" hidden="1"/>
    <cellStyle name="Uwaga 3" xfId="33291" hidden="1"/>
    <cellStyle name="Uwaga 3" xfId="33289" hidden="1"/>
    <cellStyle name="Uwaga 3" xfId="33279" hidden="1"/>
    <cellStyle name="Uwaga 3" xfId="33276" hidden="1"/>
    <cellStyle name="Uwaga 3" xfId="33274" hidden="1"/>
    <cellStyle name="Uwaga 3" xfId="33264" hidden="1"/>
    <cellStyle name="Uwaga 3" xfId="33261" hidden="1"/>
    <cellStyle name="Uwaga 3" xfId="33259" hidden="1"/>
    <cellStyle name="Uwaga 3" xfId="33249" hidden="1"/>
    <cellStyle name="Uwaga 3" xfId="33247" hidden="1"/>
    <cellStyle name="Uwaga 3" xfId="33246" hidden="1"/>
    <cellStyle name="Uwaga 3" xfId="33233" hidden="1"/>
    <cellStyle name="Uwaga 3" xfId="33230" hidden="1"/>
    <cellStyle name="Uwaga 3" xfId="33228" hidden="1"/>
    <cellStyle name="Uwaga 3" xfId="33218" hidden="1"/>
    <cellStyle name="Uwaga 3" xfId="33215" hidden="1"/>
    <cellStyle name="Uwaga 3" xfId="33213" hidden="1"/>
    <cellStyle name="Uwaga 3" xfId="33203" hidden="1"/>
    <cellStyle name="Uwaga 3" xfId="33200" hidden="1"/>
    <cellStyle name="Uwaga 3" xfId="33198" hidden="1"/>
    <cellStyle name="Uwaga 3" xfId="33189" hidden="1"/>
    <cellStyle name="Uwaga 3" xfId="33187" hidden="1"/>
    <cellStyle name="Uwaga 3" xfId="33186" hidden="1"/>
    <cellStyle name="Uwaga 3" xfId="33174" hidden="1"/>
    <cellStyle name="Uwaga 3" xfId="33172" hidden="1"/>
    <cellStyle name="Uwaga 3" xfId="33170" hidden="1"/>
    <cellStyle name="Uwaga 3" xfId="33159" hidden="1"/>
    <cellStyle name="Uwaga 3" xfId="33157" hidden="1"/>
    <cellStyle name="Uwaga 3" xfId="33155" hidden="1"/>
    <cellStyle name="Uwaga 3" xfId="33144" hidden="1"/>
    <cellStyle name="Uwaga 3" xfId="33142" hidden="1"/>
    <cellStyle name="Uwaga 3" xfId="33140" hidden="1"/>
    <cellStyle name="Uwaga 3" xfId="33129" hidden="1"/>
    <cellStyle name="Uwaga 3" xfId="33127" hidden="1"/>
    <cellStyle name="Uwaga 3" xfId="33126" hidden="1"/>
    <cellStyle name="Uwaga 3" xfId="33113" hidden="1"/>
    <cellStyle name="Uwaga 3" xfId="33110" hidden="1"/>
    <cellStyle name="Uwaga 3" xfId="33108" hidden="1"/>
    <cellStyle name="Uwaga 3" xfId="33098" hidden="1"/>
    <cellStyle name="Uwaga 3" xfId="33095" hidden="1"/>
    <cellStyle name="Uwaga 3" xfId="33093" hidden="1"/>
    <cellStyle name="Uwaga 3" xfId="33083" hidden="1"/>
    <cellStyle name="Uwaga 3" xfId="33080" hidden="1"/>
    <cellStyle name="Uwaga 3" xfId="33078" hidden="1"/>
    <cellStyle name="Uwaga 3" xfId="33069" hidden="1"/>
    <cellStyle name="Uwaga 3" xfId="33067" hidden="1"/>
    <cellStyle name="Uwaga 3" xfId="33065" hidden="1"/>
    <cellStyle name="Uwaga 3" xfId="33053" hidden="1"/>
    <cellStyle name="Uwaga 3" xfId="33050" hidden="1"/>
    <cellStyle name="Uwaga 3" xfId="33048" hidden="1"/>
    <cellStyle name="Uwaga 3" xfId="33038" hidden="1"/>
    <cellStyle name="Uwaga 3" xfId="33035" hidden="1"/>
    <cellStyle name="Uwaga 3" xfId="33033" hidden="1"/>
    <cellStyle name="Uwaga 3" xfId="33023" hidden="1"/>
    <cellStyle name="Uwaga 3" xfId="33020" hidden="1"/>
    <cellStyle name="Uwaga 3" xfId="33018" hidden="1"/>
    <cellStyle name="Uwaga 3" xfId="33011" hidden="1"/>
    <cellStyle name="Uwaga 3" xfId="33008" hidden="1"/>
    <cellStyle name="Uwaga 3" xfId="33006" hidden="1"/>
    <cellStyle name="Uwaga 3" xfId="32996" hidden="1"/>
    <cellStyle name="Uwaga 3" xfId="32993" hidden="1"/>
    <cellStyle name="Uwaga 3" xfId="32990" hidden="1"/>
    <cellStyle name="Uwaga 3" xfId="32981" hidden="1"/>
    <cellStyle name="Uwaga 3" xfId="32977" hidden="1"/>
    <cellStyle name="Uwaga 3" xfId="32974" hidden="1"/>
    <cellStyle name="Uwaga 3" xfId="32966" hidden="1"/>
    <cellStyle name="Uwaga 3" xfId="32963" hidden="1"/>
    <cellStyle name="Uwaga 3" xfId="32960" hidden="1"/>
    <cellStyle name="Uwaga 3" xfId="32951" hidden="1"/>
    <cellStyle name="Uwaga 3" xfId="32948" hidden="1"/>
    <cellStyle name="Uwaga 3" xfId="32945" hidden="1"/>
    <cellStyle name="Uwaga 3" xfId="32935" hidden="1"/>
    <cellStyle name="Uwaga 3" xfId="32931" hidden="1"/>
    <cellStyle name="Uwaga 3" xfId="32928" hidden="1"/>
    <cellStyle name="Uwaga 3" xfId="32919" hidden="1"/>
    <cellStyle name="Uwaga 3" xfId="32915" hidden="1"/>
    <cellStyle name="Uwaga 3" xfId="32913" hidden="1"/>
    <cellStyle name="Uwaga 3" xfId="32905" hidden="1"/>
    <cellStyle name="Uwaga 3" xfId="32901" hidden="1"/>
    <cellStyle name="Uwaga 3" xfId="32898" hidden="1"/>
    <cellStyle name="Uwaga 3" xfId="32891" hidden="1"/>
    <cellStyle name="Uwaga 3" xfId="32888" hidden="1"/>
    <cellStyle name="Uwaga 3" xfId="32885" hidden="1"/>
    <cellStyle name="Uwaga 3" xfId="32876" hidden="1"/>
    <cellStyle name="Uwaga 3" xfId="32871" hidden="1"/>
    <cellStyle name="Uwaga 3" xfId="32868" hidden="1"/>
    <cellStyle name="Uwaga 3" xfId="32861" hidden="1"/>
    <cellStyle name="Uwaga 3" xfId="32856" hidden="1"/>
    <cellStyle name="Uwaga 3" xfId="32853" hidden="1"/>
    <cellStyle name="Uwaga 3" xfId="32846" hidden="1"/>
    <cellStyle name="Uwaga 3" xfId="32841" hidden="1"/>
    <cellStyle name="Uwaga 3" xfId="32838" hidden="1"/>
    <cellStyle name="Uwaga 3" xfId="32832" hidden="1"/>
    <cellStyle name="Uwaga 3" xfId="32828" hidden="1"/>
    <cellStyle name="Uwaga 3" xfId="32825" hidden="1"/>
    <cellStyle name="Uwaga 3" xfId="32817" hidden="1"/>
    <cellStyle name="Uwaga 3" xfId="32812" hidden="1"/>
    <cellStyle name="Uwaga 3" xfId="32808" hidden="1"/>
    <cellStyle name="Uwaga 3" xfId="32802" hidden="1"/>
    <cellStyle name="Uwaga 3" xfId="32797" hidden="1"/>
    <cellStyle name="Uwaga 3" xfId="32793" hidden="1"/>
    <cellStyle name="Uwaga 3" xfId="32787" hidden="1"/>
    <cellStyle name="Uwaga 3" xfId="32782" hidden="1"/>
    <cellStyle name="Uwaga 3" xfId="32778" hidden="1"/>
    <cellStyle name="Uwaga 3" xfId="32773" hidden="1"/>
    <cellStyle name="Uwaga 3" xfId="32769" hidden="1"/>
    <cellStyle name="Uwaga 3" xfId="32765" hidden="1"/>
    <cellStyle name="Uwaga 3" xfId="32757" hidden="1"/>
    <cellStyle name="Uwaga 3" xfId="32752" hidden="1"/>
    <cellStyle name="Uwaga 3" xfId="32748" hidden="1"/>
    <cellStyle name="Uwaga 3" xfId="32742" hidden="1"/>
    <cellStyle name="Uwaga 3" xfId="32737" hidden="1"/>
    <cellStyle name="Uwaga 3" xfId="32733" hidden="1"/>
    <cellStyle name="Uwaga 3" xfId="32727" hidden="1"/>
    <cellStyle name="Uwaga 3" xfId="32722" hidden="1"/>
    <cellStyle name="Uwaga 3" xfId="32718" hidden="1"/>
    <cellStyle name="Uwaga 3" xfId="32714" hidden="1"/>
    <cellStyle name="Uwaga 3" xfId="32709" hidden="1"/>
    <cellStyle name="Uwaga 3" xfId="32704" hidden="1"/>
    <cellStyle name="Uwaga 3" xfId="32699" hidden="1"/>
    <cellStyle name="Uwaga 3" xfId="32695" hidden="1"/>
    <cellStyle name="Uwaga 3" xfId="32691" hidden="1"/>
    <cellStyle name="Uwaga 3" xfId="32684" hidden="1"/>
    <cellStyle name="Uwaga 3" xfId="32680" hidden="1"/>
    <cellStyle name="Uwaga 3" xfId="32675" hidden="1"/>
    <cellStyle name="Uwaga 3" xfId="32669" hidden="1"/>
    <cellStyle name="Uwaga 3" xfId="32665" hidden="1"/>
    <cellStyle name="Uwaga 3" xfId="32660" hidden="1"/>
    <cellStyle name="Uwaga 3" xfId="32654" hidden="1"/>
    <cellStyle name="Uwaga 3" xfId="32650" hidden="1"/>
    <cellStyle name="Uwaga 3" xfId="32645" hidden="1"/>
    <cellStyle name="Uwaga 3" xfId="32639" hidden="1"/>
    <cellStyle name="Uwaga 3" xfId="32635" hidden="1"/>
    <cellStyle name="Uwaga 3" xfId="32631" hidden="1"/>
    <cellStyle name="Uwaga 3" xfId="33491" hidden="1"/>
    <cellStyle name="Uwaga 3" xfId="33490" hidden="1"/>
    <cellStyle name="Uwaga 3" xfId="33489" hidden="1"/>
    <cellStyle name="Uwaga 3" xfId="33476" hidden="1"/>
    <cellStyle name="Uwaga 3" xfId="33475" hidden="1"/>
    <cellStyle name="Uwaga 3" xfId="33474" hidden="1"/>
    <cellStyle name="Uwaga 3" xfId="33461" hidden="1"/>
    <cellStyle name="Uwaga 3" xfId="33460" hidden="1"/>
    <cellStyle name="Uwaga 3" xfId="33459" hidden="1"/>
    <cellStyle name="Uwaga 3" xfId="33446" hidden="1"/>
    <cellStyle name="Uwaga 3" xfId="33445" hidden="1"/>
    <cellStyle name="Uwaga 3" xfId="33444" hidden="1"/>
    <cellStyle name="Uwaga 3" xfId="33431" hidden="1"/>
    <cellStyle name="Uwaga 3" xfId="33430" hidden="1"/>
    <cellStyle name="Uwaga 3" xfId="33429" hidden="1"/>
    <cellStyle name="Uwaga 3" xfId="33417" hidden="1"/>
    <cellStyle name="Uwaga 3" xfId="33415" hidden="1"/>
    <cellStyle name="Uwaga 3" xfId="33413" hidden="1"/>
    <cellStyle name="Uwaga 3" xfId="33402" hidden="1"/>
    <cellStyle name="Uwaga 3" xfId="33400" hidden="1"/>
    <cellStyle name="Uwaga 3" xfId="33398" hidden="1"/>
    <cellStyle name="Uwaga 3" xfId="33387" hidden="1"/>
    <cellStyle name="Uwaga 3" xfId="33385" hidden="1"/>
    <cellStyle name="Uwaga 3" xfId="33383" hidden="1"/>
    <cellStyle name="Uwaga 3" xfId="33372" hidden="1"/>
    <cellStyle name="Uwaga 3" xfId="33370" hidden="1"/>
    <cellStyle name="Uwaga 3" xfId="33368" hidden="1"/>
    <cellStyle name="Uwaga 3" xfId="33357" hidden="1"/>
    <cellStyle name="Uwaga 3" xfId="33355" hidden="1"/>
    <cellStyle name="Uwaga 3" xfId="33353" hidden="1"/>
    <cellStyle name="Uwaga 3" xfId="33342" hidden="1"/>
    <cellStyle name="Uwaga 3" xfId="33340" hidden="1"/>
    <cellStyle name="Uwaga 3" xfId="33338" hidden="1"/>
    <cellStyle name="Uwaga 3" xfId="33327" hidden="1"/>
    <cellStyle name="Uwaga 3" xfId="33325" hidden="1"/>
    <cellStyle name="Uwaga 3" xfId="33323" hidden="1"/>
    <cellStyle name="Uwaga 3" xfId="33312" hidden="1"/>
    <cellStyle name="Uwaga 3" xfId="33310" hidden="1"/>
    <cellStyle name="Uwaga 3" xfId="33308" hidden="1"/>
    <cellStyle name="Uwaga 3" xfId="33297" hidden="1"/>
    <cellStyle name="Uwaga 3" xfId="33295" hidden="1"/>
    <cellStyle name="Uwaga 3" xfId="33293" hidden="1"/>
    <cellStyle name="Uwaga 3" xfId="33282" hidden="1"/>
    <cellStyle name="Uwaga 3" xfId="33280" hidden="1"/>
    <cellStyle name="Uwaga 3" xfId="33278" hidden="1"/>
    <cellStyle name="Uwaga 3" xfId="33267" hidden="1"/>
    <cellStyle name="Uwaga 3" xfId="33265" hidden="1"/>
    <cellStyle name="Uwaga 3" xfId="33263" hidden="1"/>
    <cellStyle name="Uwaga 3" xfId="33252" hidden="1"/>
    <cellStyle name="Uwaga 3" xfId="33250" hidden="1"/>
    <cellStyle name="Uwaga 3" xfId="33248" hidden="1"/>
    <cellStyle name="Uwaga 3" xfId="33237" hidden="1"/>
    <cellStyle name="Uwaga 3" xfId="33235" hidden="1"/>
    <cellStyle name="Uwaga 3" xfId="33232" hidden="1"/>
    <cellStyle name="Uwaga 3" xfId="33222" hidden="1"/>
    <cellStyle name="Uwaga 3" xfId="33219" hidden="1"/>
    <cellStyle name="Uwaga 3" xfId="33216" hidden="1"/>
    <cellStyle name="Uwaga 3" xfId="33207" hidden="1"/>
    <cellStyle name="Uwaga 3" xfId="33205" hidden="1"/>
    <cellStyle name="Uwaga 3" xfId="33202" hidden="1"/>
    <cellStyle name="Uwaga 3" xfId="33192" hidden="1"/>
    <cellStyle name="Uwaga 3" xfId="33190" hidden="1"/>
    <cellStyle name="Uwaga 3" xfId="33188" hidden="1"/>
    <cellStyle name="Uwaga 3" xfId="33177" hidden="1"/>
    <cellStyle name="Uwaga 3" xfId="33175" hidden="1"/>
    <cellStyle name="Uwaga 3" xfId="33173" hidden="1"/>
    <cellStyle name="Uwaga 3" xfId="33162" hidden="1"/>
    <cellStyle name="Uwaga 3" xfId="33160" hidden="1"/>
    <cellStyle name="Uwaga 3" xfId="33158" hidden="1"/>
    <cellStyle name="Uwaga 3" xfId="33147" hidden="1"/>
    <cellStyle name="Uwaga 3" xfId="33145" hidden="1"/>
    <cellStyle name="Uwaga 3" xfId="33143" hidden="1"/>
    <cellStyle name="Uwaga 3" xfId="33132" hidden="1"/>
    <cellStyle name="Uwaga 3" xfId="33130" hidden="1"/>
    <cellStyle name="Uwaga 3" xfId="33128" hidden="1"/>
    <cellStyle name="Uwaga 3" xfId="33117" hidden="1"/>
    <cellStyle name="Uwaga 3" xfId="33115" hidden="1"/>
    <cellStyle name="Uwaga 3" xfId="33112" hidden="1"/>
    <cellStyle name="Uwaga 3" xfId="33102" hidden="1"/>
    <cellStyle name="Uwaga 3" xfId="33099" hidden="1"/>
    <cellStyle name="Uwaga 3" xfId="33096" hidden="1"/>
    <cellStyle name="Uwaga 3" xfId="33087" hidden="1"/>
    <cellStyle name="Uwaga 3" xfId="33084" hidden="1"/>
    <cellStyle name="Uwaga 3" xfId="33081" hidden="1"/>
    <cellStyle name="Uwaga 3" xfId="33072" hidden="1"/>
    <cellStyle name="Uwaga 3" xfId="33070" hidden="1"/>
    <cellStyle name="Uwaga 3" xfId="33068" hidden="1"/>
    <cellStyle name="Uwaga 3" xfId="33057" hidden="1"/>
    <cellStyle name="Uwaga 3" xfId="33054" hidden="1"/>
    <cellStyle name="Uwaga 3" xfId="33051" hidden="1"/>
    <cellStyle name="Uwaga 3" xfId="33042" hidden="1"/>
    <cellStyle name="Uwaga 3" xfId="33039" hidden="1"/>
    <cellStyle name="Uwaga 3" xfId="33036" hidden="1"/>
    <cellStyle name="Uwaga 3" xfId="33027" hidden="1"/>
    <cellStyle name="Uwaga 3" xfId="33024" hidden="1"/>
    <cellStyle name="Uwaga 3" xfId="33021" hidden="1"/>
    <cellStyle name="Uwaga 3" xfId="33014" hidden="1"/>
    <cellStyle name="Uwaga 3" xfId="33010" hidden="1"/>
    <cellStyle name="Uwaga 3" xfId="33007" hidden="1"/>
    <cellStyle name="Uwaga 3" xfId="32999" hidden="1"/>
    <cellStyle name="Uwaga 3" xfId="32995" hidden="1"/>
    <cellStyle name="Uwaga 3" xfId="32992" hidden="1"/>
    <cellStyle name="Uwaga 3" xfId="32984" hidden="1"/>
    <cellStyle name="Uwaga 3" xfId="32980" hidden="1"/>
    <cellStyle name="Uwaga 3" xfId="32976" hidden="1"/>
    <cellStyle name="Uwaga 3" xfId="32969" hidden="1"/>
    <cellStyle name="Uwaga 3" xfId="32965" hidden="1"/>
    <cellStyle name="Uwaga 3" xfId="32962" hidden="1"/>
    <cellStyle name="Uwaga 3" xfId="32954" hidden="1"/>
    <cellStyle name="Uwaga 3" xfId="32950" hidden="1"/>
    <cellStyle name="Uwaga 3" xfId="32947" hidden="1"/>
    <cellStyle name="Uwaga 3" xfId="32938" hidden="1"/>
    <cellStyle name="Uwaga 3" xfId="32933" hidden="1"/>
    <cellStyle name="Uwaga 3" xfId="32929" hidden="1"/>
    <cellStyle name="Uwaga 3" xfId="32923" hidden="1"/>
    <cellStyle name="Uwaga 3" xfId="32918" hidden="1"/>
    <cellStyle name="Uwaga 3" xfId="32914" hidden="1"/>
    <cellStyle name="Uwaga 3" xfId="32908" hidden="1"/>
    <cellStyle name="Uwaga 3" xfId="32903" hidden="1"/>
    <cellStyle name="Uwaga 3" xfId="32899" hidden="1"/>
    <cellStyle name="Uwaga 3" xfId="32894" hidden="1"/>
    <cellStyle name="Uwaga 3" xfId="32890" hidden="1"/>
    <cellStyle name="Uwaga 3" xfId="32886" hidden="1"/>
    <cellStyle name="Uwaga 3" xfId="32879" hidden="1"/>
    <cellStyle name="Uwaga 3" xfId="32874" hidden="1"/>
    <cellStyle name="Uwaga 3" xfId="32870" hidden="1"/>
    <cellStyle name="Uwaga 3" xfId="32863" hidden="1"/>
    <cellStyle name="Uwaga 3" xfId="32858" hidden="1"/>
    <cellStyle name="Uwaga 3" xfId="32854" hidden="1"/>
    <cellStyle name="Uwaga 3" xfId="32849" hidden="1"/>
    <cellStyle name="Uwaga 3" xfId="32844" hidden="1"/>
    <cellStyle name="Uwaga 3" xfId="32840" hidden="1"/>
    <cellStyle name="Uwaga 3" xfId="32834" hidden="1"/>
    <cellStyle name="Uwaga 3" xfId="32830" hidden="1"/>
    <cellStyle name="Uwaga 3" xfId="32827" hidden="1"/>
    <cellStyle name="Uwaga 3" xfId="32820" hidden="1"/>
    <cellStyle name="Uwaga 3" xfId="32815" hidden="1"/>
    <cellStyle name="Uwaga 3" xfId="32810" hidden="1"/>
    <cellStyle name="Uwaga 3" xfId="32804" hidden="1"/>
    <cellStyle name="Uwaga 3" xfId="32799" hidden="1"/>
    <cellStyle name="Uwaga 3" xfId="32794" hidden="1"/>
    <cellStyle name="Uwaga 3" xfId="32789" hidden="1"/>
    <cellStyle name="Uwaga 3" xfId="32784" hidden="1"/>
    <cellStyle name="Uwaga 3" xfId="32779" hidden="1"/>
    <cellStyle name="Uwaga 3" xfId="32775" hidden="1"/>
    <cellStyle name="Uwaga 3" xfId="32771" hidden="1"/>
    <cellStyle name="Uwaga 3" xfId="32766" hidden="1"/>
    <cellStyle name="Uwaga 3" xfId="32759" hidden="1"/>
    <cellStyle name="Uwaga 3" xfId="32754" hidden="1"/>
    <cellStyle name="Uwaga 3" xfId="32749" hidden="1"/>
    <cellStyle name="Uwaga 3" xfId="32743" hidden="1"/>
    <cellStyle name="Uwaga 3" xfId="32738" hidden="1"/>
    <cellStyle name="Uwaga 3" xfId="32734" hidden="1"/>
    <cellStyle name="Uwaga 3" xfId="32729" hidden="1"/>
    <cellStyle name="Uwaga 3" xfId="32724" hidden="1"/>
    <cellStyle name="Uwaga 3" xfId="32719" hidden="1"/>
    <cellStyle name="Uwaga 3" xfId="32715" hidden="1"/>
    <cellStyle name="Uwaga 3" xfId="32710" hidden="1"/>
    <cellStyle name="Uwaga 3" xfId="32705" hidden="1"/>
    <cellStyle name="Uwaga 3" xfId="32700" hidden="1"/>
    <cellStyle name="Uwaga 3" xfId="32696" hidden="1"/>
    <cellStyle name="Uwaga 3" xfId="32692" hidden="1"/>
    <cellStyle name="Uwaga 3" xfId="32685" hidden="1"/>
    <cellStyle name="Uwaga 3" xfId="32681" hidden="1"/>
    <cellStyle name="Uwaga 3" xfId="32676" hidden="1"/>
    <cellStyle name="Uwaga 3" xfId="32670" hidden="1"/>
    <cellStyle name="Uwaga 3" xfId="32666" hidden="1"/>
    <cellStyle name="Uwaga 3" xfId="32661" hidden="1"/>
    <cellStyle name="Uwaga 3" xfId="32655" hidden="1"/>
    <cellStyle name="Uwaga 3" xfId="32651" hidden="1"/>
    <cellStyle name="Uwaga 3" xfId="32647" hidden="1"/>
    <cellStyle name="Uwaga 3" xfId="32640" hidden="1"/>
    <cellStyle name="Uwaga 3" xfId="32636" hidden="1"/>
    <cellStyle name="Uwaga 3" xfId="32632" hidden="1"/>
    <cellStyle name="Uwaga 3" xfId="33496" hidden="1"/>
    <cellStyle name="Uwaga 3" xfId="33494" hidden="1"/>
    <cellStyle name="Uwaga 3" xfId="33492" hidden="1"/>
    <cellStyle name="Uwaga 3" xfId="33479" hidden="1"/>
    <cellStyle name="Uwaga 3" xfId="33478" hidden="1"/>
    <cellStyle name="Uwaga 3" xfId="33477" hidden="1"/>
    <cellStyle name="Uwaga 3" xfId="33464" hidden="1"/>
    <cellStyle name="Uwaga 3" xfId="33463" hidden="1"/>
    <cellStyle name="Uwaga 3" xfId="33462" hidden="1"/>
    <cellStyle name="Uwaga 3" xfId="33450" hidden="1"/>
    <cellStyle name="Uwaga 3" xfId="33448" hidden="1"/>
    <cellStyle name="Uwaga 3" xfId="33447" hidden="1"/>
    <cellStyle name="Uwaga 3" xfId="33434" hidden="1"/>
    <cellStyle name="Uwaga 3" xfId="33433" hidden="1"/>
    <cellStyle name="Uwaga 3" xfId="33432" hidden="1"/>
    <cellStyle name="Uwaga 3" xfId="33420" hidden="1"/>
    <cellStyle name="Uwaga 3" xfId="33418" hidden="1"/>
    <cellStyle name="Uwaga 3" xfId="33416" hidden="1"/>
    <cellStyle name="Uwaga 3" xfId="33405" hidden="1"/>
    <cellStyle name="Uwaga 3" xfId="33403" hidden="1"/>
    <cellStyle name="Uwaga 3" xfId="33401" hidden="1"/>
    <cellStyle name="Uwaga 3" xfId="33390" hidden="1"/>
    <cellStyle name="Uwaga 3" xfId="33388" hidden="1"/>
    <cellStyle name="Uwaga 3" xfId="33386" hidden="1"/>
    <cellStyle name="Uwaga 3" xfId="33375" hidden="1"/>
    <cellStyle name="Uwaga 3" xfId="33373" hidden="1"/>
    <cellStyle name="Uwaga 3" xfId="33371" hidden="1"/>
    <cellStyle name="Uwaga 3" xfId="33360" hidden="1"/>
    <cellStyle name="Uwaga 3" xfId="33358" hidden="1"/>
    <cellStyle name="Uwaga 3" xfId="33356" hidden="1"/>
    <cellStyle name="Uwaga 3" xfId="33345" hidden="1"/>
    <cellStyle name="Uwaga 3" xfId="33343" hidden="1"/>
    <cellStyle name="Uwaga 3" xfId="33341" hidden="1"/>
    <cellStyle name="Uwaga 3" xfId="33330" hidden="1"/>
    <cellStyle name="Uwaga 3" xfId="33328" hidden="1"/>
    <cellStyle name="Uwaga 3" xfId="33326" hidden="1"/>
    <cellStyle name="Uwaga 3" xfId="33315" hidden="1"/>
    <cellStyle name="Uwaga 3" xfId="33313" hidden="1"/>
    <cellStyle name="Uwaga 3" xfId="33311" hidden="1"/>
    <cellStyle name="Uwaga 3" xfId="33300" hidden="1"/>
    <cellStyle name="Uwaga 3" xfId="33298" hidden="1"/>
    <cellStyle name="Uwaga 3" xfId="33296" hidden="1"/>
    <cellStyle name="Uwaga 3" xfId="33285" hidden="1"/>
    <cellStyle name="Uwaga 3" xfId="33283" hidden="1"/>
    <cellStyle name="Uwaga 3" xfId="33281" hidden="1"/>
    <cellStyle name="Uwaga 3" xfId="33270" hidden="1"/>
    <cellStyle name="Uwaga 3" xfId="33268" hidden="1"/>
    <cellStyle name="Uwaga 3" xfId="33266" hidden="1"/>
    <cellStyle name="Uwaga 3" xfId="33255" hidden="1"/>
    <cellStyle name="Uwaga 3" xfId="33253" hidden="1"/>
    <cellStyle name="Uwaga 3" xfId="33251" hidden="1"/>
    <cellStyle name="Uwaga 3" xfId="33240" hidden="1"/>
    <cellStyle name="Uwaga 3" xfId="33238" hidden="1"/>
    <cellStyle name="Uwaga 3" xfId="33236" hidden="1"/>
    <cellStyle name="Uwaga 3" xfId="33225" hidden="1"/>
    <cellStyle name="Uwaga 3" xfId="33223" hidden="1"/>
    <cellStyle name="Uwaga 3" xfId="33221" hidden="1"/>
    <cellStyle name="Uwaga 3" xfId="33210" hidden="1"/>
    <cellStyle name="Uwaga 3" xfId="33208" hidden="1"/>
    <cellStyle name="Uwaga 3" xfId="33206" hidden="1"/>
    <cellStyle name="Uwaga 3" xfId="33195" hidden="1"/>
    <cellStyle name="Uwaga 3" xfId="33193" hidden="1"/>
    <cellStyle name="Uwaga 3" xfId="33191" hidden="1"/>
    <cellStyle name="Uwaga 3" xfId="33180" hidden="1"/>
    <cellStyle name="Uwaga 3" xfId="33178" hidden="1"/>
    <cellStyle name="Uwaga 3" xfId="33176" hidden="1"/>
    <cellStyle name="Uwaga 3" xfId="33165" hidden="1"/>
    <cellStyle name="Uwaga 3" xfId="33163" hidden="1"/>
    <cellStyle name="Uwaga 3" xfId="33161" hidden="1"/>
    <cellStyle name="Uwaga 3" xfId="33150" hidden="1"/>
    <cellStyle name="Uwaga 3" xfId="33148" hidden="1"/>
    <cellStyle name="Uwaga 3" xfId="33146" hidden="1"/>
    <cellStyle name="Uwaga 3" xfId="33135" hidden="1"/>
    <cellStyle name="Uwaga 3" xfId="33133" hidden="1"/>
    <cellStyle name="Uwaga 3" xfId="33131" hidden="1"/>
    <cellStyle name="Uwaga 3" xfId="33120" hidden="1"/>
    <cellStyle name="Uwaga 3" xfId="33118" hidden="1"/>
    <cellStyle name="Uwaga 3" xfId="33116" hidden="1"/>
    <cellStyle name="Uwaga 3" xfId="33105" hidden="1"/>
    <cellStyle name="Uwaga 3" xfId="33103" hidden="1"/>
    <cellStyle name="Uwaga 3" xfId="33100" hidden="1"/>
    <cellStyle name="Uwaga 3" xfId="33090" hidden="1"/>
    <cellStyle name="Uwaga 3" xfId="33088" hidden="1"/>
    <cellStyle name="Uwaga 3" xfId="33086" hidden="1"/>
    <cellStyle name="Uwaga 3" xfId="33075" hidden="1"/>
    <cellStyle name="Uwaga 3" xfId="33073" hidden="1"/>
    <cellStyle name="Uwaga 3" xfId="33071" hidden="1"/>
    <cellStyle name="Uwaga 3" xfId="33060" hidden="1"/>
    <cellStyle name="Uwaga 3" xfId="33058" hidden="1"/>
    <cellStyle name="Uwaga 3" xfId="33055" hidden="1"/>
    <cellStyle name="Uwaga 3" xfId="33045" hidden="1"/>
    <cellStyle name="Uwaga 3" xfId="33043" hidden="1"/>
    <cellStyle name="Uwaga 3" xfId="33040" hidden="1"/>
    <cellStyle name="Uwaga 3" xfId="33030" hidden="1"/>
    <cellStyle name="Uwaga 3" xfId="33028" hidden="1"/>
    <cellStyle name="Uwaga 3" xfId="33025" hidden="1"/>
    <cellStyle name="Uwaga 3" xfId="33016" hidden="1"/>
    <cellStyle name="Uwaga 3" xfId="33013" hidden="1"/>
    <cellStyle name="Uwaga 3" xfId="33009" hidden="1"/>
    <cellStyle name="Uwaga 3" xfId="33001" hidden="1"/>
    <cellStyle name="Uwaga 3" xfId="32998" hidden="1"/>
    <cellStyle name="Uwaga 3" xfId="32994" hidden="1"/>
    <cellStyle name="Uwaga 3" xfId="32986" hidden="1"/>
    <cellStyle name="Uwaga 3" xfId="32983" hidden="1"/>
    <cellStyle name="Uwaga 3" xfId="32979" hidden="1"/>
    <cellStyle name="Uwaga 3" xfId="32971" hidden="1"/>
    <cellStyle name="Uwaga 3" xfId="32968" hidden="1"/>
    <cellStyle name="Uwaga 3" xfId="32964" hidden="1"/>
    <cellStyle name="Uwaga 3" xfId="32956" hidden="1"/>
    <cellStyle name="Uwaga 3" xfId="32953" hidden="1"/>
    <cellStyle name="Uwaga 3" xfId="32949" hidden="1"/>
    <cellStyle name="Uwaga 3" xfId="32941" hidden="1"/>
    <cellStyle name="Uwaga 3" xfId="32937" hidden="1"/>
    <cellStyle name="Uwaga 3" xfId="32932" hidden="1"/>
    <cellStyle name="Uwaga 3" xfId="32926" hidden="1"/>
    <cellStyle name="Uwaga 3" xfId="32922" hidden="1"/>
    <cellStyle name="Uwaga 3" xfId="32917" hidden="1"/>
    <cellStyle name="Uwaga 3" xfId="32911" hidden="1"/>
    <cellStyle name="Uwaga 3" xfId="32907" hidden="1"/>
    <cellStyle name="Uwaga 3" xfId="32902" hidden="1"/>
    <cellStyle name="Uwaga 3" xfId="32896" hidden="1"/>
    <cellStyle name="Uwaga 3" xfId="32893" hidden="1"/>
    <cellStyle name="Uwaga 3" xfId="32889" hidden="1"/>
    <cellStyle name="Uwaga 3" xfId="32881" hidden="1"/>
    <cellStyle name="Uwaga 3" xfId="32878" hidden="1"/>
    <cellStyle name="Uwaga 3" xfId="32873" hidden="1"/>
    <cellStyle name="Uwaga 3" xfId="32866" hidden="1"/>
    <cellStyle name="Uwaga 3" xfId="32862" hidden="1"/>
    <cellStyle name="Uwaga 3" xfId="32857" hidden="1"/>
    <cellStyle name="Uwaga 3" xfId="32851" hidden="1"/>
    <cellStyle name="Uwaga 3" xfId="32847" hidden="1"/>
    <cellStyle name="Uwaga 3" xfId="32842" hidden="1"/>
    <cellStyle name="Uwaga 3" xfId="32836" hidden="1"/>
    <cellStyle name="Uwaga 3" xfId="32833" hidden="1"/>
    <cellStyle name="Uwaga 3" xfId="32829" hidden="1"/>
    <cellStyle name="Uwaga 3" xfId="32821" hidden="1"/>
    <cellStyle name="Uwaga 3" xfId="32816" hidden="1"/>
    <cellStyle name="Uwaga 3" xfId="32811" hidden="1"/>
    <cellStyle name="Uwaga 3" xfId="32806" hidden="1"/>
    <cellStyle name="Uwaga 3" xfId="32801" hidden="1"/>
    <cellStyle name="Uwaga 3" xfId="32796" hidden="1"/>
    <cellStyle name="Uwaga 3" xfId="32791" hidden="1"/>
    <cellStyle name="Uwaga 3" xfId="32786" hidden="1"/>
    <cellStyle name="Uwaga 3" xfId="32781" hidden="1"/>
    <cellStyle name="Uwaga 3" xfId="32776" hidden="1"/>
    <cellStyle name="Uwaga 3" xfId="32772" hidden="1"/>
    <cellStyle name="Uwaga 3" xfId="32767" hidden="1"/>
    <cellStyle name="Uwaga 3" xfId="32760" hidden="1"/>
    <cellStyle name="Uwaga 3" xfId="32755" hidden="1"/>
    <cellStyle name="Uwaga 3" xfId="32750" hidden="1"/>
    <cellStyle name="Uwaga 3" xfId="32745" hidden="1"/>
    <cellStyle name="Uwaga 3" xfId="32740" hidden="1"/>
    <cellStyle name="Uwaga 3" xfId="32735" hidden="1"/>
    <cellStyle name="Uwaga 3" xfId="32730" hidden="1"/>
    <cellStyle name="Uwaga 3" xfId="32725" hidden="1"/>
    <cellStyle name="Uwaga 3" xfId="32720" hidden="1"/>
    <cellStyle name="Uwaga 3" xfId="32716" hidden="1"/>
    <cellStyle name="Uwaga 3" xfId="32711" hidden="1"/>
    <cellStyle name="Uwaga 3" xfId="32706" hidden="1"/>
    <cellStyle name="Uwaga 3" xfId="32701" hidden="1"/>
    <cellStyle name="Uwaga 3" xfId="32697" hidden="1"/>
    <cellStyle name="Uwaga 3" xfId="32693" hidden="1"/>
    <cellStyle name="Uwaga 3" xfId="32686" hidden="1"/>
    <cellStyle name="Uwaga 3" xfId="32682" hidden="1"/>
    <cellStyle name="Uwaga 3" xfId="32677" hidden="1"/>
    <cellStyle name="Uwaga 3" xfId="32671" hidden="1"/>
    <cellStyle name="Uwaga 3" xfId="32667" hidden="1"/>
    <cellStyle name="Uwaga 3" xfId="32662" hidden="1"/>
    <cellStyle name="Uwaga 3" xfId="32656" hidden="1"/>
    <cellStyle name="Uwaga 3" xfId="32652" hidden="1"/>
    <cellStyle name="Uwaga 3" xfId="32648" hidden="1"/>
    <cellStyle name="Uwaga 3" xfId="32641" hidden="1"/>
    <cellStyle name="Uwaga 3" xfId="32637" hidden="1"/>
    <cellStyle name="Uwaga 3" xfId="32633" hidden="1"/>
    <cellStyle name="Uwaga 3" xfId="33500" hidden="1"/>
    <cellStyle name="Uwaga 3" xfId="33499" hidden="1"/>
    <cellStyle name="Uwaga 3" xfId="33497" hidden="1"/>
    <cellStyle name="Uwaga 3" xfId="33484" hidden="1"/>
    <cellStyle name="Uwaga 3" xfId="33482" hidden="1"/>
    <cellStyle name="Uwaga 3" xfId="33480" hidden="1"/>
    <cellStyle name="Uwaga 3" xfId="33470" hidden="1"/>
    <cellStyle name="Uwaga 3" xfId="33468" hidden="1"/>
    <cellStyle name="Uwaga 3" xfId="33466" hidden="1"/>
    <cellStyle name="Uwaga 3" xfId="33455" hidden="1"/>
    <cellStyle name="Uwaga 3" xfId="33453" hidden="1"/>
    <cellStyle name="Uwaga 3" xfId="33451" hidden="1"/>
    <cellStyle name="Uwaga 3" xfId="33438" hidden="1"/>
    <cellStyle name="Uwaga 3" xfId="33436" hidden="1"/>
    <cellStyle name="Uwaga 3" xfId="33435" hidden="1"/>
    <cellStyle name="Uwaga 3" xfId="33422" hidden="1"/>
    <cellStyle name="Uwaga 3" xfId="33421" hidden="1"/>
    <cellStyle name="Uwaga 3" xfId="33419" hidden="1"/>
    <cellStyle name="Uwaga 3" xfId="33407" hidden="1"/>
    <cellStyle name="Uwaga 3" xfId="33406" hidden="1"/>
    <cellStyle name="Uwaga 3" xfId="33404" hidden="1"/>
    <cellStyle name="Uwaga 3" xfId="33392" hidden="1"/>
    <cellStyle name="Uwaga 3" xfId="33391" hidden="1"/>
    <cellStyle name="Uwaga 3" xfId="33389" hidden="1"/>
    <cellStyle name="Uwaga 3" xfId="33377" hidden="1"/>
    <cellStyle name="Uwaga 3" xfId="33376" hidden="1"/>
    <cellStyle name="Uwaga 3" xfId="33374" hidden="1"/>
    <cellStyle name="Uwaga 3" xfId="33362" hidden="1"/>
    <cellStyle name="Uwaga 3" xfId="33361" hidden="1"/>
    <cellStyle name="Uwaga 3" xfId="33359" hidden="1"/>
    <cellStyle name="Uwaga 3" xfId="33347" hidden="1"/>
    <cellStyle name="Uwaga 3" xfId="33346" hidden="1"/>
    <cellStyle name="Uwaga 3" xfId="33344" hidden="1"/>
    <cellStyle name="Uwaga 3" xfId="33332" hidden="1"/>
    <cellStyle name="Uwaga 3" xfId="33331" hidden="1"/>
    <cellStyle name="Uwaga 3" xfId="33329" hidden="1"/>
    <cellStyle name="Uwaga 3" xfId="33317" hidden="1"/>
    <cellStyle name="Uwaga 3" xfId="33316" hidden="1"/>
    <cellStyle name="Uwaga 3" xfId="33314" hidden="1"/>
    <cellStyle name="Uwaga 3" xfId="33302" hidden="1"/>
    <cellStyle name="Uwaga 3" xfId="33301" hidden="1"/>
    <cellStyle name="Uwaga 3" xfId="33299" hidden="1"/>
    <cellStyle name="Uwaga 3" xfId="33287" hidden="1"/>
    <cellStyle name="Uwaga 3" xfId="33286" hidden="1"/>
    <cellStyle name="Uwaga 3" xfId="33284" hidden="1"/>
    <cellStyle name="Uwaga 3" xfId="33272" hidden="1"/>
    <cellStyle name="Uwaga 3" xfId="33271" hidden="1"/>
    <cellStyle name="Uwaga 3" xfId="33269" hidden="1"/>
    <cellStyle name="Uwaga 3" xfId="33257" hidden="1"/>
    <cellStyle name="Uwaga 3" xfId="33256" hidden="1"/>
    <cellStyle name="Uwaga 3" xfId="33254" hidden="1"/>
    <cellStyle name="Uwaga 3" xfId="33242" hidden="1"/>
    <cellStyle name="Uwaga 3" xfId="33241" hidden="1"/>
    <cellStyle name="Uwaga 3" xfId="33239" hidden="1"/>
    <cellStyle name="Uwaga 3" xfId="33227" hidden="1"/>
    <cellStyle name="Uwaga 3" xfId="33226" hidden="1"/>
    <cellStyle name="Uwaga 3" xfId="33224" hidden="1"/>
    <cellStyle name="Uwaga 3" xfId="33212" hidden="1"/>
    <cellStyle name="Uwaga 3" xfId="33211" hidden="1"/>
    <cellStyle name="Uwaga 3" xfId="33209" hidden="1"/>
    <cellStyle name="Uwaga 3" xfId="33197" hidden="1"/>
    <cellStyle name="Uwaga 3" xfId="33196" hidden="1"/>
    <cellStyle name="Uwaga 3" xfId="33194" hidden="1"/>
    <cellStyle name="Uwaga 3" xfId="33182" hidden="1"/>
    <cellStyle name="Uwaga 3" xfId="33181" hidden="1"/>
    <cellStyle name="Uwaga 3" xfId="33179" hidden="1"/>
    <cellStyle name="Uwaga 3" xfId="33167" hidden="1"/>
    <cellStyle name="Uwaga 3" xfId="33166" hidden="1"/>
    <cellStyle name="Uwaga 3" xfId="33164" hidden="1"/>
    <cellStyle name="Uwaga 3" xfId="33152" hidden="1"/>
    <cellStyle name="Uwaga 3" xfId="33151" hidden="1"/>
    <cellStyle name="Uwaga 3" xfId="33149" hidden="1"/>
    <cellStyle name="Uwaga 3" xfId="33137" hidden="1"/>
    <cellStyle name="Uwaga 3" xfId="33136" hidden="1"/>
    <cellStyle name="Uwaga 3" xfId="33134" hidden="1"/>
    <cellStyle name="Uwaga 3" xfId="33122" hidden="1"/>
    <cellStyle name="Uwaga 3" xfId="33121" hidden="1"/>
    <cellStyle name="Uwaga 3" xfId="33119" hidden="1"/>
    <cellStyle name="Uwaga 3" xfId="33107" hidden="1"/>
    <cellStyle name="Uwaga 3" xfId="33106" hidden="1"/>
    <cellStyle name="Uwaga 3" xfId="33104" hidden="1"/>
    <cellStyle name="Uwaga 3" xfId="33092" hidden="1"/>
    <cellStyle name="Uwaga 3" xfId="33091" hidden="1"/>
    <cellStyle name="Uwaga 3" xfId="33089" hidden="1"/>
    <cellStyle name="Uwaga 3" xfId="33077" hidden="1"/>
    <cellStyle name="Uwaga 3" xfId="33076" hidden="1"/>
    <cellStyle name="Uwaga 3" xfId="33074" hidden="1"/>
    <cellStyle name="Uwaga 3" xfId="33062" hidden="1"/>
    <cellStyle name="Uwaga 3" xfId="33061" hidden="1"/>
    <cellStyle name="Uwaga 3" xfId="33059" hidden="1"/>
    <cellStyle name="Uwaga 3" xfId="33047" hidden="1"/>
    <cellStyle name="Uwaga 3" xfId="33046" hidden="1"/>
    <cellStyle name="Uwaga 3" xfId="33044" hidden="1"/>
    <cellStyle name="Uwaga 3" xfId="33032" hidden="1"/>
    <cellStyle name="Uwaga 3" xfId="33031" hidden="1"/>
    <cellStyle name="Uwaga 3" xfId="33029" hidden="1"/>
    <cellStyle name="Uwaga 3" xfId="33017" hidden="1"/>
    <cellStyle name="Uwaga 3" xfId="33015" hidden="1"/>
    <cellStyle name="Uwaga 3" xfId="33012" hidden="1"/>
    <cellStyle name="Uwaga 3" xfId="33002" hidden="1"/>
    <cellStyle name="Uwaga 3" xfId="33000" hidden="1"/>
    <cellStyle name="Uwaga 3" xfId="32997" hidden="1"/>
    <cellStyle name="Uwaga 3" xfId="32987" hidden="1"/>
    <cellStyle name="Uwaga 3" xfId="32985" hidden="1"/>
    <cellStyle name="Uwaga 3" xfId="32982" hidden="1"/>
    <cellStyle name="Uwaga 3" xfId="32972" hidden="1"/>
    <cellStyle name="Uwaga 3" xfId="32970" hidden="1"/>
    <cellStyle name="Uwaga 3" xfId="32967" hidden="1"/>
    <cellStyle name="Uwaga 3" xfId="32957" hidden="1"/>
    <cellStyle name="Uwaga 3" xfId="32955" hidden="1"/>
    <cellStyle name="Uwaga 3" xfId="32952" hidden="1"/>
    <cellStyle name="Uwaga 3" xfId="32942" hidden="1"/>
    <cellStyle name="Uwaga 3" xfId="32940" hidden="1"/>
    <cellStyle name="Uwaga 3" xfId="32936" hidden="1"/>
    <cellStyle name="Uwaga 3" xfId="32927" hidden="1"/>
    <cellStyle name="Uwaga 3" xfId="32924" hidden="1"/>
    <cellStyle name="Uwaga 3" xfId="32920" hidden="1"/>
    <cellStyle name="Uwaga 3" xfId="32912" hidden="1"/>
    <cellStyle name="Uwaga 3" xfId="32910" hidden="1"/>
    <cellStyle name="Uwaga 3" xfId="32906" hidden="1"/>
    <cellStyle name="Uwaga 3" xfId="32897" hidden="1"/>
    <cellStyle name="Uwaga 3" xfId="32895" hidden="1"/>
    <cellStyle name="Uwaga 3" xfId="32892" hidden="1"/>
    <cellStyle name="Uwaga 3" xfId="32882" hidden="1"/>
    <cellStyle name="Uwaga 3" xfId="32880" hidden="1"/>
    <cellStyle name="Uwaga 3" xfId="32875" hidden="1"/>
    <cellStyle name="Uwaga 3" xfId="32867" hidden="1"/>
    <cellStyle name="Uwaga 3" xfId="32865" hidden="1"/>
    <cellStyle name="Uwaga 3" xfId="32860" hidden="1"/>
    <cellStyle name="Uwaga 3" xfId="32852" hidden="1"/>
    <cellStyle name="Uwaga 3" xfId="32850" hidden="1"/>
    <cellStyle name="Uwaga 3" xfId="32845" hidden="1"/>
    <cellStyle name="Uwaga 3" xfId="32837" hidden="1"/>
    <cellStyle name="Uwaga 3" xfId="32835" hidden="1"/>
    <cellStyle name="Uwaga 3" xfId="32831" hidden="1"/>
    <cellStyle name="Uwaga 3" xfId="32822" hidden="1"/>
    <cellStyle name="Uwaga 3" xfId="32819" hidden="1"/>
    <cellStyle name="Uwaga 3" xfId="32814" hidden="1"/>
    <cellStyle name="Uwaga 3" xfId="32807" hidden="1"/>
    <cellStyle name="Uwaga 3" xfId="32803" hidden="1"/>
    <cellStyle name="Uwaga 3" xfId="32798" hidden="1"/>
    <cellStyle name="Uwaga 3" xfId="32792" hidden="1"/>
    <cellStyle name="Uwaga 3" xfId="32788" hidden="1"/>
    <cellStyle name="Uwaga 3" xfId="32783" hidden="1"/>
    <cellStyle name="Uwaga 3" xfId="32777" hidden="1"/>
    <cellStyle name="Uwaga 3" xfId="32774" hidden="1"/>
    <cellStyle name="Uwaga 3" xfId="32770" hidden="1"/>
    <cellStyle name="Uwaga 3" xfId="32761" hidden="1"/>
    <cellStyle name="Uwaga 3" xfId="32756" hidden="1"/>
    <cellStyle name="Uwaga 3" xfId="32751" hidden="1"/>
    <cellStyle name="Uwaga 3" xfId="32746" hidden="1"/>
    <cellStyle name="Uwaga 3" xfId="32741" hidden="1"/>
    <cellStyle name="Uwaga 3" xfId="32736" hidden="1"/>
    <cellStyle name="Uwaga 3" xfId="32731" hidden="1"/>
    <cellStyle name="Uwaga 3" xfId="32726" hidden="1"/>
    <cellStyle name="Uwaga 3" xfId="32721" hidden="1"/>
    <cellStyle name="Uwaga 3" xfId="32717" hidden="1"/>
    <cellStyle name="Uwaga 3" xfId="32712" hidden="1"/>
    <cellStyle name="Uwaga 3" xfId="32707" hidden="1"/>
    <cellStyle name="Uwaga 3" xfId="32702" hidden="1"/>
    <cellStyle name="Uwaga 3" xfId="32698" hidden="1"/>
    <cellStyle name="Uwaga 3" xfId="32694" hidden="1"/>
    <cellStyle name="Uwaga 3" xfId="32687" hidden="1"/>
    <cellStyle name="Uwaga 3" xfId="32683" hidden="1"/>
    <cellStyle name="Uwaga 3" xfId="32678" hidden="1"/>
    <cellStyle name="Uwaga 3" xfId="32672" hidden="1"/>
    <cellStyle name="Uwaga 3" xfId="32668" hidden="1"/>
    <cellStyle name="Uwaga 3" xfId="32663" hidden="1"/>
    <cellStyle name="Uwaga 3" xfId="32657" hidden="1"/>
    <cellStyle name="Uwaga 3" xfId="32653" hidden="1"/>
    <cellStyle name="Uwaga 3" xfId="32649" hidden="1"/>
    <cellStyle name="Uwaga 3" xfId="32642" hidden="1"/>
    <cellStyle name="Uwaga 3" xfId="32638" hidden="1"/>
    <cellStyle name="Uwaga 3" xfId="32634" hidden="1"/>
    <cellStyle name="Uwaga 3" xfId="33605" hidden="1"/>
    <cellStyle name="Uwaga 3" xfId="33606" hidden="1"/>
    <cellStyle name="Uwaga 3" xfId="33607" hidden="1"/>
    <cellStyle name="Uwaga 3" xfId="33608" hidden="1"/>
    <cellStyle name="Uwaga 3" xfId="33609" hidden="1"/>
    <cellStyle name="Uwaga 3" xfId="33610" hidden="1"/>
    <cellStyle name="Uwaga 3" xfId="33611" hidden="1"/>
    <cellStyle name="Uwaga 3" xfId="33612" hidden="1"/>
    <cellStyle name="Uwaga 3" xfId="33613" hidden="1"/>
    <cellStyle name="Uwaga 3" xfId="33614" hidden="1"/>
    <cellStyle name="Uwaga 3" xfId="33615" hidden="1"/>
    <cellStyle name="Uwaga 3" xfId="33616" hidden="1"/>
    <cellStyle name="Uwaga 3" xfId="33617" hidden="1"/>
    <cellStyle name="Uwaga 3" xfId="33618" hidden="1"/>
    <cellStyle name="Uwaga 3" xfId="33619" hidden="1"/>
    <cellStyle name="Uwaga 3" xfId="33620" hidden="1"/>
    <cellStyle name="Uwaga 3" xfId="33621" hidden="1"/>
    <cellStyle name="Uwaga 3" xfId="33622" hidden="1"/>
    <cellStyle name="Uwaga 3" xfId="33623" hidden="1"/>
    <cellStyle name="Uwaga 3" xfId="33624" hidden="1"/>
    <cellStyle name="Uwaga 3" xfId="33625" hidden="1"/>
    <cellStyle name="Uwaga 3" xfId="33626" hidden="1"/>
    <cellStyle name="Uwaga 3" xfId="33627" hidden="1"/>
    <cellStyle name="Uwaga 3" xfId="33628" hidden="1"/>
    <cellStyle name="Uwaga 3" xfId="33629" hidden="1"/>
    <cellStyle name="Uwaga 3" xfId="33630" hidden="1"/>
    <cellStyle name="Uwaga 3" xfId="33631" hidden="1"/>
    <cellStyle name="Uwaga 3" xfId="33632" hidden="1"/>
    <cellStyle name="Uwaga 3" xfId="33633" hidden="1"/>
    <cellStyle name="Uwaga 3" xfId="33634" hidden="1"/>
    <cellStyle name="Uwaga 3" xfId="33635" hidden="1"/>
    <cellStyle name="Uwaga 3" xfId="33636" hidden="1"/>
    <cellStyle name="Uwaga 3" xfId="33637" hidden="1"/>
    <cellStyle name="Uwaga 3" xfId="33638" hidden="1"/>
    <cellStyle name="Uwaga 3" xfId="33639" hidden="1"/>
    <cellStyle name="Uwaga 3" xfId="33640" hidden="1"/>
    <cellStyle name="Uwaga 3" xfId="33641" hidden="1"/>
    <cellStyle name="Uwaga 3" xfId="33642" hidden="1"/>
    <cellStyle name="Uwaga 3" xfId="33643" hidden="1"/>
    <cellStyle name="Uwaga 3" xfId="33644" hidden="1"/>
    <cellStyle name="Uwaga 3" xfId="33645" hidden="1"/>
    <cellStyle name="Uwaga 3" xfId="33646" hidden="1"/>
    <cellStyle name="Uwaga 3" xfId="33647" hidden="1"/>
    <cellStyle name="Uwaga 3" xfId="33648" hidden="1"/>
    <cellStyle name="Uwaga 3" xfId="33649" hidden="1"/>
    <cellStyle name="Uwaga 3" xfId="33650" hidden="1"/>
    <cellStyle name="Uwaga 3" xfId="33651" hidden="1"/>
    <cellStyle name="Uwaga 3" xfId="33652" hidden="1"/>
    <cellStyle name="Uwaga 3" xfId="33653" hidden="1"/>
    <cellStyle name="Uwaga 3" xfId="33654" hidden="1"/>
    <cellStyle name="Uwaga 3" xfId="33655" hidden="1"/>
    <cellStyle name="Uwaga 3" xfId="33656" hidden="1"/>
    <cellStyle name="Uwaga 3" xfId="33657" hidden="1"/>
    <cellStyle name="Uwaga 3" xfId="33658" hidden="1"/>
    <cellStyle name="Uwaga 3" xfId="33659" hidden="1"/>
    <cellStyle name="Uwaga 3" xfId="33660" hidden="1"/>
    <cellStyle name="Uwaga 3" xfId="33661" hidden="1"/>
    <cellStyle name="Uwaga 3" xfId="33662" hidden="1"/>
    <cellStyle name="Uwaga 3" xfId="33663" hidden="1"/>
    <cellStyle name="Uwaga 3" xfId="33664" hidden="1"/>
    <cellStyle name="Uwaga 3" xfId="33665" hidden="1"/>
    <cellStyle name="Uwaga 3" xfId="33666" hidden="1"/>
    <cellStyle name="Uwaga 3" xfId="33667" hidden="1"/>
    <cellStyle name="Uwaga 3" xfId="33668" hidden="1"/>
    <cellStyle name="Uwaga 3" xfId="33669" hidden="1"/>
    <cellStyle name="Uwaga 3" xfId="33670" hidden="1"/>
    <cellStyle name="Uwaga 3" xfId="33671" hidden="1"/>
    <cellStyle name="Uwaga 3" xfId="33672" hidden="1"/>
    <cellStyle name="Uwaga 3" xfId="33673" hidden="1"/>
    <cellStyle name="Uwaga 3" xfId="33674" hidden="1"/>
    <cellStyle name="Uwaga 3" xfId="33675" hidden="1"/>
    <cellStyle name="Uwaga 3" xfId="33676" hidden="1"/>
    <cellStyle name="Uwaga 3" xfId="33677" hidden="1"/>
    <cellStyle name="Uwaga 3" xfId="33678" hidden="1"/>
    <cellStyle name="Uwaga 3" xfId="33679" hidden="1"/>
    <cellStyle name="Uwaga 3" xfId="33680" hidden="1"/>
    <cellStyle name="Uwaga 3" xfId="33681" hidden="1"/>
    <cellStyle name="Uwaga 3" xfId="33682" hidden="1"/>
    <cellStyle name="Uwaga 3" xfId="33683" hidden="1"/>
    <cellStyle name="Uwaga 3" xfId="33684" hidden="1"/>
    <cellStyle name="Uwaga 3" xfId="33685" hidden="1"/>
    <cellStyle name="Uwaga 3" xfId="33686" hidden="1"/>
    <cellStyle name="Uwaga 3" xfId="33687" hidden="1"/>
    <cellStyle name="Uwaga 3" xfId="33688" hidden="1"/>
    <cellStyle name="Uwaga 3" xfId="33689" hidden="1"/>
    <cellStyle name="Uwaga 3" xfId="33690" hidden="1"/>
    <cellStyle name="Uwaga 3" xfId="33691" hidden="1"/>
    <cellStyle name="Uwaga 3" xfId="33692" hidden="1"/>
    <cellStyle name="Uwaga 3" xfId="33693" hidden="1"/>
    <cellStyle name="Uwaga 3" xfId="33694" hidden="1"/>
    <cellStyle name="Uwaga 3" xfId="33695" hidden="1"/>
    <cellStyle name="Uwaga 3" xfId="33696" hidden="1"/>
    <cellStyle name="Uwaga 3" xfId="33697" hidden="1"/>
    <cellStyle name="Uwaga 3" xfId="33698" hidden="1"/>
    <cellStyle name="Uwaga 3" xfId="33699" hidden="1"/>
    <cellStyle name="Uwaga 3" xfId="33700" hidden="1"/>
    <cellStyle name="Uwaga 3" xfId="33701" hidden="1"/>
    <cellStyle name="Uwaga 3" xfId="33702" hidden="1"/>
    <cellStyle name="Uwaga 3" xfId="33703" hidden="1"/>
    <cellStyle name="Uwaga 3" xfId="33704" hidden="1"/>
    <cellStyle name="Uwaga 3" xfId="33705" hidden="1"/>
    <cellStyle name="Uwaga 3" xfId="33706" hidden="1"/>
    <cellStyle name="Uwaga 3" xfId="33707" hidden="1"/>
    <cellStyle name="Uwaga 3" xfId="33708" hidden="1"/>
    <cellStyle name="Uwaga 3" xfId="33709" hidden="1"/>
    <cellStyle name="Uwaga 3" xfId="33710" hidden="1"/>
    <cellStyle name="Uwaga 3" xfId="33711" hidden="1"/>
    <cellStyle name="Uwaga 3" xfId="33712" hidden="1"/>
    <cellStyle name="Uwaga 3" xfId="33713" hidden="1"/>
    <cellStyle name="Uwaga 3" xfId="33714" hidden="1"/>
    <cellStyle name="Uwaga 3" xfId="33715" hidden="1"/>
    <cellStyle name="Uwaga 3" xfId="33716" hidden="1"/>
    <cellStyle name="Uwaga 3" xfId="33717" hidden="1"/>
    <cellStyle name="Uwaga 3" xfId="33718" hidden="1"/>
    <cellStyle name="Uwaga 3" xfId="33719" hidden="1"/>
    <cellStyle name="Uwaga 3" xfId="33720" hidden="1"/>
    <cellStyle name="Uwaga 3" xfId="33721" hidden="1"/>
    <cellStyle name="Uwaga 3" xfId="33722" hidden="1"/>
    <cellStyle name="Uwaga 3" xfId="33723" hidden="1"/>
    <cellStyle name="Uwaga 3" xfId="33724" hidden="1"/>
    <cellStyle name="Uwaga 3" xfId="33725" hidden="1"/>
    <cellStyle name="Uwaga 3" xfId="33726" hidden="1"/>
    <cellStyle name="Uwaga 3" xfId="33727" hidden="1"/>
    <cellStyle name="Uwaga 3" xfId="33728" hidden="1"/>
    <cellStyle name="Uwaga 3" xfId="33729" hidden="1"/>
    <cellStyle name="Uwaga 3" xfId="33730" hidden="1"/>
    <cellStyle name="Uwaga 3" xfId="33731" hidden="1"/>
    <cellStyle name="Uwaga 3" xfId="33732" hidden="1"/>
    <cellStyle name="Uwaga 3" xfId="33733" hidden="1"/>
    <cellStyle name="Uwaga 3" xfId="33734" hidden="1"/>
    <cellStyle name="Uwaga 3" xfId="33735" hidden="1"/>
    <cellStyle name="Uwaga 3" xfId="33736" hidden="1"/>
    <cellStyle name="Uwaga 3" xfId="33737" hidden="1"/>
    <cellStyle name="Uwaga 3" xfId="33738" hidden="1"/>
    <cellStyle name="Uwaga 3" xfId="33739" hidden="1"/>
    <cellStyle name="Uwaga 3" xfId="33740" hidden="1"/>
    <cellStyle name="Uwaga 3" xfId="33741" hidden="1"/>
    <cellStyle name="Uwaga 3" xfId="33742" hidden="1"/>
    <cellStyle name="Uwaga 3" xfId="33743" hidden="1"/>
    <cellStyle name="Uwaga 3" xfId="33744" hidden="1"/>
    <cellStyle name="Uwaga 3" xfId="33745" hidden="1"/>
    <cellStyle name="Uwaga 3" xfId="33746" hidden="1"/>
    <cellStyle name="Uwaga 3" xfId="33747" hidden="1"/>
    <cellStyle name="Uwaga 3" xfId="33748" hidden="1"/>
    <cellStyle name="Uwaga 3" xfId="33749" hidden="1"/>
    <cellStyle name="Uwaga 3" xfId="33750" hidden="1"/>
    <cellStyle name="Uwaga 3" xfId="33751" hidden="1"/>
    <cellStyle name="Uwaga 3" xfId="33752" hidden="1"/>
    <cellStyle name="Uwaga 3" xfId="33753" hidden="1"/>
    <cellStyle name="Uwaga 3" xfId="33754" hidden="1"/>
    <cellStyle name="Uwaga 3" xfId="33755" hidden="1"/>
    <cellStyle name="Uwaga 3" xfId="33756" hidden="1"/>
    <cellStyle name="Uwaga 3" xfId="33757" hidden="1"/>
    <cellStyle name="Uwaga 3" xfId="33758" hidden="1"/>
    <cellStyle name="Uwaga 3" xfId="33759" hidden="1"/>
    <cellStyle name="Uwaga 3" xfId="33760" hidden="1"/>
    <cellStyle name="Uwaga 3" xfId="33761" hidden="1"/>
    <cellStyle name="Uwaga 3" xfId="33762" hidden="1"/>
    <cellStyle name="Uwaga 3" xfId="33763" hidden="1"/>
    <cellStyle name="Uwaga 3" xfId="33764" hidden="1"/>
    <cellStyle name="Uwaga 3" xfId="33765" hidden="1"/>
    <cellStyle name="Uwaga 3" xfId="33766" hidden="1"/>
    <cellStyle name="Uwaga 3" xfId="33767" hidden="1"/>
    <cellStyle name="Uwaga 3" xfId="33768" hidden="1"/>
    <cellStyle name="Uwaga 3" xfId="33769" hidden="1"/>
    <cellStyle name="Uwaga 3" xfId="33770" hidden="1"/>
    <cellStyle name="Uwaga 3" xfId="33771" hidden="1"/>
    <cellStyle name="Uwaga 3" xfId="33772" hidden="1"/>
    <cellStyle name="Uwaga 3" xfId="33773" hidden="1"/>
    <cellStyle name="Uwaga 3" xfId="33774" hidden="1"/>
    <cellStyle name="Uwaga 3" xfId="33775" hidden="1"/>
    <cellStyle name="Uwaga 3" xfId="33776" hidden="1"/>
    <cellStyle name="Uwaga 3" xfId="33777" hidden="1"/>
    <cellStyle name="Uwaga 3" xfId="33778" hidden="1"/>
    <cellStyle name="Uwaga 3" xfId="33798" hidden="1"/>
    <cellStyle name="Uwaga 3" xfId="33799" hidden="1"/>
    <cellStyle name="Uwaga 3" xfId="33801" hidden="1"/>
    <cellStyle name="Uwaga 3" xfId="33813" hidden="1"/>
    <cellStyle name="Uwaga 3" xfId="33814" hidden="1"/>
    <cellStyle name="Uwaga 3" xfId="33819" hidden="1"/>
    <cellStyle name="Uwaga 3" xfId="33828" hidden="1"/>
    <cellStyle name="Uwaga 3" xfId="33829" hidden="1"/>
    <cellStyle name="Uwaga 3" xfId="33834" hidden="1"/>
    <cellStyle name="Uwaga 3" xfId="33843" hidden="1"/>
    <cellStyle name="Uwaga 3" xfId="33844" hidden="1"/>
    <cellStyle name="Uwaga 3" xfId="33845" hidden="1"/>
    <cellStyle name="Uwaga 3" xfId="33858" hidden="1"/>
    <cellStyle name="Uwaga 3" xfId="33863" hidden="1"/>
    <cellStyle name="Uwaga 3" xfId="33868" hidden="1"/>
    <cellStyle name="Uwaga 3" xfId="33878" hidden="1"/>
    <cellStyle name="Uwaga 3" xfId="33883" hidden="1"/>
    <cellStyle name="Uwaga 3" xfId="33887" hidden="1"/>
    <cellStyle name="Uwaga 3" xfId="33894" hidden="1"/>
    <cellStyle name="Uwaga 3" xfId="33899" hidden="1"/>
    <cellStyle name="Uwaga 3" xfId="33902" hidden="1"/>
    <cellStyle name="Uwaga 3" xfId="33908" hidden="1"/>
    <cellStyle name="Uwaga 3" xfId="33913" hidden="1"/>
    <cellStyle name="Uwaga 3" xfId="33917" hidden="1"/>
    <cellStyle name="Uwaga 3" xfId="33918" hidden="1"/>
    <cellStyle name="Uwaga 3" xfId="33919" hidden="1"/>
    <cellStyle name="Uwaga 3" xfId="33923" hidden="1"/>
    <cellStyle name="Uwaga 3" xfId="33935" hidden="1"/>
    <cellStyle name="Uwaga 3" xfId="33940" hidden="1"/>
    <cellStyle name="Uwaga 3" xfId="33945" hidden="1"/>
    <cellStyle name="Uwaga 3" xfId="33950" hidden="1"/>
    <cellStyle name="Uwaga 3" xfId="33955" hidden="1"/>
    <cellStyle name="Uwaga 3" xfId="33960" hidden="1"/>
    <cellStyle name="Uwaga 3" xfId="33964" hidden="1"/>
    <cellStyle name="Uwaga 3" xfId="33968" hidden="1"/>
    <cellStyle name="Uwaga 3" xfId="33973" hidden="1"/>
    <cellStyle name="Uwaga 3" xfId="33978" hidden="1"/>
    <cellStyle name="Uwaga 3" xfId="33979" hidden="1"/>
    <cellStyle name="Uwaga 3" xfId="33981" hidden="1"/>
    <cellStyle name="Uwaga 3" xfId="33994" hidden="1"/>
    <cellStyle name="Uwaga 3" xfId="33998" hidden="1"/>
    <cellStyle name="Uwaga 3" xfId="34003" hidden="1"/>
    <cellStyle name="Uwaga 3" xfId="34010" hidden="1"/>
    <cellStyle name="Uwaga 3" xfId="34014" hidden="1"/>
    <cellStyle name="Uwaga 3" xfId="34019" hidden="1"/>
    <cellStyle name="Uwaga 3" xfId="34024" hidden="1"/>
    <cellStyle name="Uwaga 3" xfId="34027" hidden="1"/>
    <cellStyle name="Uwaga 3" xfId="34032" hidden="1"/>
    <cellStyle name="Uwaga 3" xfId="34038" hidden="1"/>
    <cellStyle name="Uwaga 3" xfId="34039" hidden="1"/>
    <cellStyle name="Uwaga 3" xfId="34042" hidden="1"/>
    <cellStyle name="Uwaga 3" xfId="34055" hidden="1"/>
    <cellStyle name="Uwaga 3" xfId="34059" hidden="1"/>
    <cellStyle name="Uwaga 3" xfId="34064" hidden="1"/>
    <cellStyle name="Uwaga 3" xfId="34071" hidden="1"/>
    <cellStyle name="Uwaga 3" xfId="34076" hidden="1"/>
    <cellStyle name="Uwaga 3" xfId="34080" hidden="1"/>
    <cellStyle name="Uwaga 3" xfId="34085" hidden="1"/>
    <cellStyle name="Uwaga 3" xfId="34089" hidden="1"/>
    <cellStyle name="Uwaga 3" xfId="34094" hidden="1"/>
    <cellStyle name="Uwaga 3" xfId="34098" hidden="1"/>
    <cellStyle name="Uwaga 3" xfId="34099" hidden="1"/>
    <cellStyle name="Uwaga 3" xfId="34101" hidden="1"/>
    <cellStyle name="Uwaga 3" xfId="34113" hidden="1"/>
    <cellStyle name="Uwaga 3" xfId="34114" hidden="1"/>
    <cellStyle name="Uwaga 3" xfId="34116" hidden="1"/>
    <cellStyle name="Uwaga 3" xfId="34128" hidden="1"/>
    <cellStyle name="Uwaga 3" xfId="34130" hidden="1"/>
    <cellStyle name="Uwaga 3" xfId="34133" hidden="1"/>
    <cellStyle name="Uwaga 3" xfId="34143" hidden="1"/>
    <cellStyle name="Uwaga 3" xfId="34144" hidden="1"/>
    <cellStyle name="Uwaga 3" xfId="34146" hidden="1"/>
    <cellStyle name="Uwaga 3" xfId="34158" hidden="1"/>
    <cellStyle name="Uwaga 3" xfId="34159" hidden="1"/>
    <cellStyle name="Uwaga 3" xfId="34160" hidden="1"/>
    <cellStyle name="Uwaga 3" xfId="34174" hidden="1"/>
    <cellStyle name="Uwaga 3" xfId="34177" hidden="1"/>
    <cellStyle name="Uwaga 3" xfId="34181" hidden="1"/>
    <cellStyle name="Uwaga 3" xfId="34189" hidden="1"/>
    <cellStyle name="Uwaga 3" xfId="34192" hidden="1"/>
    <cellStyle name="Uwaga 3" xfId="34196" hidden="1"/>
    <cellStyle name="Uwaga 3" xfId="34204" hidden="1"/>
    <cellStyle name="Uwaga 3" xfId="34207" hidden="1"/>
    <cellStyle name="Uwaga 3" xfId="34211" hidden="1"/>
    <cellStyle name="Uwaga 3" xfId="34218" hidden="1"/>
    <cellStyle name="Uwaga 3" xfId="34219" hidden="1"/>
    <cellStyle name="Uwaga 3" xfId="34221" hidden="1"/>
    <cellStyle name="Uwaga 3" xfId="34234" hidden="1"/>
    <cellStyle name="Uwaga 3" xfId="34237" hidden="1"/>
    <cellStyle name="Uwaga 3" xfId="34240" hidden="1"/>
    <cellStyle name="Uwaga 3" xfId="34249" hidden="1"/>
    <cellStyle name="Uwaga 3" xfId="34252" hidden="1"/>
    <cellStyle name="Uwaga 3" xfId="34256" hidden="1"/>
    <cellStyle name="Uwaga 3" xfId="34264" hidden="1"/>
    <cellStyle name="Uwaga 3" xfId="34266" hidden="1"/>
    <cellStyle name="Uwaga 3" xfId="34269" hidden="1"/>
    <cellStyle name="Uwaga 3" xfId="34278" hidden="1"/>
    <cellStyle name="Uwaga 3" xfId="34279" hidden="1"/>
    <cellStyle name="Uwaga 3" xfId="34280" hidden="1"/>
    <cellStyle name="Uwaga 3" xfId="34293" hidden="1"/>
    <cellStyle name="Uwaga 3" xfId="34294" hidden="1"/>
    <cellStyle name="Uwaga 3" xfId="34296" hidden="1"/>
    <cellStyle name="Uwaga 3" xfId="34308" hidden="1"/>
    <cellStyle name="Uwaga 3" xfId="34309" hidden="1"/>
    <cellStyle name="Uwaga 3" xfId="34311" hidden="1"/>
    <cellStyle name="Uwaga 3" xfId="34323" hidden="1"/>
    <cellStyle name="Uwaga 3" xfId="34324" hidden="1"/>
    <cellStyle name="Uwaga 3" xfId="34326" hidden="1"/>
    <cellStyle name="Uwaga 3" xfId="34338" hidden="1"/>
    <cellStyle name="Uwaga 3" xfId="34339" hidden="1"/>
    <cellStyle name="Uwaga 3" xfId="34340" hidden="1"/>
    <cellStyle name="Uwaga 3" xfId="34354" hidden="1"/>
    <cellStyle name="Uwaga 3" xfId="34356" hidden="1"/>
    <cellStyle name="Uwaga 3" xfId="34359" hidden="1"/>
    <cellStyle name="Uwaga 3" xfId="34369" hidden="1"/>
    <cellStyle name="Uwaga 3" xfId="34372" hidden="1"/>
    <cellStyle name="Uwaga 3" xfId="34375" hidden="1"/>
    <cellStyle name="Uwaga 3" xfId="34384" hidden="1"/>
    <cellStyle name="Uwaga 3" xfId="34386" hidden="1"/>
    <cellStyle name="Uwaga 3" xfId="34389" hidden="1"/>
    <cellStyle name="Uwaga 3" xfId="34398" hidden="1"/>
    <cellStyle name="Uwaga 3" xfId="34399" hidden="1"/>
    <cellStyle name="Uwaga 3" xfId="34400" hidden="1"/>
    <cellStyle name="Uwaga 3" xfId="34413" hidden="1"/>
    <cellStyle name="Uwaga 3" xfId="34415" hidden="1"/>
    <cellStyle name="Uwaga 3" xfId="34417" hidden="1"/>
    <cellStyle name="Uwaga 3" xfId="34428" hidden="1"/>
    <cellStyle name="Uwaga 3" xfId="34430" hidden="1"/>
    <cellStyle name="Uwaga 3" xfId="34432" hidden="1"/>
    <cellStyle name="Uwaga 3" xfId="34443" hidden="1"/>
    <cellStyle name="Uwaga 3" xfId="34445" hidden="1"/>
    <cellStyle name="Uwaga 3" xfId="34447" hidden="1"/>
    <cellStyle name="Uwaga 3" xfId="34458" hidden="1"/>
    <cellStyle name="Uwaga 3" xfId="34459" hidden="1"/>
    <cellStyle name="Uwaga 3" xfId="34460" hidden="1"/>
    <cellStyle name="Uwaga 3" xfId="34473" hidden="1"/>
    <cellStyle name="Uwaga 3" xfId="34475" hidden="1"/>
    <cellStyle name="Uwaga 3" xfId="34477" hidden="1"/>
    <cellStyle name="Uwaga 3" xfId="34488" hidden="1"/>
    <cellStyle name="Uwaga 3" xfId="34490" hidden="1"/>
    <cellStyle name="Uwaga 3" xfId="34492" hidden="1"/>
    <cellStyle name="Uwaga 3" xfId="34503" hidden="1"/>
    <cellStyle name="Uwaga 3" xfId="34505" hidden="1"/>
    <cellStyle name="Uwaga 3" xfId="34506" hidden="1"/>
    <cellStyle name="Uwaga 3" xfId="34518" hidden="1"/>
    <cellStyle name="Uwaga 3" xfId="34519" hidden="1"/>
    <cellStyle name="Uwaga 3" xfId="34520" hidden="1"/>
    <cellStyle name="Uwaga 3" xfId="34533" hidden="1"/>
    <cellStyle name="Uwaga 3" xfId="34535" hidden="1"/>
    <cellStyle name="Uwaga 3" xfId="34537" hidden="1"/>
    <cellStyle name="Uwaga 3" xfId="34548" hidden="1"/>
    <cellStyle name="Uwaga 3" xfId="34550" hidden="1"/>
    <cellStyle name="Uwaga 3" xfId="34552" hidden="1"/>
    <cellStyle name="Uwaga 3" xfId="34563" hidden="1"/>
    <cellStyle name="Uwaga 3" xfId="34565" hidden="1"/>
    <cellStyle name="Uwaga 3" xfId="34567" hidden="1"/>
    <cellStyle name="Uwaga 3" xfId="34578" hidden="1"/>
    <cellStyle name="Uwaga 3" xfId="34579" hidden="1"/>
    <cellStyle name="Uwaga 3" xfId="34581" hidden="1"/>
    <cellStyle name="Uwaga 3" xfId="34592" hidden="1"/>
    <cellStyle name="Uwaga 3" xfId="34594" hidden="1"/>
    <cellStyle name="Uwaga 3" xfId="34595" hidden="1"/>
    <cellStyle name="Uwaga 3" xfId="34604" hidden="1"/>
    <cellStyle name="Uwaga 3" xfId="34607" hidden="1"/>
    <cellStyle name="Uwaga 3" xfId="34609" hidden="1"/>
    <cellStyle name="Uwaga 3" xfId="34620" hidden="1"/>
    <cellStyle name="Uwaga 3" xfId="34622" hidden="1"/>
    <cellStyle name="Uwaga 3" xfId="34624" hidden="1"/>
    <cellStyle name="Uwaga 3" xfId="34636" hidden="1"/>
    <cellStyle name="Uwaga 3" xfId="34638" hidden="1"/>
    <cellStyle name="Uwaga 3" xfId="34640" hidden="1"/>
    <cellStyle name="Uwaga 3" xfId="34648" hidden="1"/>
    <cellStyle name="Uwaga 3" xfId="34650" hidden="1"/>
    <cellStyle name="Uwaga 3" xfId="34653" hidden="1"/>
    <cellStyle name="Uwaga 3" xfId="34643" hidden="1"/>
    <cellStyle name="Uwaga 3" xfId="34642" hidden="1"/>
    <cellStyle name="Uwaga 3" xfId="34641" hidden="1"/>
    <cellStyle name="Uwaga 3" xfId="34628" hidden="1"/>
    <cellStyle name="Uwaga 3" xfId="34627" hidden="1"/>
    <cellStyle name="Uwaga 3" xfId="34626" hidden="1"/>
    <cellStyle name="Uwaga 3" xfId="34613" hidden="1"/>
    <cellStyle name="Uwaga 3" xfId="34612" hidden="1"/>
    <cellStyle name="Uwaga 3" xfId="34611" hidden="1"/>
    <cellStyle name="Uwaga 3" xfId="34598" hidden="1"/>
    <cellStyle name="Uwaga 3" xfId="34597" hidden="1"/>
    <cellStyle name="Uwaga 3" xfId="34596" hidden="1"/>
    <cellStyle name="Uwaga 3" xfId="34583" hidden="1"/>
    <cellStyle name="Uwaga 3" xfId="34582" hidden="1"/>
    <cellStyle name="Uwaga 3" xfId="34580" hidden="1"/>
    <cellStyle name="Uwaga 3" xfId="34569" hidden="1"/>
    <cellStyle name="Uwaga 3" xfId="34566" hidden="1"/>
    <cellStyle name="Uwaga 3" xfId="34564" hidden="1"/>
    <cellStyle name="Uwaga 3" xfId="34554" hidden="1"/>
    <cellStyle name="Uwaga 3" xfId="34551" hidden="1"/>
    <cellStyle name="Uwaga 3" xfId="34549" hidden="1"/>
    <cellStyle name="Uwaga 3" xfId="34539" hidden="1"/>
    <cellStyle name="Uwaga 3" xfId="34536" hidden="1"/>
    <cellStyle name="Uwaga 3" xfId="34534" hidden="1"/>
    <cellStyle name="Uwaga 3" xfId="34524" hidden="1"/>
    <cellStyle name="Uwaga 3" xfId="34522" hidden="1"/>
    <cellStyle name="Uwaga 3" xfId="34521" hidden="1"/>
    <cellStyle name="Uwaga 3" xfId="34509" hidden="1"/>
    <cellStyle name="Uwaga 3" xfId="34507" hidden="1"/>
    <cellStyle name="Uwaga 3" xfId="34504" hidden="1"/>
    <cellStyle name="Uwaga 3" xfId="34494" hidden="1"/>
    <cellStyle name="Uwaga 3" xfId="34491" hidden="1"/>
    <cellStyle name="Uwaga 3" xfId="34489" hidden="1"/>
    <cellStyle name="Uwaga 3" xfId="34479" hidden="1"/>
    <cellStyle name="Uwaga 3" xfId="34476" hidden="1"/>
    <cellStyle name="Uwaga 3" xfId="34474" hidden="1"/>
    <cellStyle name="Uwaga 3" xfId="34464" hidden="1"/>
    <cellStyle name="Uwaga 3" xfId="34462" hidden="1"/>
    <cellStyle name="Uwaga 3" xfId="34461" hidden="1"/>
    <cellStyle name="Uwaga 3" xfId="34449" hidden="1"/>
    <cellStyle name="Uwaga 3" xfId="34446" hidden="1"/>
    <cellStyle name="Uwaga 3" xfId="34444" hidden="1"/>
    <cellStyle name="Uwaga 3" xfId="34434" hidden="1"/>
    <cellStyle name="Uwaga 3" xfId="34431" hidden="1"/>
    <cellStyle name="Uwaga 3" xfId="34429" hidden="1"/>
    <cellStyle name="Uwaga 3" xfId="34419" hidden="1"/>
    <cellStyle name="Uwaga 3" xfId="34416" hidden="1"/>
    <cellStyle name="Uwaga 3" xfId="34414" hidden="1"/>
    <cellStyle name="Uwaga 3" xfId="34404" hidden="1"/>
    <cellStyle name="Uwaga 3" xfId="34402" hidden="1"/>
    <cellStyle name="Uwaga 3" xfId="34401" hidden="1"/>
    <cellStyle name="Uwaga 3" xfId="34388" hidden="1"/>
    <cellStyle name="Uwaga 3" xfId="34385" hidden="1"/>
    <cellStyle name="Uwaga 3" xfId="34383" hidden="1"/>
    <cellStyle name="Uwaga 3" xfId="34373" hidden="1"/>
    <cellStyle name="Uwaga 3" xfId="34370" hidden="1"/>
    <cellStyle name="Uwaga 3" xfId="34368" hidden="1"/>
    <cellStyle name="Uwaga 3" xfId="34358" hidden="1"/>
    <cellStyle name="Uwaga 3" xfId="34355" hidden="1"/>
    <cellStyle name="Uwaga 3" xfId="34353" hidden="1"/>
    <cellStyle name="Uwaga 3" xfId="34344" hidden="1"/>
    <cellStyle name="Uwaga 3" xfId="34342" hidden="1"/>
    <cellStyle name="Uwaga 3" xfId="34341" hidden="1"/>
    <cellStyle name="Uwaga 3" xfId="34329" hidden="1"/>
    <cellStyle name="Uwaga 3" xfId="34327" hidden="1"/>
    <cellStyle name="Uwaga 3" xfId="34325" hidden="1"/>
    <cellStyle name="Uwaga 3" xfId="34314" hidden="1"/>
    <cellStyle name="Uwaga 3" xfId="34312" hidden="1"/>
    <cellStyle name="Uwaga 3" xfId="34310" hidden="1"/>
    <cellStyle name="Uwaga 3" xfId="34299" hidden="1"/>
    <cellStyle name="Uwaga 3" xfId="34297" hidden="1"/>
    <cellStyle name="Uwaga 3" xfId="34295" hidden="1"/>
    <cellStyle name="Uwaga 3" xfId="34284" hidden="1"/>
    <cellStyle name="Uwaga 3" xfId="34282" hidden="1"/>
    <cellStyle name="Uwaga 3" xfId="34281" hidden="1"/>
    <cellStyle name="Uwaga 3" xfId="34268" hidden="1"/>
    <cellStyle name="Uwaga 3" xfId="34265" hidden="1"/>
    <cellStyle name="Uwaga 3" xfId="34263" hidden="1"/>
    <cellStyle name="Uwaga 3" xfId="34253" hidden="1"/>
    <cellStyle name="Uwaga 3" xfId="34250" hidden="1"/>
    <cellStyle name="Uwaga 3" xfId="34248" hidden="1"/>
    <cellStyle name="Uwaga 3" xfId="34238" hidden="1"/>
    <cellStyle name="Uwaga 3" xfId="34235" hidden="1"/>
    <cellStyle name="Uwaga 3" xfId="34233" hidden="1"/>
    <cellStyle name="Uwaga 3" xfId="34224" hidden="1"/>
    <cellStyle name="Uwaga 3" xfId="34222" hidden="1"/>
    <cellStyle name="Uwaga 3" xfId="34220" hidden="1"/>
    <cellStyle name="Uwaga 3" xfId="34208" hidden="1"/>
    <cellStyle name="Uwaga 3" xfId="34205" hidden="1"/>
    <cellStyle name="Uwaga 3" xfId="34203" hidden="1"/>
    <cellStyle name="Uwaga 3" xfId="34193" hidden="1"/>
    <cellStyle name="Uwaga 3" xfId="34190" hidden="1"/>
    <cellStyle name="Uwaga 3" xfId="34188" hidden="1"/>
    <cellStyle name="Uwaga 3" xfId="34178" hidden="1"/>
    <cellStyle name="Uwaga 3" xfId="34175" hidden="1"/>
    <cellStyle name="Uwaga 3" xfId="34173" hidden="1"/>
    <cellStyle name="Uwaga 3" xfId="34166" hidden="1"/>
    <cellStyle name="Uwaga 3" xfId="34163" hidden="1"/>
    <cellStyle name="Uwaga 3" xfId="34161" hidden="1"/>
    <cellStyle name="Uwaga 3" xfId="34151" hidden="1"/>
    <cellStyle name="Uwaga 3" xfId="34148" hidden="1"/>
    <cellStyle name="Uwaga 3" xfId="34145" hidden="1"/>
    <cellStyle name="Uwaga 3" xfId="34136" hidden="1"/>
    <cellStyle name="Uwaga 3" xfId="34132" hidden="1"/>
    <cellStyle name="Uwaga 3" xfId="34129" hidden="1"/>
    <cellStyle name="Uwaga 3" xfId="34121" hidden="1"/>
    <cellStyle name="Uwaga 3" xfId="34118" hidden="1"/>
    <cellStyle name="Uwaga 3" xfId="34115" hidden="1"/>
    <cellStyle name="Uwaga 3" xfId="34106" hidden="1"/>
    <cellStyle name="Uwaga 3" xfId="34103" hidden="1"/>
    <cellStyle name="Uwaga 3" xfId="34100" hidden="1"/>
    <cellStyle name="Uwaga 3" xfId="34090" hidden="1"/>
    <cellStyle name="Uwaga 3" xfId="34086" hidden="1"/>
    <cellStyle name="Uwaga 3" xfId="34083" hidden="1"/>
    <cellStyle name="Uwaga 3" xfId="34074" hidden="1"/>
    <cellStyle name="Uwaga 3" xfId="34070" hidden="1"/>
    <cellStyle name="Uwaga 3" xfId="34068" hidden="1"/>
    <cellStyle name="Uwaga 3" xfId="34060" hidden="1"/>
    <cellStyle name="Uwaga 3" xfId="34056" hidden="1"/>
    <cellStyle name="Uwaga 3" xfId="34053" hidden="1"/>
    <cellStyle name="Uwaga 3" xfId="34046" hidden="1"/>
    <cellStyle name="Uwaga 3" xfId="34043" hidden="1"/>
    <cellStyle name="Uwaga 3" xfId="34040" hidden="1"/>
    <cellStyle name="Uwaga 3" xfId="34031" hidden="1"/>
    <cellStyle name="Uwaga 3" xfId="34026" hidden="1"/>
    <cellStyle name="Uwaga 3" xfId="34023" hidden="1"/>
    <cellStyle name="Uwaga 3" xfId="34016" hidden="1"/>
    <cellStyle name="Uwaga 3" xfId="34011" hidden="1"/>
    <cellStyle name="Uwaga 3" xfId="34008" hidden="1"/>
    <cellStyle name="Uwaga 3" xfId="34001" hidden="1"/>
    <cellStyle name="Uwaga 3" xfId="33996" hidden="1"/>
    <cellStyle name="Uwaga 3" xfId="33993" hidden="1"/>
    <cellStyle name="Uwaga 3" xfId="33987" hidden="1"/>
    <cellStyle name="Uwaga 3" xfId="33983" hidden="1"/>
    <cellStyle name="Uwaga 3" xfId="33980" hidden="1"/>
    <cellStyle name="Uwaga 3" xfId="33972" hidden="1"/>
    <cellStyle name="Uwaga 3" xfId="33967" hidden="1"/>
    <cellStyle name="Uwaga 3" xfId="33963" hidden="1"/>
    <cellStyle name="Uwaga 3" xfId="33957" hidden="1"/>
    <cellStyle name="Uwaga 3" xfId="33952" hidden="1"/>
    <cellStyle name="Uwaga 3" xfId="33948" hidden="1"/>
    <cellStyle name="Uwaga 3" xfId="33942" hidden="1"/>
    <cellStyle name="Uwaga 3" xfId="33937" hidden="1"/>
    <cellStyle name="Uwaga 3" xfId="33933" hidden="1"/>
    <cellStyle name="Uwaga 3" xfId="33928" hidden="1"/>
    <cellStyle name="Uwaga 3" xfId="33924" hidden="1"/>
    <cellStyle name="Uwaga 3" xfId="33920" hidden="1"/>
    <cellStyle name="Uwaga 3" xfId="33912" hidden="1"/>
    <cellStyle name="Uwaga 3" xfId="33907" hidden="1"/>
    <cellStyle name="Uwaga 3" xfId="33903" hidden="1"/>
    <cellStyle name="Uwaga 3" xfId="33897" hidden="1"/>
    <cellStyle name="Uwaga 3" xfId="33892" hidden="1"/>
    <cellStyle name="Uwaga 3" xfId="33888" hidden="1"/>
    <cellStyle name="Uwaga 3" xfId="33882" hidden="1"/>
    <cellStyle name="Uwaga 3" xfId="33877" hidden="1"/>
    <cellStyle name="Uwaga 3" xfId="33873" hidden="1"/>
    <cellStyle name="Uwaga 3" xfId="33869" hidden="1"/>
    <cellStyle name="Uwaga 3" xfId="33864" hidden="1"/>
    <cellStyle name="Uwaga 3" xfId="33859" hidden="1"/>
    <cellStyle name="Uwaga 3" xfId="33854" hidden="1"/>
    <cellStyle name="Uwaga 3" xfId="33850" hidden="1"/>
    <cellStyle name="Uwaga 3" xfId="33846" hidden="1"/>
    <cellStyle name="Uwaga 3" xfId="33839" hidden="1"/>
    <cellStyle name="Uwaga 3" xfId="33835" hidden="1"/>
    <cellStyle name="Uwaga 3" xfId="33830" hidden="1"/>
    <cellStyle name="Uwaga 3" xfId="33824" hidden="1"/>
    <cellStyle name="Uwaga 3" xfId="33820" hidden="1"/>
    <cellStyle name="Uwaga 3" xfId="33815" hidden="1"/>
    <cellStyle name="Uwaga 3" xfId="33809" hidden="1"/>
    <cellStyle name="Uwaga 3" xfId="33805" hidden="1"/>
    <cellStyle name="Uwaga 3" xfId="33800" hidden="1"/>
    <cellStyle name="Uwaga 3" xfId="33794" hidden="1"/>
    <cellStyle name="Uwaga 3" xfId="33790" hidden="1"/>
    <cellStyle name="Uwaga 3" xfId="33786" hidden="1"/>
    <cellStyle name="Uwaga 3" xfId="34646" hidden="1"/>
    <cellStyle name="Uwaga 3" xfId="34645" hidden="1"/>
    <cellStyle name="Uwaga 3" xfId="34644" hidden="1"/>
    <cellStyle name="Uwaga 3" xfId="34631" hidden="1"/>
    <cellStyle name="Uwaga 3" xfId="34630" hidden="1"/>
    <cellStyle name="Uwaga 3" xfId="34629" hidden="1"/>
    <cellStyle name="Uwaga 3" xfId="34616" hidden="1"/>
    <cellStyle name="Uwaga 3" xfId="34615" hidden="1"/>
    <cellStyle name="Uwaga 3" xfId="34614" hidden="1"/>
    <cellStyle name="Uwaga 3" xfId="34601" hidden="1"/>
    <cellStyle name="Uwaga 3" xfId="34600" hidden="1"/>
    <cellStyle name="Uwaga 3" xfId="34599" hidden="1"/>
    <cellStyle name="Uwaga 3" xfId="34586" hidden="1"/>
    <cellStyle name="Uwaga 3" xfId="34585" hidden="1"/>
    <cellStyle name="Uwaga 3" xfId="34584" hidden="1"/>
    <cellStyle name="Uwaga 3" xfId="34572" hidden="1"/>
    <cellStyle name="Uwaga 3" xfId="34570" hidden="1"/>
    <cellStyle name="Uwaga 3" xfId="34568" hidden="1"/>
    <cellStyle name="Uwaga 3" xfId="34557" hidden="1"/>
    <cellStyle name="Uwaga 3" xfId="34555" hidden="1"/>
    <cellStyle name="Uwaga 3" xfId="34553" hidden="1"/>
    <cellStyle name="Uwaga 3" xfId="34542" hidden="1"/>
    <cellStyle name="Uwaga 3" xfId="34540" hidden="1"/>
    <cellStyle name="Uwaga 3" xfId="34538" hidden="1"/>
    <cellStyle name="Uwaga 3" xfId="34527" hidden="1"/>
    <cellStyle name="Uwaga 3" xfId="34525" hidden="1"/>
    <cellStyle name="Uwaga 3" xfId="34523" hidden="1"/>
    <cellStyle name="Uwaga 3" xfId="34512" hidden="1"/>
    <cellStyle name="Uwaga 3" xfId="34510" hidden="1"/>
    <cellStyle name="Uwaga 3" xfId="34508" hidden="1"/>
    <cellStyle name="Uwaga 3" xfId="34497" hidden="1"/>
    <cellStyle name="Uwaga 3" xfId="34495" hidden="1"/>
    <cellStyle name="Uwaga 3" xfId="34493" hidden="1"/>
    <cellStyle name="Uwaga 3" xfId="34482" hidden="1"/>
    <cellStyle name="Uwaga 3" xfId="34480" hidden="1"/>
    <cellStyle name="Uwaga 3" xfId="34478" hidden="1"/>
    <cellStyle name="Uwaga 3" xfId="34467" hidden="1"/>
    <cellStyle name="Uwaga 3" xfId="34465" hidden="1"/>
    <cellStyle name="Uwaga 3" xfId="34463" hidden="1"/>
    <cellStyle name="Uwaga 3" xfId="34452" hidden="1"/>
    <cellStyle name="Uwaga 3" xfId="34450" hidden="1"/>
    <cellStyle name="Uwaga 3" xfId="34448" hidden="1"/>
    <cellStyle name="Uwaga 3" xfId="34437" hidden="1"/>
    <cellStyle name="Uwaga 3" xfId="34435" hidden="1"/>
    <cellStyle name="Uwaga 3" xfId="34433" hidden="1"/>
    <cellStyle name="Uwaga 3" xfId="34422" hidden="1"/>
    <cellStyle name="Uwaga 3" xfId="34420" hidden="1"/>
    <cellStyle name="Uwaga 3" xfId="34418" hidden="1"/>
    <cellStyle name="Uwaga 3" xfId="34407" hidden="1"/>
    <cellStyle name="Uwaga 3" xfId="34405" hidden="1"/>
    <cellStyle name="Uwaga 3" xfId="34403" hidden="1"/>
    <cellStyle name="Uwaga 3" xfId="34392" hidden="1"/>
    <cellStyle name="Uwaga 3" xfId="34390" hidden="1"/>
    <cellStyle name="Uwaga 3" xfId="34387" hidden="1"/>
    <cellStyle name="Uwaga 3" xfId="34377" hidden="1"/>
    <cellStyle name="Uwaga 3" xfId="34374" hidden="1"/>
    <cellStyle name="Uwaga 3" xfId="34371" hidden="1"/>
    <cellStyle name="Uwaga 3" xfId="34362" hidden="1"/>
    <cellStyle name="Uwaga 3" xfId="34360" hidden="1"/>
    <cellStyle name="Uwaga 3" xfId="34357" hidden="1"/>
    <cellStyle name="Uwaga 3" xfId="34347" hidden="1"/>
    <cellStyle name="Uwaga 3" xfId="34345" hidden="1"/>
    <cellStyle name="Uwaga 3" xfId="34343" hidden="1"/>
    <cellStyle name="Uwaga 3" xfId="34332" hidden="1"/>
    <cellStyle name="Uwaga 3" xfId="34330" hidden="1"/>
    <cellStyle name="Uwaga 3" xfId="34328" hidden="1"/>
    <cellStyle name="Uwaga 3" xfId="34317" hidden="1"/>
    <cellStyle name="Uwaga 3" xfId="34315" hidden="1"/>
    <cellStyle name="Uwaga 3" xfId="34313" hidden="1"/>
    <cellStyle name="Uwaga 3" xfId="34302" hidden="1"/>
    <cellStyle name="Uwaga 3" xfId="34300" hidden="1"/>
    <cellStyle name="Uwaga 3" xfId="34298" hidden="1"/>
    <cellStyle name="Uwaga 3" xfId="34287" hidden="1"/>
    <cellStyle name="Uwaga 3" xfId="34285" hidden="1"/>
    <cellStyle name="Uwaga 3" xfId="34283" hidden="1"/>
    <cellStyle name="Uwaga 3" xfId="34272" hidden="1"/>
    <cellStyle name="Uwaga 3" xfId="34270" hidden="1"/>
    <cellStyle name="Uwaga 3" xfId="34267" hidden="1"/>
    <cellStyle name="Uwaga 3" xfId="34257" hidden="1"/>
    <cellStyle name="Uwaga 3" xfId="34254" hidden="1"/>
    <cellStyle name="Uwaga 3" xfId="34251" hidden="1"/>
    <cellStyle name="Uwaga 3" xfId="34242" hidden="1"/>
    <cellStyle name="Uwaga 3" xfId="34239" hidden="1"/>
    <cellStyle name="Uwaga 3" xfId="34236" hidden="1"/>
    <cellStyle name="Uwaga 3" xfId="34227" hidden="1"/>
    <cellStyle name="Uwaga 3" xfId="34225" hidden="1"/>
    <cellStyle name="Uwaga 3" xfId="34223" hidden="1"/>
    <cellStyle name="Uwaga 3" xfId="34212" hidden="1"/>
    <cellStyle name="Uwaga 3" xfId="34209" hidden="1"/>
    <cellStyle name="Uwaga 3" xfId="34206" hidden="1"/>
    <cellStyle name="Uwaga 3" xfId="34197" hidden="1"/>
    <cellStyle name="Uwaga 3" xfId="34194" hidden="1"/>
    <cellStyle name="Uwaga 3" xfId="34191" hidden="1"/>
    <cellStyle name="Uwaga 3" xfId="34182" hidden="1"/>
    <cellStyle name="Uwaga 3" xfId="34179" hidden="1"/>
    <cellStyle name="Uwaga 3" xfId="34176" hidden="1"/>
    <cellStyle name="Uwaga 3" xfId="34169" hidden="1"/>
    <cellStyle name="Uwaga 3" xfId="34165" hidden="1"/>
    <cellStyle name="Uwaga 3" xfId="34162" hidden="1"/>
    <cellStyle name="Uwaga 3" xfId="34154" hidden="1"/>
    <cellStyle name="Uwaga 3" xfId="34150" hidden="1"/>
    <cellStyle name="Uwaga 3" xfId="34147" hidden="1"/>
    <cellStyle name="Uwaga 3" xfId="34139" hidden="1"/>
    <cellStyle name="Uwaga 3" xfId="34135" hidden="1"/>
    <cellStyle name="Uwaga 3" xfId="34131" hidden="1"/>
    <cellStyle name="Uwaga 3" xfId="34124" hidden="1"/>
    <cellStyle name="Uwaga 3" xfId="34120" hidden="1"/>
    <cellStyle name="Uwaga 3" xfId="34117" hidden="1"/>
    <cellStyle name="Uwaga 3" xfId="34109" hidden="1"/>
    <cellStyle name="Uwaga 3" xfId="34105" hidden="1"/>
    <cellStyle name="Uwaga 3" xfId="34102" hidden="1"/>
    <cellStyle name="Uwaga 3" xfId="34093" hidden="1"/>
    <cellStyle name="Uwaga 3" xfId="34088" hidden="1"/>
    <cellStyle name="Uwaga 3" xfId="34084" hidden="1"/>
    <cellStyle name="Uwaga 3" xfId="34078" hidden="1"/>
    <cellStyle name="Uwaga 3" xfId="34073" hidden="1"/>
    <cellStyle name="Uwaga 3" xfId="34069" hidden="1"/>
    <cellStyle name="Uwaga 3" xfId="34063" hidden="1"/>
    <cellStyle name="Uwaga 3" xfId="34058" hidden="1"/>
    <cellStyle name="Uwaga 3" xfId="34054" hidden="1"/>
    <cellStyle name="Uwaga 3" xfId="34049" hidden="1"/>
    <cellStyle name="Uwaga 3" xfId="34045" hidden="1"/>
    <cellStyle name="Uwaga 3" xfId="34041" hidden="1"/>
    <cellStyle name="Uwaga 3" xfId="34034" hidden="1"/>
    <cellStyle name="Uwaga 3" xfId="34029" hidden="1"/>
    <cellStyle name="Uwaga 3" xfId="34025" hidden="1"/>
    <cellStyle name="Uwaga 3" xfId="34018" hidden="1"/>
    <cellStyle name="Uwaga 3" xfId="34013" hidden="1"/>
    <cellStyle name="Uwaga 3" xfId="34009" hidden="1"/>
    <cellStyle name="Uwaga 3" xfId="34004" hidden="1"/>
    <cellStyle name="Uwaga 3" xfId="33999" hidden="1"/>
    <cellStyle name="Uwaga 3" xfId="33995" hidden="1"/>
    <cellStyle name="Uwaga 3" xfId="33989" hidden="1"/>
    <cellStyle name="Uwaga 3" xfId="33985" hidden="1"/>
    <cellStyle name="Uwaga 3" xfId="33982" hidden="1"/>
    <cellStyle name="Uwaga 3" xfId="33975" hidden="1"/>
    <cellStyle name="Uwaga 3" xfId="33970" hidden="1"/>
    <cellStyle name="Uwaga 3" xfId="33965" hidden="1"/>
    <cellStyle name="Uwaga 3" xfId="33959" hidden="1"/>
    <cellStyle name="Uwaga 3" xfId="33954" hidden="1"/>
    <cellStyle name="Uwaga 3" xfId="33949" hidden="1"/>
    <cellStyle name="Uwaga 3" xfId="33944" hidden="1"/>
    <cellStyle name="Uwaga 3" xfId="33939" hidden="1"/>
    <cellStyle name="Uwaga 3" xfId="33934" hidden="1"/>
    <cellStyle name="Uwaga 3" xfId="33930" hidden="1"/>
    <cellStyle name="Uwaga 3" xfId="33926" hidden="1"/>
    <cellStyle name="Uwaga 3" xfId="33921" hidden="1"/>
    <cellStyle name="Uwaga 3" xfId="33914" hidden="1"/>
    <cellStyle name="Uwaga 3" xfId="33909" hidden="1"/>
    <cellStyle name="Uwaga 3" xfId="33904" hidden="1"/>
    <cellStyle name="Uwaga 3" xfId="33898" hidden="1"/>
    <cellStyle name="Uwaga 3" xfId="33893" hidden="1"/>
    <cellStyle name="Uwaga 3" xfId="33889" hidden="1"/>
    <cellStyle name="Uwaga 3" xfId="33884" hidden="1"/>
    <cellStyle name="Uwaga 3" xfId="33879" hidden="1"/>
    <cellStyle name="Uwaga 3" xfId="33874" hidden="1"/>
    <cellStyle name="Uwaga 3" xfId="33870" hidden="1"/>
    <cellStyle name="Uwaga 3" xfId="33865" hidden="1"/>
    <cellStyle name="Uwaga 3" xfId="33860" hidden="1"/>
    <cellStyle name="Uwaga 3" xfId="33855" hidden="1"/>
    <cellStyle name="Uwaga 3" xfId="33851" hidden="1"/>
    <cellStyle name="Uwaga 3" xfId="33847" hidden="1"/>
    <cellStyle name="Uwaga 3" xfId="33840" hidden="1"/>
    <cellStyle name="Uwaga 3" xfId="33836" hidden="1"/>
    <cellStyle name="Uwaga 3" xfId="33831" hidden="1"/>
    <cellStyle name="Uwaga 3" xfId="33825" hidden="1"/>
    <cellStyle name="Uwaga 3" xfId="33821" hidden="1"/>
    <cellStyle name="Uwaga 3" xfId="33816" hidden="1"/>
    <cellStyle name="Uwaga 3" xfId="33810" hidden="1"/>
    <cellStyle name="Uwaga 3" xfId="33806" hidden="1"/>
    <cellStyle name="Uwaga 3" xfId="33802" hidden="1"/>
    <cellStyle name="Uwaga 3" xfId="33795" hidden="1"/>
    <cellStyle name="Uwaga 3" xfId="33791" hidden="1"/>
    <cellStyle name="Uwaga 3" xfId="33787" hidden="1"/>
    <cellStyle name="Uwaga 3" xfId="34651" hidden="1"/>
    <cellStyle name="Uwaga 3" xfId="34649" hidden="1"/>
    <cellStyle name="Uwaga 3" xfId="34647" hidden="1"/>
    <cellStyle name="Uwaga 3" xfId="34634" hidden="1"/>
    <cellStyle name="Uwaga 3" xfId="34633" hidden="1"/>
    <cellStyle name="Uwaga 3" xfId="34632" hidden="1"/>
    <cellStyle name="Uwaga 3" xfId="34619" hidden="1"/>
    <cellStyle name="Uwaga 3" xfId="34618" hidden="1"/>
    <cellStyle name="Uwaga 3" xfId="34617" hidden="1"/>
    <cellStyle name="Uwaga 3" xfId="34605" hidden="1"/>
    <cellStyle name="Uwaga 3" xfId="34603" hidden="1"/>
    <cellStyle name="Uwaga 3" xfId="34602" hidden="1"/>
    <cellStyle name="Uwaga 3" xfId="34589" hidden="1"/>
    <cellStyle name="Uwaga 3" xfId="34588" hidden="1"/>
    <cellStyle name="Uwaga 3" xfId="34587" hidden="1"/>
    <cellStyle name="Uwaga 3" xfId="34575" hidden="1"/>
    <cellStyle name="Uwaga 3" xfId="34573" hidden="1"/>
    <cellStyle name="Uwaga 3" xfId="34571" hidden="1"/>
    <cellStyle name="Uwaga 3" xfId="34560" hidden="1"/>
    <cellStyle name="Uwaga 3" xfId="34558" hidden="1"/>
    <cellStyle name="Uwaga 3" xfId="34556" hidden="1"/>
    <cellStyle name="Uwaga 3" xfId="34545" hidden="1"/>
    <cellStyle name="Uwaga 3" xfId="34543" hidden="1"/>
    <cellStyle name="Uwaga 3" xfId="34541" hidden="1"/>
    <cellStyle name="Uwaga 3" xfId="34530" hidden="1"/>
    <cellStyle name="Uwaga 3" xfId="34528" hidden="1"/>
    <cellStyle name="Uwaga 3" xfId="34526" hidden="1"/>
    <cellStyle name="Uwaga 3" xfId="34515" hidden="1"/>
    <cellStyle name="Uwaga 3" xfId="34513" hidden="1"/>
    <cellStyle name="Uwaga 3" xfId="34511" hidden="1"/>
    <cellStyle name="Uwaga 3" xfId="34500" hidden="1"/>
    <cellStyle name="Uwaga 3" xfId="34498" hidden="1"/>
    <cellStyle name="Uwaga 3" xfId="34496" hidden="1"/>
    <cellStyle name="Uwaga 3" xfId="34485" hidden="1"/>
    <cellStyle name="Uwaga 3" xfId="34483" hidden="1"/>
    <cellStyle name="Uwaga 3" xfId="34481" hidden="1"/>
    <cellStyle name="Uwaga 3" xfId="34470" hidden="1"/>
    <cellStyle name="Uwaga 3" xfId="34468" hidden="1"/>
    <cellStyle name="Uwaga 3" xfId="34466" hidden="1"/>
    <cellStyle name="Uwaga 3" xfId="34455" hidden="1"/>
    <cellStyle name="Uwaga 3" xfId="34453" hidden="1"/>
    <cellStyle name="Uwaga 3" xfId="34451" hidden="1"/>
    <cellStyle name="Uwaga 3" xfId="34440" hidden="1"/>
    <cellStyle name="Uwaga 3" xfId="34438" hidden="1"/>
    <cellStyle name="Uwaga 3" xfId="34436" hidden="1"/>
    <cellStyle name="Uwaga 3" xfId="34425" hidden="1"/>
    <cellStyle name="Uwaga 3" xfId="34423" hidden="1"/>
    <cellStyle name="Uwaga 3" xfId="34421" hidden="1"/>
    <cellStyle name="Uwaga 3" xfId="34410" hidden="1"/>
    <cellStyle name="Uwaga 3" xfId="34408" hidden="1"/>
    <cellStyle name="Uwaga 3" xfId="34406" hidden="1"/>
    <cellStyle name="Uwaga 3" xfId="34395" hidden="1"/>
    <cellStyle name="Uwaga 3" xfId="34393" hidden="1"/>
    <cellStyle name="Uwaga 3" xfId="34391" hidden="1"/>
    <cellStyle name="Uwaga 3" xfId="34380" hidden="1"/>
    <cellStyle name="Uwaga 3" xfId="34378" hidden="1"/>
    <cellStyle name="Uwaga 3" xfId="34376" hidden="1"/>
    <cellStyle name="Uwaga 3" xfId="34365" hidden="1"/>
    <cellStyle name="Uwaga 3" xfId="34363" hidden="1"/>
    <cellStyle name="Uwaga 3" xfId="34361" hidden="1"/>
    <cellStyle name="Uwaga 3" xfId="34350" hidden="1"/>
    <cellStyle name="Uwaga 3" xfId="34348" hidden="1"/>
    <cellStyle name="Uwaga 3" xfId="34346" hidden="1"/>
    <cellStyle name="Uwaga 3" xfId="34335" hidden="1"/>
    <cellStyle name="Uwaga 3" xfId="34333" hidden="1"/>
    <cellStyle name="Uwaga 3" xfId="34331" hidden="1"/>
    <cellStyle name="Uwaga 3" xfId="34320" hidden="1"/>
    <cellStyle name="Uwaga 3" xfId="34318" hidden="1"/>
    <cellStyle name="Uwaga 3" xfId="34316" hidden="1"/>
    <cellStyle name="Uwaga 3" xfId="34305" hidden="1"/>
    <cellStyle name="Uwaga 3" xfId="34303" hidden="1"/>
    <cellStyle name="Uwaga 3" xfId="34301" hidden="1"/>
    <cellStyle name="Uwaga 3" xfId="34290" hidden="1"/>
    <cellStyle name="Uwaga 3" xfId="34288" hidden="1"/>
    <cellStyle name="Uwaga 3" xfId="34286" hidden="1"/>
    <cellStyle name="Uwaga 3" xfId="34275" hidden="1"/>
    <cellStyle name="Uwaga 3" xfId="34273" hidden="1"/>
    <cellStyle name="Uwaga 3" xfId="34271" hidden="1"/>
    <cellStyle name="Uwaga 3" xfId="34260" hidden="1"/>
    <cellStyle name="Uwaga 3" xfId="34258" hidden="1"/>
    <cellStyle name="Uwaga 3" xfId="34255" hidden="1"/>
    <cellStyle name="Uwaga 3" xfId="34245" hidden="1"/>
    <cellStyle name="Uwaga 3" xfId="34243" hidden="1"/>
    <cellStyle name="Uwaga 3" xfId="34241" hidden="1"/>
    <cellStyle name="Uwaga 3" xfId="34230" hidden="1"/>
    <cellStyle name="Uwaga 3" xfId="34228" hidden="1"/>
    <cellStyle name="Uwaga 3" xfId="34226" hidden="1"/>
    <cellStyle name="Uwaga 3" xfId="34215" hidden="1"/>
    <cellStyle name="Uwaga 3" xfId="34213" hidden="1"/>
    <cellStyle name="Uwaga 3" xfId="34210" hidden="1"/>
    <cellStyle name="Uwaga 3" xfId="34200" hidden="1"/>
    <cellStyle name="Uwaga 3" xfId="34198" hidden="1"/>
    <cellStyle name="Uwaga 3" xfId="34195" hidden="1"/>
    <cellStyle name="Uwaga 3" xfId="34185" hidden="1"/>
    <cellStyle name="Uwaga 3" xfId="34183" hidden="1"/>
    <cellStyle name="Uwaga 3" xfId="34180" hidden="1"/>
    <cellStyle name="Uwaga 3" xfId="34171" hidden="1"/>
    <cellStyle name="Uwaga 3" xfId="34168" hidden="1"/>
    <cellStyle name="Uwaga 3" xfId="34164" hidden="1"/>
    <cellStyle name="Uwaga 3" xfId="34156" hidden="1"/>
    <cellStyle name="Uwaga 3" xfId="34153" hidden="1"/>
    <cellStyle name="Uwaga 3" xfId="34149" hidden="1"/>
    <cellStyle name="Uwaga 3" xfId="34141" hidden="1"/>
    <cellStyle name="Uwaga 3" xfId="34138" hidden="1"/>
    <cellStyle name="Uwaga 3" xfId="34134" hidden="1"/>
    <cellStyle name="Uwaga 3" xfId="34126" hidden="1"/>
    <cellStyle name="Uwaga 3" xfId="34123" hidden="1"/>
    <cellStyle name="Uwaga 3" xfId="34119" hidden="1"/>
    <cellStyle name="Uwaga 3" xfId="34111" hidden="1"/>
    <cellStyle name="Uwaga 3" xfId="34108" hidden="1"/>
    <cellStyle name="Uwaga 3" xfId="34104" hidden="1"/>
    <cellStyle name="Uwaga 3" xfId="34096" hidden="1"/>
    <cellStyle name="Uwaga 3" xfId="34092" hidden="1"/>
    <cellStyle name="Uwaga 3" xfId="34087" hidden="1"/>
    <cellStyle name="Uwaga 3" xfId="34081" hidden="1"/>
    <cellStyle name="Uwaga 3" xfId="34077" hidden="1"/>
    <cellStyle name="Uwaga 3" xfId="34072" hidden="1"/>
    <cellStyle name="Uwaga 3" xfId="34066" hidden="1"/>
    <cellStyle name="Uwaga 3" xfId="34062" hidden="1"/>
    <cellStyle name="Uwaga 3" xfId="34057" hidden="1"/>
    <cellStyle name="Uwaga 3" xfId="34051" hidden="1"/>
    <cellStyle name="Uwaga 3" xfId="34048" hidden="1"/>
    <cellStyle name="Uwaga 3" xfId="34044" hidden="1"/>
    <cellStyle name="Uwaga 3" xfId="34036" hidden="1"/>
    <cellStyle name="Uwaga 3" xfId="34033" hidden="1"/>
    <cellStyle name="Uwaga 3" xfId="34028" hidden="1"/>
    <cellStyle name="Uwaga 3" xfId="34021" hidden="1"/>
    <cellStyle name="Uwaga 3" xfId="34017" hidden="1"/>
    <cellStyle name="Uwaga 3" xfId="34012" hidden="1"/>
    <cellStyle name="Uwaga 3" xfId="34006" hidden="1"/>
    <cellStyle name="Uwaga 3" xfId="34002" hidden="1"/>
    <cellStyle name="Uwaga 3" xfId="33997" hidden="1"/>
    <cellStyle name="Uwaga 3" xfId="33991" hidden="1"/>
    <cellStyle name="Uwaga 3" xfId="33988" hidden="1"/>
    <cellStyle name="Uwaga 3" xfId="33984" hidden="1"/>
    <cellStyle name="Uwaga 3" xfId="33976" hidden="1"/>
    <cellStyle name="Uwaga 3" xfId="33971" hidden="1"/>
    <cellStyle name="Uwaga 3" xfId="33966" hidden="1"/>
    <cellStyle name="Uwaga 3" xfId="33961" hidden="1"/>
    <cellStyle name="Uwaga 3" xfId="33956" hidden="1"/>
    <cellStyle name="Uwaga 3" xfId="33951" hidden="1"/>
    <cellStyle name="Uwaga 3" xfId="33946" hidden="1"/>
    <cellStyle name="Uwaga 3" xfId="33941" hidden="1"/>
    <cellStyle name="Uwaga 3" xfId="33936" hidden="1"/>
    <cellStyle name="Uwaga 3" xfId="33931" hidden="1"/>
    <cellStyle name="Uwaga 3" xfId="33927" hidden="1"/>
    <cellStyle name="Uwaga 3" xfId="33922" hidden="1"/>
    <cellStyle name="Uwaga 3" xfId="33915" hidden="1"/>
    <cellStyle name="Uwaga 3" xfId="33910" hidden="1"/>
    <cellStyle name="Uwaga 3" xfId="33905" hidden="1"/>
    <cellStyle name="Uwaga 3" xfId="33900" hidden="1"/>
    <cellStyle name="Uwaga 3" xfId="33895" hidden="1"/>
    <cellStyle name="Uwaga 3" xfId="33890" hidden="1"/>
    <cellStyle name="Uwaga 3" xfId="33885" hidden="1"/>
    <cellStyle name="Uwaga 3" xfId="33880" hidden="1"/>
    <cellStyle name="Uwaga 3" xfId="33875" hidden="1"/>
    <cellStyle name="Uwaga 3" xfId="33871" hidden="1"/>
    <cellStyle name="Uwaga 3" xfId="33866" hidden="1"/>
    <cellStyle name="Uwaga 3" xfId="33861" hidden="1"/>
    <cellStyle name="Uwaga 3" xfId="33856" hidden="1"/>
    <cellStyle name="Uwaga 3" xfId="33852" hidden="1"/>
    <cellStyle name="Uwaga 3" xfId="33848" hidden="1"/>
    <cellStyle name="Uwaga 3" xfId="33841" hidden="1"/>
    <cellStyle name="Uwaga 3" xfId="33837" hidden="1"/>
    <cellStyle name="Uwaga 3" xfId="33832" hidden="1"/>
    <cellStyle name="Uwaga 3" xfId="33826" hidden="1"/>
    <cellStyle name="Uwaga 3" xfId="33822" hidden="1"/>
    <cellStyle name="Uwaga 3" xfId="33817" hidden="1"/>
    <cellStyle name="Uwaga 3" xfId="33811" hidden="1"/>
    <cellStyle name="Uwaga 3" xfId="33807" hidden="1"/>
    <cellStyle name="Uwaga 3" xfId="33803" hidden="1"/>
    <cellStyle name="Uwaga 3" xfId="33796" hidden="1"/>
    <cellStyle name="Uwaga 3" xfId="33792" hidden="1"/>
    <cellStyle name="Uwaga 3" xfId="33788" hidden="1"/>
    <cellStyle name="Uwaga 3" xfId="34655" hidden="1"/>
    <cellStyle name="Uwaga 3" xfId="34654" hidden="1"/>
    <cellStyle name="Uwaga 3" xfId="34652" hidden="1"/>
    <cellStyle name="Uwaga 3" xfId="34639" hidden="1"/>
    <cellStyle name="Uwaga 3" xfId="34637" hidden="1"/>
    <cellStyle name="Uwaga 3" xfId="34635" hidden="1"/>
    <cellStyle name="Uwaga 3" xfId="34625" hidden="1"/>
    <cellStyle name="Uwaga 3" xfId="34623" hidden="1"/>
    <cellStyle name="Uwaga 3" xfId="34621" hidden="1"/>
    <cellStyle name="Uwaga 3" xfId="34610" hidden="1"/>
    <cellStyle name="Uwaga 3" xfId="34608" hidden="1"/>
    <cellStyle name="Uwaga 3" xfId="34606" hidden="1"/>
    <cellStyle name="Uwaga 3" xfId="34593" hidden="1"/>
    <cellStyle name="Uwaga 3" xfId="34591" hidden="1"/>
    <cellStyle name="Uwaga 3" xfId="34590" hidden="1"/>
    <cellStyle name="Uwaga 3" xfId="34577" hidden="1"/>
    <cellStyle name="Uwaga 3" xfId="34576" hidden="1"/>
    <cellStyle name="Uwaga 3" xfId="34574" hidden="1"/>
    <cellStyle name="Uwaga 3" xfId="34562" hidden="1"/>
    <cellStyle name="Uwaga 3" xfId="34561" hidden="1"/>
    <cellStyle name="Uwaga 3" xfId="34559" hidden="1"/>
    <cellStyle name="Uwaga 3" xfId="34547" hidden="1"/>
    <cellStyle name="Uwaga 3" xfId="34546" hidden="1"/>
    <cellStyle name="Uwaga 3" xfId="34544" hidden="1"/>
    <cellStyle name="Uwaga 3" xfId="34532" hidden="1"/>
    <cellStyle name="Uwaga 3" xfId="34531" hidden="1"/>
    <cellStyle name="Uwaga 3" xfId="34529" hidden="1"/>
    <cellStyle name="Uwaga 3" xfId="34517" hidden="1"/>
    <cellStyle name="Uwaga 3" xfId="34516" hidden="1"/>
    <cellStyle name="Uwaga 3" xfId="34514" hidden="1"/>
    <cellStyle name="Uwaga 3" xfId="34502" hidden="1"/>
    <cellStyle name="Uwaga 3" xfId="34501" hidden="1"/>
    <cellStyle name="Uwaga 3" xfId="34499" hidden="1"/>
    <cellStyle name="Uwaga 3" xfId="34487" hidden="1"/>
    <cellStyle name="Uwaga 3" xfId="34486" hidden="1"/>
    <cellStyle name="Uwaga 3" xfId="34484" hidden="1"/>
    <cellStyle name="Uwaga 3" xfId="34472" hidden="1"/>
    <cellStyle name="Uwaga 3" xfId="34471" hidden="1"/>
    <cellStyle name="Uwaga 3" xfId="34469" hidden="1"/>
    <cellStyle name="Uwaga 3" xfId="34457" hidden="1"/>
    <cellStyle name="Uwaga 3" xfId="34456" hidden="1"/>
    <cellStyle name="Uwaga 3" xfId="34454" hidden="1"/>
    <cellStyle name="Uwaga 3" xfId="34442" hidden="1"/>
    <cellStyle name="Uwaga 3" xfId="34441" hidden="1"/>
    <cellStyle name="Uwaga 3" xfId="34439" hidden="1"/>
    <cellStyle name="Uwaga 3" xfId="34427" hidden="1"/>
    <cellStyle name="Uwaga 3" xfId="34426" hidden="1"/>
    <cellStyle name="Uwaga 3" xfId="34424" hidden="1"/>
    <cellStyle name="Uwaga 3" xfId="34412" hidden="1"/>
    <cellStyle name="Uwaga 3" xfId="34411" hidden="1"/>
    <cellStyle name="Uwaga 3" xfId="34409" hidden="1"/>
    <cellStyle name="Uwaga 3" xfId="34397" hidden="1"/>
    <cellStyle name="Uwaga 3" xfId="34396" hidden="1"/>
    <cellStyle name="Uwaga 3" xfId="34394" hidden="1"/>
    <cellStyle name="Uwaga 3" xfId="34382" hidden="1"/>
    <cellStyle name="Uwaga 3" xfId="34381" hidden="1"/>
    <cellStyle name="Uwaga 3" xfId="34379" hidden="1"/>
    <cellStyle name="Uwaga 3" xfId="34367" hidden="1"/>
    <cellStyle name="Uwaga 3" xfId="34366" hidden="1"/>
    <cellStyle name="Uwaga 3" xfId="34364" hidden="1"/>
    <cellStyle name="Uwaga 3" xfId="34352" hidden="1"/>
    <cellStyle name="Uwaga 3" xfId="34351" hidden="1"/>
    <cellStyle name="Uwaga 3" xfId="34349" hidden="1"/>
    <cellStyle name="Uwaga 3" xfId="34337" hidden="1"/>
    <cellStyle name="Uwaga 3" xfId="34336" hidden="1"/>
    <cellStyle name="Uwaga 3" xfId="34334" hidden="1"/>
    <cellStyle name="Uwaga 3" xfId="34322" hidden="1"/>
    <cellStyle name="Uwaga 3" xfId="34321" hidden="1"/>
    <cellStyle name="Uwaga 3" xfId="34319" hidden="1"/>
    <cellStyle name="Uwaga 3" xfId="34307" hidden="1"/>
    <cellStyle name="Uwaga 3" xfId="34306" hidden="1"/>
    <cellStyle name="Uwaga 3" xfId="34304" hidden="1"/>
    <cellStyle name="Uwaga 3" xfId="34292" hidden="1"/>
    <cellStyle name="Uwaga 3" xfId="34291" hidden="1"/>
    <cellStyle name="Uwaga 3" xfId="34289" hidden="1"/>
    <cellStyle name="Uwaga 3" xfId="34277" hidden="1"/>
    <cellStyle name="Uwaga 3" xfId="34276" hidden="1"/>
    <cellStyle name="Uwaga 3" xfId="34274" hidden="1"/>
    <cellStyle name="Uwaga 3" xfId="34262" hidden="1"/>
    <cellStyle name="Uwaga 3" xfId="34261" hidden="1"/>
    <cellStyle name="Uwaga 3" xfId="34259" hidden="1"/>
    <cellStyle name="Uwaga 3" xfId="34247" hidden="1"/>
    <cellStyle name="Uwaga 3" xfId="34246" hidden="1"/>
    <cellStyle name="Uwaga 3" xfId="34244" hidden="1"/>
    <cellStyle name="Uwaga 3" xfId="34232" hidden="1"/>
    <cellStyle name="Uwaga 3" xfId="34231" hidden="1"/>
    <cellStyle name="Uwaga 3" xfId="34229" hidden="1"/>
    <cellStyle name="Uwaga 3" xfId="34217" hidden="1"/>
    <cellStyle name="Uwaga 3" xfId="34216" hidden="1"/>
    <cellStyle name="Uwaga 3" xfId="34214" hidden="1"/>
    <cellStyle name="Uwaga 3" xfId="34202" hidden="1"/>
    <cellStyle name="Uwaga 3" xfId="34201" hidden="1"/>
    <cellStyle name="Uwaga 3" xfId="34199" hidden="1"/>
    <cellStyle name="Uwaga 3" xfId="34187" hidden="1"/>
    <cellStyle name="Uwaga 3" xfId="34186" hidden="1"/>
    <cellStyle name="Uwaga 3" xfId="34184" hidden="1"/>
    <cellStyle name="Uwaga 3" xfId="34172" hidden="1"/>
    <cellStyle name="Uwaga 3" xfId="34170" hidden="1"/>
    <cellStyle name="Uwaga 3" xfId="34167" hidden="1"/>
    <cellStyle name="Uwaga 3" xfId="34157" hidden="1"/>
    <cellStyle name="Uwaga 3" xfId="34155" hidden="1"/>
    <cellStyle name="Uwaga 3" xfId="34152" hidden="1"/>
    <cellStyle name="Uwaga 3" xfId="34142" hidden="1"/>
    <cellStyle name="Uwaga 3" xfId="34140" hidden="1"/>
    <cellStyle name="Uwaga 3" xfId="34137" hidden="1"/>
    <cellStyle name="Uwaga 3" xfId="34127" hidden="1"/>
    <cellStyle name="Uwaga 3" xfId="34125" hidden="1"/>
    <cellStyle name="Uwaga 3" xfId="34122" hidden="1"/>
    <cellStyle name="Uwaga 3" xfId="34112" hidden="1"/>
    <cellStyle name="Uwaga 3" xfId="34110" hidden="1"/>
    <cellStyle name="Uwaga 3" xfId="34107" hidden="1"/>
    <cellStyle name="Uwaga 3" xfId="34097" hidden="1"/>
    <cellStyle name="Uwaga 3" xfId="34095" hidden="1"/>
    <cellStyle name="Uwaga 3" xfId="34091" hidden="1"/>
    <cellStyle name="Uwaga 3" xfId="34082" hidden="1"/>
    <cellStyle name="Uwaga 3" xfId="34079" hidden="1"/>
    <cellStyle name="Uwaga 3" xfId="34075" hidden="1"/>
    <cellStyle name="Uwaga 3" xfId="34067" hidden="1"/>
    <cellStyle name="Uwaga 3" xfId="34065" hidden="1"/>
    <cellStyle name="Uwaga 3" xfId="34061" hidden="1"/>
    <cellStyle name="Uwaga 3" xfId="34052" hidden="1"/>
    <cellStyle name="Uwaga 3" xfId="34050" hidden="1"/>
    <cellStyle name="Uwaga 3" xfId="34047" hidden="1"/>
    <cellStyle name="Uwaga 3" xfId="34037" hidden="1"/>
    <cellStyle name="Uwaga 3" xfId="34035" hidden="1"/>
    <cellStyle name="Uwaga 3" xfId="34030" hidden="1"/>
    <cellStyle name="Uwaga 3" xfId="34022" hidden="1"/>
    <cellStyle name="Uwaga 3" xfId="34020" hidden="1"/>
    <cellStyle name="Uwaga 3" xfId="34015" hidden="1"/>
    <cellStyle name="Uwaga 3" xfId="34007" hidden="1"/>
    <cellStyle name="Uwaga 3" xfId="34005" hidden="1"/>
    <cellStyle name="Uwaga 3" xfId="34000" hidden="1"/>
    <cellStyle name="Uwaga 3" xfId="33992" hidden="1"/>
    <cellStyle name="Uwaga 3" xfId="33990" hidden="1"/>
    <cellStyle name="Uwaga 3" xfId="33986" hidden="1"/>
    <cellStyle name="Uwaga 3" xfId="33977" hidden="1"/>
    <cellStyle name="Uwaga 3" xfId="33974" hidden="1"/>
    <cellStyle name="Uwaga 3" xfId="33969" hidden="1"/>
    <cellStyle name="Uwaga 3" xfId="33962" hidden="1"/>
    <cellStyle name="Uwaga 3" xfId="33958" hidden="1"/>
    <cellStyle name="Uwaga 3" xfId="33953" hidden="1"/>
    <cellStyle name="Uwaga 3" xfId="33947" hidden="1"/>
    <cellStyle name="Uwaga 3" xfId="33943" hidden="1"/>
    <cellStyle name="Uwaga 3" xfId="33938" hidden="1"/>
    <cellStyle name="Uwaga 3" xfId="33932" hidden="1"/>
    <cellStyle name="Uwaga 3" xfId="33929" hidden="1"/>
    <cellStyle name="Uwaga 3" xfId="33925" hidden="1"/>
    <cellStyle name="Uwaga 3" xfId="33916" hidden="1"/>
    <cellStyle name="Uwaga 3" xfId="33911" hidden="1"/>
    <cellStyle name="Uwaga 3" xfId="33906" hidden="1"/>
    <cellStyle name="Uwaga 3" xfId="33901" hidden="1"/>
    <cellStyle name="Uwaga 3" xfId="33896" hidden="1"/>
    <cellStyle name="Uwaga 3" xfId="33891" hidden="1"/>
    <cellStyle name="Uwaga 3" xfId="33886" hidden="1"/>
    <cellStyle name="Uwaga 3" xfId="33881" hidden="1"/>
    <cellStyle name="Uwaga 3" xfId="33876" hidden="1"/>
    <cellStyle name="Uwaga 3" xfId="33872" hidden="1"/>
    <cellStyle name="Uwaga 3" xfId="33867" hidden="1"/>
    <cellStyle name="Uwaga 3" xfId="33862" hidden="1"/>
    <cellStyle name="Uwaga 3" xfId="33857" hidden="1"/>
    <cellStyle name="Uwaga 3" xfId="33853" hidden="1"/>
    <cellStyle name="Uwaga 3" xfId="33849" hidden="1"/>
    <cellStyle name="Uwaga 3" xfId="33842" hidden="1"/>
    <cellStyle name="Uwaga 3" xfId="33838" hidden="1"/>
    <cellStyle name="Uwaga 3" xfId="33833" hidden="1"/>
    <cellStyle name="Uwaga 3" xfId="33827" hidden="1"/>
    <cellStyle name="Uwaga 3" xfId="33823" hidden="1"/>
    <cellStyle name="Uwaga 3" xfId="33818" hidden="1"/>
    <cellStyle name="Uwaga 3" xfId="33812" hidden="1"/>
    <cellStyle name="Uwaga 3" xfId="33808" hidden="1"/>
    <cellStyle name="Uwaga 3" xfId="33804" hidden="1"/>
    <cellStyle name="Uwaga 3" xfId="33797" hidden="1"/>
    <cellStyle name="Uwaga 3" xfId="33793" hidden="1"/>
    <cellStyle name="Uwaga 3" xfId="33789" hidden="1"/>
    <cellStyle name="Uwaga 3" xfId="34760" hidden="1"/>
    <cellStyle name="Uwaga 3" xfId="34761" hidden="1"/>
    <cellStyle name="Uwaga 3" xfId="34763" hidden="1"/>
    <cellStyle name="Uwaga 3" xfId="34802" hidden="1"/>
    <cellStyle name="Uwaga 3" xfId="34804" hidden="1"/>
    <cellStyle name="Uwaga 3" xfId="34816" hidden="1"/>
    <cellStyle name="Uwaga 3" xfId="34844" hidden="1"/>
    <cellStyle name="Uwaga 3" xfId="34845" hidden="1"/>
    <cellStyle name="Uwaga 3" xfId="34853" hidden="1"/>
    <cellStyle name="Uwaga 3" xfId="34886" hidden="1"/>
    <cellStyle name="Uwaga 3" xfId="34887" hidden="1"/>
    <cellStyle name="Uwaga 3" xfId="34888" hidden="1"/>
    <cellStyle name="Uwaga 3" xfId="34928" hidden="1"/>
    <cellStyle name="Uwaga 3" xfId="34934" hidden="1"/>
    <cellStyle name="Uwaga 3" xfId="34945" hidden="1"/>
    <cellStyle name="Uwaga 3" xfId="34976" hidden="1"/>
    <cellStyle name="Uwaga 3" xfId="34987" hidden="1"/>
    <cellStyle name="Uwaga 3" xfId="35000" hidden="1"/>
    <cellStyle name="Uwaga 3" xfId="35020" hidden="1"/>
    <cellStyle name="Uwaga 3" xfId="35031" hidden="1"/>
    <cellStyle name="Uwaga 3" xfId="35041" hidden="1"/>
    <cellStyle name="Uwaga 3" xfId="35059" hidden="1"/>
    <cellStyle name="Uwaga 3" xfId="35067" hidden="1"/>
    <cellStyle name="Uwaga 3" xfId="35077" hidden="1"/>
    <cellStyle name="Uwaga 3" xfId="35096" hidden="1"/>
    <cellStyle name="Uwaga 3" xfId="35097" hidden="1"/>
    <cellStyle name="Uwaga 3" xfId="35101" hidden="1"/>
    <cellStyle name="Uwaga 3" xfId="35140" hidden="1"/>
    <cellStyle name="Uwaga 3" xfId="35145" hidden="1"/>
    <cellStyle name="Uwaga 3" xfId="35153" hidden="1"/>
    <cellStyle name="Uwaga 3" xfId="35182" hidden="1"/>
    <cellStyle name="Uwaga 3" xfId="35188" hidden="1"/>
    <cellStyle name="Uwaga 3" xfId="35195" hidden="1"/>
    <cellStyle name="Uwaga 3" xfId="35223" hidden="1"/>
    <cellStyle name="Uwaga 3" xfId="35227" hidden="1"/>
    <cellStyle name="Uwaga 3" xfId="35233" hidden="1"/>
    <cellStyle name="Uwaga 3" xfId="35264" hidden="1"/>
    <cellStyle name="Uwaga 3" xfId="35265" hidden="1"/>
    <cellStyle name="Uwaga 3" xfId="35267" hidden="1"/>
    <cellStyle name="Uwaga 3" xfId="35307" hidden="1"/>
    <cellStyle name="Uwaga 3" xfId="35311" hidden="1"/>
    <cellStyle name="Uwaga 3" xfId="35317" hidden="1"/>
    <cellStyle name="Uwaga 3" xfId="35350" hidden="1"/>
    <cellStyle name="Uwaga 3" xfId="35354" hidden="1"/>
    <cellStyle name="Uwaga 3" xfId="35360" hidden="1"/>
    <cellStyle name="Uwaga 3" xfId="35391" hidden="1"/>
    <cellStyle name="Uwaga 3" xfId="35394" hidden="1"/>
    <cellStyle name="Uwaga 3" xfId="35399" hidden="1"/>
    <cellStyle name="Uwaga 3" xfId="35432" hidden="1"/>
    <cellStyle name="Uwaga 3" xfId="35433" hidden="1"/>
    <cellStyle name="Uwaga 3" xfId="35436" hidden="1"/>
    <cellStyle name="Uwaga 3" xfId="35476" hidden="1"/>
    <cellStyle name="Uwaga 3" xfId="35481" hidden="1"/>
    <cellStyle name="Uwaga 3" xfId="35486" hidden="1"/>
    <cellStyle name="Uwaga 3" xfId="35518" hidden="1"/>
    <cellStyle name="Uwaga 3" xfId="35524" hidden="1"/>
    <cellStyle name="Uwaga 3" xfId="35529" hidden="1"/>
    <cellStyle name="Uwaga 3" xfId="35558" hidden="1"/>
    <cellStyle name="Uwaga 3" xfId="35564" hidden="1"/>
    <cellStyle name="Uwaga 3" xfId="35569" hidden="1"/>
    <cellStyle name="Uwaga 3" xfId="35596" hidden="1"/>
    <cellStyle name="Uwaga 3" xfId="35600" hidden="1"/>
    <cellStyle name="Uwaga 3" xfId="35603" hidden="1"/>
    <cellStyle name="Uwaga 3" xfId="35636" hidden="1"/>
    <cellStyle name="Uwaga 3" xfId="35640" hidden="1"/>
    <cellStyle name="Uwaga 3" xfId="35644" hidden="1"/>
    <cellStyle name="Uwaga 3" xfId="35671" hidden="1"/>
    <cellStyle name="Uwaga 3" xfId="35677" hidden="1"/>
    <cellStyle name="Uwaga 3" xfId="35683" hidden="1"/>
    <cellStyle name="Uwaga 3" xfId="35712" hidden="1"/>
    <cellStyle name="Uwaga 3" xfId="35715" hidden="1"/>
    <cellStyle name="Uwaga 3" xfId="35720" hidden="1"/>
    <cellStyle name="Uwaga 3" xfId="35756" hidden="1"/>
    <cellStyle name="Uwaga 3" xfId="35760" hidden="1"/>
    <cellStyle name="Uwaga 3" xfId="35764" hidden="1"/>
    <cellStyle name="Uwaga 3" xfId="35799" hidden="1"/>
    <cellStyle name="Uwaga 3" xfId="35805" hidden="1"/>
    <cellStyle name="Uwaga 3" xfId="35812" hidden="1"/>
    <cellStyle name="Uwaga 3" xfId="35841" hidden="1"/>
    <cellStyle name="Uwaga 3" xfId="35847" hidden="1"/>
    <cellStyle name="Uwaga 3" xfId="35854" hidden="1"/>
    <cellStyle name="Uwaga 3" xfId="35883" hidden="1"/>
    <cellStyle name="Uwaga 3" xfId="35889" hidden="1"/>
    <cellStyle name="Uwaga 3" xfId="35894" hidden="1"/>
    <cellStyle name="Uwaga 3" xfId="35924" hidden="1"/>
    <cellStyle name="Uwaga 3" xfId="35928" hidden="1"/>
    <cellStyle name="Uwaga 3" xfId="35933" hidden="1"/>
    <cellStyle name="Uwaga 3" xfId="35967" hidden="1"/>
    <cellStyle name="Uwaga 3" xfId="35971" hidden="1"/>
    <cellStyle name="Uwaga 3" xfId="35977" hidden="1"/>
    <cellStyle name="Uwaga 3" xfId="36006" hidden="1"/>
    <cellStyle name="Uwaga 3" xfId="36012" hidden="1"/>
    <cellStyle name="Uwaga 3" xfId="36018" hidden="1"/>
    <cellStyle name="Uwaga 3" xfId="36047" hidden="1"/>
    <cellStyle name="Uwaga 3" xfId="36051" hidden="1"/>
    <cellStyle name="Uwaga 3" xfId="36056" hidden="1"/>
    <cellStyle name="Uwaga 3" xfId="36086" hidden="1"/>
    <cellStyle name="Uwaga 3" xfId="36089" hidden="1"/>
    <cellStyle name="Uwaga 3" xfId="36092" hidden="1"/>
    <cellStyle name="Uwaga 3" xfId="36126" hidden="1"/>
    <cellStyle name="Uwaga 3" xfId="36129" hidden="1"/>
    <cellStyle name="Uwaga 3" xfId="36134" hidden="1"/>
    <cellStyle name="Uwaga 3" xfId="36165" hidden="1"/>
    <cellStyle name="Uwaga 3" xfId="36168" hidden="1"/>
    <cellStyle name="Uwaga 3" xfId="36173" hidden="1"/>
    <cellStyle name="Uwaga 3" xfId="36204" hidden="1"/>
    <cellStyle name="Uwaga 3" xfId="36209" hidden="1"/>
    <cellStyle name="Uwaga 3" xfId="36214" hidden="1"/>
    <cellStyle name="Uwaga 3" xfId="36251" hidden="1"/>
    <cellStyle name="Uwaga 3" xfId="36255" hidden="1"/>
    <cellStyle name="Uwaga 3" xfId="36258" hidden="1"/>
    <cellStyle name="Uwaga 3" xfId="36295" hidden="1"/>
    <cellStyle name="Uwaga 3" xfId="36299" hidden="1"/>
    <cellStyle name="Uwaga 3" xfId="36304" hidden="1"/>
    <cellStyle name="Uwaga 3" xfId="36336" hidden="1"/>
    <cellStyle name="Uwaga 3" xfId="36341" hidden="1"/>
    <cellStyle name="Uwaga 3" xfId="36347" hidden="1"/>
    <cellStyle name="Uwaga 3" xfId="36375" hidden="1"/>
    <cellStyle name="Uwaga 3" xfId="36381" hidden="1"/>
    <cellStyle name="Uwaga 3" xfId="36387" hidden="1"/>
    <cellStyle name="Uwaga 3" xfId="36415" hidden="1"/>
    <cellStyle name="Uwaga 3" xfId="36420" hidden="1"/>
    <cellStyle name="Uwaga 3" xfId="36424" hidden="1"/>
    <cellStyle name="Uwaga 3" xfId="36459" hidden="1"/>
    <cellStyle name="Uwaga 3" xfId="36464" hidden="1"/>
    <cellStyle name="Uwaga 3" xfId="36467" hidden="1"/>
    <cellStyle name="Uwaga 3" xfId="36496" hidden="1"/>
    <cellStyle name="Uwaga 3" xfId="36501" hidden="1"/>
    <cellStyle name="Uwaga 3" xfId="36507" hidden="1"/>
    <cellStyle name="Uwaga 3" xfId="36534" hidden="1"/>
    <cellStyle name="Uwaga 3" xfId="36540" hidden="1"/>
    <cellStyle name="Uwaga 3" xfId="36546" hidden="1"/>
    <cellStyle name="Uwaga 3" xfId="36577" hidden="1"/>
    <cellStyle name="Uwaga 3" xfId="36581" hidden="1"/>
    <cellStyle name="Uwaga 3" xfId="36585" hidden="1"/>
    <cellStyle name="Uwaga 3" xfId="36620" hidden="1"/>
    <cellStyle name="Uwaga 3" xfId="36626" hidden="1"/>
    <cellStyle name="Uwaga 3" xfId="36632" hidden="1"/>
    <cellStyle name="Uwaga 3" xfId="36659" hidden="1"/>
    <cellStyle name="Uwaga 3" xfId="36664" hidden="1"/>
    <cellStyle name="Uwaga 3" xfId="36669" hidden="1"/>
    <cellStyle name="Uwaga 3" xfId="36699" hidden="1"/>
    <cellStyle name="Uwaga 3" xfId="36705" hidden="1"/>
    <cellStyle name="Uwaga 3" xfId="36709" hidden="1"/>
    <cellStyle name="Uwaga 3" xfId="36741" hidden="1"/>
    <cellStyle name="Uwaga 3" xfId="36746" hidden="1"/>
    <cellStyle name="Uwaga 3" xfId="36749" hidden="1"/>
    <cellStyle name="Uwaga 3" xfId="36786" hidden="1"/>
    <cellStyle name="Uwaga 3" xfId="36792" hidden="1"/>
    <cellStyle name="Uwaga 3" xfId="36796" hidden="1"/>
    <cellStyle name="Uwaga 3" xfId="36824" hidden="1"/>
    <cellStyle name="Uwaga 3" xfId="36829" hidden="1"/>
    <cellStyle name="Uwaga 3" xfId="36834" hidden="1"/>
    <cellStyle name="Uwaga 3" xfId="36865" hidden="1"/>
    <cellStyle name="Uwaga 3" xfId="36869" hidden="1"/>
    <cellStyle name="Uwaga 3" xfId="36875" hidden="1"/>
    <cellStyle name="Uwaga 3" xfId="36909" hidden="1"/>
    <cellStyle name="Uwaga 3" xfId="36914" hidden="1"/>
    <cellStyle name="Uwaga 3" xfId="36918" hidden="1"/>
    <cellStyle name="Uwaga 3" xfId="36948" hidden="1"/>
    <cellStyle name="Uwaga 3" xfId="36952" hidden="1"/>
    <cellStyle name="Uwaga 3" xfId="36955" hidden="1"/>
    <cellStyle name="Uwaga 3" xfId="36984" hidden="1"/>
    <cellStyle name="Uwaga 3" xfId="36989" hidden="1"/>
    <cellStyle name="Uwaga 3" xfId="36992" hidden="1"/>
    <cellStyle name="Uwaga 3" xfId="37023" hidden="1"/>
    <cellStyle name="Uwaga 3" xfId="37026" hidden="1"/>
    <cellStyle name="Uwaga 3" xfId="37030" hidden="1"/>
    <cellStyle name="Uwaga 3" xfId="37065" hidden="1"/>
    <cellStyle name="Uwaga 3" xfId="37070" hidden="1"/>
    <cellStyle name="Uwaga 3" xfId="37075" hidden="1"/>
    <cellStyle name="Uwaga 3" xfId="37104" hidden="1"/>
    <cellStyle name="Uwaga 3" xfId="37109" hidden="1"/>
    <cellStyle name="Uwaga 3" xfId="37114" hidden="1"/>
    <cellStyle name="Uwaga 3" xfId="37170" hidden="1"/>
    <cellStyle name="Uwaga 3" xfId="37171" hidden="1"/>
    <cellStyle name="Uwaga 3" xfId="37173" hidden="1"/>
    <cellStyle name="Uwaga 3" xfId="37185" hidden="1"/>
    <cellStyle name="Uwaga 3" xfId="37186" hidden="1"/>
    <cellStyle name="Uwaga 3" xfId="37191" hidden="1"/>
    <cellStyle name="Uwaga 3" xfId="37200" hidden="1"/>
    <cellStyle name="Uwaga 3" xfId="37201" hidden="1"/>
    <cellStyle name="Uwaga 3" xfId="37206" hidden="1"/>
    <cellStyle name="Uwaga 3" xfId="37215" hidden="1"/>
    <cellStyle name="Uwaga 3" xfId="37216" hidden="1"/>
    <cellStyle name="Uwaga 3" xfId="37217" hidden="1"/>
    <cellStyle name="Uwaga 3" xfId="37230" hidden="1"/>
    <cellStyle name="Uwaga 3" xfId="37235" hidden="1"/>
    <cellStyle name="Uwaga 3" xfId="37240" hidden="1"/>
    <cellStyle name="Uwaga 3" xfId="37250" hidden="1"/>
    <cellStyle name="Uwaga 3" xfId="37255" hidden="1"/>
    <cellStyle name="Uwaga 3" xfId="37259" hidden="1"/>
    <cellStyle name="Uwaga 3" xfId="37266" hidden="1"/>
    <cellStyle name="Uwaga 3" xfId="37271" hidden="1"/>
    <cellStyle name="Uwaga 3" xfId="37274" hidden="1"/>
    <cellStyle name="Uwaga 3" xfId="37280" hidden="1"/>
    <cellStyle name="Uwaga 3" xfId="37285" hidden="1"/>
    <cellStyle name="Uwaga 3" xfId="37289" hidden="1"/>
    <cellStyle name="Uwaga 3" xfId="37290" hidden="1"/>
    <cellStyle name="Uwaga 3" xfId="37291" hidden="1"/>
    <cellStyle name="Uwaga 3" xfId="37295" hidden="1"/>
    <cellStyle name="Uwaga 3" xfId="37307" hidden="1"/>
    <cellStyle name="Uwaga 3" xfId="37312" hidden="1"/>
    <cellStyle name="Uwaga 3" xfId="37317" hidden="1"/>
    <cellStyle name="Uwaga 3" xfId="37322" hidden="1"/>
    <cellStyle name="Uwaga 3" xfId="37327" hidden="1"/>
    <cellStyle name="Uwaga 3" xfId="37332" hidden="1"/>
    <cellStyle name="Uwaga 3" xfId="37336" hidden="1"/>
    <cellStyle name="Uwaga 3" xfId="37340" hidden="1"/>
    <cellStyle name="Uwaga 3" xfId="37345" hidden="1"/>
    <cellStyle name="Uwaga 3" xfId="37350" hidden="1"/>
    <cellStyle name="Uwaga 3" xfId="37351" hidden="1"/>
    <cellStyle name="Uwaga 3" xfId="37353" hidden="1"/>
    <cellStyle name="Uwaga 3" xfId="37366" hidden="1"/>
    <cellStyle name="Uwaga 3" xfId="37370" hidden="1"/>
    <cellStyle name="Uwaga 3" xfId="37375" hidden="1"/>
    <cellStyle name="Uwaga 3" xfId="37382" hidden="1"/>
    <cellStyle name="Uwaga 3" xfId="37386" hidden="1"/>
    <cellStyle name="Uwaga 3" xfId="37391" hidden="1"/>
    <cellStyle name="Uwaga 3" xfId="37396" hidden="1"/>
    <cellStyle name="Uwaga 3" xfId="37399" hidden="1"/>
    <cellStyle name="Uwaga 3" xfId="37404" hidden="1"/>
    <cellStyle name="Uwaga 3" xfId="37410" hidden="1"/>
    <cellStyle name="Uwaga 3" xfId="37411" hidden="1"/>
    <cellStyle name="Uwaga 3" xfId="37414" hidden="1"/>
    <cellStyle name="Uwaga 3" xfId="37427" hidden="1"/>
    <cellStyle name="Uwaga 3" xfId="37431" hidden="1"/>
    <cellStyle name="Uwaga 3" xfId="37436" hidden="1"/>
    <cellStyle name="Uwaga 3" xfId="37443" hidden="1"/>
    <cellStyle name="Uwaga 3" xfId="37448" hidden="1"/>
    <cellStyle name="Uwaga 3" xfId="37452" hidden="1"/>
    <cellStyle name="Uwaga 3" xfId="37457" hidden="1"/>
    <cellStyle name="Uwaga 3" xfId="37461" hidden="1"/>
    <cellStyle name="Uwaga 3" xfId="37466" hidden="1"/>
    <cellStyle name="Uwaga 3" xfId="37470" hidden="1"/>
    <cellStyle name="Uwaga 3" xfId="37471" hidden="1"/>
    <cellStyle name="Uwaga 3" xfId="37473" hidden="1"/>
    <cellStyle name="Uwaga 3" xfId="37485" hidden="1"/>
    <cellStyle name="Uwaga 3" xfId="37486" hidden="1"/>
    <cellStyle name="Uwaga 3" xfId="37488" hidden="1"/>
    <cellStyle name="Uwaga 3" xfId="37500" hidden="1"/>
    <cellStyle name="Uwaga 3" xfId="37502" hidden="1"/>
    <cellStyle name="Uwaga 3" xfId="37505" hidden="1"/>
    <cellStyle name="Uwaga 3" xfId="37515" hidden="1"/>
    <cellStyle name="Uwaga 3" xfId="37516" hidden="1"/>
    <cellStyle name="Uwaga 3" xfId="37518" hidden="1"/>
    <cellStyle name="Uwaga 3" xfId="37530" hidden="1"/>
    <cellStyle name="Uwaga 3" xfId="37531" hidden="1"/>
    <cellStyle name="Uwaga 3" xfId="37532" hidden="1"/>
    <cellStyle name="Uwaga 3" xfId="37546" hidden="1"/>
    <cellStyle name="Uwaga 3" xfId="37549" hidden="1"/>
    <cellStyle name="Uwaga 3" xfId="37553" hidden="1"/>
    <cellStyle name="Uwaga 3" xfId="37561" hidden="1"/>
    <cellStyle name="Uwaga 3" xfId="37564" hidden="1"/>
    <cellStyle name="Uwaga 3" xfId="37568" hidden="1"/>
    <cellStyle name="Uwaga 3" xfId="37576" hidden="1"/>
    <cellStyle name="Uwaga 3" xfId="37579" hidden="1"/>
    <cellStyle name="Uwaga 3" xfId="37583" hidden="1"/>
    <cellStyle name="Uwaga 3" xfId="37590" hidden="1"/>
    <cellStyle name="Uwaga 3" xfId="37591" hidden="1"/>
    <cellStyle name="Uwaga 3" xfId="37593" hidden="1"/>
    <cellStyle name="Uwaga 3" xfId="37606" hidden="1"/>
    <cellStyle name="Uwaga 3" xfId="37609" hidden="1"/>
    <cellStyle name="Uwaga 3" xfId="37612" hidden="1"/>
    <cellStyle name="Uwaga 3" xfId="37621" hidden="1"/>
    <cellStyle name="Uwaga 3" xfId="37624" hidden="1"/>
    <cellStyle name="Uwaga 3" xfId="37628" hidden="1"/>
    <cellStyle name="Uwaga 3" xfId="37636" hidden="1"/>
    <cellStyle name="Uwaga 3" xfId="37638" hidden="1"/>
    <cellStyle name="Uwaga 3" xfId="37641" hidden="1"/>
    <cellStyle name="Uwaga 3" xfId="37650" hidden="1"/>
    <cellStyle name="Uwaga 3" xfId="37651" hidden="1"/>
    <cellStyle name="Uwaga 3" xfId="37652" hidden="1"/>
    <cellStyle name="Uwaga 3" xfId="37665" hidden="1"/>
    <cellStyle name="Uwaga 3" xfId="37666" hidden="1"/>
    <cellStyle name="Uwaga 3" xfId="37668" hidden="1"/>
    <cellStyle name="Uwaga 3" xfId="37680" hidden="1"/>
    <cellStyle name="Uwaga 3" xfId="37681" hidden="1"/>
    <cellStyle name="Uwaga 3" xfId="37683" hidden="1"/>
    <cellStyle name="Uwaga 3" xfId="37695" hidden="1"/>
    <cellStyle name="Uwaga 3" xfId="37696" hidden="1"/>
    <cellStyle name="Uwaga 3" xfId="37698" hidden="1"/>
    <cellStyle name="Uwaga 3" xfId="37710" hidden="1"/>
    <cellStyle name="Uwaga 3" xfId="37711" hidden="1"/>
    <cellStyle name="Uwaga 3" xfId="37712" hidden="1"/>
    <cellStyle name="Uwaga 3" xfId="37726" hidden="1"/>
    <cellStyle name="Uwaga 3" xfId="37728" hidden="1"/>
    <cellStyle name="Uwaga 3" xfId="37731" hidden="1"/>
    <cellStyle name="Uwaga 3" xfId="37741" hidden="1"/>
    <cellStyle name="Uwaga 3" xfId="37744" hidden="1"/>
    <cellStyle name="Uwaga 3" xfId="37747" hidden="1"/>
    <cellStyle name="Uwaga 3" xfId="37756" hidden="1"/>
    <cellStyle name="Uwaga 3" xfId="37758" hidden="1"/>
    <cellStyle name="Uwaga 3" xfId="37761" hidden="1"/>
    <cellStyle name="Uwaga 3" xfId="37770" hidden="1"/>
    <cellStyle name="Uwaga 3" xfId="37771" hidden="1"/>
    <cellStyle name="Uwaga 3" xfId="37772" hidden="1"/>
    <cellStyle name="Uwaga 3" xfId="37785" hidden="1"/>
    <cellStyle name="Uwaga 3" xfId="37787" hidden="1"/>
    <cellStyle name="Uwaga 3" xfId="37789" hidden="1"/>
    <cellStyle name="Uwaga 3" xfId="37800" hidden="1"/>
    <cellStyle name="Uwaga 3" xfId="37802" hidden="1"/>
    <cellStyle name="Uwaga 3" xfId="37804" hidden="1"/>
    <cellStyle name="Uwaga 3" xfId="37815" hidden="1"/>
    <cellStyle name="Uwaga 3" xfId="37817" hidden="1"/>
    <cellStyle name="Uwaga 3" xfId="37819" hidden="1"/>
    <cellStyle name="Uwaga 3" xfId="37830" hidden="1"/>
    <cellStyle name="Uwaga 3" xfId="37831" hidden="1"/>
    <cellStyle name="Uwaga 3" xfId="37832" hidden="1"/>
    <cellStyle name="Uwaga 3" xfId="37845" hidden="1"/>
    <cellStyle name="Uwaga 3" xfId="37847" hidden="1"/>
    <cellStyle name="Uwaga 3" xfId="37849" hidden="1"/>
    <cellStyle name="Uwaga 3" xfId="37860" hidden="1"/>
    <cellStyle name="Uwaga 3" xfId="37862" hidden="1"/>
    <cellStyle name="Uwaga 3" xfId="37864" hidden="1"/>
    <cellStyle name="Uwaga 3" xfId="37875" hidden="1"/>
    <cellStyle name="Uwaga 3" xfId="37877" hidden="1"/>
    <cellStyle name="Uwaga 3" xfId="37878" hidden="1"/>
    <cellStyle name="Uwaga 3" xfId="37890" hidden="1"/>
    <cellStyle name="Uwaga 3" xfId="37891" hidden="1"/>
    <cellStyle name="Uwaga 3" xfId="37892" hidden="1"/>
    <cellStyle name="Uwaga 3" xfId="37905" hidden="1"/>
    <cellStyle name="Uwaga 3" xfId="37907" hidden="1"/>
    <cellStyle name="Uwaga 3" xfId="37909" hidden="1"/>
    <cellStyle name="Uwaga 3" xfId="37920" hidden="1"/>
    <cellStyle name="Uwaga 3" xfId="37922" hidden="1"/>
    <cellStyle name="Uwaga 3" xfId="37924" hidden="1"/>
    <cellStyle name="Uwaga 3" xfId="37935" hidden="1"/>
    <cellStyle name="Uwaga 3" xfId="37937" hidden="1"/>
    <cellStyle name="Uwaga 3" xfId="37939" hidden="1"/>
    <cellStyle name="Uwaga 3" xfId="37950" hidden="1"/>
    <cellStyle name="Uwaga 3" xfId="37951" hidden="1"/>
    <cellStyle name="Uwaga 3" xfId="37953" hidden="1"/>
    <cellStyle name="Uwaga 3" xfId="37964" hidden="1"/>
    <cellStyle name="Uwaga 3" xfId="37966" hidden="1"/>
    <cellStyle name="Uwaga 3" xfId="37967" hidden="1"/>
    <cellStyle name="Uwaga 3" xfId="37976" hidden="1"/>
    <cellStyle name="Uwaga 3" xfId="37979" hidden="1"/>
    <cellStyle name="Uwaga 3" xfId="37981" hidden="1"/>
    <cellStyle name="Uwaga 3" xfId="37992" hidden="1"/>
    <cellStyle name="Uwaga 3" xfId="37994" hidden="1"/>
    <cellStyle name="Uwaga 3" xfId="37996" hidden="1"/>
    <cellStyle name="Uwaga 3" xfId="38008" hidden="1"/>
    <cellStyle name="Uwaga 3" xfId="38010" hidden="1"/>
    <cellStyle name="Uwaga 3" xfId="38012" hidden="1"/>
    <cellStyle name="Uwaga 3" xfId="38020" hidden="1"/>
    <cellStyle name="Uwaga 3" xfId="38022" hidden="1"/>
    <cellStyle name="Uwaga 3" xfId="38025" hidden="1"/>
    <cellStyle name="Uwaga 3" xfId="38015" hidden="1"/>
    <cellStyle name="Uwaga 3" xfId="38014" hidden="1"/>
    <cellStyle name="Uwaga 3" xfId="38013" hidden="1"/>
    <cellStyle name="Uwaga 3" xfId="38000" hidden="1"/>
    <cellStyle name="Uwaga 3" xfId="37999" hidden="1"/>
    <cellStyle name="Uwaga 3" xfId="37998" hidden="1"/>
    <cellStyle name="Uwaga 3" xfId="37985" hidden="1"/>
    <cellStyle name="Uwaga 3" xfId="37984" hidden="1"/>
    <cellStyle name="Uwaga 3" xfId="37983" hidden="1"/>
    <cellStyle name="Uwaga 3" xfId="37970" hidden="1"/>
    <cellStyle name="Uwaga 3" xfId="37969" hidden="1"/>
    <cellStyle name="Uwaga 3" xfId="37968" hidden="1"/>
    <cellStyle name="Uwaga 3" xfId="37955" hidden="1"/>
    <cellStyle name="Uwaga 3" xfId="37954" hidden="1"/>
    <cellStyle name="Uwaga 3" xfId="37952" hidden="1"/>
    <cellStyle name="Uwaga 3" xfId="37941" hidden="1"/>
    <cellStyle name="Uwaga 3" xfId="37938" hidden="1"/>
    <cellStyle name="Uwaga 3" xfId="37936" hidden="1"/>
    <cellStyle name="Uwaga 3" xfId="37926" hidden="1"/>
    <cellStyle name="Uwaga 3" xfId="37923" hidden="1"/>
    <cellStyle name="Uwaga 3" xfId="37921" hidden="1"/>
    <cellStyle name="Uwaga 3" xfId="37911" hidden="1"/>
    <cellStyle name="Uwaga 3" xfId="37908" hidden="1"/>
    <cellStyle name="Uwaga 3" xfId="37906" hidden="1"/>
    <cellStyle name="Uwaga 3" xfId="37896" hidden="1"/>
    <cellStyle name="Uwaga 3" xfId="37894" hidden="1"/>
    <cellStyle name="Uwaga 3" xfId="37893" hidden="1"/>
    <cellStyle name="Uwaga 3" xfId="37881" hidden="1"/>
    <cellStyle name="Uwaga 3" xfId="37879" hidden="1"/>
    <cellStyle name="Uwaga 3" xfId="37876" hidden="1"/>
    <cellStyle name="Uwaga 3" xfId="37866" hidden="1"/>
    <cellStyle name="Uwaga 3" xfId="37863" hidden="1"/>
    <cellStyle name="Uwaga 3" xfId="37861" hidden="1"/>
    <cellStyle name="Uwaga 3" xfId="37851" hidden="1"/>
    <cellStyle name="Uwaga 3" xfId="37848" hidden="1"/>
    <cellStyle name="Uwaga 3" xfId="37846" hidden="1"/>
    <cellStyle name="Uwaga 3" xfId="37836" hidden="1"/>
    <cellStyle name="Uwaga 3" xfId="37834" hidden="1"/>
    <cellStyle name="Uwaga 3" xfId="37833" hidden="1"/>
    <cellStyle name="Uwaga 3" xfId="37821" hidden="1"/>
    <cellStyle name="Uwaga 3" xfId="37818" hidden="1"/>
    <cellStyle name="Uwaga 3" xfId="37816" hidden="1"/>
    <cellStyle name="Uwaga 3" xfId="37806" hidden="1"/>
    <cellStyle name="Uwaga 3" xfId="37803" hidden="1"/>
    <cellStyle name="Uwaga 3" xfId="37801" hidden="1"/>
    <cellStyle name="Uwaga 3" xfId="37791" hidden="1"/>
    <cellStyle name="Uwaga 3" xfId="37788" hidden="1"/>
    <cellStyle name="Uwaga 3" xfId="37786" hidden="1"/>
    <cellStyle name="Uwaga 3" xfId="37776" hidden="1"/>
    <cellStyle name="Uwaga 3" xfId="37774" hidden="1"/>
    <cellStyle name="Uwaga 3" xfId="37773" hidden="1"/>
    <cellStyle name="Uwaga 3" xfId="37760" hidden="1"/>
    <cellStyle name="Uwaga 3" xfId="37757" hidden="1"/>
    <cellStyle name="Uwaga 3" xfId="37755" hidden="1"/>
    <cellStyle name="Uwaga 3" xfId="37745" hidden="1"/>
    <cellStyle name="Uwaga 3" xfId="37742" hidden="1"/>
    <cellStyle name="Uwaga 3" xfId="37740" hidden="1"/>
    <cellStyle name="Uwaga 3" xfId="37730" hidden="1"/>
    <cellStyle name="Uwaga 3" xfId="37727" hidden="1"/>
    <cellStyle name="Uwaga 3" xfId="37725" hidden="1"/>
    <cellStyle name="Uwaga 3" xfId="37716" hidden="1"/>
    <cellStyle name="Uwaga 3" xfId="37714" hidden="1"/>
    <cellStyle name="Uwaga 3" xfId="37713" hidden="1"/>
    <cellStyle name="Uwaga 3" xfId="37701" hidden="1"/>
    <cellStyle name="Uwaga 3" xfId="37699" hidden="1"/>
    <cellStyle name="Uwaga 3" xfId="37697" hidden="1"/>
    <cellStyle name="Uwaga 3" xfId="37686" hidden="1"/>
    <cellStyle name="Uwaga 3" xfId="37684" hidden="1"/>
    <cellStyle name="Uwaga 3" xfId="37682" hidden="1"/>
    <cellStyle name="Uwaga 3" xfId="37671" hidden="1"/>
    <cellStyle name="Uwaga 3" xfId="37669" hidden="1"/>
    <cellStyle name="Uwaga 3" xfId="37667" hidden="1"/>
    <cellStyle name="Uwaga 3" xfId="37656" hidden="1"/>
    <cellStyle name="Uwaga 3" xfId="37654" hidden="1"/>
    <cellStyle name="Uwaga 3" xfId="37653" hidden="1"/>
    <cellStyle name="Uwaga 3" xfId="37640" hidden="1"/>
    <cellStyle name="Uwaga 3" xfId="37637" hidden="1"/>
    <cellStyle name="Uwaga 3" xfId="37635" hidden="1"/>
    <cellStyle name="Uwaga 3" xfId="37625" hidden="1"/>
    <cellStyle name="Uwaga 3" xfId="37622" hidden="1"/>
    <cellStyle name="Uwaga 3" xfId="37620" hidden="1"/>
    <cellStyle name="Uwaga 3" xfId="37610" hidden="1"/>
    <cellStyle name="Uwaga 3" xfId="37607" hidden="1"/>
    <cellStyle name="Uwaga 3" xfId="37605" hidden="1"/>
    <cellStyle name="Uwaga 3" xfId="37596" hidden="1"/>
    <cellStyle name="Uwaga 3" xfId="37594" hidden="1"/>
    <cellStyle name="Uwaga 3" xfId="37592" hidden="1"/>
    <cellStyle name="Uwaga 3" xfId="37580" hidden="1"/>
    <cellStyle name="Uwaga 3" xfId="37577" hidden="1"/>
    <cellStyle name="Uwaga 3" xfId="37575" hidden="1"/>
    <cellStyle name="Uwaga 3" xfId="37565" hidden="1"/>
    <cellStyle name="Uwaga 3" xfId="37562" hidden="1"/>
    <cellStyle name="Uwaga 3" xfId="37560" hidden="1"/>
    <cellStyle name="Uwaga 3" xfId="37550" hidden="1"/>
    <cellStyle name="Uwaga 3" xfId="37547" hidden="1"/>
    <cellStyle name="Uwaga 3" xfId="37545" hidden="1"/>
    <cellStyle name="Uwaga 3" xfId="37538" hidden="1"/>
    <cellStyle name="Uwaga 3" xfId="37535" hidden="1"/>
    <cellStyle name="Uwaga 3" xfId="37533" hidden="1"/>
    <cellStyle name="Uwaga 3" xfId="37523" hidden="1"/>
    <cellStyle name="Uwaga 3" xfId="37520" hidden="1"/>
    <cellStyle name="Uwaga 3" xfId="37517" hidden="1"/>
    <cellStyle name="Uwaga 3" xfId="37508" hidden="1"/>
    <cellStyle name="Uwaga 3" xfId="37504" hidden="1"/>
    <cellStyle name="Uwaga 3" xfId="37501" hidden="1"/>
    <cellStyle name="Uwaga 3" xfId="37493" hidden="1"/>
    <cellStyle name="Uwaga 3" xfId="37490" hidden="1"/>
    <cellStyle name="Uwaga 3" xfId="37487" hidden="1"/>
    <cellStyle name="Uwaga 3" xfId="37478" hidden="1"/>
    <cellStyle name="Uwaga 3" xfId="37475" hidden="1"/>
    <cellStyle name="Uwaga 3" xfId="37472" hidden="1"/>
    <cellStyle name="Uwaga 3" xfId="37462" hidden="1"/>
    <cellStyle name="Uwaga 3" xfId="37458" hidden="1"/>
    <cellStyle name="Uwaga 3" xfId="37455" hidden="1"/>
    <cellStyle name="Uwaga 3" xfId="37446" hidden="1"/>
    <cellStyle name="Uwaga 3" xfId="37442" hidden="1"/>
    <cellStyle name="Uwaga 3" xfId="37440" hidden="1"/>
    <cellStyle name="Uwaga 3" xfId="37432" hidden="1"/>
    <cellStyle name="Uwaga 3" xfId="37428" hidden="1"/>
    <cellStyle name="Uwaga 3" xfId="37425" hidden="1"/>
    <cellStyle name="Uwaga 3" xfId="37418" hidden="1"/>
    <cellStyle name="Uwaga 3" xfId="37415" hidden="1"/>
    <cellStyle name="Uwaga 3" xfId="37412" hidden="1"/>
    <cellStyle name="Uwaga 3" xfId="37403" hidden="1"/>
    <cellStyle name="Uwaga 3" xfId="37398" hidden="1"/>
    <cellStyle name="Uwaga 3" xfId="37395" hidden="1"/>
    <cellStyle name="Uwaga 3" xfId="37388" hidden="1"/>
    <cellStyle name="Uwaga 3" xfId="37383" hidden="1"/>
    <cellStyle name="Uwaga 3" xfId="37380" hidden="1"/>
    <cellStyle name="Uwaga 3" xfId="37373" hidden="1"/>
    <cellStyle name="Uwaga 3" xfId="37368" hidden="1"/>
    <cellStyle name="Uwaga 3" xfId="37365" hidden="1"/>
    <cellStyle name="Uwaga 3" xfId="37359" hidden="1"/>
    <cellStyle name="Uwaga 3" xfId="37355" hidden="1"/>
    <cellStyle name="Uwaga 3" xfId="37352" hidden="1"/>
    <cellStyle name="Uwaga 3" xfId="37344" hidden="1"/>
    <cellStyle name="Uwaga 3" xfId="37339" hidden="1"/>
    <cellStyle name="Uwaga 3" xfId="37335" hidden="1"/>
    <cellStyle name="Uwaga 3" xfId="37329" hidden="1"/>
    <cellStyle name="Uwaga 3" xfId="37324" hidden="1"/>
    <cellStyle name="Uwaga 3" xfId="37320" hidden="1"/>
    <cellStyle name="Uwaga 3" xfId="37314" hidden="1"/>
    <cellStyle name="Uwaga 3" xfId="37309" hidden="1"/>
    <cellStyle name="Uwaga 3" xfId="37305" hidden="1"/>
    <cellStyle name="Uwaga 3" xfId="37300" hidden="1"/>
    <cellStyle name="Uwaga 3" xfId="37296" hidden="1"/>
    <cellStyle name="Uwaga 3" xfId="37292" hidden="1"/>
    <cellStyle name="Uwaga 3" xfId="37284" hidden="1"/>
    <cellStyle name="Uwaga 3" xfId="37279" hidden="1"/>
    <cellStyle name="Uwaga 3" xfId="37275" hidden="1"/>
    <cellStyle name="Uwaga 3" xfId="37269" hidden="1"/>
    <cellStyle name="Uwaga 3" xfId="37264" hidden="1"/>
    <cellStyle name="Uwaga 3" xfId="37260" hidden="1"/>
    <cellStyle name="Uwaga 3" xfId="37254" hidden="1"/>
    <cellStyle name="Uwaga 3" xfId="37249" hidden="1"/>
    <cellStyle name="Uwaga 3" xfId="37245" hidden="1"/>
    <cellStyle name="Uwaga 3" xfId="37241" hidden="1"/>
    <cellStyle name="Uwaga 3" xfId="37236" hidden="1"/>
    <cellStyle name="Uwaga 3" xfId="37231" hidden="1"/>
    <cellStyle name="Uwaga 3" xfId="37226" hidden="1"/>
    <cellStyle name="Uwaga 3" xfId="37222" hidden="1"/>
    <cellStyle name="Uwaga 3" xfId="37218" hidden="1"/>
    <cellStyle name="Uwaga 3" xfId="37211" hidden="1"/>
    <cellStyle name="Uwaga 3" xfId="37207" hidden="1"/>
    <cellStyle name="Uwaga 3" xfId="37202" hidden="1"/>
    <cellStyle name="Uwaga 3" xfId="37196" hidden="1"/>
    <cellStyle name="Uwaga 3" xfId="37192" hidden="1"/>
    <cellStyle name="Uwaga 3" xfId="37187" hidden="1"/>
    <cellStyle name="Uwaga 3" xfId="37181" hidden="1"/>
    <cellStyle name="Uwaga 3" xfId="37177" hidden="1"/>
    <cellStyle name="Uwaga 3" xfId="37172" hidden="1"/>
    <cellStyle name="Uwaga 3" xfId="37166" hidden="1"/>
    <cellStyle name="Uwaga 3" xfId="37162" hidden="1"/>
    <cellStyle name="Uwaga 3" xfId="37158" hidden="1"/>
    <cellStyle name="Uwaga 3" xfId="38018" hidden="1"/>
    <cellStyle name="Uwaga 3" xfId="38017" hidden="1"/>
    <cellStyle name="Uwaga 3" xfId="38016" hidden="1"/>
    <cellStyle name="Uwaga 3" xfId="38003" hidden="1"/>
    <cellStyle name="Uwaga 3" xfId="38002" hidden="1"/>
    <cellStyle name="Uwaga 3" xfId="38001" hidden="1"/>
    <cellStyle name="Uwaga 3" xfId="37988" hidden="1"/>
    <cellStyle name="Uwaga 3" xfId="37987" hidden="1"/>
    <cellStyle name="Uwaga 3" xfId="37986" hidden="1"/>
    <cellStyle name="Uwaga 3" xfId="37973" hidden="1"/>
    <cellStyle name="Uwaga 3" xfId="37972" hidden="1"/>
    <cellStyle name="Uwaga 3" xfId="37971" hidden="1"/>
    <cellStyle name="Uwaga 3" xfId="37958" hidden="1"/>
    <cellStyle name="Uwaga 3" xfId="37957" hidden="1"/>
    <cellStyle name="Uwaga 3" xfId="37956" hidden="1"/>
    <cellStyle name="Uwaga 3" xfId="37944" hidden="1"/>
    <cellStyle name="Uwaga 3" xfId="37942" hidden="1"/>
    <cellStyle name="Uwaga 3" xfId="37940" hidden="1"/>
    <cellStyle name="Uwaga 3" xfId="37929" hidden="1"/>
    <cellStyle name="Uwaga 3" xfId="37927" hidden="1"/>
    <cellStyle name="Uwaga 3" xfId="37925" hidden="1"/>
    <cellStyle name="Uwaga 3" xfId="37914" hidden="1"/>
    <cellStyle name="Uwaga 3" xfId="37912" hidden="1"/>
    <cellStyle name="Uwaga 3" xfId="37910" hidden="1"/>
    <cellStyle name="Uwaga 3" xfId="37899" hidden="1"/>
    <cellStyle name="Uwaga 3" xfId="37897" hidden="1"/>
    <cellStyle name="Uwaga 3" xfId="37895" hidden="1"/>
    <cellStyle name="Uwaga 3" xfId="37884" hidden="1"/>
    <cellStyle name="Uwaga 3" xfId="37882" hidden="1"/>
    <cellStyle name="Uwaga 3" xfId="37880" hidden="1"/>
    <cellStyle name="Uwaga 3" xfId="37869" hidden="1"/>
    <cellStyle name="Uwaga 3" xfId="37867" hidden="1"/>
    <cellStyle name="Uwaga 3" xfId="37865" hidden="1"/>
    <cellStyle name="Uwaga 3" xfId="37854" hidden="1"/>
    <cellStyle name="Uwaga 3" xfId="37852" hidden="1"/>
    <cellStyle name="Uwaga 3" xfId="37850" hidden="1"/>
    <cellStyle name="Uwaga 3" xfId="37839" hidden="1"/>
    <cellStyle name="Uwaga 3" xfId="37837" hidden="1"/>
    <cellStyle name="Uwaga 3" xfId="37835" hidden="1"/>
    <cellStyle name="Uwaga 3" xfId="37824" hidden="1"/>
    <cellStyle name="Uwaga 3" xfId="37822" hidden="1"/>
    <cellStyle name="Uwaga 3" xfId="37820" hidden="1"/>
    <cellStyle name="Uwaga 3" xfId="37809" hidden="1"/>
    <cellStyle name="Uwaga 3" xfId="37807" hidden="1"/>
    <cellStyle name="Uwaga 3" xfId="37805" hidden="1"/>
    <cellStyle name="Uwaga 3" xfId="37794" hidden="1"/>
    <cellStyle name="Uwaga 3" xfId="37792" hidden="1"/>
    <cellStyle name="Uwaga 3" xfId="37790" hidden="1"/>
    <cellStyle name="Uwaga 3" xfId="37779" hidden="1"/>
    <cellStyle name="Uwaga 3" xfId="37777" hidden="1"/>
    <cellStyle name="Uwaga 3" xfId="37775" hidden="1"/>
    <cellStyle name="Uwaga 3" xfId="37764" hidden="1"/>
    <cellStyle name="Uwaga 3" xfId="37762" hidden="1"/>
    <cellStyle name="Uwaga 3" xfId="37759" hidden="1"/>
    <cellStyle name="Uwaga 3" xfId="37749" hidden="1"/>
    <cellStyle name="Uwaga 3" xfId="37746" hidden="1"/>
    <cellStyle name="Uwaga 3" xfId="37743" hidden="1"/>
    <cellStyle name="Uwaga 3" xfId="37734" hidden="1"/>
    <cellStyle name="Uwaga 3" xfId="37732" hidden="1"/>
    <cellStyle name="Uwaga 3" xfId="37729" hidden="1"/>
    <cellStyle name="Uwaga 3" xfId="37719" hidden="1"/>
    <cellStyle name="Uwaga 3" xfId="37717" hidden="1"/>
    <cellStyle name="Uwaga 3" xfId="37715" hidden="1"/>
    <cellStyle name="Uwaga 3" xfId="37704" hidden="1"/>
    <cellStyle name="Uwaga 3" xfId="37702" hidden="1"/>
    <cellStyle name="Uwaga 3" xfId="37700" hidden="1"/>
    <cellStyle name="Uwaga 3" xfId="37689" hidden="1"/>
    <cellStyle name="Uwaga 3" xfId="37687" hidden="1"/>
    <cellStyle name="Uwaga 3" xfId="37685" hidden="1"/>
    <cellStyle name="Uwaga 3" xfId="37674" hidden="1"/>
    <cellStyle name="Uwaga 3" xfId="37672" hidden="1"/>
    <cellStyle name="Uwaga 3" xfId="37670" hidden="1"/>
    <cellStyle name="Uwaga 3" xfId="37659" hidden="1"/>
    <cellStyle name="Uwaga 3" xfId="37657" hidden="1"/>
    <cellStyle name="Uwaga 3" xfId="37655" hidden="1"/>
    <cellStyle name="Uwaga 3" xfId="37644" hidden="1"/>
    <cellStyle name="Uwaga 3" xfId="37642" hidden="1"/>
    <cellStyle name="Uwaga 3" xfId="37639" hidden="1"/>
    <cellStyle name="Uwaga 3" xfId="37629" hidden="1"/>
    <cellStyle name="Uwaga 3" xfId="37626" hidden="1"/>
    <cellStyle name="Uwaga 3" xfId="37623" hidden="1"/>
    <cellStyle name="Uwaga 3" xfId="37614" hidden="1"/>
    <cellStyle name="Uwaga 3" xfId="37611" hidden="1"/>
    <cellStyle name="Uwaga 3" xfId="37608" hidden="1"/>
    <cellStyle name="Uwaga 3" xfId="37599" hidden="1"/>
    <cellStyle name="Uwaga 3" xfId="37597" hidden="1"/>
    <cellStyle name="Uwaga 3" xfId="37595" hidden="1"/>
    <cellStyle name="Uwaga 3" xfId="37584" hidden="1"/>
    <cellStyle name="Uwaga 3" xfId="37581" hidden="1"/>
    <cellStyle name="Uwaga 3" xfId="37578" hidden="1"/>
    <cellStyle name="Uwaga 3" xfId="37569" hidden="1"/>
    <cellStyle name="Uwaga 3" xfId="37566" hidden="1"/>
    <cellStyle name="Uwaga 3" xfId="37563" hidden="1"/>
    <cellStyle name="Uwaga 3" xfId="37554" hidden="1"/>
    <cellStyle name="Uwaga 3" xfId="37551" hidden="1"/>
    <cellStyle name="Uwaga 3" xfId="37548" hidden="1"/>
    <cellStyle name="Uwaga 3" xfId="37541" hidden="1"/>
    <cellStyle name="Uwaga 3" xfId="37537" hidden="1"/>
    <cellStyle name="Uwaga 3" xfId="37534" hidden="1"/>
    <cellStyle name="Uwaga 3" xfId="37526" hidden="1"/>
    <cellStyle name="Uwaga 3" xfId="37522" hidden="1"/>
    <cellStyle name="Uwaga 3" xfId="37519" hidden="1"/>
    <cellStyle name="Uwaga 3" xfId="37511" hidden="1"/>
    <cellStyle name="Uwaga 3" xfId="37507" hidden="1"/>
    <cellStyle name="Uwaga 3" xfId="37503" hidden="1"/>
    <cellStyle name="Uwaga 3" xfId="37496" hidden="1"/>
    <cellStyle name="Uwaga 3" xfId="37492" hidden="1"/>
    <cellStyle name="Uwaga 3" xfId="37489" hidden="1"/>
    <cellStyle name="Uwaga 3" xfId="37481" hidden="1"/>
    <cellStyle name="Uwaga 3" xfId="37477" hidden="1"/>
    <cellStyle name="Uwaga 3" xfId="37474" hidden="1"/>
    <cellStyle name="Uwaga 3" xfId="37465" hidden="1"/>
    <cellStyle name="Uwaga 3" xfId="37460" hidden="1"/>
    <cellStyle name="Uwaga 3" xfId="37456" hidden="1"/>
    <cellStyle name="Uwaga 3" xfId="37450" hidden="1"/>
    <cellStyle name="Uwaga 3" xfId="37445" hidden="1"/>
    <cellStyle name="Uwaga 3" xfId="37441" hidden="1"/>
    <cellStyle name="Uwaga 3" xfId="37435" hidden="1"/>
    <cellStyle name="Uwaga 3" xfId="37430" hidden="1"/>
    <cellStyle name="Uwaga 3" xfId="37426" hidden="1"/>
    <cellStyle name="Uwaga 3" xfId="37421" hidden="1"/>
    <cellStyle name="Uwaga 3" xfId="37417" hidden="1"/>
    <cellStyle name="Uwaga 3" xfId="37413" hidden="1"/>
    <cellStyle name="Uwaga 3" xfId="37406" hidden="1"/>
    <cellStyle name="Uwaga 3" xfId="37401" hidden="1"/>
    <cellStyle name="Uwaga 3" xfId="37397" hidden="1"/>
    <cellStyle name="Uwaga 3" xfId="37390" hidden="1"/>
    <cellStyle name="Uwaga 3" xfId="37385" hidden="1"/>
    <cellStyle name="Uwaga 3" xfId="37381" hidden="1"/>
    <cellStyle name="Uwaga 3" xfId="37376" hidden="1"/>
    <cellStyle name="Uwaga 3" xfId="37371" hidden="1"/>
    <cellStyle name="Uwaga 3" xfId="37367" hidden="1"/>
    <cellStyle name="Uwaga 3" xfId="37361" hidden="1"/>
    <cellStyle name="Uwaga 3" xfId="37357" hidden="1"/>
    <cellStyle name="Uwaga 3" xfId="37354" hidden="1"/>
    <cellStyle name="Uwaga 3" xfId="37347" hidden="1"/>
    <cellStyle name="Uwaga 3" xfId="37342" hidden="1"/>
    <cellStyle name="Uwaga 3" xfId="37337" hidden="1"/>
    <cellStyle name="Uwaga 3" xfId="37331" hidden="1"/>
    <cellStyle name="Uwaga 3" xfId="37326" hidden="1"/>
    <cellStyle name="Uwaga 3" xfId="37321" hidden="1"/>
    <cellStyle name="Uwaga 3" xfId="37316" hidden="1"/>
    <cellStyle name="Uwaga 3" xfId="37311" hidden="1"/>
    <cellStyle name="Uwaga 3" xfId="37306" hidden="1"/>
    <cellStyle name="Uwaga 3" xfId="37302" hidden="1"/>
    <cellStyle name="Uwaga 3" xfId="37298" hidden="1"/>
    <cellStyle name="Uwaga 3" xfId="37293" hidden="1"/>
    <cellStyle name="Uwaga 3" xfId="37286" hidden="1"/>
    <cellStyle name="Uwaga 3" xfId="37281" hidden="1"/>
    <cellStyle name="Uwaga 3" xfId="37276" hidden="1"/>
    <cellStyle name="Uwaga 3" xfId="37270" hidden="1"/>
    <cellStyle name="Uwaga 3" xfId="37265" hidden="1"/>
    <cellStyle name="Uwaga 3" xfId="37261" hidden="1"/>
    <cellStyle name="Uwaga 3" xfId="37256" hidden="1"/>
    <cellStyle name="Uwaga 3" xfId="37251" hidden="1"/>
    <cellStyle name="Uwaga 3" xfId="37246" hidden="1"/>
    <cellStyle name="Uwaga 3" xfId="37242" hidden="1"/>
    <cellStyle name="Uwaga 3" xfId="37237" hidden="1"/>
    <cellStyle name="Uwaga 3" xfId="37232" hidden="1"/>
    <cellStyle name="Uwaga 3" xfId="37227" hidden="1"/>
    <cellStyle name="Uwaga 3" xfId="37223" hidden="1"/>
    <cellStyle name="Uwaga 3" xfId="37219" hidden="1"/>
    <cellStyle name="Uwaga 3" xfId="37212" hidden="1"/>
    <cellStyle name="Uwaga 3" xfId="37208" hidden="1"/>
    <cellStyle name="Uwaga 3" xfId="37203" hidden="1"/>
    <cellStyle name="Uwaga 3" xfId="37197" hidden="1"/>
    <cellStyle name="Uwaga 3" xfId="37193" hidden="1"/>
    <cellStyle name="Uwaga 3" xfId="37188" hidden="1"/>
    <cellStyle name="Uwaga 3" xfId="37182" hidden="1"/>
    <cellStyle name="Uwaga 3" xfId="37178" hidden="1"/>
    <cellStyle name="Uwaga 3" xfId="37174" hidden="1"/>
    <cellStyle name="Uwaga 3" xfId="37167" hidden="1"/>
    <cellStyle name="Uwaga 3" xfId="37163" hidden="1"/>
    <cellStyle name="Uwaga 3" xfId="37159" hidden="1"/>
    <cellStyle name="Uwaga 3" xfId="38023" hidden="1"/>
    <cellStyle name="Uwaga 3" xfId="38021" hidden="1"/>
    <cellStyle name="Uwaga 3" xfId="38019" hidden="1"/>
    <cellStyle name="Uwaga 3" xfId="38006" hidden="1"/>
    <cellStyle name="Uwaga 3" xfId="38005" hidden="1"/>
    <cellStyle name="Uwaga 3" xfId="38004" hidden="1"/>
    <cellStyle name="Uwaga 3" xfId="37991" hidden="1"/>
    <cellStyle name="Uwaga 3" xfId="37990" hidden="1"/>
    <cellStyle name="Uwaga 3" xfId="37989" hidden="1"/>
    <cellStyle name="Uwaga 3" xfId="37977" hidden="1"/>
    <cellStyle name="Uwaga 3" xfId="37975" hidden="1"/>
    <cellStyle name="Uwaga 3" xfId="37974" hidden="1"/>
    <cellStyle name="Uwaga 3" xfId="37961" hidden="1"/>
    <cellStyle name="Uwaga 3" xfId="37960" hidden="1"/>
    <cellStyle name="Uwaga 3" xfId="37959" hidden="1"/>
    <cellStyle name="Uwaga 3" xfId="37947" hidden="1"/>
    <cellStyle name="Uwaga 3" xfId="37945" hidden="1"/>
    <cellStyle name="Uwaga 3" xfId="37943" hidden="1"/>
    <cellStyle name="Uwaga 3" xfId="37932" hidden="1"/>
    <cellStyle name="Uwaga 3" xfId="37930" hidden="1"/>
    <cellStyle name="Uwaga 3" xfId="37928" hidden="1"/>
    <cellStyle name="Uwaga 3" xfId="37917" hidden="1"/>
    <cellStyle name="Uwaga 3" xfId="37915" hidden="1"/>
    <cellStyle name="Uwaga 3" xfId="37913" hidden="1"/>
    <cellStyle name="Uwaga 3" xfId="37902" hidden="1"/>
    <cellStyle name="Uwaga 3" xfId="37900" hidden="1"/>
    <cellStyle name="Uwaga 3" xfId="37898" hidden="1"/>
    <cellStyle name="Uwaga 3" xfId="37887" hidden="1"/>
    <cellStyle name="Uwaga 3" xfId="37885" hidden="1"/>
    <cellStyle name="Uwaga 3" xfId="37883" hidden="1"/>
    <cellStyle name="Uwaga 3" xfId="37872" hidden="1"/>
    <cellStyle name="Uwaga 3" xfId="37870" hidden="1"/>
    <cellStyle name="Uwaga 3" xfId="37868" hidden="1"/>
    <cellStyle name="Uwaga 3" xfId="37857" hidden="1"/>
    <cellStyle name="Uwaga 3" xfId="37855" hidden="1"/>
    <cellStyle name="Uwaga 3" xfId="37853" hidden="1"/>
    <cellStyle name="Uwaga 3" xfId="37842" hidden="1"/>
    <cellStyle name="Uwaga 3" xfId="37840" hidden="1"/>
    <cellStyle name="Uwaga 3" xfId="37838" hidden="1"/>
    <cellStyle name="Uwaga 3" xfId="37827" hidden="1"/>
    <cellStyle name="Uwaga 3" xfId="37825" hidden="1"/>
    <cellStyle name="Uwaga 3" xfId="37823" hidden="1"/>
    <cellStyle name="Uwaga 3" xfId="37812" hidden="1"/>
    <cellStyle name="Uwaga 3" xfId="37810" hidden="1"/>
    <cellStyle name="Uwaga 3" xfId="37808" hidden="1"/>
    <cellStyle name="Uwaga 3" xfId="37797" hidden="1"/>
    <cellStyle name="Uwaga 3" xfId="37795" hidden="1"/>
    <cellStyle name="Uwaga 3" xfId="37793" hidden="1"/>
    <cellStyle name="Uwaga 3" xfId="37782" hidden="1"/>
    <cellStyle name="Uwaga 3" xfId="37780" hidden="1"/>
    <cellStyle name="Uwaga 3" xfId="37778" hidden="1"/>
    <cellStyle name="Uwaga 3" xfId="37767" hidden="1"/>
    <cellStyle name="Uwaga 3" xfId="37765" hidden="1"/>
    <cellStyle name="Uwaga 3" xfId="37763" hidden="1"/>
    <cellStyle name="Uwaga 3" xfId="37752" hidden="1"/>
    <cellStyle name="Uwaga 3" xfId="37750" hidden="1"/>
    <cellStyle name="Uwaga 3" xfId="37748" hidden="1"/>
    <cellStyle name="Uwaga 3" xfId="37737" hidden="1"/>
    <cellStyle name="Uwaga 3" xfId="37735" hidden="1"/>
    <cellStyle name="Uwaga 3" xfId="37733" hidden="1"/>
    <cellStyle name="Uwaga 3" xfId="37722" hidden="1"/>
    <cellStyle name="Uwaga 3" xfId="37720" hidden="1"/>
    <cellStyle name="Uwaga 3" xfId="37718" hidden="1"/>
    <cellStyle name="Uwaga 3" xfId="37707" hidden="1"/>
    <cellStyle name="Uwaga 3" xfId="37705" hidden="1"/>
    <cellStyle name="Uwaga 3" xfId="37703" hidden="1"/>
    <cellStyle name="Uwaga 3" xfId="37692" hidden="1"/>
    <cellStyle name="Uwaga 3" xfId="37690" hidden="1"/>
    <cellStyle name="Uwaga 3" xfId="37688" hidden="1"/>
    <cellStyle name="Uwaga 3" xfId="37677" hidden="1"/>
    <cellStyle name="Uwaga 3" xfId="37675" hidden="1"/>
    <cellStyle name="Uwaga 3" xfId="37673" hidden="1"/>
    <cellStyle name="Uwaga 3" xfId="37662" hidden="1"/>
    <cellStyle name="Uwaga 3" xfId="37660" hidden="1"/>
    <cellStyle name="Uwaga 3" xfId="37658" hidden="1"/>
    <cellStyle name="Uwaga 3" xfId="37647" hidden="1"/>
    <cellStyle name="Uwaga 3" xfId="37645" hidden="1"/>
    <cellStyle name="Uwaga 3" xfId="37643" hidden="1"/>
    <cellStyle name="Uwaga 3" xfId="37632" hidden="1"/>
    <cellStyle name="Uwaga 3" xfId="37630" hidden="1"/>
    <cellStyle name="Uwaga 3" xfId="37627" hidden="1"/>
    <cellStyle name="Uwaga 3" xfId="37617" hidden="1"/>
    <cellStyle name="Uwaga 3" xfId="37615" hidden="1"/>
    <cellStyle name="Uwaga 3" xfId="37613" hidden="1"/>
    <cellStyle name="Uwaga 3" xfId="37602" hidden="1"/>
    <cellStyle name="Uwaga 3" xfId="37600" hidden="1"/>
    <cellStyle name="Uwaga 3" xfId="37598" hidden="1"/>
    <cellStyle name="Uwaga 3" xfId="37587" hidden="1"/>
    <cellStyle name="Uwaga 3" xfId="37585" hidden="1"/>
    <cellStyle name="Uwaga 3" xfId="37582" hidden="1"/>
    <cellStyle name="Uwaga 3" xfId="37572" hidden="1"/>
    <cellStyle name="Uwaga 3" xfId="37570" hidden="1"/>
    <cellStyle name="Uwaga 3" xfId="37567" hidden="1"/>
    <cellStyle name="Uwaga 3" xfId="37557" hidden="1"/>
    <cellStyle name="Uwaga 3" xfId="37555" hidden="1"/>
    <cellStyle name="Uwaga 3" xfId="37552" hidden="1"/>
    <cellStyle name="Uwaga 3" xfId="37543" hidden="1"/>
    <cellStyle name="Uwaga 3" xfId="37540" hidden="1"/>
    <cellStyle name="Uwaga 3" xfId="37536" hidden="1"/>
    <cellStyle name="Uwaga 3" xfId="37528" hidden="1"/>
    <cellStyle name="Uwaga 3" xfId="37525" hidden="1"/>
    <cellStyle name="Uwaga 3" xfId="37521" hidden="1"/>
    <cellStyle name="Uwaga 3" xfId="37513" hidden="1"/>
    <cellStyle name="Uwaga 3" xfId="37510" hidden="1"/>
    <cellStyle name="Uwaga 3" xfId="37506" hidden="1"/>
    <cellStyle name="Uwaga 3" xfId="37498" hidden="1"/>
    <cellStyle name="Uwaga 3" xfId="37495" hidden="1"/>
    <cellStyle name="Uwaga 3" xfId="37491" hidden="1"/>
    <cellStyle name="Uwaga 3" xfId="37483" hidden="1"/>
    <cellStyle name="Uwaga 3" xfId="37480" hidden="1"/>
    <cellStyle name="Uwaga 3" xfId="37476" hidden="1"/>
    <cellStyle name="Uwaga 3" xfId="37468" hidden="1"/>
    <cellStyle name="Uwaga 3" xfId="37464" hidden="1"/>
    <cellStyle name="Uwaga 3" xfId="37459" hidden="1"/>
    <cellStyle name="Uwaga 3" xfId="37453" hidden="1"/>
    <cellStyle name="Uwaga 3" xfId="37449" hidden="1"/>
    <cellStyle name="Uwaga 3" xfId="37444" hidden="1"/>
    <cellStyle name="Uwaga 3" xfId="37438" hidden="1"/>
    <cellStyle name="Uwaga 3" xfId="37434" hidden="1"/>
    <cellStyle name="Uwaga 3" xfId="37429" hidden="1"/>
    <cellStyle name="Uwaga 3" xfId="37423" hidden="1"/>
    <cellStyle name="Uwaga 3" xfId="37420" hidden="1"/>
    <cellStyle name="Uwaga 3" xfId="37416" hidden="1"/>
    <cellStyle name="Uwaga 3" xfId="37408" hidden="1"/>
    <cellStyle name="Uwaga 3" xfId="37405" hidden="1"/>
    <cellStyle name="Uwaga 3" xfId="37400" hidden="1"/>
    <cellStyle name="Uwaga 3" xfId="37393" hidden="1"/>
    <cellStyle name="Uwaga 3" xfId="37389" hidden="1"/>
    <cellStyle name="Uwaga 3" xfId="37384" hidden="1"/>
    <cellStyle name="Uwaga 3" xfId="37378" hidden="1"/>
    <cellStyle name="Uwaga 3" xfId="37374" hidden="1"/>
    <cellStyle name="Uwaga 3" xfId="37369" hidden="1"/>
    <cellStyle name="Uwaga 3" xfId="37363" hidden="1"/>
    <cellStyle name="Uwaga 3" xfId="37360" hidden="1"/>
    <cellStyle name="Uwaga 3" xfId="37356" hidden="1"/>
    <cellStyle name="Uwaga 3" xfId="37348" hidden="1"/>
    <cellStyle name="Uwaga 3" xfId="37343" hidden="1"/>
    <cellStyle name="Uwaga 3" xfId="37338" hidden="1"/>
    <cellStyle name="Uwaga 3" xfId="37333" hidden="1"/>
    <cellStyle name="Uwaga 3" xfId="37328" hidden="1"/>
    <cellStyle name="Uwaga 3" xfId="37323" hidden="1"/>
    <cellStyle name="Uwaga 3" xfId="37318" hidden="1"/>
    <cellStyle name="Uwaga 3" xfId="37313" hidden="1"/>
    <cellStyle name="Uwaga 3" xfId="37308" hidden="1"/>
    <cellStyle name="Uwaga 3" xfId="37303" hidden="1"/>
    <cellStyle name="Uwaga 3" xfId="37299" hidden="1"/>
    <cellStyle name="Uwaga 3" xfId="37294" hidden="1"/>
    <cellStyle name="Uwaga 3" xfId="37287" hidden="1"/>
    <cellStyle name="Uwaga 3" xfId="37282" hidden="1"/>
    <cellStyle name="Uwaga 3" xfId="37277" hidden="1"/>
    <cellStyle name="Uwaga 3" xfId="37272" hidden="1"/>
    <cellStyle name="Uwaga 3" xfId="37267" hidden="1"/>
    <cellStyle name="Uwaga 3" xfId="37262" hidden="1"/>
    <cellStyle name="Uwaga 3" xfId="37257" hidden="1"/>
    <cellStyle name="Uwaga 3" xfId="37252" hidden="1"/>
    <cellStyle name="Uwaga 3" xfId="37247" hidden="1"/>
    <cellStyle name="Uwaga 3" xfId="37243" hidden="1"/>
    <cellStyle name="Uwaga 3" xfId="37238" hidden="1"/>
    <cellStyle name="Uwaga 3" xfId="37233" hidden="1"/>
    <cellStyle name="Uwaga 3" xfId="37228" hidden="1"/>
    <cellStyle name="Uwaga 3" xfId="37224" hidden="1"/>
    <cellStyle name="Uwaga 3" xfId="37220" hidden="1"/>
    <cellStyle name="Uwaga 3" xfId="37213" hidden="1"/>
    <cellStyle name="Uwaga 3" xfId="37209" hidden="1"/>
    <cellStyle name="Uwaga 3" xfId="37204" hidden="1"/>
    <cellStyle name="Uwaga 3" xfId="37198" hidden="1"/>
    <cellStyle name="Uwaga 3" xfId="37194" hidden="1"/>
    <cellStyle name="Uwaga 3" xfId="37189" hidden="1"/>
    <cellStyle name="Uwaga 3" xfId="37183" hidden="1"/>
    <cellStyle name="Uwaga 3" xfId="37179" hidden="1"/>
    <cellStyle name="Uwaga 3" xfId="37175" hidden="1"/>
    <cellStyle name="Uwaga 3" xfId="37168" hidden="1"/>
    <cellStyle name="Uwaga 3" xfId="37164" hidden="1"/>
    <cellStyle name="Uwaga 3" xfId="37160" hidden="1"/>
    <cellStyle name="Uwaga 3" xfId="38027" hidden="1"/>
    <cellStyle name="Uwaga 3" xfId="38026" hidden="1"/>
    <cellStyle name="Uwaga 3" xfId="38024" hidden="1"/>
    <cellStyle name="Uwaga 3" xfId="38011" hidden="1"/>
    <cellStyle name="Uwaga 3" xfId="38009" hidden="1"/>
    <cellStyle name="Uwaga 3" xfId="38007" hidden="1"/>
    <cellStyle name="Uwaga 3" xfId="37997" hidden="1"/>
    <cellStyle name="Uwaga 3" xfId="37995" hidden="1"/>
    <cellStyle name="Uwaga 3" xfId="37993" hidden="1"/>
    <cellStyle name="Uwaga 3" xfId="37982" hidden="1"/>
    <cellStyle name="Uwaga 3" xfId="37980" hidden="1"/>
    <cellStyle name="Uwaga 3" xfId="37978" hidden="1"/>
    <cellStyle name="Uwaga 3" xfId="37965" hidden="1"/>
    <cellStyle name="Uwaga 3" xfId="37963" hidden="1"/>
    <cellStyle name="Uwaga 3" xfId="37962" hidden="1"/>
    <cellStyle name="Uwaga 3" xfId="37949" hidden="1"/>
    <cellStyle name="Uwaga 3" xfId="37948" hidden="1"/>
    <cellStyle name="Uwaga 3" xfId="37946" hidden="1"/>
    <cellStyle name="Uwaga 3" xfId="37934" hidden="1"/>
    <cellStyle name="Uwaga 3" xfId="37933" hidden="1"/>
    <cellStyle name="Uwaga 3" xfId="37931" hidden="1"/>
    <cellStyle name="Uwaga 3" xfId="37919" hidden="1"/>
    <cellStyle name="Uwaga 3" xfId="37918" hidden="1"/>
    <cellStyle name="Uwaga 3" xfId="37916" hidden="1"/>
    <cellStyle name="Uwaga 3" xfId="37904" hidden="1"/>
    <cellStyle name="Uwaga 3" xfId="37903" hidden="1"/>
    <cellStyle name="Uwaga 3" xfId="37901" hidden="1"/>
    <cellStyle name="Uwaga 3" xfId="37889" hidden="1"/>
    <cellStyle name="Uwaga 3" xfId="37888" hidden="1"/>
    <cellStyle name="Uwaga 3" xfId="37886" hidden="1"/>
    <cellStyle name="Uwaga 3" xfId="37874" hidden="1"/>
    <cellStyle name="Uwaga 3" xfId="37873" hidden="1"/>
    <cellStyle name="Uwaga 3" xfId="37871" hidden="1"/>
    <cellStyle name="Uwaga 3" xfId="37859" hidden="1"/>
    <cellStyle name="Uwaga 3" xfId="37858" hidden="1"/>
    <cellStyle name="Uwaga 3" xfId="37856" hidden="1"/>
    <cellStyle name="Uwaga 3" xfId="37844" hidden="1"/>
    <cellStyle name="Uwaga 3" xfId="37843" hidden="1"/>
    <cellStyle name="Uwaga 3" xfId="37841" hidden="1"/>
    <cellStyle name="Uwaga 3" xfId="37829" hidden="1"/>
    <cellStyle name="Uwaga 3" xfId="37828" hidden="1"/>
    <cellStyle name="Uwaga 3" xfId="37826" hidden="1"/>
    <cellStyle name="Uwaga 3" xfId="37814" hidden="1"/>
    <cellStyle name="Uwaga 3" xfId="37813" hidden="1"/>
    <cellStyle name="Uwaga 3" xfId="37811" hidden="1"/>
    <cellStyle name="Uwaga 3" xfId="37799" hidden="1"/>
    <cellStyle name="Uwaga 3" xfId="37798" hidden="1"/>
    <cellStyle name="Uwaga 3" xfId="37796" hidden="1"/>
    <cellStyle name="Uwaga 3" xfId="37784" hidden="1"/>
    <cellStyle name="Uwaga 3" xfId="37783" hidden="1"/>
    <cellStyle name="Uwaga 3" xfId="37781" hidden="1"/>
    <cellStyle name="Uwaga 3" xfId="37769" hidden="1"/>
    <cellStyle name="Uwaga 3" xfId="37768" hidden="1"/>
    <cellStyle name="Uwaga 3" xfId="37766" hidden="1"/>
    <cellStyle name="Uwaga 3" xfId="37754" hidden="1"/>
    <cellStyle name="Uwaga 3" xfId="37753" hidden="1"/>
    <cellStyle name="Uwaga 3" xfId="37751" hidden="1"/>
    <cellStyle name="Uwaga 3" xfId="37739" hidden="1"/>
    <cellStyle name="Uwaga 3" xfId="37738" hidden="1"/>
    <cellStyle name="Uwaga 3" xfId="37736" hidden="1"/>
    <cellStyle name="Uwaga 3" xfId="37724" hidden="1"/>
    <cellStyle name="Uwaga 3" xfId="37723" hidden="1"/>
    <cellStyle name="Uwaga 3" xfId="37721" hidden="1"/>
    <cellStyle name="Uwaga 3" xfId="37709" hidden="1"/>
    <cellStyle name="Uwaga 3" xfId="37708" hidden="1"/>
    <cellStyle name="Uwaga 3" xfId="37706" hidden="1"/>
    <cellStyle name="Uwaga 3" xfId="37694" hidden="1"/>
    <cellStyle name="Uwaga 3" xfId="37693" hidden="1"/>
    <cellStyle name="Uwaga 3" xfId="37691" hidden="1"/>
    <cellStyle name="Uwaga 3" xfId="37679" hidden="1"/>
    <cellStyle name="Uwaga 3" xfId="37678" hidden="1"/>
    <cellStyle name="Uwaga 3" xfId="37676" hidden="1"/>
    <cellStyle name="Uwaga 3" xfId="37664" hidden="1"/>
    <cellStyle name="Uwaga 3" xfId="37663" hidden="1"/>
    <cellStyle name="Uwaga 3" xfId="37661" hidden="1"/>
    <cellStyle name="Uwaga 3" xfId="37649" hidden="1"/>
    <cellStyle name="Uwaga 3" xfId="37648" hidden="1"/>
    <cellStyle name="Uwaga 3" xfId="37646" hidden="1"/>
    <cellStyle name="Uwaga 3" xfId="37634" hidden="1"/>
    <cellStyle name="Uwaga 3" xfId="37633" hidden="1"/>
    <cellStyle name="Uwaga 3" xfId="37631" hidden="1"/>
    <cellStyle name="Uwaga 3" xfId="37619" hidden="1"/>
    <cellStyle name="Uwaga 3" xfId="37618" hidden="1"/>
    <cellStyle name="Uwaga 3" xfId="37616" hidden="1"/>
    <cellStyle name="Uwaga 3" xfId="37604" hidden="1"/>
    <cellStyle name="Uwaga 3" xfId="37603" hidden="1"/>
    <cellStyle name="Uwaga 3" xfId="37601" hidden="1"/>
    <cellStyle name="Uwaga 3" xfId="37589" hidden="1"/>
    <cellStyle name="Uwaga 3" xfId="37588" hidden="1"/>
    <cellStyle name="Uwaga 3" xfId="37586" hidden="1"/>
    <cellStyle name="Uwaga 3" xfId="37574" hidden="1"/>
    <cellStyle name="Uwaga 3" xfId="37573" hidden="1"/>
    <cellStyle name="Uwaga 3" xfId="37571" hidden="1"/>
    <cellStyle name="Uwaga 3" xfId="37559" hidden="1"/>
    <cellStyle name="Uwaga 3" xfId="37558" hidden="1"/>
    <cellStyle name="Uwaga 3" xfId="37556" hidden="1"/>
    <cellStyle name="Uwaga 3" xfId="37544" hidden="1"/>
    <cellStyle name="Uwaga 3" xfId="37542" hidden="1"/>
    <cellStyle name="Uwaga 3" xfId="37539" hidden="1"/>
    <cellStyle name="Uwaga 3" xfId="37529" hidden="1"/>
    <cellStyle name="Uwaga 3" xfId="37527" hidden="1"/>
    <cellStyle name="Uwaga 3" xfId="37524" hidden="1"/>
    <cellStyle name="Uwaga 3" xfId="37514" hidden="1"/>
    <cellStyle name="Uwaga 3" xfId="37512" hidden="1"/>
    <cellStyle name="Uwaga 3" xfId="37509" hidden="1"/>
    <cellStyle name="Uwaga 3" xfId="37499" hidden="1"/>
    <cellStyle name="Uwaga 3" xfId="37497" hidden="1"/>
    <cellStyle name="Uwaga 3" xfId="37494" hidden="1"/>
    <cellStyle name="Uwaga 3" xfId="37484" hidden="1"/>
    <cellStyle name="Uwaga 3" xfId="37482" hidden="1"/>
    <cellStyle name="Uwaga 3" xfId="37479" hidden="1"/>
    <cellStyle name="Uwaga 3" xfId="37469" hidden="1"/>
    <cellStyle name="Uwaga 3" xfId="37467" hidden="1"/>
    <cellStyle name="Uwaga 3" xfId="37463" hidden="1"/>
    <cellStyle name="Uwaga 3" xfId="37454" hidden="1"/>
    <cellStyle name="Uwaga 3" xfId="37451" hidden="1"/>
    <cellStyle name="Uwaga 3" xfId="37447" hidden="1"/>
    <cellStyle name="Uwaga 3" xfId="37439" hidden="1"/>
    <cellStyle name="Uwaga 3" xfId="37437" hidden="1"/>
    <cellStyle name="Uwaga 3" xfId="37433" hidden="1"/>
    <cellStyle name="Uwaga 3" xfId="37424" hidden="1"/>
    <cellStyle name="Uwaga 3" xfId="37422" hidden="1"/>
    <cellStyle name="Uwaga 3" xfId="37419" hidden="1"/>
    <cellStyle name="Uwaga 3" xfId="37409" hidden="1"/>
    <cellStyle name="Uwaga 3" xfId="37407" hidden="1"/>
    <cellStyle name="Uwaga 3" xfId="37402" hidden="1"/>
    <cellStyle name="Uwaga 3" xfId="37394" hidden="1"/>
    <cellStyle name="Uwaga 3" xfId="37392" hidden="1"/>
    <cellStyle name="Uwaga 3" xfId="37387" hidden="1"/>
    <cellStyle name="Uwaga 3" xfId="37379" hidden="1"/>
    <cellStyle name="Uwaga 3" xfId="37377" hidden="1"/>
    <cellStyle name="Uwaga 3" xfId="37372" hidden="1"/>
    <cellStyle name="Uwaga 3" xfId="37364" hidden="1"/>
    <cellStyle name="Uwaga 3" xfId="37362" hidden="1"/>
    <cellStyle name="Uwaga 3" xfId="37358" hidden="1"/>
    <cellStyle name="Uwaga 3" xfId="37349" hidden="1"/>
    <cellStyle name="Uwaga 3" xfId="37346" hidden="1"/>
    <cellStyle name="Uwaga 3" xfId="37341" hidden="1"/>
    <cellStyle name="Uwaga 3" xfId="37334" hidden="1"/>
    <cellStyle name="Uwaga 3" xfId="37330" hidden="1"/>
    <cellStyle name="Uwaga 3" xfId="37325" hidden="1"/>
    <cellStyle name="Uwaga 3" xfId="37319" hidden="1"/>
    <cellStyle name="Uwaga 3" xfId="37315" hidden="1"/>
    <cellStyle name="Uwaga 3" xfId="37310" hidden="1"/>
    <cellStyle name="Uwaga 3" xfId="37304" hidden="1"/>
    <cellStyle name="Uwaga 3" xfId="37301" hidden="1"/>
    <cellStyle name="Uwaga 3" xfId="37297" hidden="1"/>
    <cellStyle name="Uwaga 3" xfId="37288" hidden="1"/>
    <cellStyle name="Uwaga 3" xfId="37283" hidden="1"/>
    <cellStyle name="Uwaga 3" xfId="37278" hidden="1"/>
    <cellStyle name="Uwaga 3" xfId="37273" hidden="1"/>
    <cellStyle name="Uwaga 3" xfId="37268" hidden="1"/>
    <cellStyle name="Uwaga 3" xfId="37263" hidden="1"/>
    <cellStyle name="Uwaga 3" xfId="37258" hidden="1"/>
    <cellStyle name="Uwaga 3" xfId="37253" hidden="1"/>
    <cellStyle name="Uwaga 3" xfId="37248" hidden="1"/>
    <cellStyle name="Uwaga 3" xfId="37244" hidden="1"/>
    <cellStyle name="Uwaga 3" xfId="37239" hidden="1"/>
    <cellStyle name="Uwaga 3" xfId="37234" hidden="1"/>
    <cellStyle name="Uwaga 3" xfId="37229" hidden="1"/>
    <cellStyle name="Uwaga 3" xfId="37225" hidden="1"/>
    <cellStyle name="Uwaga 3" xfId="37221" hidden="1"/>
    <cellStyle name="Uwaga 3" xfId="37214" hidden="1"/>
    <cellStyle name="Uwaga 3" xfId="37210" hidden="1"/>
    <cellStyle name="Uwaga 3" xfId="37205" hidden="1"/>
    <cellStyle name="Uwaga 3" xfId="37199" hidden="1"/>
    <cellStyle name="Uwaga 3" xfId="37195" hidden="1"/>
    <cellStyle name="Uwaga 3" xfId="37190" hidden="1"/>
    <cellStyle name="Uwaga 3" xfId="37184" hidden="1"/>
    <cellStyle name="Uwaga 3" xfId="37180" hidden="1"/>
    <cellStyle name="Uwaga 3" xfId="37176" hidden="1"/>
    <cellStyle name="Uwaga 3" xfId="37169" hidden="1"/>
    <cellStyle name="Uwaga 3" xfId="37165" hidden="1"/>
    <cellStyle name="Uwaga 3" xfId="37161" hidden="1"/>
    <cellStyle name="Uwaga 3" xfId="37090" hidden="1"/>
    <cellStyle name="Uwaga 3" xfId="37086" hidden="1"/>
    <cellStyle name="Uwaga 3" xfId="37082" hidden="1"/>
    <cellStyle name="Uwaga 3" xfId="37042" hidden="1"/>
    <cellStyle name="Uwaga 3" xfId="37038" hidden="1"/>
    <cellStyle name="Uwaga 3" xfId="37034" hidden="1"/>
    <cellStyle name="Uwaga 3" xfId="37005" hidden="1"/>
    <cellStyle name="Uwaga 3" xfId="37000" hidden="1"/>
    <cellStyle name="Uwaga 3" xfId="36997" hidden="1"/>
    <cellStyle name="Uwaga 3" xfId="36971" hidden="1"/>
    <cellStyle name="Uwaga 3" xfId="36968" hidden="1"/>
    <cellStyle name="Uwaga 3" xfId="36963" hidden="1"/>
    <cellStyle name="Uwaga 3" xfId="36925" hidden="1"/>
    <cellStyle name="Uwaga 3" xfId="36922" hidden="1"/>
    <cellStyle name="Uwaga 3" xfId="36917" hidden="1"/>
    <cellStyle name="Uwaga 3" xfId="36877" hidden="1"/>
    <cellStyle name="Uwaga 3" xfId="36872" hidden="1"/>
    <cellStyle name="Uwaga 3" xfId="36867" hidden="1"/>
    <cellStyle name="Uwaga 3" xfId="36835" hidden="1"/>
    <cellStyle name="Uwaga 3" xfId="36830" hidden="1"/>
    <cellStyle name="Uwaga 3" xfId="36825" hidden="1"/>
    <cellStyle name="Uwaga 3" xfId="36799" hidden="1"/>
    <cellStyle name="Uwaga 3" xfId="36793" hidden="1"/>
    <cellStyle name="Uwaga 3" xfId="36788" hidden="1"/>
    <cellStyle name="Uwaga 3" xfId="36763" hidden="1"/>
    <cellStyle name="Uwaga 3" xfId="36757" hidden="1"/>
    <cellStyle name="Uwaga 3" xfId="36754" hidden="1"/>
    <cellStyle name="Uwaga 3" xfId="36715" hidden="1"/>
    <cellStyle name="Uwaga 3" xfId="36708" hidden="1"/>
    <cellStyle name="Uwaga 3" xfId="36703" hidden="1"/>
    <cellStyle name="Uwaga 3" xfId="36672" hidden="1"/>
    <cellStyle name="Uwaga 3" xfId="36665" hidden="1"/>
    <cellStyle name="Uwaga 3" xfId="36660" hidden="1"/>
    <cellStyle name="Uwaga 3" xfId="36635" hidden="1"/>
    <cellStyle name="Uwaga 3" xfId="36630" hidden="1"/>
    <cellStyle name="Uwaga 3" xfId="36625" hidden="1"/>
    <cellStyle name="Uwaga 3" xfId="36598" hidden="1"/>
    <cellStyle name="Uwaga 3" xfId="36594" hidden="1"/>
    <cellStyle name="Uwaga 3" xfId="36590" hidden="1"/>
    <cellStyle name="Uwaga 3" xfId="36551" hidden="1"/>
    <cellStyle name="Uwaga 3" xfId="36544" hidden="1"/>
    <cellStyle name="Uwaga 3" xfId="36538" hidden="1"/>
    <cellStyle name="Uwaga 3" xfId="36510" hidden="1"/>
    <cellStyle name="Uwaga 3" xfId="36504" hidden="1"/>
    <cellStyle name="Uwaga 3" xfId="36498" hidden="1"/>
    <cellStyle name="Uwaga 3" xfId="36471" hidden="1"/>
    <cellStyle name="Uwaga 3" xfId="36466" hidden="1"/>
    <cellStyle name="Uwaga 3" xfId="36462" hidden="1"/>
    <cellStyle name="Uwaga 3" xfId="36432" hidden="1"/>
    <cellStyle name="Uwaga 3" xfId="36428" hidden="1"/>
    <cellStyle name="Uwaga 3" xfId="36425" hidden="1"/>
    <cellStyle name="Uwaga 3" xfId="36386" hidden="1"/>
    <cellStyle name="Uwaga 3" xfId="36380" hidden="1"/>
    <cellStyle name="Uwaga 3" xfId="36374" hidden="1"/>
    <cellStyle name="Uwaga 3" xfId="36343" hidden="1"/>
    <cellStyle name="Uwaga 3" xfId="36338" hidden="1"/>
    <cellStyle name="Uwaga 3" xfId="36332" hidden="1"/>
    <cellStyle name="Uwaga 3" xfId="36302" hidden="1"/>
    <cellStyle name="Uwaga 3" xfId="36297" hidden="1"/>
    <cellStyle name="Uwaga 3" xfId="36293" hidden="1"/>
    <cellStyle name="Uwaga 3" xfId="36267" hidden="1"/>
    <cellStyle name="Uwaga 3" xfId="36263" hidden="1"/>
    <cellStyle name="Uwaga 3" xfId="36260" hidden="1"/>
    <cellStyle name="Uwaga 3" xfId="36221" hidden="1"/>
    <cellStyle name="Uwaga 3" xfId="36217" hidden="1"/>
    <cellStyle name="Uwaga 3" xfId="36213" hidden="1"/>
    <cellStyle name="Uwaga 3" xfId="36179" hidden="1"/>
    <cellStyle name="Uwaga 3" xfId="36174" hidden="1"/>
    <cellStyle name="Uwaga 3" xfId="36170" hidden="1"/>
    <cellStyle name="Uwaga 3" xfId="36140" hidden="1"/>
    <cellStyle name="Uwaga 3" xfId="36137" hidden="1"/>
    <cellStyle name="Uwaga 3" xfId="36133" hidden="1"/>
    <cellStyle name="Uwaga 3" xfId="36102" hidden="1"/>
    <cellStyle name="Uwaga 3" xfId="36098" hidden="1"/>
    <cellStyle name="Uwaga 3" xfId="36095" hidden="1"/>
    <cellStyle name="Uwaga 3" xfId="36055" hidden="1"/>
    <cellStyle name="Uwaga 3" xfId="36049" hidden="1"/>
    <cellStyle name="Uwaga 3" xfId="36044" hidden="1"/>
    <cellStyle name="Uwaga 3" xfId="36013" hidden="1"/>
    <cellStyle name="Uwaga 3" xfId="36007" hidden="1"/>
    <cellStyle name="Uwaga 3" xfId="36002" hidden="1"/>
    <cellStyle name="Uwaga 3" xfId="35974" hidden="1"/>
    <cellStyle name="Uwaga 3" xfId="35968" hidden="1"/>
    <cellStyle name="Uwaga 3" xfId="35963" hidden="1"/>
    <cellStyle name="Uwaga 3" xfId="35939" hidden="1"/>
    <cellStyle name="Uwaga 3" xfId="35934" hidden="1"/>
    <cellStyle name="Uwaga 3" xfId="35929" hidden="1"/>
    <cellStyle name="Uwaga 3" xfId="35890" hidden="1"/>
    <cellStyle name="Uwaga 3" xfId="35884" hidden="1"/>
    <cellStyle name="Uwaga 3" xfId="35879" hidden="1"/>
    <cellStyle name="Uwaga 3" xfId="35848" hidden="1"/>
    <cellStyle name="Uwaga 3" xfId="35842" hidden="1"/>
    <cellStyle name="Uwaga 3" xfId="35837" hidden="1"/>
    <cellStyle name="Uwaga 3" xfId="35806" hidden="1"/>
    <cellStyle name="Uwaga 3" xfId="35800" hidden="1"/>
    <cellStyle name="Uwaga 3" xfId="35796" hidden="1"/>
    <cellStyle name="Uwaga 3" xfId="35773" hidden="1"/>
    <cellStyle name="Uwaga 3" xfId="35769" hidden="1"/>
    <cellStyle name="Uwaga 3" xfId="35765" hidden="1"/>
    <cellStyle name="Uwaga 3" xfId="35731" hidden="1"/>
    <cellStyle name="Uwaga 3" xfId="35725" hidden="1"/>
    <cellStyle name="Uwaga 3" xfId="35718" hidden="1"/>
    <cellStyle name="Uwaga 3" xfId="35689" hidden="1"/>
    <cellStyle name="Uwaga 3" xfId="35682" hidden="1"/>
    <cellStyle name="Uwaga 3" xfId="35675" hidden="1"/>
    <cellStyle name="Uwaga 3" xfId="35650" hidden="1"/>
    <cellStyle name="Uwaga 3" xfId="35646" hidden="1"/>
    <cellStyle name="Uwaga 3" xfId="35641" hidden="1"/>
    <cellStyle name="Uwaga 3" xfId="35608" hidden="1"/>
    <cellStyle name="Uwaga 3" xfId="35605" hidden="1"/>
    <cellStyle name="Uwaga 3" xfId="35601" hidden="1"/>
    <cellStyle name="Uwaga 3" xfId="35565" hidden="1"/>
    <cellStyle name="Uwaga 3" xfId="35559" hidden="1"/>
    <cellStyle name="Uwaga 3" xfId="35553" hidden="1"/>
    <cellStyle name="Uwaga 3" xfId="35522" hidden="1"/>
    <cellStyle name="Uwaga 3" xfId="35516" hidden="1"/>
    <cellStyle name="Uwaga 3" xfId="35511" hidden="1"/>
    <cellStyle name="Uwaga 3" xfId="35480" hidden="1"/>
    <cellStyle name="Uwaga 3" xfId="35475" hidden="1"/>
    <cellStyle name="Uwaga 3" xfId="35471" hidden="1"/>
    <cellStyle name="Uwaga 3" xfId="35440" hidden="1"/>
    <cellStyle name="Uwaga 3" xfId="35437" hidden="1"/>
    <cellStyle name="Uwaga 3" xfId="35434" hidden="1"/>
    <cellStyle name="Uwaga 3" xfId="35398" hidden="1"/>
    <cellStyle name="Uwaga 3" xfId="35393" hidden="1"/>
    <cellStyle name="Uwaga 3" xfId="35389" hidden="1"/>
    <cellStyle name="Uwaga 3" xfId="35356" hidden="1"/>
    <cellStyle name="Uwaga 3" xfId="35351" hidden="1"/>
    <cellStyle name="Uwaga 3" xfId="35348" hidden="1"/>
    <cellStyle name="Uwaga 3" xfId="35314" hidden="1"/>
    <cellStyle name="Uwaga 3" xfId="35309" hidden="1"/>
    <cellStyle name="Uwaga 3" xfId="35306" hidden="1"/>
    <cellStyle name="Uwaga 3" xfId="35273" hidden="1"/>
    <cellStyle name="Uwaga 3" xfId="35269" hidden="1"/>
    <cellStyle name="Uwaga 3" xfId="35266" hidden="1"/>
    <cellStyle name="Uwaga 3" xfId="35231" hidden="1"/>
    <cellStyle name="Uwaga 3" xfId="35225" hidden="1"/>
    <cellStyle name="Uwaga 3" xfId="35222" hidden="1"/>
    <cellStyle name="Uwaga 3" xfId="35190" hidden="1"/>
    <cellStyle name="Uwaga 3" xfId="35184" hidden="1"/>
    <cellStyle name="Uwaga 3" xfId="35180" hidden="1"/>
    <cellStyle name="Uwaga 3" xfId="35148" hidden="1"/>
    <cellStyle name="Uwaga 3" xfId="35142" hidden="1"/>
    <cellStyle name="Uwaga 3" xfId="35138" hidden="1"/>
    <cellStyle name="Uwaga 3" xfId="35108" hidden="1"/>
    <cellStyle name="Uwaga 3" xfId="35102" hidden="1"/>
    <cellStyle name="Uwaga 3" xfId="35098" hidden="1"/>
    <cellStyle name="Uwaga 3" xfId="35064" hidden="1"/>
    <cellStyle name="Uwaga 3" xfId="35057" hidden="1"/>
    <cellStyle name="Uwaga 3" xfId="35054" hidden="1"/>
    <cellStyle name="Uwaga 3" xfId="35024" hidden="1"/>
    <cellStyle name="Uwaga 3" xfId="35016" hidden="1"/>
    <cellStyle name="Uwaga 3" xfId="35012" hidden="1"/>
    <cellStyle name="Uwaga 3" xfId="34983" hidden="1"/>
    <cellStyle name="Uwaga 3" xfId="34974" hidden="1"/>
    <cellStyle name="Uwaga 3" xfId="34970" hidden="1"/>
    <cellStyle name="Uwaga 3" xfId="34946" hidden="1"/>
    <cellStyle name="Uwaga 3" xfId="34935" hidden="1"/>
    <cellStyle name="Uwaga 3" xfId="34929" hidden="1"/>
    <cellStyle name="Uwaga 3" xfId="34907" hidden="1"/>
    <cellStyle name="Uwaga 3" xfId="34895" hidden="1"/>
    <cellStyle name="Uwaga 3" xfId="34889" hidden="1"/>
    <cellStyle name="Uwaga 3" xfId="34867" hidden="1"/>
    <cellStyle name="Uwaga 3" xfId="34855" hidden="1"/>
    <cellStyle name="Uwaga 3" xfId="34846" hidden="1"/>
    <cellStyle name="Uwaga 3" xfId="34828" hidden="1"/>
    <cellStyle name="Uwaga 3" xfId="34815" hidden="1"/>
    <cellStyle name="Uwaga 3" xfId="34803" hidden="1"/>
    <cellStyle name="Uwaga 3" xfId="34789" hidden="1"/>
    <cellStyle name="Uwaga 3" xfId="34776" hidden="1"/>
    <cellStyle name="Uwaga 3" xfId="34762" hidden="1"/>
    <cellStyle name="Uwaga 3" xfId="34747" hidden="1"/>
    <cellStyle name="Uwaga 3" xfId="34735" hidden="1"/>
    <cellStyle name="Uwaga 3" xfId="19865" hidden="1"/>
    <cellStyle name="Uwaga 3" xfId="38158" hidden="1"/>
    <cellStyle name="Uwaga 3" xfId="38159" hidden="1"/>
    <cellStyle name="Uwaga 3" xfId="38161" hidden="1"/>
    <cellStyle name="Uwaga 3" xfId="38173" hidden="1"/>
    <cellStyle name="Uwaga 3" xfId="38174" hidden="1"/>
    <cellStyle name="Uwaga 3" xfId="38179" hidden="1"/>
    <cellStyle name="Uwaga 3" xfId="38188" hidden="1"/>
    <cellStyle name="Uwaga 3" xfId="38189" hidden="1"/>
    <cellStyle name="Uwaga 3" xfId="38194" hidden="1"/>
    <cellStyle name="Uwaga 3" xfId="38203" hidden="1"/>
    <cellStyle name="Uwaga 3" xfId="38204" hidden="1"/>
    <cellStyle name="Uwaga 3" xfId="38205" hidden="1"/>
    <cellStyle name="Uwaga 3" xfId="38218" hidden="1"/>
    <cellStyle name="Uwaga 3" xfId="38223" hidden="1"/>
    <cellStyle name="Uwaga 3" xfId="38228" hidden="1"/>
    <cellStyle name="Uwaga 3" xfId="38238" hidden="1"/>
    <cellStyle name="Uwaga 3" xfId="38243" hidden="1"/>
    <cellStyle name="Uwaga 3" xfId="38247" hidden="1"/>
    <cellStyle name="Uwaga 3" xfId="38254" hidden="1"/>
    <cellStyle name="Uwaga 3" xfId="38259" hidden="1"/>
    <cellStyle name="Uwaga 3" xfId="38262" hidden="1"/>
    <cellStyle name="Uwaga 3" xfId="38268" hidden="1"/>
    <cellStyle name="Uwaga 3" xfId="38273" hidden="1"/>
    <cellStyle name="Uwaga 3" xfId="38277" hidden="1"/>
    <cellStyle name="Uwaga 3" xfId="38278" hidden="1"/>
    <cellStyle name="Uwaga 3" xfId="38279" hidden="1"/>
    <cellStyle name="Uwaga 3" xfId="38283" hidden="1"/>
    <cellStyle name="Uwaga 3" xfId="38295" hidden="1"/>
    <cellStyle name="Uwaga 3" xfId="38300" hidden="1"/>
    <cellStyle name="Uwaga 3" xfId="38305" hidden="1"/>
    <cellStyle name="Uwaga 3" xfId="38310" hidden="1"/>
    <cellStyle name="Uwaga 3" xfId="38315" hidden="1"/>
    <cellStyle name="Uwaga 3" xfId="38320" hidden="1"/>
    <cellStyle name="Uwaga 3" xfId="38324" hidden="1"/>
    <cellStyle name="Uwaga 3" xfId="38328" hidden="1"/>
    <cellStyle name="Uwaga 3" xfId="38333" hidden="1"/>
    <cellStyle name="Uwaga 3" xfId="38338" hidden="1"/>
    <cellStyle name="Uwaga 3" xfId="38339" hidden="1"/>
    <cellStyle name="Uwaga 3" xfId="38341" hidden="1"/>
    <cellStyle name="Uwaga 3" xfId="38354" hidden="1"/>
    <cellStyle name="Uwaga 3" xfId="38358" hidden="1"/>
    <cellStyle name="Uwaga 3" xfId="38363" hidden="1"/>
    <cellStyle name="Uwaga 3" xfId="38370" hidden="1"/>
    <cellStyle name="Uwaga 3" xfId="38374" hidden="1"/>
    <cellStyle name="Uwaga 3" xfId="38379" hidden="1"/>
    <cellStyle name="Uwaga 3" xfId="38384" hidden="1"/>
    <cellStyle name="Uwaga 3" xfId="38387" hidden="1"/>
    <cellStyle name="Uwaga 3" xfId="38392" hidden="1"/>
    <cellStyle name="Uwaga 3" xfId="38398" hidden="1"/>
    <cellStyle name="Uwaga 3" xfId="38399" hidden="1"/>
    <cellStyle name="Uwaga 3" xfId="38402" hidden="1"/>
    <cellStyle name="Uwaga 3" xfId="38415" hidden="1"/>
    <cellStyle name="Uwaga 3" xfId="38419" hidden="1"/>
    <cellStyle name="Uwaga 3" xfId="38424" hidden="1"/>
    <cellStyle name="Uwaga 3" xfId="38431" hidden="1"/>
    <cellStyle name="Uwaga 3" xfId="38436" hidden="1"/>
    <cellStyle name="Uwaga 3" xfId="38440" hidden="1"/>
    <cellStyle name="Uwaga 3" xfId="38445" hidden="1"/>
    <cellStyle name="Uwaga 3" xfId="38449" hidden="1"/>
    <cellStyle name="Uwaga 3" xfId="38454" hidden="1"/>
    <cellStyle name="Uwaga 3" xfId="38458" hidden="1"/>
    <cellStyle name="Uwaga 3" xfId="38459" hidden="1"/>
    <cellStyle name="Uwaga 3" xfId="38461" hidden="1"/>
    <cellStyle name="Uwaga 3" xfId="38473" hidden="1"/>
    <cellStyle name="Uwaga 3" xfId="38474" hidden="1"/>
    <cellStyle name="Uwaga 3" xfId="38476" hidden="1"/>
    <cellStyle name="Uwaga 3" xfId="38488" hidden="1"/>
    <cellStyle name="Uwaga 3" xfId="38490" hidden="1"/>
    <cellStyle name="Uwaga 3" xfId="38493" hidden="1"/>
    <cellStyle name="Uwaga 3" xfId="38503" hidden="1"/>
    <cellStyle name="Uwaga 3" xfId="38504" hidden="1"/>
    <cellStyle name="Uwaga 3" xfId="38506" hidden="1"/>
    <cellStyle name="Uwaga 3" xfId="38518" hidden="1"/>
    <cellStyle name="Uwaga 3" xfId="38519" hidden="1"/>
    <cellStyle name="Uwaga 3" xfId="38520" hidden="1"/>
    <cellStyle name="Uwaga 3" xfId="38534" hidden="1"/>
    <cellStyle name="Uwaga 3" xfId="38537" hidden="1"/>
    <cellStyle name="Uwaga 3" xfId="38541" hidden="1"/>
    <cellStyle name="Uwaga 3" xfId="38549" hidden="1"/>
    <cellStyle name="Uwaga 3" xfId="38552" hidden="1"/>
    <cellStyle name="Uwaga 3" xfId="38556" hidden="1"/>
    <cellStyle name="Uwaga 3" xfId="38564" hidden="1"/>
    <cellStyle name="Uwaga 3" xfId="38567" hidden="1"/>
    <cellStyle name="Uwaga 3" xfId="38571" hidden="1"/>
    <cellStyle name="Uwaga 3" xfId="38578" hidden="1"/>
    <cellStyle name="Uwaga 3" xfId="38579" hidden="1"/>
    <cellStyle name="Uwaga 3" xfId="38581" hidden="1"/>
    <cellStyle name="Uwaga 3" xfId="38594" hidden="1"/>
    <cellStyle name="Uwaga 3" xfId="38597" hidden="1"/>
    <cellStyle name="Uwaga 3" xfId="38600" hidden="1"/>
    <cellStyle name="Uwaga 3" xfId="38609" hidden="1"/>
    <cellStyle name="Uwaga 3" xfId="38612" hidden="1"/>
    <cellStyle name="Uwaga 3" xfId="38616" hidden="1"/>
    <cellStyle name="Uwaga 3" xfId="38624" hidden="1"/>
    <cellStyle name="Uwaga 3" xfId="38626" hidden="1"/>
    <cellStyle name="Uwaga 3" xfId="38629" hidden="1"/>
    <cellStyle name="Uwaga 3" xfId="38638" hidden="1"/>
    <cellStyle name="Uwaga 3" xfId="38639" hidden="1"/>
    <cellStyle name="Uwaga 3" xfId="38640" hidden="1"/>
    <cellStyle name="Uwaga 3" xfId="38653" hidden="1"/>
    <cellStyle name="Uwaga 3" xfId="38654" hidden="1"/>
    <cellStyle name="Uwaga 3" xfId="38656" hidden="1"/>
    <cellStyle name="Uwaga 3" xfId="38668" hidden="1"/>
    <cellStyle name="Uwaga 3" xfId="38669" hidden="1"/>
    <cellStyle name="Uwaga 3" xfId="38671" hidden="1"/>
    <cellStyle name="Uwaga 3" xfId="38683" hidden="1"/>
    <cellStyle name="Uwaga 3" xfId="38684" hidden="1"/>
    <cellStyle name="Uwaga 3" xfId="38686" hidden="1"/>
    <cellStyle name="Uwaga 3" xfId="38698" hidden="1"/>
    <cellStyle name="Uwaga 3" xfId="38699" hidden="1"/>
    <cellStyle name="Uwaga 3" xfId="38700" hidden="1"/>
    <cellStyle name="Uwaga 3" xfId="38714" hidden="1"/>
    <cellStyle name="Uwaga 3" xfId="38716" hidden="1"/>
    <cellStyle name="Uwaga 3" xfId="38719" hidden="1"/>
    <cellStyle name="Uwaga 3" xfId="38729" hidden="1"/>
    <cellStyle name="Uwaga 3" xfId="38732" hidden="1"/>
    <cellStyle name="Uwaga 3" xfId="38735" hidden="1"/>
    <cellStyle name="Uwaga 3" xfId="38744" hidden="1"/>
    <cellStyle name="Uwaga 3" xfId="38746" hidden="1"/>
    <cellStyle name="Uwaga 3" xfId="38749" hidden="1"/>
    <cellStyle name="Uwaga 3" xfId="38758" hidden="1"/>
    <cellStyle name="Uwaga 3" xfId="38759" hidden="1"/>
    <cellStyle name="Uwaga 3" xfId="38760" hidden="1"/>
    <cellStyle name="Uwaga 3" xfId="38773" hidden="1"/>
    <cellStyle name="Uwaga 3" xfId="38775" hidden="1"/>
    <cellStyle name="Uwaga 3" xfId="38777" hidden="1"/>
    <cellStyle name="Uwaga 3" xfId="38788" hidden="1"/>
    <cellStyle name="Uwaga 3" xfId="38790" hidden="1"/>
    <cellStyle name="Uwaga 3" xfId="38792" hidden="1"/>
    <cellStyle name="Uwaga 3" xfId="38803" hidden="1"/>
    <cellStyle name="Uwaga 3" xfId="38805" hidden="1"/>
    <cellStyle name="Uwaga 3" xfId="38807" hidden="1"/>
    <cellStyle name="Uwaga 3" xfId="38818" hidden="1"/>
    <cellStyle name="Uwaga 3" xfId="38819" hidden="1"/>
    <cellStyle name="Uwaga 3" xfId="38820" hidden="1"/>
    <cellStyle name="Uwaga 3" xfId="38833" hidden="1"/>
    <cellStyle name="Uwaga 3" xfId="38835" hidden="1"/>
    <cellStyle name="Uwaga 3" xfId="38837" hidden="1"/>
    <cellStyle name="Uwaga 3" xfId="38848" hidden="1"/>
    <cellStyle name="Uwaga 3" xfId="38850" hidden="1"/>
    <cellStyle name="Uwaga 3" xfId="38852" hidden="1"/>
    <cellStyle name="Uwaga 3" xfId="38863" hidden="1"/>
    <cellStyle name="Uwaga 3" xfId="38865" hidden="1"/>
    <cellStyle name="Uwaga 3" xfId="38866" hidden="1"/>
    <cellStyle name="Uwaga 3" xfId="38878" hidden="1"/>
    <cellStyle name="Uwaga 3" xfId="38879" hidden="1"/>
    <cellStyle name="Uwaga 3" xfId="38880" hidden="1"/>
    <cellStyle name="Uwaga 3" xfId="38893" hidden="1"/>
    <cellStyle name="Uwaga 3" xfId="38895" hidden="1"/>
    <cellStyle name="Uwaga 3" xfId="38897" hidden="1"/>
    <cellStyle name="Uwaga 3" xfId="38908" hidden="1"/>
    <cellStyle name="Uwaga 3" xfId="38910" hidden="1"/>
    <cellStyle name="Uwaga 3" xfId="38912" hidden="1"/>
    <cellStyle name="Uwaga 3" xfId="38923" hidden="1"/>
    <cellStyle name="Uwaga 3" xfId="38925" hidden="1"/>
    <cellStyle name="Uwaga 3" xfId="38927" hidden="1"/>
    <cellStyle name="Uwaga 3" xfId="38938" hidden="1"/>
    <cellStyle name="Uwaga 3" xfId="38939" hidden="1"/>
    <cellStyle name="Uwaga 3" xfId="38941" hidden="1"/>
    <cellStyle name="Uwaga 3" xfId="38952" hidden="1"/>
    <cellStyle name="Uwaga 3" xfId="38954" hidden="1"/>
    <cellStyle name="Uwaga 3" xfId="38955" hidden="1"/>
    <cellStyle name="Uwaga 3" xfId="38964" hidden="1"/>
    <cellStyle name="Uwaga 3" xfId="38967" hidden="1"/>
    <cellStyle name="Uwaga 3" xfId="38969" hidden="1"/>
    <cellStyle name="Uwaga 3" xfId="38980" hidden="1"/>
    <cellStyle name="Uwaga 3" xfId="38982" hidden="1"/>
    <cellStyle name="Uwaga 3" xfId="38984" hidden="1"/>
    <cellStyle name="Uwaga 3" xfId="38996" hidden="1"/>
    <cellStyle name="Uwaga 3" xfId="38998" hidden="1"/>
    <cellStyle name="Uwaga 3" xfId="39000" hidden="1"/>
    <cellStyle name="Uwaga 3" xfId="39008" hidden="1"/>
    <cellStyle name="Uwaga 3" xfId="39010" hidden="1"/>
    <cellStyle name="Uwaga 3" xfId="39013" hidden="1"/>
    <cellStyle name="Uwaga 3" xfId="39003" hidden="1"/>
    <cellStyle name="Uwaga 3" xfId="39002" hidden="1"/>
    <cellStyle name="Uwaga 3" xfId="39001" hidden="1"/>
    <cellStyle name="Uwaga 3" xfId="38988" hidden="1"/>
    <cellStyle name="Uwaga 3" xfId="38987" hidden="1"/>
    <cellStyle name="Uwaga 3" xfId="38986" hidden="1"/>
    <cellStyle name="Uwaga 3" xfId="38973" hidden="1"/>
    <cellStyle name="Uwaga 3" xfId="38972" hidden="1"/>
    <cellStyle name="Uwaga 3" xfId="38971" hidden="1"/>
    <cellStyle name="Uwaga 3" xfId="38958" hidden="1"/>
    <cellStyle name="Uwaga 3" xfId="38957" hidden="1"/>
    <cellStyle name="Uwaga 3" xfId="38956" hidden="1"/>
    <cellStyle name="Uwaga 3" xfId="38943" hidden="1"/>
    <cellStyle name="Uwaga 3" xfId="38942" hidden="1"/>
    <cellStyle name="Uwaga 3" xfId="38940" hidden="1"/>
    <cellStyle name="Uwaga 3" xfId="38929" hidden="1"/>
    <cellStyle name="Uwaga 3" xfId="38926" hidden="1"/>
    <cellStyle name="Uwaga 3" xfId="38924" hidden="1"/>
    <cellStyle name="Uwaga 3" xfId="38914" hidden="1"/>
    <cellStyle name="Uwaga 3" xfId="38911" hidden="1"/>
    <cellStyle name="Uwaga 3" xfId="38909" hidden="1"/>
    <cellStyle name="Uwaga 3" xfId="38899" hidden="1"/>
    <cellStyle name="Uwaga 3" xfId="38896" hidden="1"/>
    <cellStyle name="Uwaga 3" xfId="38894" hidden="1"/>
    <cellStyle name="Uwaga 3" xfId="38884" hidden="1"/>
    <cellStyle name="Uwaga 3" xfId="38882" hidden="1"/>
    <cellStyle name="Uwaga 3" xfId="38881" hidden="1"/>
    <cellStyle name="Uwaga 3" xfId="38869" hidden="1"/>
    <cellStyle name="Uwaga 3" xfId="38867" hidden="1"/>
    <cellStyle name="Uwaga 3" xfId="38864" hidden="1"/>
    <cellStyle name="Uwaga 3" xfId="38854" hidden="1"/>
    <cellStyle name="Uwaga 3" xfId="38851" hidden="1"/>
    <cellStyle name="Uwaga 3" xfId="38849" hidden="1"/>
    <cellStyle name="Uwaga 3" xfId="38839" hidden="1"/>
    <cellStyle name="Uwaga 3" xfId="38836" hidden="1"/>
    <cellStyle name="Uwaga 3" xfId="38834" hidden="1"/>
    <cellStyle name="Uwaga 3" xfId="38824" hidden="1"/>
    <cellStyle name="Uwaga 3" xfId="38822" hidden="1"/>
    <cellStyle name="Uwaga 3" xfId="38821" hidden="1"/>
    <cellStyle name="Uwaga 3" xfId="38809" hidden="1"/>
    <cellStyle name="Uwaga 3" xfId="38806" hidden="1"/>
    <cellStyle name="Uwaga 3" xfId="38804" hidden="1"/>
    <cellStyle name="Uwaga 3" xfId="38794" hidden="1"/>
    <cellStyle name="Uwaga 3" xfId="38791" hidden="1"/>
    <cellStyle name="Uwaga 3" xfId="38789" hidden="1"/>
    <cellStyle name="Uwaga 3" xfId="38779" hidden="1"/>
    <cellStyle name="Uwaga 3" xfId="38776" hidden="1"/>
    <cellStyle name="Uwaga 3" xfId="38774" hidden="1"/>
    <cellStyle name="Uwaga 3" xfId="38764" hidden="1"/>
    <cellStyle name="Uwaga 3" xfId="38762" hidden="1"/>
    <cellStyle name="Uwaga 3" xfId="38761" hidden="1"/>
    <cellStyle name="Uwaga 3" xfId="38748" hidden="1"/>
    <cellStyle name="Uwaga 3" xfId="38745" hidden="1"/>
    <cellStyle name="Uwaga 3" xfId="38743" hidden="1"/>
    <cellStyle name="Uwaga 3" xfId="38733" hidden="1"/>
    <cellStyle name="Uwaga 3" xfId="38730" hidden="1"/>
    <cellStyle name="Uwaga 3" xfId="38728" hidden="1"/>
    <cellStyle name="Uwaga 3" xfId="38718" hidden="1"/>
    <cellStyle name="Uwaga 3" xfId="38715" hidden="1"/>
    <cellStyle name="Uwaga 3" xfId="38713" hidden="1"/>
    <cellStyle name="Uwaga 3" xfId="38704" hidden="1"/>
    <cellStyle name="Uwaga 3" xfId="38702" hidden="1"/>
    <cellStyle name="Uwaga 3" xfId="38701" hidden="1"/>
    <cellStyle name="Uwaga 3" xfId="38689" hidden="1"/>
    <cellStyle name="Uwaga 3" xfId="38687" hidden="1"/>
    <cellStyle name="Uwaga 3" xfId="38685" hidden="1"/>
    <cellStyle name="Uwaga 3" xfId="38674" hidden="1"/>
    <cellStyle name="Uwaga 3" xfId="38672" hidden="1"/>
    <cellStyle name="Uwaga 3" xfId="38670" hidden="1"/>
    <cellStyle name="Uwaga 3" xfId="38659" hidden="1"/>
    <cellStyle name="Uwaga 3" xfId="38657" hidden="1"/>
    <cellStyle name="Uwaga 3" xfId="38655" hidden="1"/>
    <cellStyle name="Uwaga 3" xfId="38644" hidden="1"/>
    <cellStyle name="Uwaga 3" xfId="38642" hidden="1"/>
    <cellStyle name="Uwaga 3" xfId="38641" hidden="1"/>
    <cellStyle name="Uwaga 3" xfId="38628" hidden="1"/>
    <cellStyle name="Uwaga 3" xfId="38625" hidden="1"/>
    <cellStyle name="Uwaga 3" xfId="38623" hidden="1"/>
    <cellStyle name="Uwaga 3" xfId="38613" hidden="1"/>
    <cellStyle name="Uwaga 3" xfId="38610" hidden="1"/>
    <cellStyle name="Uwaga 3" xfId="38608" hidden="1"/>
    <cellStyle name="Uwaga 3" xfId="38598" hidden="1"/>
    <cellStyle name="Uwaga 3" xfId="38595" hidden="1"/>
    <cellStyle name="Uwaga 3" xfId="38593" hidden="1"/>
    <cellStyle name="Uwaga 3" xfId="38584" hidden="1"/>
    <cellStyle name="Uwaga 3" xfId="38582" hidden="1"/>
    <cellStyle name="Uwaga 3" xfId="38580" hidden="1"/>
    <cellStyle name="Uwaga 3" xfId="38568" hidden="1"/>
    <cellStyle name="Uwaga 3" xfId="38565" hidden="1"/>
    <cellStyle name="Uwaga 3" xfId="38563" hidden="1"/>
    <cellStyle name="Uwaga 3" xfId="38553" hidden="1"/>
    <cellStyle name="Uwaga 3" xfId="38550" hidden="1"/>
    <cellStyle name="Uwaga 3" xfId="38548" hidden="1"/>
    <cellStyle name="Uwaga 3" xfId="38538" hidden="1"/>
    <cellStyle name="Uwaga 3" xfId="38535" hidden="1"/>
    <cellStyle name="Uwaga 3" xfId="38533" hidden="1"/>
    <cellStyle name="Uwaga 3" xfId="38526" hidden="1"/>
    <cellStyle name="Uwaga 3" xfId="38523" hidden="1"/>
    <cellStyle name="Uwaga 3" xfId="38521" hidden="1"/>
    <cellStyle name="Uwaga 3" xfId="38511" hidden="1"/>
    <cellStyle name="Uwaga 3" xfId="38508" hidden="1"/>
    <cellStyle name="Uwaga 3" xfId="38505" hidden="1"/>
    <cellStyle name="Uwaga 3" xfId="38496" hidden="1"/>
    <cellStyle name="Uwaga 3" xfId="38492" hidden="1"/>
    <cellStyle name="Uwaga 3" xfId="38489" hidden="1"/>
    <cellStyle name="Uwaga 3" xfId="38481" hidden="1"/>
    <cellStyle name="Uwaga 3" xfId="38478" hidden="1"/>
    <cellStyle name="Uwaga 3" xfId="38475" hidden="1"/>
    <cellStyle name="Uwaga 3" xfId="38466" hidden="1"/>
    <cellStyle name="Uwaga 3" xfId="38463" hidden="1"/>
    <cellStyle name="Uwaga 3" xfId="38460" hidden="1"/>
    <cellStyle name="Uwaga 3" xfId="38450" hidden="1"/>
    <cellStyle name="Uwaga 3" xfId="38446" hidden="1"/>
    <cellStyle name="Uwaga 3" xfId="38443" hidden="1"/>
    <cellStyle name="Uwaga 3" xfId="38434" hidden="1"/>
    <cellStyle name="Uwaga 3" xfId="38430" hidden="1"/>
    <cellStyle name="Uwaga 3" xfId="38428" hidden="1"/>
    <cellStyle name="Uwaga 3" xfId="38420" hidden="1"/>
    <cellStyle name="Uwaga 3" xfId="38416" hidden="1"/>
    <cellStyle name="Uwaga 3" xfId="38413" hidden="1"/>
    <cellStyle name="Uwaga 3" xfId="38406" hidden="1"/>
    <cellStyle name="Uwaga 3" xfId="38403" hidden="1"/>
    <cellStyle name="Uwaga 3" xfId="38400" hidden="1"/>
    <cellStyle name="Uwaga 3" xfId="38391" hidden="1"/>
    <cellStyle name="Uwaga 3" xfId="38386" hidden="1"/>
    <cellStyle name="Uwaga 3" xfId="38383" hidden="1"/>
    <cellStyle name="Uwaga 3" xfId="38376" hidden="1"/>
    <cellStyle name="Uwaga 3" xfId="38371" hidden="1"/>
    <cellStyle name="Uwaga 3" xfId="38368" hidden="1"/>
    <cellStyle name="Uwaga 3" xfId="38361" hidden="1"/>
    <cellStyle name="Uwaga 3" xfId="38356" hidden="1"/>
    <cellStyle name="Uwaga 3" xfId="38353" hidden="1"/>
    <cellStyle name="Uwaga 3" xfId="38347" hidden="1"/>
    <cellStyle name="Uwaga 3" xfId="38343" hidden="1"/>
    <cellStyle name="Uwaga 3" xfId="38340" hidden="1"/>
    <cellStyle name="Uwaga 3" xfId="38332" hidden="1"/>
    <cellStyle name="Uwaga 3" xfId="38327" hidden="1"/>
    <cellStyle name="Uwaga 3" xfId="38323" hidden="1"/>
    <cellStyle name="Uwaga 3" xfId="38317" hidden="1"/>
    <cellStyle name="Uwaga 3" xfId="38312" hidden="1"/>
    <cellStyle name="Uwaga 3" xfId="38308" hidden="1"/>
    <cellStyle name="Uwaga 3" xfId="38302" hidden="1"/>
    <cellStyle name="Uwaga 3" xfId="38297" hidden="1"/>
    <cellStyle name="Uwaga 3" xfId="38293" hidden="1"/>
    <cellStyle name="Uwaga 3" xfId="38288" hidden="1"/>
    <cellStyle name="Uwaga 3" xfId="38284" hidden="1"/>
    <cellStyle name="Uwaga 3" xfId="38280" hidden="1"/>
    <cellStyle name="Uwaga 3" xfId="38272" hidden="1"/>
    <cellStyle name="Uwaga 3" xfId="38267" hidden="1"/>
    <cellStyle name="Uwaga 3" xfId="38263" hidden="1"/>
    <cellStyle name="Uwaga 3" xfId="38257" hidden="1"/>
    <cellStyle name="Uwaga 3" xfId="38252" hidden="1"/>
    <cellStyle name="Uwaga 3" xfId="38248" hidden="1"/>
    <cellStyle name="Uwaga 3" xfId="38242" hidden="1"/>
    <cellStyle name="Uwaga 3" xfId="38237" hidden="1"/>
    <cellStyle name="Uwaga 3" xfId="38233" hidden="1"/>
    <cellStyle name="Uwaga 3" xfId="38229" hidden="1"/>
    <cellStyle name="Uwaga 3" xfId="38224" hidden="1"/>
    <cellStyle name="Uwaga 3" xfId="38219" hidden="1"/>
    <cellStyle name="Uwaga 3" xfId="38214" hidden="1"/>
    <cellStyle name="Uwaga 3" xfId="38210" hidden="1"/>
    <cellStyle name="Uwaga 3" xfId="38206" hidden="1"/>
    <cellStyle name="Uwaga 3" xfId="38199" hidden="1"/>
    <cellStyle name="Uwaga 3" xfId="38195" hidden="1"/>
    <cellStyle name="Uwaga 3" xfId="38190" hidden="1"/>
    <cellStyle name="Uwaga 3" xfId="38184" hidden="1"/>
    <cellStyle name="Uwaga 3" xfId="38180" hidden="1"/>
    <cellStyle name="Uwaga 3" xfId="38175" hidden="1"/>
    <cellStyle name="Uwaga 3" xfId="38169" hidden="1"/>
    <cellStyle name="Uwaga 3" xfId="38165" hidden="1"/>
    <cellStyle name="Uwaga 3" xfId="38160" hidden="1"/>
    <cellStyle name="Uwaga 3" xfId="38154" hidden="1"/>
    <cellStyle name="Uwaga 3" xfId="38150" hidden="1"/>
    <cellStyle name="Uwaga 3" xfId="38146" hidden="1"/>
    <cellStyle name="Uwaga 3" xfId="39006" hidden="1"/>
    <cellStyle name="Uwaga 3" xfId="39005" hidden="1"/>
    <cellStyle name="Uwaga 3" xfId="39004" hidden="1"/>
    <cellStyle name="Uwaga 3" xfId="38991" hidden="1"/>
    <cellStyle name="Uwaga 3" xfId="38990" hidden="1"/>
    <cellStyle name="Uwaga 3" xfId="38989" hidden="1"/>
    <cellStyle name="Uwaga 3" xfId="38976" hidden="1"/>
    <cellStyle name="Uwaga 3" xfId="38975" hidden="1"/>
    <cellStyle name="Uwaga 3" xfId="38974" hidden="1"/>
    <cellStyle name="Uwaga 3" xfId="38961" hidden="1"/>
    <cellStyle name="Uwaga 3" xfId="38960" hidden="1"/>
    <cellStyle name="Uwaga 3" xfId="38959" hidden="1"/>
    <cellStyle name="Uwaga 3" xfId="38946" hidden="1"/>
    <cellStyle name="Uwaga 3" xfId="38945" hidden="1"/>
    <cellStyle name="Uwaga 3" xfId="38944" hidden="1"/>
    <cellStyle name="Uwaga 3" xfId="38932" hidden="1"/>
    <cellStyle name="Uwaga 3" xfId="38930" hidden="1"/>
    <cellStyle name="Uwaga 3" xfId="38928" hidden="1"/>
    <cellStyle name="Uwaga 3" xfId="38917" hidden="1"/>
    <cellStyle name="Uwaga 3" xfId="38915" hidden="1"/>
    <cellStyle name="Uwaga 3" xfId="38913" hidden="1"/>
    <cellStyle name="Uwaga 3" xfId="38902" hidden="1"/>
    <cellStyle name="Uwaga 3" xfId="38900" hidden="1"/>
    <cellStyle name="Uwaga 3" xfId="38898" hidden="1"/>
    <cellStyle name="Uwaga 3" xfId="38887" hidden="1"/>
    <cellStyle name="Uwaga 3" xfId="38885" hidden="1"/>
    <cellStyle name="Uwaga 3" xfId="38883" hidden="1"/>
    <cellStyle name="Uwaga 3" xfId="38872" hidden="1"/>
    <cellStyle name="Uwaga 3" xfId="38870" hidden="1"/>
    <cellStyle name="Uwaga 3" xfId="38868" hidden="1"/>
    <cellStyle name="Uwaga 3" xfId="38857" hidden="1"/>
    <cellStyle name="Uwaga 3" xfId="38855" hidden="1"/>
    <cellStyle name="Uwaga 3" xfId="38853" hidden="1"/>
    <cellStyle name="Uwaga 3" xfId="38842" hidden="1"/>
    <cellStyle name="Uwaga 3" xfId="38840" hidden="1"/>
    <cellStyle name="Uwaga 3" xfId="38838" hidden="1"/>
    <cellStyle name="Uwaga 3" xfId="38827" hidden="1"/>
    <cellStyle name="Uwaga 3" xfId="38825" hidden="1"/>
    <cellStyle name="Uwaga 3" xfId="38823" hidden="1"/>
    <cellStyle name="Uwaga 3" xfId="38812" hidden="1"/>
    <cellStyle name="Uwaga 3" xfId="38810" hidden="1"/>
    <cellStyle name="Uwaga 3" xfId="38808" hidden="1"/>
    <cellStyle name="Uwaga 3" xfId="38797" hidden="1"/>
    <cellStyle name="Uwaga 3" xfId="38795" hidden="1"/>
    <cellStyle name="Uwaga 3" xfId="38793" hidden="1"/>
    <cellStyle name="Uwaga 3" xfId="38782" hidden="1"/>
    <cellStyle name="Uwaga 3" xfId="38780" hidden="1"/>
    <cellStyle name="Uwaga 3" xfId="38778" hidden="1"/>
    <cellStyle name="Uwaga 3" xfId="38767" hidden="1"/>
    <cellStyle name="Uwaga 3" xfId="38765" hidden="1"/>
    <cellStyle name="Uwaga 3" xfId="38763" hidden="1"/>
    <cellStyle name="Uwaga 3" xfId="38752" hidden="1"/>
    <cellStyle name="Uwaga 3" xfId="38750" hidden="1"/>
    <cellStyle name="Uwaga 3" xfId="38747" hidden="1"/>
    <cellStyle name="Uwaga 3" xfId="38737" hidden="1"/>
    <cellStyle name="Uwaga 3" xfId="38734" hidden="1"/>
    <cellStyle name="Uwaga 3" xfId="38731" hidden="1"/>
    <cellStyle name="Uwaga 3" xfId="38722" hidden="1"/>
    <cellStyle name="Uwaga 3" xfId="38720" hidden="1"/>
    <cellStyle name="Uwaga 3" xfId="38717" hidden="1"/>
    <cellStyle name="Uwaga 3" xfId="38707" hidden="1"/>
    <cellStyle name="Uwaga 3" xfId="38705" hidden="1"/>
    <cellStyle name="Uwaga 3" xfId="38703" hidden="1"/>
    <cellStyle name="Uwaga 3" xfId="38692" hidden="1"/>
    <cellStyle name="Uwaga 3" xfId="38690" hidden="1"/>
    <cellStyle name="Uwaga 3" xfId="38688" hidden="1"/>
    <cellStyle name="Uwaga 3" xfId="38677" hidden="1"/>
    <cellStyle name="Uwaga 3" xfId="38675" hidden="1"/>
    <cellStyle name="Uwaga 3" xfId="38673" hidden="1"/>
    <cellStyle name="Uwaga 3" xfId="38662" hidden="1"/>
    <cellStyle name="Uwaga 3" xfId="38660" hidden="1"/>
    <cellStyle name="Uwaga 3" xfId="38658" hidden="1"/>
    <cellStyle name="Uwaga 3" xfId="38647" hidden="1"/>
    <cellStyle name="Uwaga 3" xfId="38645" hidden="1"/>
    <cellStyle name="Uwaga 3" xfId="38643" hidden="1"/>
    <cellStyle name="Uwaga 3" xfId="38632" hidden="1"/>
    <cellStyle name="Uwaga 3" xfId="38630" hidden="1"/>
    <cellStyle name="Uwaga 3" xfId="38627" hidden="1"/>
    <cellStyle name="Uwaga 3" xfId="38617" hidden="1"/>
    <cellStyle name="Uwaga 3" xfId="38614" hidden="1"/>
    <cellStyle name="Uwaga 3" xfId="38611" hidden="1"/>
    <cellStyle name="Uwaga 3" xfId="38602" hidden="1"/>
    <cellStyle name="Uwaga 3" xfId="38599" hidden="1"/>
    <cellStyle name="Uwaga 3" xfId="38596" hidden="1"/>
    <cellStyle name="Uwaga 3" xfId="38587" hidden="1"/>
    <cellStyle name="Uwaga 3" xfId="38585" hidden="1"/>
    <cellStyle name="Uwaga 3" xfId="38583" hidden="1"/>
    <cellStyle name="Uwaga 3" xfId="38572" hidden="1"/>
    <cellStyle name="Uwaga 3" xfId="38569" hidden="1"/>
    <cellStyle name="Uwaga 3" xfId="38566" hidden="1"/>
    <cellStyle name="Uwaga 3" xfId="38557" hidden="1"/>
    <cellStyle name="Uwaga 3" xfId="38554" hidden="1"/>
    <cellStyle name="Uwaga 3" xfId="38551" hidden="1"/>
    <cellStyle name="Uwaga 3" xfId="38542" hidden="1"/>
    <cellStyle name="Uwaga 3" xfId="38539" hidden="1"/>
    <cellStyle name="Uwaga 3" xfId="38536" hidden="1"/>
    <cellStyle name="Uwaga 3" xfId="38529" hidden="1"/>
    <cellStyle name="Uwaga 3" xfId="38525" hidden="1"/>
    <cellStyle name="Uwaga 3" xfId="38522" hidden="1"/>
    <cellStyle name="Uwaga 3" xfId="38514" hidden="1"/>
    <cellStyle name="Uwaga 3" xfId="38510" hidden="1"/>
    <cellStyle name="Uwaga 3" xfId="38507" hidden="1"/>
    <cellStyle name="Uwaga 3" xfId="38499" hidden="1"/>
    <cellStyle name="Uwaga 3" xfId="38495" hidden="1"/>
    <cellStyle name="Uwaga 3" xfId="38491" hidden="1"/>
    <cellStyle name="Uwaga 3" xfId="38484" hidden="1"/>
    <cellStyle name="Uwaga 3" xfId="38480" hidden="1"/>
    <cellStyle name="Uwaga 3" xfId="38477" hidden="1"/>
    <cellStyle name="Uwaga 3" xfId="38469" hidden="1"/>
    <cellStyle name="Uwaga 3" xfId="38465" hidden="1"/>
    <cellStyle name="Uwaga 3" xfId="38462" hidden="1"/>
    <cellStyle name="Uwaga 3" xfId="38453" hidden="1"/>
    <cellStyle name="Uwaga 3" xfId="38448" hidden="1"/>
    <cellStyle name="Uwaga 3" xfId="38444" hidden="1"/>
    <cellStyle name="Uwaga 3" xfId="38438" hidden="1"/>
    <cellStyle name="Uwaga 3" xfId="38433" hidden="1"/>
    <cellStyle name="Uwaga 3" xfId="38429" hidden="1"/>
    <cellStyle name="Uwaga 3" xfId="38423" hidden="1"/>
    <cellStyle name="Uwaga 3" xfId="38418" hidden="1"/>
    <cellStyle name="Uwaga 3" xfId="38414" hidden="1"/>
    <cellStyle name="Uwaga 3" xfId="38409" hidden="1"/>
    <cellStyle name="Uwaga 3" xfId="38405" hidden="1"/>
    <cellStyle name="Uwaga 3" xfId="38401" hidden="1"/>
    <cellStyle name="Uwaga 3" xfId="38394" hidden="1"/>
    <cellStyle name="Uwaga 3" xfId="38389" hidden="1"/>
    <cellStyle name="Uwaga 3" xfId="38385" hidden="1"/>
    <cellStyle name="Uwaga 3" xfId="38378" hidden="1"/>
    <cellStyle name="Uwaga 3" xfId="38373" hidden="1"/>
    <cellStyle name="Uwaga 3" xfId="38369" hidden="1"/>
    <cellStyle name="Uwaga 3" xfId="38364" hidden="1"/>
    <cellStyle name="Uwaga 3" xfId="38359" hidden="1"/>
    <cellStyle name="Uwaga 3" xfId="38355" hidden="1"/>
    <cellStyle name="Uwaga 3" xfId="38349" hidden="1"/>
    <cellStyle name="Uwaga 3" xfId="38345" hidden="1"/>
    <cellStyle name="Uwaga 3" xfId="38342" hidden="1"/>
    <cellStyle name="Uwaga 3" xfId="38335" hidden="1"/>
    <cellStyle name="Uwaga 3" xfId="38330" hidden="1"/>
    <cellStyle name="Uwaga 3" xfId="38325" hidden="1"/>
    <cellStyle name="Uwaga 3" xfId="38319" hidden="1"/>
    <cellStyle name="Uwaga 3" xfId="38314" hidden="1"/>
    <cellStyle name="Uwaga 3" xfId="38309" hidden="1"/>
    <cellStyle name="Uwaga 3" xfId="38304" hidden="1"/>
    <cellStyle name="Uwaga 3" xfId="38299" hidden="1"/>
    <cellStyle name="Uwaga 3" xfId="38294" hidden="1"/>
    <cellStyle name="Uwaga 3" xfId="38290" hidden="1"/>
    <cellStyle name="Uwaga 3" xfId="38286" hidden="1"/>
    <cellStyle name="Uwaga 3" xfId="38281" hidden="1"/>
    <cellStyle name="Uwaga 3" xfId="38274" hidden="1"/>
    <cellStyle name="Uwaga 3" xfId="38269" hidden="1"/>
    <cellStyle name="Uwaga 3" xfId="38264" hidden="1"/>
    <cellStyle name="Uwaga 3" xfId="38258" hidden="1"/>
    <cellStyle name="Uwaga 3" xfId="38253" hidden="1"/>
    <cellStyle name="Uwaga 3" xfId="38249" hidden="1"/>
    <cellStyle name="Uwaga 3" xfId="38244" hidden="1"/>
    <cellStyle name="Uwaga 3" xfId="38239" hidden="1"/>
    <cellStyle name="Uwaga 3" xfId="38234" hidden="1"/>
    <cellStyle name="Uwaga 3" xfId="38230" hidden="1"/>
    <cellStyle name="Uwaga 3" xfId="38225" hidden="1"/>
    <cellStyle name="Uwaga 3" xfId="38220" hidden="1"/>
    <cellStyle name="Uwaga 3" xfId="38215" hidden="1"/>
    <cellStyle name="Uwaga 3" xfId="38211" hidden="1"/>
    <cellStyle name="Uwaga 3" xfId="38207" hidden="1"/>
    <cellStyle name="Uwaga 3" xfId="38200" hidden="1"/>
    <cellStyle name="Uwaga 3" xfId="38196" hidden="1"/>
    <cellStyle name="Uwaga 3" xfId="38191" hidden="1"/>
    <cellStyle name="Uwaga 3" xfId="38185" hidden="1"/>
    <cellStyle name="Uwaga 3" xfId="38181" hidden="1"/>
    <cellStyle name="Uwaga 3" xfId="38176" hidden="1"/>
    <cellStyle name="Uwaga 3" xfId="38170" hidden="1"/>
    <cellStyle name="Uwaga 3" xfId="38166" hidden="1"/>
    <cellStyle name="Uwaga 3" xfId="38162" hidden="1"/>
    <cellStyle name="Uwaga 3" xfId="38155" hidden="1"/>
    <cellStyle name="Uwaga 3" xfId="38151" hidden="1"/>
    <cellStyle name="Uwaga 3" xfId="38147" hidden="1"/>
    <cellStyle name="Uwaga 3" xfId="39011" hidden="1"/>
    <cellStyle name="Uwaga 3" xfId="39009" hidden="1"/>
    <cellStyle name="Uwaga 3" xfId="39007" hidden="1"/>
    <cellStyle name="Uwaga 3" xfId="38994" hidden="1"/>
    <cellStyle name="Uwaga 3" xfId="38993" hidden="1"/>
    <cellStyle name="Uwaga 3" xfId="38992" hidden="1"/>
    <cellStyle name="Uwaga 3" xfId="38979" hidden="1"/>
    <cellStyle name="Uwaga 3" xfId="38978" hidden="1"/>
    <cellStyle name="Uwaga 3" xfId="38977" hidden="1"/>
    <cellStyle name="Uwaga 3" xfId="38965" hidden="1"/>
    <cellStyle name="Uwaga 3" xfId="38963" hidden="1"/>
    <cellStyle name="Uwaga 3" xfId="38962" hidden="1"/>
    <cellStyle name="Uwaga 3" xfId="38949" hidden="1"/>
    <cellStyle name="Uwaga 3" xfId="38948" hidden="1"/>
    <cellStyle name="Uwaga 3" xfId="38947" hidden="1"/>
    <cellStyle name="Uwaga 3" xfId="38935" hidden="1"/>
    <cellStyle name="Uwaga 3" xfId="38933" hidden="1"/>
    <cellStyle name="Uwaga 3" xfId="38931" hidden="1"/>
    <cellStyle name="Uwaga 3" xfId="38920" hidden="1"/>
    <cellStyle name="Uwaga 3" xfId="38918" hidden="1"/>
    <cellStyle name="Uwaga 3" xfId="38916" hidden="1"/>
    <cellStyle name="Uwaga 3" xfId="38905" hidden="1"/>
    <cellStyle name="Uwaga 3" xfId="38903" hidden="1"/>
    <cellStyle name="Uwaga 3" xfId="38901" hidden="1"/>
    <cellStyle name="Uwaga 3" xfId="38890" hidden="1"/>
    <cellStyle name="Uwaga 3" xfId="38888" hidden="1"/>
    <cellStyle name="Uwaga 3" xfId="38886" hidden="1"/>
    <cellStyle name="Uwaga 3" xfId="38875" hidden="1"/>
    <cellStyle name="Uwaga 3" xfId="38873" hidden="1"/>
    <cellStyle name="Uwaga 3" xfId="38871" hidden="1"/>
    <cellStyle name="Uwaga 3" xfId="38860" hidden="1"/>
    <cellStyle name="Uwaga 3" xfId="38858" hidden="1"/>
    <cellStyle name="Uwaga 3" xfId="38856" hidden="1"/>
    <cellStyle name="Uwaga 3" xfId="38845" hidden="1"/>
    <cellStyle name="Uwaga 3" xfId="38843" hidden="1"/>
    <cellStyle name="Uwaga 3" xfId="38841" hidden="1"/>
    <cellStyle name="Uwaga 3" xfId="38830" hidden="1"/>
    <cellStyle name="Uwaga 3" xfId="38828" hidden="1"/>
    <cellStyle name="Uwaga 3" xfId="38826" hidden="1"/>
    <cellStyle name="Uwaga 3" xfId="38815" hidden="1"/>
    <cellStyle name="Uwaga 3" xfId="38813" hidden="1"/>
    <cellStyle name="Uwaga 3" xfId="38811" hidden="1"/>
    <cellStyle name="Uwaga 3" xfId="38800" hidden="1"/>
    <cellStyle name="Uwaga 3" xfId="38798" hidden="1"/>
    <cellStyle name="Uwaga 3" xfId="38796" hidden="1"/>
    <cellStyle name="Uwaga 3" xfId="38785" hidden="1"/>
    <cellStyle name="Uwaga 3" xfId="38783" hidden="1"/>
    <cellStyle name="Uwaga 3" xfId="38781" hidden="1"/>
    <cellStyle name="Uwaga 3" xfId="38770" hidden="1"/>
    <cellStyle name="Uwaga 3" xfId="38768" hidden="1"/>
    <cellStyle name="Uwaga 3" xfId="38766" hidden="1"/>
    <cellStyle name="Uwaga 3" xfId="38755" hidden="1"/>
    <cellStyle name="Uwaga 3" xfId="38753" hidden="1"/>
    <cellStyle name="Uwaga 3" xfId="38751" hidden="1"/>
    <cellStyle name="Uwaga 3" xfId="38740" hidden="1"/>
    <cellStyle name="Uwaga 3" xfId="38738" hidden="1"/>
    <cellStyle name="Uwaga 3" xfId="38736" hidden="1"/>
    <cellStyle name="Uwaga 3" xfId="38725" hidden="1"/>
    <cellStyle name="Uwaga 3" xfId="38723" hidden="1"/>
    <cellStyle name="Uwaga 3" xfId="38721" hidden="1"/>
    <cellStyle name="Uwaga 3" xfId="38710" hidden="1"/>
    <cellStyle name="Uwaga 3" xfId="38708" hidden="1"/>
    <cellStyle name="Uwaga 3" xfId="38706" hidden="1"/>
    <cellStyle name="Uwaga 3" xfId="38695" hidden="1"/>
    <cellStyle name="Uwaga 3" xfId="38693" hidden="1"/>
    <cellStyle name="Uwaga 3" xfId="38691" hidden="1"/>
    <cellStyle name="Uwaga 3" xfId="38680" hidden="1"/>
    <cellStyle name="Uwaga 3" xfId="38678" hidden="1"/>
    <cellStyle name="Uwaga 3" xfId="38676" hidden="1"/>
    <cellStyle name="Uwaga 3" xfId="38665" hidden="1"/>
    <cellStyle name="Uwaga 3" xfId="38663" hidden="1"/>
    <cellStyle name="Uwaga 3" xfId="38661" hidden="1"/>
    <cellStyle name="Uwaga 3" xfId="38650" hidden="1"/>
    <cellStyle name="Uwaga 3" xfId="38648" hidden="1"/>
    <cellStyle name="Uwaga 3" xfId="38646" hidden="1"/>
    <cellStyle name="Uwaga 3" xfId="38635" hidden="1"/>
    <cellStyle name="Uwaga 3" xfId="38633" hidden="1"/>
    <cellStyle name="Uwaga 3" xfId="38631" hidden="1"/>
    <cellStyle name="Uwaga 3" xfId="38620" hidden="1"/>
    <cellStyle name="Uwaga 3" xfId="38618" hidden="1"/>
    <cellStyle name="Uwaga 3" xfId="38615" hidden="1"/>
    <cellStyle name="Uwaga 3" xfId="38605" hidden="1"/>
    <cellStyle name="Uwaga 3" xfId="38603" hidden="1"/>
    <cellStyle name="Uwaga 3" xfId="38601" hidden="1"/>
    <cellStyle name="Uwaga 3" xfId="38590" hidden="1"/>
    <cellStyle name="Uwaga 3" xfId="38588" hidden="1"/>
    <cellStyle name="Uwaga 3" xfId="38586" hidden="1"/>
    <cellStyle name="Uwaga 3" xfId="38575" hidden="1"/>
    <cellStyle name="Uwaga 3" xfId="38573" hidden="1"/>
    <cellStyle name="Uwaga 3" xfId="38570" hidden="1"/>
    <cellStyle name="Uwaga 3" xfId="38560" hidden="1"/>
    <cellStyle name="Uwaga 3" xfId="38558" hidden="1"/>
    <cellStyle name="Uwaga 3" xfId="38555" hidden="1"/>
    <cellStyle name="Uwaga 3" xfId="38545" hidden="1"/>
    <cellStyle name="Uwaga 3" xfId="38543" hidden="1"/>
    <cellStyle name="Uwaga 3" xfId="38540" hidden="1"/>
    <cellStyle name="Uwaga 3" xfId="38531" hidden="1"/>
    <cellStyle name="Uwaga 3" xfId="38528" hidden="1"/>
    <cellStyle name="Uwaga 3" xfId="38524" hidden="1"/>
    <cellStyle name="Uwaga 3" xfId="38516" hidden="1"/>
    <cellStyle name="Uwaga 3" xfId="38513" hidden="1"/>
    <cellStyle name="Uwaga 3" xfId="38509" hidden="1"/>
    <cellStyle name="Uwaga 3" xfId="38501" hidden="1"/>
    <cellStyle name="Uwaga 3" xfId="38498" hidden="1"/>
    <cellStyle name="Uwaga 3" xfId="38494" hidden="1"/>
    <cellStyle name="Uwaga 3" xfId="38486" hidden="1"/>
    <cellStyle name="Uwaga 3" xfId="38483" hidden="1"/>
    <cellStyle name="Uwaga 3" xfId="38479" hidden="1"/>
    <cellStyle name="Uwaga 3" xfId="38471" hidden="1"/>
    <cellStyle name="Uwaga 3" xfId="38468" hidden="1"/>
    <cellStyle name="Uwaga 3" xfId="38464" hidden="1"/>
    <cellStyle name="Uwaga 3" xfId="38456" hidden="1"/>
    <cellStyle name="Uwaga 3" xfId="38452" hidden="1"/>
    <cellStyle name="Uwaga 3" xfId="38447" hidden="1"/>
    <cellStyle name="Uwaga 3" xfId="38441" hidden="1"/>
    <cellStyle name="Uwaga 3" xfId="38437" hidden="1"/>
    <cellStyle name="Uwaga 3" xfId="38432" hidden="1"/>
    <cellStyle name="Uwaga 3" xfId="38426" hidden="1"/>
    <cellStyle name="Uwaga 3" xfId="38422" hidden="1"/>
    <cellStyle name="Uwaga 3" xfId="38417" hidden="1"/>
    <cellStyle name="Uwaga 3" xfId="38411" hidden="1"/>
    <cellStyle name="Uwaga 3" xfId="38408" hidden="1"/>
    <cellStyle name="Uwaga 3" xfId="38404" hidden="1"/>
    <cellStyle name="Uwaga 3" xfId="38396" hidden="1"/>
    <cellStyle name="Uwaga 3" xfId="38393" hidden="1"/>
    <cellStyle name="Uwaga 3" xfId="38388" hidden="1"/>
    <cellStyle name="Uwaga 3" xfId="38381" hidden="1"/>
    <cellStyle name="Uwaga 3" xfId="38377" hidden="1"/>
    <cellStyle name="Uwaga 3" xfId="38372" hidden="1"/>
    <cellStyle name="Uwaga 3" xfId="38366" hidden="1"/>
    <cellStyle name="Uwaga 3" xfId="38362" hidden="1"/>
    <cellStyle name="Uwaga 3" xfId="38357" hidden="1"/>
    <cellStyle name="Uwaga 3" xfId="38351" hidden="1"/>
    <cellStyle name="Uwaga 3" xfId="38348" hidden="1"/>
    <cellStyle name="Uwaga 3" xfId="38344" hidden="1"/>
    <cellStyle name="Uwaga 3" xfId="38336" hidden="1"/>
    <cellStyle name="Uwaga 3" xfId="38331" hidden="1"/>
    <cellStyle name="Uwaga 3" xfId="38326" hidden="1"/>
    <cellStyle name="Uwaga 3" xfId="38321" hidden="1"/>
    <cellStyle name="Uwaga 3" xfId="38316" hidden="1"/>
    <cellStyle name="Uwaga 3" xfId="38311" hidden="1"/>
    <cellStyle name="Uwaga 3" xfId="38306" hidden="1"/>
    <cellStyle name="Uwaga 3" xfId="38301" hidden="1"/>
    <cellStyle name="Uwaga 3" xfId="38296" hidden="1"/>
    <cellStyle name="Uwaga 3" xfId="38291" hidden="1"/>
    <cellStyle name="Uwaga 3" xfId="38287" hidden="1"/>
    <cellStyle name="Uwaga 3" xfId="38282" hidden="1"/>
    <cellStyle name="Uwaga 3" xfId="38275" hidden="1"/>
    <cellStyle name="Uwaga 3" xfId="38270" hidden="1"/>
    <cellStyle name="Uwaga 3" xfId="38265" hidden="1"/>
    <cellStyle name="Uwaga 3" xfId="38260" hidden="1"/>
    <cellStyle name="Uwaga 3" xfId="38255" hidden="1"/>
    <cellStyle name="Uwaga 3" xfId="38250" hidden="1"/>
    <cellStyle name="Uwaga 3" xfId="38245" hidden="1"/>
    <cellStyle name="Uwaga 3" xfId="38240" hidden="1"/>
    <cellStyle name="Uwaga 3" xfId="38235" hidden="1"/>
    <cellStyle name="Uwaga 3" xfId="38231" hidden="1"/>
    <cellStyle name="Uwaga 3" xfId="38226" hidden="1"/>
    <cellStyle name="Uwaga 3" xfId="38221" hidden="1"/>
    <cellStyle name="Uwaga 3" xfId="38216" hidden="1"/>
    <cellStyle name="Uwaga 3" xfId="38212" hidden="1"/>
    <cellStyle name="Uwaga 3" xfId="38208" hidden="1"/>
    <cellStyle name="Uwaga 3" xfId="38201" hidden="1"/>
    <cellStyle name="Uwaga 3" xfId="38197" hidden="1"/>
    <cellStyle name="Uwaga 3" xfId="38192" hidden="1"/>
    <cellStyle name="Uwaga 3" xfId="38186" hidden="1"/>
    <cellStyle name="Uwaga 3" xfId="38182" hidden="1"/>
    <cellStyle name="Uwaga 3" xfId="38177" hidden="1"/>
    <cellStyle name="Uwaga 3" xfId="38171" hidden="1"/>
    <cellStyle name="Uwaga 3" xfId="38167" hidden="1"/>
    <cellStyle name="Uwaga 3" xfId="38163" hidden="1"/>
    <cellStyle name="Uwaga 3" xfId="38156" hidden="1"/>
    <cellStyle name="Uwaga 3" xfId="38152" hidden="1"/>
    <cellStyle name="Uwaga 3" xfId="38148" hidden="1"/>
    <cellStyle name="Uwaga 3" xfId="39015" hidden="1"/>
    <cellStyle name="Uwaga 3" xfId="39014" hidden="1"/>
    <cellStyle name="Uwaga 3" xfId="39012" hidden="1"/>
    <cellStyle name="Uwaga 3" xfId="38999" hidden="1"/>
    <cellStyle name="Uwaga 3" xfId="38997" hidden="1"/>
    <cellStyle name="Uwaga 3" xfId="38995" hidden="1"/>
    <cellStyle name="Uwaga 3" xfId="38985" hidden="1"/>
    <cellStyle name="Uwaga 3" xfId="38983" hidden="1"/>
    <cellStyle name="Uwaga 3" xfId="38981" hidden="1"/>
    <cellStyle name="Uwaga 3" xfId="38970" hidden="1"/>
    <cellStyle name="Uwaga 3" xfId="38968" hidden="1"/>
    <cellStyle name="Uwaga 3" xfId="38966" hidden="1"/>
    <cellStyle name="Uwaga 3" xfId="38953" hidden="1"/>
    <cellStyle name="Uwaga 3" xfId="38951" hidden="1"/>
    <cellStyle name="Uwaga 3" xfId="38950" hidden="1"/>
    <cellStyle name="Uwaga 3" xfId="38937" hidden="1"/>
    <cellStyle name="Uwaga 3" xfId="38936" hidden="1"/>
    <cellStyle name="Uwaga 3" xfId="38934" hidden="1"/>
    <cellStyle name="Uwaga 3" xfId="38922" hidden="1"/>
    <cellStyle name="Uwaga 3" xfId="38921" hidden="1"/>
    <cellStyle name="Uwaga 3" xfId="38919" hidden="1"/>
    <cellStyle name="Uwaga 3" xfId="38907" hidden="1"/>
    <cellStyle name="Uwaga 3" xfId="38906" hidden="1"/>
    <cellStyle name="Uwaga 3" xfId="38904" hidden="1"/>
    <cellStyle name="Uwaga 3" xfId="38892" hidden="1"/>
    <cellStyle name="Uwaga 3" xfId="38891" hidden="1"/>
    <cellStyle name="Uwaga 3" xfId="38889" hidden="1"/>
    <cellStyle name="Uwaga 3" xfId="38877" hidden="1"/>
    <cellStyle name="Uwaga 3" xfId="38876" hidden="1"/>
    <cellStyle name="Uwaga 3" xfId="38874" hidden="1"/>
    <cellStyle name="Uwaga 3" xfId="38862" hidden="1"/>
    <cellStyle name="Uwaga 3" xfId="38861" hidden="1"/>
    <cellStyle name="Uwaga 3" xfId="38859" hidden="1"/>
    <cellStyle name="Uwaga 3" xfId="38847" hidden="1"/>
    <cellStyle name="Uwaga 3" xfId="38846" hidden="1"/>
    <cellStyle name="Uwaga 3" xfId="38844" hidden="1"/>
    <cellStyle name="Uwaga 3" xfId="38832" hidden="1"/>
    <cellStyle name="Uwaga 3" xfId="38831" hidden="1"/>
    <cellStyle name="Uwaga 3" xfId="38829" hidden="1"/>
    <cellStyle name="Uwaga 3" xfId="38817" hidden="1"/>
    <cellStyle name="Uwaga 3" xfId="38816" hidden="1"/>
    <cellStyle name="Uwaga 3" xfId="38814" hidden="1"/>
    <cellStyle name="Uwaga 3" xfId="38802" hidden="1"/>
    <cellStyle name="Uwaga 3" xfId="38801" hidden="1"/>
    <cellStyle name="Uwaga 3" xfId="38799" hidden="1"/>
    <cellStyle name="Uwaga 3" xfId="38787" hidden="1"/>
    <cellStyle name="Uwaga 3" xfId="38786" hidden="1"/>
    <cellStyle name="Uwaga 3" xfId="38784" hidden="1"/>
    <cellStyle name="Uwaga 3" xfId="38772" hidden="1"/>
    <cellStyle name="Uwaga 3" xfId="38771" hidden="1"/>
    <cellStyle name="Uwaga 3" xfId="38769" hidden="1"/>
    <cellStyle name="Uwaga 3" xfId="38757" hidden="1"/>
    <cellStyle name="Uwaga 3" xfId="38756" hidden="1"/>
    <cellStyle name="Uwaga 3" xfId="38754" hidden="1"/>
    <cellStyle name="Uwaga 3" xfId="38742" hidden="1"/>
    <cellStyle name="Uwaga 3" xfId="38741" hidden="1"/>
    <cellStyle name="Uwaga 3" xfId="38739" hidden="1"/>
    <cellStyle name="Uwaga 3" xfId="38727" hidden="1"/>
    <cellStyle name="Uwaga 3" xfId="38726" hidden="1"/>
    <cellStyle name="Uwaga 3" xfId="38724" hidden="1"/>
    <cellStyle name="Uwaga 3" xfId="38712" hidden="1"/>
    <cellStyle name="Uwaga 3" xfId="38711" hidden="1"/>
    <cellStyle name="Uwaga 3" xfId="38709" hidden="1"/>
    <cellStyle name="Uwaga 3" xfId="38697" hidden="1"/>
    <cellStyle name="Uwaga 3" xfId="38696" hidden="1"/>
    <cellStyle name="Uwaga 3" xfId="38694" hidden="1"/>
    <cellStyle name="Uwaga 3" xfId="38682" hidden="1"/>
    <cellStyle name="Uwaga 3" xfId="38681" hidden="1"/>
    <cellStyle name="Uwaga 3" xfId="38679" hidden="1"/>
    <cellStyle name="Uwaga 3" xfId="38667" hidden="1"/>
    <cellStyle name="Uwaga 3" xfId="38666" hidden="1"/>
    <cellStyle name="Uwaga 3" xfId="38664" hidden="1"/>
    <cellStyle name="Uwaga 3" xfId="38652" hidden="1"/>
    <cellStyle name="Uwaga 3" xfId="38651" hidden="1"/>
    <cellStyle name="Uwaga 3" xfId="38649" hidden="1"/>
    <cellStyle name="Uwaga 3" xfId="38637" hidden="1"/>
    <cellStyle name="Uwaga 3" xfId="38636" hidden="1"/>
    <cellStyle name="Uwaga 3" xfId="38634" hidden="1"/>
    <cellStyle name="Uwaga 3" xfId="38622" hidden="1"/>
    <cellStyle name="Uwaga 3" xfId="38621" hidden="1"/>
    <cellStyle name="Uwaga 3" xfId="38619" hidden="1"/>
    <cellStyle name="Uwaga 3" xfId="38607" hidden="1"/>
    <cellStyle name="Uwaga 3" xfId="38606" hidden="1"/>
    <cellStyle name="Uwaga 3" xfId="38604" hidden="1"/>
    <cellStyle name="Uwaga 3" xfId="38592" hidden="1"/>
    <cellStyle name="Uwaga 3" xfId="38591" hidden="1"/>
    <cellStyle name="Uwaga 3" xfId="38589" hidden="1"/>
    <cellStyle name="Uwaga 3" xfId="38577" hidden="1"/>
    <cellStyle name="Uwaga 3" xfId="38576" hidden="1"/>
    <cellStyle name="Uwaga 3" xfId="38574" hidden="1"/>
    <cellStyle name="Uwaga 3" xfId="38562" hidden="1"/>
    <cellStyle name="Uwaga 3" xfId="38561" hidden="1"/>
    <cellStyle name="Uwaga 3" xfId="38559" hidden="1"/>
    <cellStyle name="Uwaga 3" xfId="38547" hidden="1"/>
    <cellStyle name="Uwaga 3" xfId="38546" hidden="1"/>
    <cellStyle name="Uwaga 3" xfId="38544" hidden="1"/>
    <cellStyle name="Uwaga 3" xfId="38532" hidden="1"/>
    <cellStyle name="Uwaga 3" xfId="38530" hidden="1"/>
    <cellStyle name="Uwaga 3" xfId="38527" hidden="1"/>
    <cellStyle name="Uwaga 3" xfId="38517" hidden="1"/>
    <cellStyle name="Uwaga 3" xfId="38515" hidden="1"/>
    <cellStyle name="Uwaga 3" xfId="38512" hidden="1"/>
    <cellStyle name="Uwaga 3" xfId="38502" hidden="1"/>
    <cellStyle name="Uwaga 3" xfId="38500" hidden="1"/>
    <cellStyle name="Uwaga 3" xfId="38497" hidden="1"/>
    <cellStyle name="Uwaga 3" xfId="38487" hidden="1"/>
    <cellStyle name="Uwaga 3" xfId="38485" hidden="1"/>
    <cellStyle name="Uwaga 3" xfId="38482" hidden="1"/>
    <cellStyle name="Uwaga 3" xfId="38472" hidden="1"/>
    <cellStyle name="Uwaga 3" xfId="38470" hidden="1"/>
    <cellStyle name="Uwaga 3" xfId="38467" hidden="1"/>
    <cellStyle name="Uwaga 3" xfId="38457" hidden="1"/>
    <cellStyle name="Uwaga 3" xfId="38455" hidden="1"/>
    <cellStyle name="Uwaga 3" xfId="38451" hidden="1"/>
    <cellStyle name="Uwaga 3" xfId="38442" hidden="1"/>
    <cellStyle name="Uwaga 3" xfId="38439" hidden="1"/>
    <cellStyle name="Uwaga 3" xfId="38435" hidden="1"/>
    <cellStyle name="Uwaga 3" xfId="38427" hidden="1"/>
    <cellStyle name="Uwaga 3" xfId="38425" hidden="1"/>
    <cellStyle name="Uwaga 3" xfId="38421" hidden="1"/>
    <cellStyle name="Uwaga 3" xfId="38412" hidden="1"/>
    <cellStyle name="Uwaga 3" xfId="38410" hidden="1"/>
    <cellStyle name="Uwaga 3" xfId="38407" hidden="1"/>
    <cellStyle name="Uwaga 3" xfId="38397" hidden="1"/>
    <cellStyle name="Uwaga 3" xfId="38395" hidden="1"/>
    <cellStyle name="Uwaga 3" xfId="38390" hidden="1"/>
    <cellStyle name="Uwaga 3" xfId="38382" hidden="1"/>
    <cellStyle name="Uwaga 3" xfId="38380" hidden="1"/>
    <cellStyle name="Uwaga 3" xfId="38375" hidden="1"/>
    <cellStyle name="Uwaga 3" xfId="38367" hidden="1"/>
    <cellStyle name="Uwaga 3" xfId="38365" hidden="1"/>
    <cellStyle name="Uwaga 3" xfId="38360" hidden="1"/>
    <cellStyle name="Uwaga 3" xfId="38352" hidden="1"/>
    <cellStyle name="Uwaga 3" xfId="38350" hidden="1"/>
    <cellStyle name="Uwaga 3" xfId="38346" hidden="1"/>
    <cellStyle name="Uwaga 3" xfId="38337" hidden="1"/>
    <cellStyle name="Uwaga 3" xfId="38334" hidden="1"/>
    <cellStyle name="Uwaga 3" xfId="38329" hidden="1"/>
    <cellStyle name="Uwaga 3" xfId="38322" hidden="1"/>
    <cellStyle name="Uwaga 3" xfId="38318" hidden="1"/>
    <cellStyle name="Uwaga 3" xfId="38313" hidden="1"/>
    <cellStyle name="Uwaga 3" xfId="38307" hidden="1"/>
    <cellStyle name="Uwaga 3" xfId="38303" hidden="1"/>
    <cellStyle name="Uwaga 3" xfId="38298" hidden="1"/>
    <cellStyle name="Uwaga 3" xfId="38292" hidden="1"/>
    <cellStyle name="Uwaga 3" xfId="38289" hidden="1"/>
    <cellStyle name="Uwaga 3" xfId="38285" hidden="1"/>
    <cellStyle name="Uwaga 3" xfId="38276" hidden="1"/>
    <cellStyle name="Uwaga 3" xfId="38271" hidden="1"/>
    <cellStyle name="Uwaga 3" xfId="38266" hidden="1"/>
    <cellStyle name="Uwaga 3" xfId="38261" hidden="1"/>
    <cellStyle name="Uwaga 3" xfId="38256" hidden="1"/>
    <cellStyle name="Uwaga 3" xfId="38251" hidden="1"/>
    <cellStyle name="Uwaga 3" xfId="38246" hidden="1"/>
    <cellStyle name="Uwaga 3" xfId="38241" hidden="1"/>
    <cellStyle name="Uwaga 3" xfId="38236" hidden="1"/>
    <cellStyle name="Uwaga 3" xfId="38232" hidden="1"/>
    <cellStyle name="Uwaga 3" xfId="38227" hidden="1"/>
    <cellStyle name="Uwaga 3" xfId="38222" hidden="1"/>
    <cellStyle name="Uwaga 3" xfId="38217" hidden="1"/>
    <cellStyle name="Uwaga 3" xfId="38213" hidden="1"/>
    <cellStyle name="Uwaga 3" xfId="38209" hidden="1"/>
    <cellStyle name="Uwaga 3" xfId="38202" hidden="1"/>
    <cellStyle name="Uwaga 3" xfId="38198" hidden="1"/>
    <cellStyle name="Uwaga 3" xfId="38193" hidden="1"/>
    <cellStyle name="Uwaga 3" xfId="38187" hidden="1"/>
    <cellStyle name="Uwaga 3" xfId="38183" hidden="1"/>
    <cellStyle name="Uwaga 3" xfId="38178" hidden="1"/>
    <cellStyle name="Uwaga 3" xfId="38172" hidden="1"/>
    <cellStyle name="Uwaga 3" xfId="38168" hidden="1"/>
    <cellStyle name="Uwaga 3" xfId="38164" hidden="1"/>
    <cellStyle name="Uwaga 3" xfId="38157" hidden="1"/>
    <cellStyle name="Uwaga 3" xfId="38153" hidden="1"/>
    <cellStyle name="Uwaga 3" xfId="38149" hidden="1"/>
    <cellStyle name="Uwaga 3" xfId="37099" hidden="1"/>
    <cellStyle name="Uwaga 3" xfId="37095" hidden="1"/>
    <cellStyle name="Uwaga 3" xfId="37091" hidden="1"/>
    <cellStyle name="Uwaga 3" xfId="37051" hidden="1"/>
    <cellStyle name="Uwaga 3" xfId="37047" hidden="1"/>
    <cellStyle name="Uwaga 3" xfId="37043" hidden="1"/>
    <cellStyle name="Uwaga 3" xfId="37014" hidden="1"/>
    <cellStyle name="Uwaga 3" xfId="37009" hidden="1"/>
    <cellStyle name="Uwaga 3" xfId="37006" hidden="1"/>
    <cellStyle name="Uwaga 3" xfId="36978" hidden="1"/>
    <cellStyle name="Uwaga 3" xfId="36976" hidden="1"/>
    <cellStyle name="Uwaga 3" xfId="36972" hidden="1"/>
    <cellStyle name="Uwaga 3" xfId="36935" hidden="1"/>
    <cellStyle name="Uwaga 3" xfId="36932" hidden="1"/>
    <cellStyle name="Uwaga 3" xfId="36927" hidden="1"/>
    <cellStyle name="Uwaga 3" xfId="36886" hidden="1"/>
    <cellStyle name="Uwaga 3" xfId="36882" hidden="1"/>
    <cellStyle name="Uwaga 3" xfId="36878" hidden="1"/>
    <cellStyle name="Uwaga 3" xfId="36845" hidden="1"/>
    <cellStyle name="Uwaga 3" xfId="36840" hidden="1"/>
    <cellStyle name="Uwaga 3" xfId="36836" hidden="1"/>
    <cellStyle name="Uwaga 3" xfId="36807" hidden="1"/>
    <cellStyle name="Uwaga 3" xfId="36804" hidden="1"/>
    <cellStyle name="Uwaga 3" xfId="36798" hidden="1"/>
    <cellStyle name="Uwaga 3" xfId="36771" hidden="1"/>
    <cellStyle name="Uwaga 3" xfId="36766" hidden="1"/>
    <cellStyle name="Uwaga 3" xfId="36762" hidden="1"/>
    <cellStyle name="Uwaga 3" xfId="36724" hidden="1"/>
    <cellStyle name="Uwaga 3" xfId="36718" hidden="1"/>
    <cellStyle name="Uwaga 3" xfId="36714" hidden="1"/>
    <cellStyle name="Uwaga 3" xfId="36681" hidden="1"/>
    <cellStyle name="Uwaga 3" xfId="36676" hidden="1"/>
    <cellStyle name="Uwaga 3" xfId="36671" hidden="1"/>
    <cellStyle name="Uwaga 3" xfId="36642" hidden="1"/>
    <cellStyle name="Uwaga 3" xfId="36638" hidden="1"/>
    <cellStyle name="Uwaga 3" xfId="36634" hidden="1"/>
    <cellStyle name="Uwaga 3" xfId="36604" hidden="1"/>
    <cellStyle name="Uwaga 3" xfId="36601" hidden="1"/>
    <cellStyle name="Uwaga 3" xfId="36597" hidden="1"/>
    <cellStyle name="Uwaga 3" xfId="36559" hidden="1"/>
    <cellStyle name="Uwaga 3" xfId="36554" hidden="1"/>
    <cellStyle name="Uwaga 3" xfId="36548" hidden="1"/>
    <cellStyle name="Uwaga 3" xfId="36517" hidden="1"/>
    <cellStyle name="Uwaga 3" xfId="36513" hidden="1"/>
    <cellStyle name="Uwaga 3" xfId="36508" hidden="1"/>
    <cellStyle name="Uwaga 3" xfId="36477" hidden="1"/>
    <cellStyle name="Uwaga 3" xfId="36473" hidden="1"/>
    <cellStyle name="Uwaga 3" xfId="36469" hidden="1"/>
    <cellStyle name="Uwaga 3" xfId="36439" hidden="1"/>
    <cellStyle name="Uwaga 3" xfId="36435" hidden="1"/>
    <cellStyle name="Uwaga 3" xfId="36431" hidden="1"/>
    <cellStyle name="Uwaga 3" xfId="36393" hidden="1"/>
    <cellStyle name="Uwaga 3" xfId="36389" hidden="1"/>
    <cellStyle name="Uwaga 3" xfId="36383" hidden="1"/>
    <cellStyle name="Uwaga 3" xfId="36351" hidden="1"/>
    <cellStyle name="Uwaga 3" xfId="36346" hidden="1"/>
    <cellStyle name="Uwaga 3" xfId="36340" hidden="1"/>
    <cellStyle name="Uwaga 3" xfId="36309" hidden="1"/>
    <cellStyle name="Uwaga 3" xfId="36305" hidden="1"/>
    <cellStyle name="Uwaga 3" xfId="36300" hidden="1"/>
    <cellStyle name="Uwaga 3" xfId="36273" hidden="1"/>
    <cellStyle name="Uwaga 3" xfId="36269" hidden="1"/>
    <cellStyle name="Uwaga 3" xfId="36265" hidden="1"/>
    <cellStyle name="Uwaga 3" xfId="36227" hidden="1"/>
    <cellStyle name="Uwaga 3" xfId="36223" hidden="1"/>
    <cellStyle name="Uwaga 3" xfId="36219" hidden="1"/>
    <cellStyle name="Uwaga 3" xfId="36185" hidden="1"/>
    <cellStyle name="Uwaga 3" xfId="36180" hidden="1"/>
    <cellStyle name="Uwaga 3" xfId="36177" hidden="1"/>
    <cellStyle name="Uwaga 3" xfId="36147" hidden="1"/>
    <cellStyle name="Uwaga 3" xfId="36143" hidden="1"/>
    <cellStyle name="Uwaga 3" xfId="36139" hidden="1"/>
    <cellStyle name="Uwaga 3" xfId="36108" hidden="1"/>
    <cellStyle name="Uwaga 3" xfId="36104" hidden="1"/>
    <cellStyle name="Uwaga 3" xfId="36100" hidden="1"/>
    <cellStyle name="Uwaga 3" xfId="36062" hidden="1"/>
    <cellStyle name="Uwaga 3" xfId="36057" hidden="1"/>
    <cellStyle name="Uwaga 3" xfId="36052" hidden="1"/>
    <cellStyle name="Uwaga 3" xfId="36020" hidden="1"/>
    <cellStyle name="Uwaga 3" xfId="36014" hidden="1"/>
    <cellStyle name="Uwaga 3" xfId="36008" hidden="1"/>
    <cellStyle name="Uwaga 3" xfId="35981" hidden="1"/>
    <cellStyle name="Uwaga 3" xfId="35975" hidden="1"/>
    <cellStyle name="Uwaga 3" xfId="35969" hidden="1"/>
    <cellStyle name="Uwaga 3" xfId="35944" hidden="1"/>
    <cellStyle name="Uwaga 3" xfId="35940" hidden="1"/>
    <cellStyle name="Uwaga 3" xfId="35935" hidden="1"/>
    <cellStyle name="Uwaga 3" xfId="35897" hidden="1"/>
    <cellStyle name="Uwaga 3" xfId="35892" hidden="1"/>
    <cellStyle name="Uwaga 3" xfId="35886" hidden="1"/>
    <cellStyle name="Uwaga 3" xfId="35855" hidden="1"/>
    <cellStyle name="Uwaga 3" xfId="35849" hidden="1"/>
    <cellStyle name="Uwaga 3" xfId="35843" hidden="1"/>
    <cellStyle name="Uwaga 3" xfId="35813" hidden="1"/>
    <cellStyle name="Uwaga 3" xfId="35808" hidden="1"/>
    <cellStyle name="Uwaga 3" xfId="35802" hidden="1"/>
    <cellStyle name="Uwaga 3" xfId="35778" hidden="1"/>
    <cellStyle name="Uwaga 3" xfId="35775" hidden="1"/>
    <cellStyle name="Uwaga 3" xfId="35770" hidden="1"/>
    <cellStyle name="Uwaga 3" xfId="35736" hidden="1"/>
    <cellStyle name="Uwaga 3" xfId="35730" hidden="1"/>
    <cellStyle name="Uwaga 3" xfId="35724" hidden="1"/>
    <cellStyle name="Uwaga 3" xfId="35694" hidden="1"/>
    <cellStyle name="Uwaga 3" xfId="35688" hidden="1"/>
    <cellStyle name="Uwaga 3" xfId="35681" hidden="1"/>
    <cellStyle name="Uwaga 3" xfId="35653" hidden="1"/>
    <cellStyle name="Uwaga 3" xfId="35649" hidden="1"/>
    <cellStyle name="Uwaga 3" xfId="35645" hidden="1"/>
    <cellStyle name="Uwaga 3" xfId="35611" hidden="1"/>
    <cellStyle name="Uwaga 3" xfId="35607" hidden="1"/>
    <cellStyle name="Uwaga 3" xfId="35604" hidden="1"/>
    <cellStyle name="Uwaga 3" xfId="35568" hidden="1"/>
    <cellStyle name="Uwaga 3" xfId="35562" hidden="1"/>
    <cellStyle name="Uwaga 3" xfId="35556" hidden="1"/>
    <cellStyle name="Uwaga 3" xfId="35526" hidden="1"/>
    <cellStyle name="Uwaga 3" xfId="35520" hidden="1"/>
    <cellStyle name="Uwaga 3" xfId="35515" hidden="1"/>
    <cellStyle name="Uwaga 3" xfId="35484" hidden="1"/>
    <cellStyle name="Uwaga 3" xfId="35479" hidden="1"/>
    <cellStyle name="Uwaga 3" xfId="35474" hidden="1"/>
    <cellStyle name="Uwaga 3" xfId="35443" hidden="1"/>
    <cellStyle name="Uwaga 3" xfId="35439" hidden="1"/>
    <cellStyle name="Uwaga 3" xfId="35435" hidden="1"/>
    <cellStyle name="Uwaga 3" xfId="35402" hidden="1"/>
    <cellStyle name="Uwaga 3" xfId="35396" hidden="1"/>
    <cellStyle name="Uwaga 3" xfId="35392" hidden="1"/>
    <cellStyle name="Uwaga 3" xfId="35359" hidden="1"/>
    <cellStyle name="Uwaga 3" xfId="35353" hidden="1"/>
    <cellStyle name="Uwaga 3" xfId="35349" hidden="1"/>
    <cellStyle name="Uwaga 3" xfId="35318" hidden="1"/>
    <cellStyle name="Uwaga 3" xfId="35312" hidden="1"/>
    <cellStyle name="Uwaga 3" xfId="35308" hidden="1"/>
    <cellStyle name="Uwaga 3" xfId="35276" hidden="1"/>
    <cellStyle name="Uwaga 3" xfId="35271" hidden="1"/>
    <cellStyle name="Uwaga 3" xfId="35268" hidden="1"/>
    <cellStyle name="Uwaga 3" xfId="35236" hidden="1"/>
    <cellStyle name="Uwaga 3" xfId="35229" hidden="1"/>
    <cellStyle name="Uwaga 3" xfId="35224" hidden="1"/>
    <cellStyle name="Uwaga 3" xfId="35193" hidden="1"/>
    <cellStyle name="Uwaga 3" xfId="35186" hidden="1"/>
    <cellStyle name="Uwaga 3" xfId="35181" hidden="1"/>
    <cellStyle name="Uwaga 3" xfId="35151" hidden="1"/>
    <cellStyle name="Uwaga 3" xfId="35144" hidden="1"/>
    <cellStyle name="Uwaga 3" xfId="35139" hidden="1"/>
    <cellStyle name="Uwaga 3" xfId="35111" hidden="1"/>
    <cellStyle name="Uwaga 3" xfId="35104" hidden="1"/>
    <cellStyle name="Uwaga 3" xfId="35099" hidden="1"/>
    <cellStyle name="Uwaga 3" xfId="35069" hidden="1"/>
    <cellStyle name="Uwaga 3" xfId="35061" hidden="1"/>
    <cellStyle name="Uwaga 3" xfId="35055" hidden="1"/>
    <cellStyle name="Uwaga 3" xfId="35027" hidden="1"/>
    <cellStyle name="Uwaga 3" xfId="35018" hidden="1"/>
    <cellStyle name="Uwaga 3" xfId="35013" hidden="1"/>
    <cellStyle name="Uwaga 3" xfId="34988" hidden="1"/>
    <cellStyle name="Uwaga 3" xfId="34978" hidden="1"/>
    <cellStyle name="Uwaga 3" xfId="34971" hidden="1"/>
    <cellStyle name="Uwaga 3" xfId="34949" hidden="1"/>
    <cellStyle name="Uwaga 3" xfId="34937" hidden="1"/>
    <cellStyle name="Uwaga 3" xfId="34930" hidden="1"/>
    <cellStyle name="Uwaga 3" xfId="34910" hidden="1"/>
    <cellStyle name="Uwaga 3" xfId="34898" hidden="1"/>
    <cellStyle name="Uwaga 3" xfId="34890" hidden="1"/>
    <cellStyle name="Uwaga 3" xfId="34870" hidden="1"/>
    <cellStyle name="Uwaga 3" xfId="34858" hidden="1"/>
    <cellStyle name="Uwaga 3" xfId="34847" hidden="1"/>
    <cellStyle name="Uwaga 3" xfId="34830" hidden="1"/>
    <cellStyle name="Uwaga 3" xfId="34818" hidden="1"/>
    <cellStyle name="Uwaga 3" xfId="34805" hidden="1"/>
    <cellStyle name="Uwaga 3" xfId="34790" hidden="1"/>
    <cellStyle name="Uwaga 3" xfId="34777" hidden="1"/>
    <cellStyle name="Uwaga 3" xfId="34764" hidden="1"/>
    <cellStyle name="Uwaga 3" xfId="34748" hidden="1"/>
    <cellStyle name="Uwaga 3" xfId="34736" hidden="1"/>
    <cellStyle name="Uwaga 3" xfId="19862" hidden="1"/>
    <cellStyle name="Uwaga 3" xfId="39145" hidden="1"/>
    <cellStyle name="Uwaga 3" xfId="39146" hidden="1"/>
    <cellStyle name="Uwaga 3" xfId="39148" hidden="1"/>
    <cellStyle name="Uwaga 3" xfId="39160" hidden="1"/>
    <cellStyle name="Uwaga 3" xfId="39161" hidden="1"/>
    <cellStyle name="Uwaga 3" xfId="39166" hidden="1"/>
    <cellStyle name="Uwaga 3" xfId="39175" hidden="1"/>
    <cellStyle name="Uwaga 3" xfId="39176" hidden="1"/>
    <cellStyle name="Uwaga 3" xfId="39181" hidden="1"/>
    <cellStyle name="Uwaga 3" xfId="39190" hidden="1"/>
    <cellStyle name="Uwaga 3" xfId="39191" hidden="1"/>
    <cellStyle name="Uwaga 3" xfId="39192" hidden="1"/>
    <cellStyle name="Uwaga 3" xfId="39205" hidden="1"/>
    <cellStyle name="Uwaga 3" xfId="39210" hidden="1"/>
    <cellStyle name="Uwaga 3" xfId="39215" hidden="1"/>
    <cellStyle name="Uwaga 3" xfId="39225" hidden="1"/>
    <cellStyle name="Uwaga 3" xfId="39230" hidden="1"/>
    <cellStyle name="Uwaga 3" xfId="39234" hidden="1"/>
    <cellStyle name="Uwaga 3" xfId="39241" hidden="1"/>
    <cellStyle name="Uwaga 3" xfId="39246" hidden="1"/>
    <cellStyle name="Uwaga 3" xfId="39249" hidden="1"/>
    <cellStyle name="Uwaga 3" xfId="39255" hidden="1"/>
    <cellStyle name="Uwaga 3" xfId="39260" hidden="1"/>
    <cellStyle name="Uwaga 3" xfId="39264" hidden="1"/>
    <cellStyle name="Uwaga 3" xfId="39265" hidden="1"/>
    <cellStyle name="Uwaga 3" xfId="39266" hidden="1"/>
    <cellStyle name="Uwaga 3" xfId="39270" hidden="1"/>
    <cellStyle name="Uwaga 3" xfId="39282" hidden="1"/>
    <cellStyle name="Uwaga 3" xfId="39287" hidden="1"/>
    <cellStyle name="Uwaga 3" xfId="39292" hidden="1"/>
    <cellStyle name="Uwaga 3" xfId="39297" hidden="1"/>
    <cellStyle name="Uwaga 3" xfId="39302" hidden="1"/>
    <cellStyle name="Uwaga 3" xfId="39307" hidden="1"/>
    <cellStyle name="Uwaga 3" xfId="39311" hidden="1"/>
    <cellStyle name="Uwaga 3" xfId="39315" hidden="1"/>
    <cellStyle name="Uwaga 3" xfId="39320" hidden="1"/>
    <cellStyle name="Uwaga 3" xfId="39325" hidden="1"/>
    <cellStyle name="Uwaga 3" xfId="39326" hidden="1"/>
    <cellStyle name="Uwaga 3" xfId="39328" hidden="1"/>
    <cellStyle name="Uwaga 3" xfId="39341" hidden="1"/>
    <cellStyle name="Uwaga 3" xfId="39345" hidden="1"/>
    <cellStyle name="Uwaga 3" xfId="39350" hidden="1"/>
    <cellStyle name="Uwaga 3" xfId="39357" hidden="1"/>
    <cellStyle name="Uwaga 3" xfId="39361" hidden="1"/>
    <cellStyle name="Uwaga 3" xfId="39366" hidden="1"/>
    <cellStyle name="Uwaga 3" xfId="39371" hidden="1"/>
    <cellStyle name="Uwaga 3" xfId="39374" hidden="1"/>
    <cellStyle name="Uwaga 3" xfId="39379" hidden="1"/>
    <cellStyle name="Uwaga 3" xfId="39385" hidden="1"/>
    <cellStyle name="Uwaga 3" xfId="39386" hidden="1"/>
    <cellStyle name="Uwaga 3" xfId="39389" hidden="1"/>
    <cellStyle name="Uwaga 3" xfId="39402" hidden="1"/>
    <cellStyle name="Uwaga 3" xfId="39406" hidden="1"/>
    <cellStyle name="Uwaga 3" xfId="39411" hidden="1"/>
    <cellStyle name="Uwaga 3" xfId="39418" hidden="1"/>
    <cellStyle name="Uwaga 3" xfId="39423" hidden="1"/>
    <cellStyle name="Uwaga 3" xfId="39427" hidden="1"/>
    <cellStyle name="Uwaga 3" xfId="39432" hidden="1"/>
    <cellStyle name="Uwaga 3" xfId="39436" hidden="1"/>
    <cellStyle name="Uwaga 3" xfId="39441" hidden="1"/>
    <cellStyle name="Uwaga 3" xfId="39445" hidden="1"/>
    <cellStyle name="Uwaga 3" xfId="39446" hidden="1"/>
    <cellStyle name="Uwaga 3" xfId="39448" hidden="1"/>
    <cellStyle name="Uwaga 3" xfId="39460" hidden="1"/>
    <cellStyle name="Uwaga 3" xfId="39461" hidden="1"/>
    <cellStyle name="Uwaga 3" xfId="39463" hidden="1"/>
    <cellStyle name="Uwaga 3" xfId="39475" hidden="1"/>
    <cellStyle name="Uwaga 3" xfId="39477" hidden="1"/>
    <cellStyle name="Uwaga 3" xfId="39480" hidden="1"/>
    <cellStyle name="Uwaga 3" xfId="39490" hidden="1"/>
    <cellStyle name="Uwaga 3" xfId="39491" hidden="1"/>
    <cellStyle name="Uwaga 3" xfId="39493" hidden="1"/>
    <cellStyle name="Uwaga 3" xfId="39505" hidden="1"/>
    <cellStyle name="Uwaga 3" xfId="39506" hidden="1"/>
    <cellStyle name="Uwaga 3" xfId="39507" hidden="1"/>
    <cellStyle name="Uwaga 3" xfId="39521" hidden="1"/>
    <cellStyle name="Uwaga 3" xfId="39524" hidden="1"/>
    <cellStyle name="Uwaga 3" xfId="39528" hidden="1"/>
    <cellStyle name="Uwaga 3" xfId="39536" hidden="1"/>
    <cellStyle name="Uwaga 3" xfId="39539" hidden="1"/>
    <cellStyle name="Uwaga 3" xfId="39543" hidden="1"/>
    <cellStyle name="Uwaga 3" xfId="39551" hidden="1"/>
    <cellStyle name="Uwaga 3" xfId="39554" hidden="1"/>
    <cellStyle name="Uwaga 3" xfId="39558" hidden="1"/>
    <cellStyle name="Uwaga 3" xfId="39565" hidden="1"/>
    <cellStyle name="Uwaga 3" xfId="39566" hidden="1"/>
    <cellStyle name="Uwaga 3" xfId="39568" hidden="1"/>
    <cellStyle name="Uwaga 3" xfId="39581" hidden="1"/>
    <cellStyle name="Uwaga 3" xfId="39584" hidden="1"/>
    <cellStyle name="Uwaga 3" xfId="39587" hidden="1"/>
    <cellStyle name="Uwaga 3" xfId="39596" hidden="1"/>
    <cellStyle name="Uwaga 3" xfId="39599" hidden="1"/>
    <cellStyle name="Uwaga 3" xfId="39603" hidden="1"/>
    <cellStyle name="Uwaga 3" xfId="39611" hidden="1"/>
    <cellStyle name="Uwaga 3" xfId="39613" hidden="1"/>
    <cellStyle name="Uwaga 3" xfId="39616" hidden="1"/>
    <cellStyle name="Uwaga 3" xfId="39625" hidden="1"/>
    <cellStyle name="Uwaga 3" xfId="39626" hidden="1"/>
    <cellStyle name="Uwaga 3" xfId="39627" hidden="1"/>
    <cellStyle name="Uwaga 3" xfId="39640" hidden="1"/>
    <cellStyle name="Uwaga 3" xfId="39641" hidden="1"/>
    <cellStyle name="Uwaga 3" xfId="39643" hidden="1"/>
    <cellStyle name="Uwaga 3" xfId="39655" hidden="1"/>
    <cellStyle name="Uwaga 3" xfId="39656" hidden="1"/>
    <cellStyle name="Uwaga 3" xfId="39658" hidden="1"/>
    <cellStyle name="Uwaga 3" xfId="39670" hidden="1"/>
    <cellStyle name="Uwaga 3" xfId="39671" hidden="1"/>
    <cellStyle name="Uwaga 3" xfId="39673" hidden="1"/>
    <cellStyle name="Uwaga 3" xfId="39685" hidden="1"/>
    <cellStyle name="Uwaga 3" xfId="39686" hidden="1"/>
    <cellStyle name="Uwaga 3" xfId="39687" hidden="1"/>
    <cellStyle name="Uwaga 3" xfId="39701" hidden="1"/>
    <cellStyle name="Uwaga 3" xfId="39703" hidden="1"/>
    <cellStyle name="Uwaga 3" xfId="39706" hidden="1"/>
    <cellStyle name="Uwaga 3" xfId="39716" hidden="1"/>
    <cellStyle name="Uwaga 3" xfId="39719" hidden="1"/>
    <cellStyle name="Uwaga 3" xfId="39722" hidden="1"/>
    <cellStyle name="Uwaga 3" xfId="39731" hidden="1"/>
    <cellStyle name="Uwaga 3" xfId="39733" hidden="1"/>
    <cellStyle name="Uwaga 3" xfId="39736" hidden="1"/>
    <cellStyle name="Uwaga 3" xfId="39745" hidden="1"/>
    <cellStyle name="Uwaga 3" xfId="39746" hidden="1"/>
    <cellStyle name="Uwaga 3" xfId="39747" hidden="1"/>
    <cellStyle name="Uwaga 3" xfId="39760" hidden="1"/>
    <cellStyle name="Uwaga 3" xfId="39762" hidden="1"/>
    <cellStyle name="Uwaga 3" xfId="39764" hidden="1"/>
    <cellStyle name="Uwaga 3" xfId="39775" hidden="1"/>
    <cellStyle name="Uwaga 3" xfId="39777" hidden="1"/>
    <cellStyle name="Uwaga 3" xfId="39779" hidden="1"/>
    <cellStyle name="Uwaga 3" xfId="39790" hidden="1"/>
    <cellStyle name="Uwaga 3" xfId="39792" hidden="1"/>
    <cellStyle name="Uwaga 3" xfId="39794" hidden="1"/>
    <cellStyle name="Uwaga 3" xfId="39805" hidden="1"/>
    <cellStyle name="Uwaga 3" xfId="39806" hidden="1"/>
    <cellStyle name="Uwaga 3" xfId="39807" hidden="1"/>
    <cellStyle name="Uwaga 3" xfId="39820" hidden="1"/>
    <cellStyle name="Uwaga 3" xfId="39822" hidden="1"/>
    <cellStyle name="Uwaga 3" xfId="39824" hidden="1"/>
    <cellStyle name="Uwaga 3" xfId="39835" hidden="1"/>
    <cellStyle name="Uwaga 3" xfId="39837" hidden="1"/>
    <cellStyle name="Uwaga 3" xfId="39839" hidden="1"/>
    <cellStyle name="Uwaga 3" xfId="39850" hidden="1"/>
    <cellStyle name="Uwaga 3" xfId="39852" hidden="1"/>
    <cellStyle name="Uwaga 3" xfId="39853" hidden="1"/>
    <cellStyle name="Uwaga 3" xfId="39865" hidden="1"/>
    <cellStyle name="Uwaga 3" xfId="39866" hidden="1"/>
    <cellStyle name="Uwaga 3" xfId="39867" hidden="1"/>
    <cellStyle name="Uwaga 3" xfId="39880" hidden="1"/>
    <cellStyle name="Uwaga 3" xfId="39882" hidden="1"/>
    <cellStyle name="Uwaga 3" xfId="39884" hidden="1"/>
    <cellStyle name="Uwaga 3" xfId="39895" hidden="1"/>
    <cellStyle name="Uwaga 3" xfId="39897" hidden="1"/>
    <cellStyle name="Uwaga 3" xfId="39899" hidden="1"/>
    <cellStyle name="Uwaga 3" xfId="39910" hidden="1"/>
    <cellStyle name="Uwaga 3" xfId="39912" hidden="1"/>
    <cellStyle name="Uwaga 3" xfId="39914" hidden="1"/>
    <cellStyle name="Uwaga 3" xfId="39925" hidden="1"/>
    <cellStyle name="Uwaga 3" xfId="39926" hidden="1"/>
    <cellStyle name="Uwaga 3" xfId="39928" hidden="1"/>
    <cellStyle name="Uwaga 3" xfId="39939" hidden="1"/>
    <cellStyle name="Uwaga 3" xfId="39941" hidden="1"/>
    <cellStyle name="Uwaga 3" xfId="39942" hidden="1"/>
    <cellStyle name="Uwaga 3" xfId="39951" hidden="1"/>
    <cellStyle name="Uwaga 3" xfId="39954" hidden="1"/>
    <cellStyle name="Uwaga 3" xfId="39956" hidden="1"/>
    <cellStyle name="Uwaga 3" xfId="39967" hidden="1"/>
    <cellStyle name="Uwaga 3" xfId="39969" hidden="1"/>
    <cellStyle name="Uwaga 3" xfId="39971" hidden="1"/>
    <cellStyle name="Uwaga 3" xfId="39983" hidden="1"/>
    <cellStyle name="Uwaga 3" xfId="39985" hidden="1"/>
    <cellStyle name="Uwaga 3" xfId="39987" hidden="1"/>
    <cellStyle name="Uwaga 3" xfId="39995" hidden="1"/>
    <cellStyle name="Uwaga 3" xfId="39997" hidden="1"/>
    <cellStyle name="Uwaga 3" xfId="40000" hidden="1"/>
    <cellStyle name="Uwaga 3" xfId="39990" hidden="1"/>
    <cellStyle name="Uwaga 3" xfId="39989" hidden="1"/>
    <cellStyle name="Uwaga 3" xfId="39988" hidden="1"/>
    <cellStyle name="Uwaga 3" xfId="39975" hidden="1"/>
    <cellStyle name="Uwaga 3" xfId="39974" hidden="1"/>
    <cellStyle name="Uwaga 3" xfId="39973" hidden="1"/>
    <cellStyle name="Uwaga 3" xfId="39960" hidden="1"/>
    <cellStyle name="Uwaga 3" xfId="39959" hidden="1"/>
    <cellStyle name="Uwaga 3" xfId="39958" hidden="1"/>
    <cellStyle name="Uwaga 3" xfId="39945" hidden="1"/>
    <cellStyle name="Uwaga 3" xfId="39944" hidden="1"/>
    <cellStyle name="Uwaga 3" xfId="39943" hidden="1"/>
    <cellStyle name="Uwaga 3" xfId="39930" hidden="1"/>
    <cellStyle name="Uwaga 3" xfId="39929" hidden="1"/>
    <cellStyle name="Uwaga 3" xfId="39927" hidden="1"/>
    <cellStyle name="Uwaga 3" xfId="39916" hidden="1"/>
    <cellStyle name="Uwaga 3" xfId="39913" hidden="1"/>
    <cellStyle name="Uwaga 3" xfId="39911" hidden="1"/>
    <cellStyle name="Uwaga 3" xfId="39901" hidden="1"/>
    <cellStyle name="Uwaga 3" xfId="39898" hidden="1"/>
    <cellStyle name="Uwaga 3" xfId="39896" hidden="1"/>
    <cellStyle name="Uwaga 3" xfId="39886" hidden="1"/>
    <cellStyle name="Uwaga 3" xfId="39883" hidden="1"/>
    <cellStyle name="Uwaga 3" xfId="39881" hidden="1"/>
    <cellStyle name="Uwaga 3" xfId="39871" hidden="1"/>
    <cellStyle name="Uwaga 3" xfId="39869" hidden="1"/>
    <cellStyle name="Uwaga 3" xfId="39868" hidden="1"/>
    <cellStyle name="Uwaga 3" xfId="39856" hidden="1"/>
    <cellStyle name="Uwaga 3" xfId="39854" hidden="1"/>
    <cellStyle name="Uwaga 3" xfId="39851" hidden="1"/>
    <cellStyle name="Uwaga 3" xfId="39841" hidden="1"/>
    <cellStyle name="Uwaga 3" xfId="39838" hidden="1"/>
    <cellStyle name="Uwaga 3" xfId="39836" hidden="1"/>
    <cellStyle name="Uwaga 3" xfId="39826" hidden="1"/>
    <cellStyle name="Uwaga 3" xfId="39823" hidden="1"/>
    <cellStyle name="Uwaga 3" xfId="39821" hidden="1"/>
    <cellStyle name="Uwaga 3" xfId="39811" hidden="1"/>
    <cellStyle name="Uwaga 3" xfId="39809" hidden="1"/>
    <cellStyle name="Uwaga 3" xfId="39808" hidden="1"/>
    <cellStyle name="Uwaga 3" xfId="39796" hidden="1"/>
    <cellStyle name="Uwaga 3" xfId="39793" hidden="1"/>
    <cellStyle name="Uwaga 3" xfId="39791" hidden="1"/>
    <cellStyle name="Uwaga 3" xfId="39781" hidden="1"/>
    <cellStyle name="Uwaga 3" xfId="39778" hidden="1"/>
    <cellStyle name="Uwaga 3" xfId="39776" hidden="1"/>
    <cellStyle name="Uwaga 3" xfId="39766" hidden="1"/>
    <cellStyle name="Uwaga 3" xfId="39763" hidden="1"/>
    <cellStyle name="Uwaga 3" xfId="39761" hidden="1"/>
    <cellStyle name="Uwaga 3" xfId="39751" hidden="1"/>
    <cellStyle name="Uwaga 3" xfId="39749" hidden="1"/>
    <cellStyle name="Uwaga 3" xfId="39748" hidden="1"/>
    <cellStyle name="Uwaga 3" xfId="39735" hidden="1"/>
    <cellStyle name="Uwaga 3" xfId="39732" hidden="1"/>
    <cellStyle name="Uwaga 3" xfId="39730" hidden="1"/>
    <cellStyle name="Uwaga 3" xfId="39720" hidden="1"/>
    <cellStyle name="Uwaga 3" xfId="39717" hidden="1"/>
    <cellStyle name="Uwaga 3" xfId="39715" hidden="1"/>
    <cellStyle name="Uwaga 3" xfId="39705" hidden="1"/>
    <cellStyle name="Uwaga 3" xfId="39702" hidden="1"/>
    <cellStyle name="Uwaga 3" xfId="39700" hidden="1"/>
    <cellStyle name="Uwaga 3" xfId="39691" hidden="1"/>
    <cellStyle name="Uwaga 3" xfId="39689" hidden="1"/>
    <cellStyle name="Uwaga 3" xfId="39688" hidden="1"/>
    <cellStyle name="Uwaga 3" xfId="39676" hidden="1"/>
    <cellStyle name="Uwaga 3" xfId="39674" hidden="1"/>
    <cellStyle name="Uwaga 3" xfId="39672" hidden="1"/>
    <cellStyle name="Uwaga 3" xfId="39661" hidden="1"/>
    <cellStyle name="Uwaga 3" xfId="39659" hidden="1"/>
    <cellStyle name="Uwaga 3" xfId="39657" hidden="1"/>
    <cellStyle name="Uwaga 3" xfId="39646" hidden="1"/>
    <cellStyle name="Uwaga 3" xfId="39644" hidden="1"/>
    <cellStyle name="Uwaga 3" xfId="39642" hidden="1"/>
    <cellStyle name="Uwaga 3" xfId="39631" hidden="1"/>
    <cellStyle name="Uwaga 3" xfId="39629" hidden="1"/>
    <cellStyle name="Uwaga 3" xfId="39628" hidden="1"/>
    <cellStyle name="Uwaga 3" xfId="39615" hidden="1"/>
    <cellStyle name="Uwaga 3" xfId="39612" hidden="1"/>
    <cellStyle name="Uwaga 3" xfId="39610" hidden="1"/>
    <cellStyle name="Uwaga 3" xfId="39600" hidden="1"/>
    <cellStyle name="Uwaga 3" xfId="39597" hidden="1"/>
    <cellStyle name="Uwaga 3" xfId="39595" hidden="1"/>
    <cellStyle name="Uwaga 3" xfId="39585" hidden="1"/>
    <cellStyle name="Uwaga 3" xfId="39582" hidden="1"/>
    <cellStyle name="Uwaga 3" xfId="39580" hidden="1"/>
    <cellStyle name="Uwaga 3" xfId="39571" hidden="1"/>
    <cellStyle name="Uwaga 3" xfId="39569" hidden="1"/>
    <cellStyle name="Uwaga 3" xfId="39567" hidden="1"/>
    <cellStyle name="Uwaga 3" xfId="39555" hidden="1"/>
    <cellStyle name="Uwaga 3" xfId="39552" hidden="1"/>
    <cellStyle name="Uwaga 3" xfId="39550" hidden="1"/>
    <cellStyle name="Uwaga 3" xfId="39540" hidden="1"/>
    <cellStyle name="Uwaga 3" xfId="39537" hidden="1"/>
    <cellStyle name="Uwaga 3" xfId="39535" hidden="1"/>
    <cellStyle name="Uwaga 3" xfId="39525" hidden="1"/>
    <cellStyle name="Uwaga 3" xfId="39522" hidden="1"/>
    <cellStyle name="Uwaga 3" xfId="39520" hidden="1"/>
    <cellStyle name="Uwaga 3" xfId="39513" hidden="1"/>
    <cellStyle name="Uwaga 3" xfId="39510" hidden="1"/>
    <cellStyle name="Uwaga 3" xfId="39508" hidden="1"/>
    <cellStyle name="Uwaga 3" xfId="39498" hidden="1"/>
    <cellStyle name="Uwaga 3" xfId="39495" hidden="1"/>
    <cellStyle name="Uwaga 3" xfId="39492" hidden="1"/>
    <cellStyle name="Uwaga 3" xfId="39483" hidden="1"/>
    <cellStyle name="Uwaga 3" xfId="39479" hidden="1"/>
    <cellStyle name="Uwaga 3" xfId="39476" hidden="1"/>
    <cellStyle name="Uwaga 3" xfId="39468" hidden="1"/>
    <cellStyle name="Uwaga 3" xfId="39465" hidden="1"/>
    <cellStyle name="Uwaga 3" xfId="39462" hidden="1"/>
    <cellStyle name="Uwaga 3" xfId="39453" hidden="1"/>
    <cellStyle name="Uwaga 3" xfId="39450" hidden="1"/>
    <cellStyle name="Uwaga 3" xfId="39447" hidden="1"/>
    <cellStyle name="Uwaga 3" xfId="39437" hidden="1"/>
    <cellStyle name="Uwaga 3" xfId="39433" hidden="1"/>
    <cellStyle name="Uwaga 3" xfId="39430" hidden="1"/>
    <cellStyle name="Uwaga 3" xfId="39421" hidden="1"/>
    <cellStyle name="Uwaga 3" xfId="39417" hidden="1"/>
    <cellStyle name="Uwaga 3" xfId="39415" hidden="1"/>
    <cellStyle name="Uwaga 3" xfId="39407" hidden="1"/>
    <cellStyle name="Uwaga 3" xfId="39403" hidden="1"/>
    <cellStyle name="Uwaga 3" xfId="39400" hidden="1"/>
    <cellStyle name="Uwaga 3" xfId="39393" hidden="1"/>
    <cellStyle name="Uwaga 3" xfId="39390" hidden="1"/>
    <cellStyle name="Uwaga 3" xfId="39387" hidden="1"/>
    <cellStyle name="Uwaga 3" xfId="39378" hidden="1"/>
    <cellStyle name="Uwaga 3" xfId="39373" hidden="1"/>
    <cellStyle name="Uwaga 3" xfId="39370" hidden="1"/>
    <cellStyle name="Uwaga 3" xfId="39363" hidden="1"/>
    <cellStyle name="Uwaga 3" xfId="39358" hidden="1"/>
    <cellStyle name="Uwaga 3" xfId="39355" hidden="1"/>
    <cellStyle name="Uwaga 3" xfId="39348" hidden="1"/>
    <cellStyle name="Uwaga 3" xfId="39343" hidden="1"/>
    <cellStyle name="Uwaga 3" xfId="39340" hidden="1"/>
    <cellStyle name="Uwaga 3" xfId="39334" hidden="1"/>
    <cellStyle name="Uwaga 3" xfId="39330" hidden="1"/>
    <cellStyle name="Uwaga 3" xfId="39327" hidden="1"/>
    <cellStyle name="Uwaga 3" xfId="39319" hidden="1"/>
    <cellStyle name="Uwaga 3" xfId="39314" hidden="1"/>
    <cellStyle name="Uwaga 3" xfId="39310" hidden="1"/>
    <cellStyle name="Uwaga 3" xfId="39304" hidden="1"/>
    <cellStyle name="Uwaga 3" xfId="39299" hidden="1"/>
    <cellStyle name="Uwaga 3" xfId="39295" hidden="1"/>
    <cellStyle name="Uwaga 3" xfId="39289" hidden="1"/>
    <cellStyle name="Uwaga 3" xfId="39284" hidden="1"/>
    <cellStyle name="Uwaga 3" xfId="39280" hidden="1"/>
    <cellStyle name="Uwaga 3" xfId="39275" hidden="1"/>
    <cellStyle name="Uwaga 3" xfId="39271" hidden="1"/>
    <cellStyle name="Uwaga 3" xfId="39267" hidden="1"/>
    <cellStyle name="Uwaga 3" xfId="39259" hidden="1"/>
    <cellStyle name="Uwaga 3" xfId="39254" hidden="1"/>
    <cellStyle name="Uwaga 3" xfId="39250" hidden="1"/>
    <cellStyle name="Uwaga 3" xfId="39244" hidden="1"/>
    <cellStyle name="Uwaga 3" xfId="39239" hidden="1"/>
    <cellStyle name="Uwaga 3" xfId="39235" hidden="1"/>
    <cellStyle name="Uwaga 3" xfId="39229" hidden="1"/>
    <cellStyle name="Uwaga 3" xfId="39224" hidden="1"/>
    <cellStyle name="Uwaga 3" xfId="39220" hidden="1"/>
    <cellStyle name="Uwaga 3" xfId="39216" hidden="1"/>
    <cellStyle name="Uwaga 3" xfId="39211" hidden="1"/>
    <cellStyle name="Uwaga 3" xfId="39206" hidden="1"/>
    <cellStyle name="Uwaga 3" xfId="39201" hidden="1"/>
    <cellStyle name="Uwaga 3" xfId="39197" hidden="1"/>
    <cellStyle name="Uwaga 3" xfId="39193" hidden="1"/>
    <cellStyle name="Uwaga 3" xfId="39186" hidden="1"/>
    <cellStyle name="Uwaga 3" xfId="39182" hidden="1"/>
    <cellStyle name="Uwaga 3" xfId="39177" hidden="1"/>
    <cellStyle name="Uwaga 3" xfId="39171" hidden="1"/>
    <cellStyle name="Uwaga 3" xfId="39167" hidden="1"/>
    <cellStyle name="Uwaga 3" xfId="39162" hidden="1"/>
    <cellStyle name="Uwaga 3" xfId="39156" hidden="1"/>
    <cellStyle name="Uwaga 3" xfId="39152" hidden="1"/>
    <cellStyle name="Uwaga 3" xfId="39147" hidden="1"/>
    <cellStyle name="Uwaga 3" xfId="39141" hidden="1"/>
    <cellStyle name="Uwaga 3" xfId="39137" hidden="1"/>
    <cellStyle name="Uwaga 3" xfId="39133" hidden="1"/>
    <cellStyle name="Uwaga 3" xfId="39993" hidden="1"/>
    <cellStyle name="Uwaga 3" xfId="39992" hidden="1"/>
    <cellStyle name="Uwaga 3" xfId="39991" hidden="1"/>
    <cellStyle name="Uwaga 3" xfId="39978" hidden="1"/>
    <cellStyle name="Uwaga 3" xfId="39977" hidden="1"/>
    <cellStyle name="Uwaga 3" xfId="39976" hidden="1"/>
    <cellStyle name="Uwaga 3" xfId="39963" hidden="1"/>
    <cellStyle name="Uwaga 3" xfId="39962" hidden="1"/>
    <cellStyle name="Uwaga 3" xfId="39961" hidden="1"/>
    <cellStyle name="Uwaga 3" xfId="39948" hidden="1"/>
    <cellStyle name="Uwaga 3" xfId="39947" hidden="1"/>
    <cellStyle name="Uwaga 3" xfId="39946" hidden="1"/>
    <cellStyle name="Uwaga 3" xfId="39933" hidden="1"/>
    <cellStyle name="Uwaga 3" xfId="39932" hidden="1"/>
    <cellStyle name="Uwaga 3" xfId="39931" hidden="1"/>
    <cellStyle name="Uwaga 3" xfId="39919" hidden="1"/>
    <cellStyle name="Uwaga 3" xfId="39917" hidden="1"/>
    <cellStyle name="Uwaga 3" xfId="39915" hidden="1"/>
    <cellStyle name="Uwaga 3" xfId="39904" hidden="1"/>
    <cellStyle name="Uwaga 3" xfId="39902" hidden="1"/>
    <cellStyle name="Uwaga 3" xfId="39900" hidden="1"/>
    <cellStyle name="Uwaga 3" xfId="39889" hidden="1"/>
    <cellStyle name="Uwaga 3" xfId="39887" hidden="1"/>
    <cellStyle name="Uwaga 3" xfId="39885" hidden="1"/>
    <cellStyle name="Uwaga 3" xfId="39874" hidden="1"/>
    <cellStyle name="Uwaga 3" xfId="39872" hidden="1"/>
    <cellStyle name="Uwaga 3" xfId="39870" hidden="1"/>
    <cellStyle name="Uwaga 3" xfId="39859" hidden="1"/>
    <cellStyle name="Uwaga 3" xfId="39857" hidden="1"/>
    <cellStyle name="Uwaga 3" xfId="39855" hidden="1"/>
    <cellStyle name="Uwaga 3" xfId="39844" hidden="1"/>
    <cellStyle name="Uwaga 3" xfId="39842" hidden="1"/>
    <cellStyle name="Uwaga 3" xfId="39840" hidden="1"/>
    <cellStyle name="Uwaga 3" xfId="39829" hidden="1"/>
    <cellStyle name="Uwaga 3" xfId="39827" hidden="1"/>
    <cellStyle name="Uwaga 3" xfId="39825" hidden="1"/>
    <cellStyle name="Uwaga 3" xfId="39814" hidden="1"/>
    <cellStyle name="Uwaga 3" xfId="39812" hidden="1"/>
    <cellStyle name="Uwaga 3" xfId="39810" hidden="1"/>
    <cellStyle name="Uwaga 3" xfId="39799" hidden="1"/>
    <cellStyle name="Uwaga 3" xfId="39797" hidden="1"/>
    <cellStyle name="Uwaga 3" xfId="39795" hidden="1"/>
    <cellStyle name="Uwaga 3" xfId="39784" hidden="1"/>
    <cellStyle name="Uwaga 3" xfId="39782" hidden="1"/>
    <cellStyle name="Uwaga 3" xfId="39780" hidden="1"/>
    <cellStyle name="Uwaga 3" xfId="39769" hidden="1"/>
    <cellStyle name="Uwaga 3" xfId="39767" hidden="1"/>
    <cellStyle name="Uwaga 3" xfId="39765" hidden="1"/>
    <cellStyle name="Uwaga 3" xfId="39754" hidden="1"/>
    <cellStyle name="Uwaga 3" xfId="39752" hidden="1"/>
    <cellStyle name="Uwaga 3" xfId="39750" hidden="1"/>
    <cellStyle name="Uwaga 3" xfId="39739" hidden="1"/>
    <cellStyle name="Uwaga 3" xfId="39737" hidden="1"/>
    <cellStyle name="Uwaga 3" xfId="39734" hidden="1"/>
    <cellStyle name="Uwaga 3" xfId="39724" hidden="1"/>
    <cellStyle name="Uwaga 3" xfId="39721" hidden="1"/>
    <cellStyle name="Uwaga 3" xfId="39718" hidden="1"/>
    <cellStyle name="Uwaga 3" xfId="39709" hidden="1"/>
    <cellStyle name="Uwaga 3" xfId="39707" hidden="1"/>
    <cellStyle name="Uwaga 3" xfId="39704" hidden="1"/>
    <cellStyle name="Uwaga 3" xfId="39694" hidden="1"/>
    <cellStyle name="Uwaga 3" xfId="39692" hidden="1"/>
    <cellStyle name="Uwaga 3" xfId="39690" hidden="1"/>
    <cellStyle name="Uwaga 3" xfId="39679" hidden="1"/>
    <cellStyle name="Uwaga 3" xfId="39677" hidden="1"/>
    <cellStyle name="Uwaga 3" xfId="39675" hidden="1"/>
    <cellStyle name="Uwaga 3" xfId="39664" hidden="1"/>
    <cellStyle name="Uwaga 3" xfId="39662" hidden="1"/>
    <cellStyle name="Uwaga 3" xfId="39660" hidden="1"/>
    <cellStyle name="Uwaga 3" xfId="39649" hidden="1"/>
    <cellStyle name="Uwaga 3" xfId="39647" hidden="1"/>
    <cellStyle name="Uwaga 3" xfId="39645" hidden="1"/>
    <cellStyle name="Uwaga 3" xfId="39634" hidden="1"/>
    <cellStyle name="Uwaga 3" xfId="39632" hidden="1"/>
    <cellStyle name="Uwaga 3" xfId="39630" hidden="1"/>
    <cellStyle name="Uwaga 3" xfId="39619" hidden="1"/>
    <cellStyle name="Uwaga 3" xfId="39617" hidden="1"/>
    <cellStyle name="Uwaga 3" xfId="39614" hidden="1"/>
    <cellStyle name="Uwaga 3" xfId="39604" hidden="1"/>
    <cellStyle name="Uwaga 3" xfId="39601" hidden="1"/>
    <cellStyle name="Uwaga 3" xfId="39598" hidden="1"/>
    <cellStyle name="Uwaga 3" xfId="39589" hidden="1"/>
    <cellStyle name="Uwaga 3" xfId="39586" hidden="1"/>
    <cellStyle name="Uwaga 3" xfId="39583" hidden="1"/>
    <cellStyle name="Uwaga 3" xfId="39574" hidden="1"/>
    <cellStyle name="Uwaga 3" xfId="39572" hidden="1"/>
    <cellStyle name="Uwaga 3" xfId="39570" hidden="1"/>
    <cellStyle name="Uwaga 3" xfId="39559" hidden="1"/>
    <cellStyle name="Uwaga 3" xfId="39556" hidden="1"/>
    <cellStyle name="Uwaga 3" xfId="39553" hidden="1"/>
    <cellStyle name="Uwaga 3" xfId="39544" hidden="1"/>
    <cellStyle name="Uwaga 3" xfId="39541" hidden="1"/>
    <cellStyle name="Uwaga 3" xfId="39538" hidden="1"/>
    <cellStyle name="Uwaga 3" xfId="39529" hidden="1"/>
    <cellStyle name="Uwaga 3" xfId="39526" hidden="1"/>
    <cellStyle name="Uwaga 3" xfId="39523" hidden="1"/>
    <cellStyle name="Uwaga 3" xfId="39516" hidden="1"/>
    <cellStyle name="Uwaga 3" xfId="39512" hidden="1"/>
    <cellStyle name="Uwaga 3" xfId="39509" hidden="1"/>
    <cellStyle name="Uwaga 3" xfId="39501" hidden="1"/>
    <cellStyle name="Uwaga 3" xfId="39497" hidden="1"/>
    <cellStyle name="Uwaga 3" xfId="39494" hidden="1"/>
    <cellStyle name="Uwaga 3" xfId="39486" hidden="1"/>
    <cellStyle name="Uwaga 3" xfId="39482" hidden="1"/>
    <cellStyle name="Uwaga 3" xfId="39478" hidden="1"/>
    <cellStyle name="Uwaga 3" xfId="39471" hidden="1"/>
    <cellStyle name="Uwaga 3" xfId="39467" hidden="1"/>
    <cellStyle name="Uwaga 3" xfId="39464" hidden="1"/>
    <cellStyle name="Uwaga 3" xfId="39456" hidden="1"/>
    <cellStyle name="Uwaga 3" xfId="39452" hidden="1"/>
    <cellStyle name="Uwaga 3" xfId="39449" hidden="1"/>
    <cellStyle name="Uwaga 3" xfId="39440" hidden="1"/>
    <cellStyle name="Uwaga 3" xfId="39435" hidden="1"/>
    <cellStyle name="Uwaga 3" xfId="39431" hidden="1"/>
    <cellStyle name="Uwaga 3" xfId="39425" hidden="1"/>
    <cellStyle name="Uwaga 3" xfId="39420" hidden="1"/>
    <cellStyle name="Uwaga 3" xfId="39416" hidden="1"/>
    <cellStyle name="Uwaga 3" xfId="39410" hidden="1"/>
    <cellStyle name="Uwaga 3" xfId="39405" hidden="1"/>
    <cellStyle name="Uwaga 3" xfId="39401" hidden="1"/>
    <cellStyle name="Uwaga 3" xfId="39396" hidden="1"/>
    <cellStyle name="Uwaga 3" xfId="39392" hidden="1"/>
    <cellStyle name="Uwaga 3" xfId="39388" hidden="1"/>
    <cellStyle name="Uwaga 3" xfId="39381" hidden="1"/>
    <cellStyle name="Uwaga 3" xfId="39376" hidden="1"/>
    <cellStyle name="Uwaga 3" xfId="39372" hidden="1"/>
    <cellStyle name="Uwaga 3" xfId="39365" hidden="1"/>
    <cellStyle name="Uwaga 3" xfId="39360" hidden="1"/>
    <cellStyle name="Uwaga 3" xfId="39356" hidden="1"/>
    <cellStyle name="Uwaga 3" xfId="39351" hidden="1"/>
    <cellStyle name="Uwaga 3" xfId="39346" hidden="1"/>
    <cellStyle name="Uwaga 3" xfId="39342" hidden="1"/>
    <cellStyle name="Uwaga 3" xfId="39336" hidden="1"/>
    <cellStyle name="Uwaga 3" xfId="39332" hidden="1"/>
    <cellStyle name="Uwaga 3" xfId="39329" hidden="1"/>
    <cellStyle name="Uwaga 3" xfId="39322" hidden="1"/>
    <cellStyle name="Uwaga 3" xfId="39317" hidden="1"/>
    <cellStyle name="Uwaga 3" xfId="39312" hidden="1"/>
    <cellStyle name="Uwaga 3" xfId="39306" hidden="1"/>
    <cellStyle name="Uwaga 3" xfId="39301" hidden="1"/>
    <cellStyle name="Uwaga 3" xfId="39296" hidden="1"/>
    <cellStyle name="Uwaga 3" xfId="39291" hidden="1"/>
    <cellStyle name="Uwaga 3" xfId="39286" hidden="1"/>
    <cellStyle name="Uwaga 3" xfId="39281" hidden="1"/>
    <cellStyle name="Uwaga 3" xfId="39277" hidden="1"/>
    <cellStyle name="Uwaga 3" xfId="39273" hidden="1"/>
    <cellStyle name="Uwaga 3" xfId="39268" hidden="1"/>
    <cellStyle name="Uwaga 3" xfId="39261" hidden="1"/>
    <cellStyle name="Uwaga 3" xfId="39256" hidden="1"/>
    <cellStyle name="Uwaga 3" xfId="39251" hidden="1"/>
    <cellStyle name="Uwaga 3" xfId="39245" hidden="1"/>
    <cellStyle name="Uwaga 3" xfId="39240" hidden="1"/>
    <cellStyle name="Uwaga 3" xfId="39236" hidden="1"/>
    <cellStyle name="Uwaga 3" xfId="39231" hidden="1"/>
    <cellStyle name="Uwaga 3" xfId="39226" hidden="1"/>
    <cellStyle name="Uwaga 3" xfId="39221" hidden="1"/>
    <cellStyle name="Uwaga 3" xfId="39217" hidden="1"/>
    <cellStyle name="Uwaga 3" xfId="39212" hidden="1"/>
    <cellStyle name="Uwaga 3" xfId="39207" hidden="1"/>
    <cellStyle name="Uwaga 3" xfId="39202" hidden="1"/>
    <cellStyle name="Uwaga 3" xfId="39198" hidden="1"/>
    <cellStyle name="Uwaga 3" xfId="39194" hidden="1"/>
    <cellStyle name="Uwaga 3" xfId="39187" hidden="1"/>
    <cellStyle name="Uwaga 3" xfId="39183" hidden="1"/>
    <cellStyle name="Uwaga 3" xfId="39178" hidden="1"/>
    <cellStyle name="Uwaga 3" xfId="39172" hidden="1"/>
    <cellStyle name="Uwaga 3" xfId="39168" hidden="1"/>
    <cellStyle name="Uwaga 3" xfId="39163" hidden="1"/>
    <cellStyle name="Uwaga 3" xfId="39157" hidden="1"/>
    <cellStyle name="Uwaga 3" xfId="39153" hidden="1"/>
    <cellStyle name="Uwaga 3" xfId="39149" hidden="1"/>
    <cellStyle name="Uwaga 3" xfId="39142" hidden="1"/>
    <cellStyle name="Uwaga 3" xfId="39138" hidden="1"/>
    <cellStyle name="Uwaga 3" xfId="39134" hidden="1"/>
    <cellStyle name="Uwaga 3" xfId="39998" hidden="1"/>
    <cellStyle name="Uwaga 3" xfId="39996" hidden="1"/>
    <cellStyle name="Uwaga 3" xfId="39994" hidden="1"/>
    <cellStyle name="Uwaga 3" xfId="39981" hidden="1"/>
    <cellStyle name="Uwaga 3" xfId="39980" hidden="1"/>
    <cellStyle name="Uwaga 3" xfId="39979" hidden="1"/>
    <cellStyle name="Uwaga 3" xfId="39966" hidden="1"/>
    <cellStyle name="Uwaga 3" xfId="39965" hidden="1"/>
    <cellStyle name="Uwaga 3" xfId="39964" hidden="1"/>
    <cellStyle name="Uwaga 3" xfId="39952" hidden="1"/>
    <cellStyle name="Uwaga 3" xfId="39950" hidden="1"/>
    <cellStyle name="Uwaga 3" xfId="39949" hidden="1"/>
    <cellStyle name="Uwaga 3" xfId="39936" hidden="1"/>
    <cellStyle name="Uwaga 3" xfId="39935" hidden="1"/>
    <cellStyle name="Uwaga 3" xfId="39934" hidden="1"/>
    <cellStyle name="Uwaga 3" xfId="39922" hidden="1"/>
    <cellStyle name="Uwaga 3" xfId="39920" hidden="1"/>
    <cellStyle name="Uwaga 3" xfId="39918" hidden="1"/>
    <cellStyle name="Uwaga 3" xfId="39907" hidden="1"/>
    <cellStyle name="Uwaga 3" xfId="39905" hidden="1"/>
    <cellStyle name="Uwaga 3" xfId="39903" hidden="1"/>
    <cellStyle name="Uwaga 3" xfId="39892" hidden="1"/>
    <cellStyle name="Uwaga 3" xfId="39890" hidden="1"/>
    <cellStyle name="Uwaga 3" xfId="39888" hidden="1"/>
    <cellStyle name="Uwaga 3" xfId="39877" hidden="1"/>
    <cellStyle name="Uwaga 3" xfId="39875" hidden="1"/>
    <cellStyle name="Uwaga 3" xfId="39873" hidden="1"/>
    <cellStyle name="Uwaga 3" xfId="39862" hidden="1"/>
    <cellStyle name="Uwaga 3" xfId="39860" hidden="1"/>
    <cellStyle name="Uwaga 3" xfId="39858" hidden="1"/>
    <cellStyle name="Uwaga 3" xfId="39847" hidden="1"/>
    <cellStyle name="Uwaga 3" xfId="39845" hidden="1"/>
    <cellStyle name="Uwaga 3" xfId="39843" hidden="1"/>
    <cellStyle name="Uwaga 3" xfId="39832" hidden="1"/>
    <cellStyle name="Uwaga 3" xfId="39830" hidden="1"/>
    <cellStyle name="Uwaga 3" xfId="39828" hidden="1"/>
    <cellStyle name="Uwaga 3" xfId="39817" hidden="1"/>
    <cellStyle name="Uwaga 3" xfId="39815" hidden="1"/>
    <cellStyle name="Uwaga 3" xfId="39813" hidden="1"/>
    <cellStyle name="Uwaga 3" xfId="39802" hidden="1"/>
    <cellStyle name="Uwaga 3" xfId="39800" hidden="1"/>
    <cellStyle name="Uwaga 3" xfId="39798" hidden="1"/>
    <cellStyle name="Uwaga 3" xfId="39787" hidden="1"/>
    <cellStyle name="Uwaga 3" xfId="39785" hidden="1"/>
    <cellStyle name="Uwaga 3" xfId="39783" hidden="1"/>
    <cellStyle name="Uwaga 3" xfId="39772" hidden="1"/>
    <cellStyle name="Uwaga 3" xfId="39770" hidden="1"/>
    <cellStyle name="Uwaga 3" xfId="39768" hidden="1"/>
    <cellStyle name="Uwaga 3" xfId="39757" hidden="1"/>
    <cellStyle name="Uwaga 3" xfId="39755" hidden="1"/>
    <cellStyle name="Uwaga 3" xfId="39753" hidden="1"/>
    <cellStyle name="Uwaga 3" xfId="39742" hidden="1"/>
    <cellStyle name="Uwaga 3" xfId="39740" hidden="1"/>
    <cellStyle name="Uwaga 3" xfId="39738" hidden="1"/>
    <cellStyle name="Uwaga 3" xfId="39727" hidden="1"/>
    <cellStyle name="Uwaga 3" xfId="39725" hidden="1"/>
    <cellStyle name="Uwaga 3" xfId="39723" hidden="1"/>
    <cellStyle name="Uwaga 3" xfId="39712" hidden="1"/>
    <cellStyle name="Uwaga 3" xfId="39710" hidden="1"/>
    <cellStyle name="Uwaga 3" xfId="39708" hidden="1"/>
    <cellStyle name="Uwaga 3" xfId="39697" hidden="1"/>
    <cellStyle name="Uwaga 3" xfId="39695" hidden="1"/>
    <cellStyle name="Uwaga 3" xfId="39693" hidden="1"/>
    <cellStyle name="Uwaga 3" xfId="39682" hidden="1"/>
    <cellStyle name="Uwaga 3" xfId="39680" hidden="1"/>
    <cellStyle name="Uwaga 3" xfId="39678" hidden="1"/>
    <cellStyle name="Uwaga 3" xfId="39667" hidden="1"/>
    <cellStyle name="Uwaga 3" xfId="39665" hidden="1"/>
    <cellStyle name="Uwaga 3" xfId="39663" hidden="1"/>
    <cellStyle name="Uwaga 3" xfId="39652" hidden="1"/>
    <cellStyle name="Uwaga 3" xfId="39650" hidden="1"/>
    <cellStyle name="Uwaga 3" xfId="39648" hidden="1"/>
    <cellStyle name="Uwaga 3" xfId="39637" hidden="1"/>
    <cellStyle name="Uwaga 3" xfId="39635" hidden="1"/>
    <cellStyle name="Uwaga 3" xfId="39633" hidden="1"/>
    <cellStyle name="Uwaga 3" xfId="39622" hidden="1"/>
    <cellStyle name="Uwaga 3" xfId="39620" hidden="1"/>
    <cellStyle name="Uwaga 3" xfId="39618" hidden="1"/>
    <cellStyle name="Uwaga 3" xfId="39607" hidden="1"/>
    <cellStyle name="Uwaga 3" xfId="39605" hidden="1"/>
    <cellStyle name="Uwaga 3" xfId="39602" hidden="1"/>
    <cellStyle name="Uwaga 3" xfId="39592" hidden="1"/>
    <cellStyle name="Uwaga 3" xfId="39590" hidden="1"/>
    <cellStyle name="Uwaga 3" xfId="39588" hidden="1"/>
    <cellStyle name="Uwaga 3" xfId="39577" hidden="1"/>
    <cellStyle name="Uwaga 3" xfId="39575" hidden="1"/>
    <cellStyle name="Uwaga 3" xfId="39573" hidden="1"/>
    <cellStyle name="Uwaga 3" xfId="39562" hidden="1"/>
    <cellStyle name="Uwaga 3" xfId="39560" hidden="1"/>
    <cellStyle name="Uwaga 3" xfId="39557" hidden="1"/>
    <cellStyle name="Uwaga 3" xfId="39547" hidden="1"/>
    <cellStyle name="Uwaga 3" xfId="39545" hidden="1"/>
    <cellStyle name="Uwaga 3" xfId="39542" hidden="1"/>
    <cellStyle name="Uwaga 3" xfId="39532" hidden="1"/>
    <cellStyle name="Uwaga 3" xfId="39530" hidden="1"/>
    <cellStyle name="Uwaga 3" xfId="39527" hidden="1"/>
    <cellStyle name="Uwaga 3" xfId="39518" hidden="1"/>
    <cellStyle name="Uwaga 3" xfId="39515" hidden="1"/>
    <cellStyle name="Uwaga 3" xfId="39511" hidden="1"/>
    <cellStyle name="Uwaga 3" xfId="39503" hidden="1"/>
    <cellStyle name="Uwaga 3" xfId="39500" hidden="1"/>
    <cellStyle name="Uwaga 3" xfId="39496" hidden="1"/>
    <cellStyle name="Uwaga 3" xfId="39488" hidden="1"/>
    <cellStyle name="Uwaga 3" xfId="39485" hidden="1"/>
    <cellStyle name="Uwaga 3" xfId="39481" hidden="1"/>
    <cellStyle name="Uwaga 3" xfId="39473" hidden="1"/>
    <cellStyle name="Uwaga 3" xfId="39470" hidden="1"/>
    <cellStyle name="Uwaga 3" xfId="39466" hidden="1"/>
    <cellStyle name="Uwaga 3" xfId="39458" hidden="1"/>
    <cellStyle name="Uwaga 3" xfId="39455" hidden="1"/>
    <cellStyle name="Uwaga 3" xfId="39451" hidden="1"/>
    <cellStyle name="Uwaga 3" xfId="39443" hidden="1"/>
    <cellStyle name="Uwaga 3" xfId="39439" hidden="1"/>
    <cellStyle name="Uwaga 3" xfId="39434" hidden="1"/>
    <cellStyle name="Uwaga 3" xfId="39428" hidden="1"/>
    <cellStyle name="Uwaga 3" xfId="39424" hidden="1"/>
    <cellStyle name="Uwaga 3" xfId="39419" hidden="1"/>
    <cellStyle name="Uwaga 3" xfId="39413" hidden="1"/>
    <cellStyle name="Uwaga 3" xfId="39409" hidden="1"/>
    <cellStyle name="Uwaga 3" xfId="39404" hidden="1"/>
    <cellStyle name="Uwaga 3" xfId="39398" hidden="1"/>
    <cellStyle name="Uwaga 3" xfId="39395" hidden="1"/>
    <cellStyle name="Uwaga 3" xfId="39391" hidden="1"/>
    <cellStyle name="Uwaga 3" xfId="39383" hidden="1"/>
    <cellStyle name="Uwaga 3" xfId="39380" hidden="1"/>
    <cellStyle name="Uwaga 3" xfId="39375" hidden="1"/>
    <cellStyle name="Uwaga 3" xfId="39368" hidden="1"/>
    <cellStyle name="Uwaga 3" xfId="39364" hidden="1"/>
    <cellStyle name="Uwaga 3" xfId="39359" hidden="1"/>
    <cellStyle name="Uwaga 3" xfId="39353" hidden="1"/>
    <cellStyle name="Uwaga 3" xfId="39349" hidden="1"/>
    <cellStyle name="Uwaga 3" xfId="39344" hidden="1"/>
    <cellStyle name="Uwaga 3" xfId="39338" hidden="1"/>
    <cellStyle name="Uwaga 3" xfId="39335" hidden="1"/>
    <cellStyle name="Uwaga 3" xfId="39331" hidden="1"/>
    <cellStyle name="Uwaga 3" xfId="39323" hidden="1"/>
    <cellStyle name="Uwaga 3" xfId="39318" hidden="1"/>
    <cellStyle name="Uwaga 3" xfId="39313" hidden="1"/>
    <cellStyle name="Uwaga 3" xfId="39308" hidden="1"/>
    <cellStyle name="Uwaga 3" xfId="39303" hidden="1"/>
    <cellStyle name="Uwaga 3" xfId="39298" hidden="1"/>
    <cellStyle name="Uwaga 3" xfId="39293" hidden="1"/>
    <cellStyle name="Uwaga 3" xfId="39288" hidden="1"/>
    <cellStyle name="Uwaga 3" xfId="39283" hidden="1"/>
    <cellStyle name="Uwaga 3" xfId="39278" hidden="1"/>
    <cellStyle name="Uwaga 3" xfId="39274" hidden="1"/>
    <cellStyle name="Uwaga 3" xfId="39269" hidden="1"/>
    <cellStyle name="Uwaga 3" xfId="39262" hidden="1"/>
    <cellStyle name="Uwaga 3" xfId="39257" hidden="1"/>
    <cellStyle name="Uwaga 3" xfId="39252" hidden="1"/>
    <cellStyle name="Uwaga 3" xfId="39247" hidden="1"/>
    <cellStyle name="Uwaga 3" xfId="39242" hidden="1"/>
    <cellStyle name="Uwaga 3" xfId="39237" hidden="1"/>
    <cellStyle name="Uwaga 3" xfId="39232" hidden="1"/>
    <cellStyle name="Uwaga 3" xfId="39227" hidden="1"/>
    <cellStyle name="Uwaga 3" xfId="39222" hidden="1"/>
    <cellStyle name="Uwaga 3" xfId="39218" hidden="1"/>
    <cellStyle name="Uwaga 3" xfId="39213" hidden="1"/>
    <cellStyle name="Uwaga 3" xfId="39208" hidden="1"/>
    <cellStyle name="Uwaga 3" xfId="39203" hidden="1"/>
    <cellStyle name="Uwaga 3" xfId="39199" hidden="1"/>
    <cellStyle name="Uwaga 3" xfId="39195" hidden="1"/>
    <cellStyle name="Uwaga 3" xfId="39188" hidden="1"/>
    <cellStyle name="Uwaga 3" xfId="39184" hidden="1"/>
    <cellStyle name="Uwaga 3" xfId="39179" hidden="1"/>
    <cellStyle name="Uwaga 3" xfId="39173" hidden="1"/>
    <cellStyle name="Uwaga 3" xfId="39169" hidden="1"/>
    <cellStyle name="Uwaga 3" xfId="39164" hidden="1"/>
    <cellStyle name="Uwaga 3" xfId="39158" hidden="1"/>
    <cellStyle name="Uwaga 3" xfId="39154" hidden="1"/>
    <cellStyle name="Uwaga 3" xfId="39150" hidden="1"/>
    <cellStyle name="Uwaga 3" xfId="39143" hidden="1"/>
    <cellStyle name="Uwaga 3" xfId="39139" hidden="1"/>
    <cellStyle name="Uwaga 3" xfId="39135" hidden="1"/>
    <cellStyle name="Uwaga 3" xfId="40002" hidden="1"/>
    <cellStyle name="Uwaga 3" xfId="40001" hidden="1"/>
    <cellStyle name="Uwaga 3" xfId="39999" hidden="1"/>
    <cellStyle name="Uwaga 3" xfId="39986" hidden="1"/>
    <cellStyle name="Uwaga 3" xfId="39984" hidden="1"/>
    <cellStyle name="Uwaga 3" xfId="39982" hidden="1"/>
    <cellStyle name="Uwaga 3" xfId="39972" hidden="1"/>
    <cellStyle name="Uwaga 3" xfId="39970" hidden="1"/>
    <cellStyle name="Uwaga 3" xfId="39968" hidden="1"/>
    <cellStyle name="Uwaga 3" xfId="39957" hidden="1"/>
    <cellStyle name="Uwaga 3" xfId="39955" hidden="1"/>
    <cellStyle name="Uwaga 3" xfId="39953" hidden="1"/>
    <cellStyle name="Uwaga 3" xfId="39940" hidden="1"/>
    <cellStyle name="Uwaga 3" xfId="39938" hidden="1"/>
    <cellStyle name="Uwaga 3" xfId="39937" hidden="1"/>
    <cellStyle name="Uwaga 3" xfId="39924" hidden="1"/>
    <cellStyle name="Uwaga 3" xfId="39923" hidden="1"/>
    <cellStyle name="Uwaga 3" xfId="39921" hidden="1"/>
    <cellStyle name="Uwaga 3" xfId="39909" hidden="1"/>
    <cellStyle name="Uwaga 3" xfId="39908" hidden="1"/>
    <cellStyle name="Uwaga 3" xfId="39906" hidden="1"/>
    <cellStyle name="Uwaga 3" xfId="39894" hidden="1"/>
    <cellStyle name="Uwaga 3" xfId="39893" hidden="1"/>
    <cellStyle name="Uwaga 3" xfId="39891" hidden="1"/>
    <cellStyle name="Uwaga 3" xfId="39879" hidden="1"/>
    <cellStyle name="Uwaga 3" xfId="39878" hidden="1"/>
    <cellStyle name="Uwaga 3" xfId="39876" hidden="1"/>
    <cellStyle name="Uwaga 3" xfId="39864" hidden="1"/>
    <cellStyle name="Uwaga 3" xfId="39863" hidden="1"/>
    <cellStyle name="Uwaga 3" xfId="39861" hidden="1"/>
    <cellStyle name="Uwaga 3" xfId="39849" hidden="1"/>
    <cellStyle name="Uwaga 3" xfId="39848" hidden="1"/>
    <cellStyle name="Uwaga 3" xfId="39846" hidden="1"/>
    <cellStyle name="Uwaga 3" xfId="39834" hidden="1"/>
    <cellStyle name="Uwaga 3" xfId="39833" hidden="1"/>
    <cellStyle name="Uwaga 3" xfId="39831" hidden="1"/>
    <cellStyle name="Uwaga 3" xfId="39819" hidden="1"/>
    <cellStyle name="Uwaga 3" xfId="39818" hidden="1"/>
    <cellStyle name="Uwaga 3" xfId="39816" hidden="1"/>
    <cellStyle name="Uwaga 3" xfId="39804" hidden="1"/>
    <cellStyle name="Uwaga 3" xfId="39803" hidden="1"/>
    <cellStyle name="Uwaga 3" xfId="39801" hidden="1"/>
    <cellStyle name="Uwaga 3" xfId="39789" hidden="1"/>
    <cellStyle name="Uwaga 3" xfId="39788" hidden="1"/>
    <cellStyle name="Uwaga 3" xfId="39786" hidden="1"/>
    <cellStyle name="Uwaga 3" xfId="39774" hidden="1"/>
    <cellStyle name="Uwaga 3" xfId="39773" hidden="1"/>
    <cellStyle name="Uwaga 3" xfId="39771" hidden="1"/>
    <cellStyle name="Uwaga 3" xfId="39759" hidden="1"/>
    <cellStyle name="Uwaga 3" xfId="39758" hidden="1"/>
    <cellStyle name="Uwaga 3" xfId="39756" hidden="1"/>
    <cellStyle name="Uwaga 3" xfId="39744" hidden="1"/>
    <cellStyle name="Uwaga 3" xfId="39743" hidden="1"/>
    <cellStyle name="Uwaga 3" xfId="39741" hidden="1"/>
    <cellStyle name="Uwaga 3" xfId="39729" hidden="1"/>
    <cellStyle name="Uwaga 3" xfId="39728" hidden="1"/>
    <cellStyle name="Uwaga 3" xfId="39726" hidden="1"/>
    <cellStyle name="Uwaga 3" xfId="39714" hidden="1"/>
    <cellStyle name="Uwaga 3" xfId="39713" hidden="1"/>
    <cellStyle name="Uwaga 3" xfId="39711" hidden="1"/>
    <cellStyle name="Uwaga 3" xfId="39699" hidden="1"/>
    <cellStyle name="Uwaga 3" xfId="39698" hidden="1"/>
    <cellStyle name="Uwaga 3" xfId="39696" hidden="1"/>
    <cellStyle name="Uwaga 3" xfId="39684" hidden="1"/>
    <cellStyle name="Uwaga 3" xfId="39683" hidden="1"/>
    <cellStyle name="Uwaga 3" xfId="39681" hidden="1"/>
    <cellStyle name="Uwaga 3" xfId="39669" hidden="1"/>
    <cellStyle name="Uwaga 3" xfId="39668" hidden="1"/>
    <cellStyle name="Uwaga 3" xfId="39666" hidden="1"/>
    <cellStyle name="Uwaga 3" xfId="39654" hidden="1"/>
    <cellStyle name="Uwaga 3" xfId="39653" hidden="1"/>
    <cellStyle name="Uwaga 3" xfId="39651" hidden="1"/>
    <cellStyle name="Uwaga 3" xfId="39639" hidden="1"/>
    <cellStyle name="Uwaga 3" xfId="39638" hidden="1"/>
    <cellStyle name="Uwaga 3" xfId="39636" hidden="1"/>
    <cellStyle name="Uwaga 3" xfId="39624" hidden="1"/>
    <cellStyle name="Uwaga 3" xfId="39623" hidden="1"/>
    <cellStyle name="Uwaga 3" xfId="39621" hidden="1"/>
    <cellStyle name="Uwaga 3" xfId="39609" hidden="1"/>
    <cellStyle name="Uwaga 3" xfId="39608" hidden="1"/>
    <cellStyle name="Uwaga 3" xfId="39606" hidden="1"/>
    <cellStyle name="Uwaga 3" xfId="39594" hidden="1"/>
    <cellStyle name="Uwaga 3" xfId="39593" hidden="1"/>
    <cellStyle name="Uwaga 3" xfId="39591" hidden="1"/>
    <cellStyle name="Uwaga 3" xfId="39579" hidden="1"/>
    <cellStyle name="Uwaga 3" xfId="39578" hidden="1"/>
    <cellStyle name="Uwaga 3" xfId="39576" hidden="1"/>
    <cellStyle name="Uwaga 3" xfId="39564" hidden="1"/>
    <cellStyle name="Uwaga 3" xfId="39563" hidden="1"/>
    <cellStyle name="Uwaga 3" xfId="39561" hidden="1"/>
    <cellStyle name="Uwaga 3" xfId="39549" hidden="1"/>
    <cellStyle name="Uwaga 3" xfId="39548" hidden="1"/>
    <cellStyle name="Uwaga 3" xfId="39546" hidden="1"/>
    <cellStyle name="Uwaga 3" xfId="39534" hidden="1"/>
    <cellStyle name="Uwaga 3" xfId="39533" hidden="1"/>
    <cellStyle name="Uwaga 3" xfId="39531" hidden="1"/>
    <cellStyle name="Uwaga 3" xfId="39519" hidden="1"/>
    <cellStyle name="Uwaga 3" xfId="39517" hidden="1"/>
    <cellStyle name="Uwaga 3" xfId="39514" hidden="1"/>
    <cellStyle name="Uwaga 3" xfId="39504" hidden="1"/>
    <cellStyle name="Uwaga 3" xfId="39502" hidden="1"/>
    <cellStyle name="Uwaga 3" xfId="39499" hidden="1"/>
    <cellStyle name="Uwaga 3" xfId="39489" hidden="1"/>
    <cellStyle name="Uwaga 3" xfId="39487" hidden="1"/>
    <cellStyle name="Uwaga 3" xfId="39484" hidden="1"/>
    <cellStyle name="Uwaga 3" xfId="39474" hidden="1"/>
    <cellStyle name="Uwaga 3" xfId="39472" hidden="1"/>
    <cellStyle name="Uwaga 3" xfId="39469" hidden="1"/>
    <cellStyle name="Uwaga 3" xfId="39459" hidden="1"/>
    <cellStyle name="Uwaga 3" xfId="39457" hidden="1"/>
    <cellStyle name="Uwaga 3" xfId="39454" hidden="1"/>
    <cellStyle name="Uwaga 3" xfId="39444" hidden="1"/>
    <cellStyle name="Uwaga 3" xfId="39442" hidden="1"/>
    <cellStyle name="Uwaga 3" xfId="39438" hidden="1"/>
    <cellStyle name="Uwaga 3" xfId="39429" hidden="1"/>
    <cellStyle name="Uwaga 3" xfId="39426" hidden="1"/>
    <cellStyle name="Uwaga 3" xfId="39422" hidden="1"/>
    <cellStyle name="Uwaga 3" xfId="39414" hidden="1"/>
    <cellStyle name="Uwaga 3" xfId="39412" hidden="1"/>
    <cellStyle name="Uwaga 3" xfId="39408" hidden="1"/>
    <cellStyle name="Uwaga 3" xfId="39399" hidden="1"/>
    <cellStyle name="Uwaga 3" xfId="39397" hidden="1"/>
    <cellStyle name="Uwaga 3" xfId="39394" hidden="1"/>
    <cellStyle name="Uwaga 3" xfId="39384" hidden="1"/>
    <cellStyle name="Uwaga 3" xfId="39382" hidden="1"/>
    <cellStyle name="Uwaga 3" xfId="39377" hidden="1"/>
    <cellStyle name="Uwaga 3" xfId="39369" hidden="1"/>
    <cellStyle name="Uwaga 3" xfId="39367" hidden="1"/>
    <cellStyle name="Uwaga 3" xfId="39362" hidden="1"/>
    <cellStyle name="Uwaga 3" xfId="39354" hidden="1"/>
    <cellStyle name="Uwaga 3" xfId="39352" hidden="1"/>
    <cellStyle name="Uwaga 3" xfId="39347" hidden="1"/>
    <cellStyle name="Uwaga 3" xfId="39339" hidden="1"/>
    <cellStyle name="Uwaga 3" xfId="39337" hidden="1"/>
    <cellStyle name="Uwaga 3" xfId="39333" hidden="1"/>
    <cellStyle name="Uwaga 3" xfId="39324" hidden="1"/>
    <cellStyle name="Uwaga 3" xfId="39321" hidden="1"/>
    <cellStyle name="Uwaga 3" xfId="39316" hidden="1"/>
    <cellStyle name="Uwaga 3" xfId="39309" hidden="1"/>
    <cellStyle name="Uwaga 3" xfId="39305" hidden="1"/>
    <cellStyle name="Uwaga 3" xfId="39300" hidden="1"/>
    <cellStyle name="Uwaga 3" xfId="39294" hidden="1"/>
    <cellStyle name="Uwaga 3" xfId="39290" hidden="1"/>
    <cellStyle name="Uwaga 3" xfId="39285" hidden="1"/>
    <cellStyle name="Uwaga 3" xfId="39279" hidden="1"/>
    <cellStyle name="Uwaga 3" xfId="39276" hidden="1"/>
    <cellStyle name="Uwaga 3" xfId="39272" hidden="1"/>
    <cellStyle name="Uwaga 3" xfId="39263" hidden="1"/>
    <cellStyle name="Uwaga 3" xfId="39258" hidden="1"/>
    <cellStyle name="Uwaga 3" xfId="39253" hidden="1"/>
    <cellStyle name="Uwaga 3" xfId="39248" hidden="1"/>
    <cellStyle name="Uwaga 3" xfId="39243" hidden="1"/>
    <cellStyle name="Uwaga 3" xfId="39238" hidden="1"/>
    <cellStyle name="Uwaga 3" xfId="39233" hidden="1"/>
    <cellStyle name="Uwaga 3" xfId="39228" hidden="1"/>
    <cellStyle name="Uwaga 3" xfId="39223" hidden="1"/>
    <cellStyle name="Uwaga 3" xfId="39219" hidden="1"/>
    <cellStyle name="Uwaga 3" xfId="39214" hidden="1"/>
    <cellStyle name="Uwaga 3" xfId="39209" hidden="1"/>
    <cellStyle name="Uwaga 3" xfId="39204" hidden="1"/>
    <cellStyle name="Uwaga 3" xfId="39200" hidden="1"/>
    <cellStyle name="Uwaga 3" xfId="39196" hidden="1"/>
    <cellStyle name="Uwaga 3" xfId="39189" hidden="1"/>
    <cellStyle name="Uwaga 3" xfId="39185" hidden="1"/>
    <cellStyle name="Uwaga 3" xfId="39180" hidden="1"/>
    <cellStyle name="Uwaga 3" xfId="39174" hidden="1"/>
    <cellStyle name="Uwaga 3" xfId="39170" hidden="1"/>
    <cellStyle name="Uwaga 3" xfId="39165" hidden="1"/>
    <cellStyle name="Uwaga 3" xfId="39159" hidden="1"/>
    <cellStyle name="Uwaga 3" xfId="39155" hidden="1"/>
    <cellStyle name="Uwaga 3" xfId="39151" hidden="1"/>
    <cellStyle name="Uwaga 3" xfId="39144" hidden="1"/>
    <cellStyle name="Uwaga 3" xfId="39140" hidden="1"/>
    <cellStyle name="Uwaga 3" xfId="39136" hidden="1"/>
    <cellStyle name="Uwaga 3" xfId="37110" hidden="1"/>
    <cellStyle name="Uwaga 3" xfId="37105" hidden="1"/>
    <cellStyle name="Uwaga 3" xfId="37100" hidden="1"/>
    <cellStyle name="Uwaga 3" xfId="37060" hidden="1"/>
    <cellStyle name="Uwaga 3" xfId="37056" hidden="1"/>
    <cellStyle name="Uwaga 3" xfId="37052" hidden="1"/>
    <cellStyle name="Uwaga 3" xfId="37022" hidden="1"/>
    <cellStyle name="Uwaga 3" xfId="37018" hidden="1"/>
    <cellStyle name="Uwaga 3" xfId="37015" hidden="1"/>
    <cellStyle name="Uwaga 3" xfId="36985" hidden="1"/>
    <cellStyle name="Uwaga 3" xfId="36982" hidden="1"/>
    <cellStyle name="Uwaga 3" xfId="36979" hidden="1"/>
    <cellStyle name="Uwaga 3" xfId="36942" hidden="1"/>
    <cellStyle name="Uwaga 3" xfId="36940" hidden="1"/>
    <cellStyle name="Uwaga 3" xfId="36936" hidden="1"/>
    <cellStyle name="Uwaga 3" xfId="36896" hidden="1"/>
    <cellStyle name="Uwaga 3" xfId="36891" hidden="1"/>
    <cellStyle name="Uwaga 3" xfId="36887" hidden="1"/>
    <cellStyle name="Uwaga 3" xfId="36854" hidden="1"/>
    <cellStyle name="Uwaga 3" xfId="36849" hidden="1"/>
    <cellStyle name="Uwaga 3" xfId="36844" hidden="1"/>
    <cellStyle name="Uwaga 3" xfId="36814" hidden="1"/>
    <cellStyle name="Uwaga 3" xfId="36811" hidden="1"/>
    <cellStyle name="Uwaga 3" xfId="36806" hidden="1"/>
    <cellStyle name="Uwaga 3" xfId="36777" hidden="1"/>
    <cellStyle name="Uwaga 3" xfId="36773" hidden="1"/>
    <cellStyle name="Uwaga 3" xfId="36770" hidden="1"/>
    <cellStyle name="Uwaga 3" xfId="36732" hidden="1"/>
    <cellStyle name="Uwaga 3" xfId="36727" hidden="1"/>
    <cellStyle name="Uwaga 3" xfId="36723" hidden="1"/>
    <cellStyle name="Uwaga 3" xfId="36690" hidden="1"/>
    <cellStyle name="Uwaga 3" xfId="36685" hidden="1"/>
    <cellStyle name="Uwaga 3" xfId="36680" hidden="1"/>
    <cellStyle name="Uwaga 3" xfId="36648" hidden="1"/>
    <cellStyle name="Uwaga 3" xfId="36644" hidden="1"/>
    <cellStyle name="Uwaga 3" xfId="36641" hidden="1"/>
    <cellStyle name="Uwaga 3" xfId="36610" hidden="1"/>
    <cellStyle name="Uwaga 3" xfId="36607" hidden="1"/>
    <cellStyle name="Uwaga 3" xfId="36603" hidden="1"/>
    <cellStyle name="Uwaga 3" xfId="36565" hidden="1"/>
    <cellStyle name="Uwaga 3" xfId="36562" hidden="1"/>
    <cellStyle name="Uwaga 3" xfId="36557" hidden="1"/>
    <cellStyle name="Uwaga 3" xfId="36523" hidden="1"/>
    <cellStyle name="Uwaga 3" xfId="36519" hidden="1"/>
    <cellStyle name="Uwaga 3" xfId="36515" hidden="1"/>
    <cellStyle name="Uwaga 3" xfId="36483" hidden="1"/>
    <cellStyle name="Uwaga 3" xfId="36479" hidden="1"/>
    <cellStyle name="Uwaga 3" xfId="36475" hidden="1"/>
    <cellStyle name="Uwaga 3" xfId="36444" hidden="1"/>
    <cellStyle name="Uwaga 3" xfId="36440" hidden="1"/>
    <cellStyle name="Uwaga 3" xfId="36437" hidden="1"/>
    <cellStyle name="Uwaga 3" xfId="36399" hidden="1"/>
    <cellStyle name="Uwaga 3" xfId="36395" hidden="1"/>
    <cellStyle name="Uwaga 3" xfId="36391" hidden="1"/>
    <cellStyle name="Uwaga 3" xfId="36357" hidden="1"/>
    <cellStyle name="Uwaga 3" xfId="36353" hidden="1"/>
    <cellStyle name="Uwaga 3" xfId="36349" hidden="1"/>
    <cellStyle name="Uwaga 3" xfId="36316" hidden="1"/>
    <cellStyle name="Uwaga 3" xfId="36312" hidden="1"/>
    <cellStyle name="Uwaga 3" xfId="36307" hidden="1"/>
    <cellStyle name="Uwaga 3" xfId="36279" hidden="1"/>
    <cellStyle name="Uwaga 3" xfId="36275" hidden="1"/>
    <cellStyle name="Uwaga 3" xfId="36271" hidden="1"/>
    <cellStyle name="Uwaga 3" xfId="36233" hidden="1"/>
    <cellStyle name="Uwaga 3" xfId="36229" hidden="1"/>
    <cellStyle name="Uwaga 3" xfId="36225" hidden="1"/>
    <cellStyle name="Uwaga 3" xfId="36191" hidden="1"/>
    <cellStyle name="Uwaga 3" xfId="36186" hidden="1"/>
    <cellStyle name="Uwaga 3" xfId="36183" hidden="1"/>
    <cellStyle name="Uwaga 3" xfId="36153" hidden="1"/>
    <cellStyle name="Uwaga 3" xfId="36149" hidden="1"/>
    <cellStyle name="Uwaga 3" xfId="36145" hidden="1"/>
    <cellStyle name="Uwaga 3" xfId="36114" hidden="1"/>
    <cellStyle name="Uwaga 3" xfId="36111" hidden="1"/>
    <cellStyle name="Uwaga 3" xfId="36106" hidden="1"/>
    <cellStyle name="Uwaga 3" xfId="36068" hidden="1"/>
    <cellStyle name="Uwaga 3" xfId="36064" hidden="1"/>
    <cellStyle name="Uwaga 3" xfId="36060" hidden="1"/>
    <cellStyle name="Uwaga 3" xfId="36026" hidden="1"/>
    <cellStyle name="Uwaga 3" xfId="36021" hidden="1"/>
    <cellStyle name="Uwaga 3" xfId="36015" hidden="1"/>
    <cellStyle name="Uwaga 3" xfId="35987" hidden="1"/>
    <cellStyle name="Uwaga 3" xfId="35982" hidden="1"/>
    <cellStyle name="Uwaga 3" xfId="35978" hidden="1"/>
    <cellStyle name="Uwaga 3" xfId="35948" hidden="1"/>
    <cellStyle name="Uwaga 3" xfId="35945" hidden="1"/>
    <cellStyle name="Uwaga 3" xfId="35941" hidden="1"/>
    <cellStyle name="Uwaga 3" xfId="35903" hidden="1"/>
    <cellStyle name="Uwaga 3" xfId="35898" hidden="1"/>
    <cellStyle name="Uwaga 3" xfId="35893" hidden="1"/>
    <cellStyle name="Uwaga 3" xfId="35861" hidden="1"/>
    <cellStyle name="Uwaga 3" xfId="35856" hidden="1"/>
    <cellStyle name="Uwaga 3" xfId="35851" hidden="1"/>
    <cellStyle name="Uwaga 3" xfId="35819" hidden="1"/>
    <cellStyle name="Uwaga 3" xfId="35814" hidden="1"/>
    <cellStyle name="Uwaga 3" xfId="35809" hidden="1"/>
    <cellStyle name="Uwaga 3" xfId="35782" hidden="1"/>
    <cellStyle name="Uwaga 3" xfId="35779" hidden="1"/>
    <cellStyle name="Uwaga 3" xfId="35774" hidden="1"/>
    <cellStyle name="Uwaga 3" xfId="35740" hidden="1"/>
    <cellStyle name="Uwaga 3" xfId="35735" hidden="1"/>
    <cellStyle name="Uwaga 3" xfId="35729" hidden="1"/>
    <cellStyle name="Uwaga 3" xfId="35698" hidden="1"/>
    <cellStyle name="Uwaga 3" xfId="35693" hidden="1"/>
    <cellStyle name="Uwaga 3" xfId="35686" hidden="1"/>
    <cellStyle name="Uwaga 3" xfId="35656" hidden="1"/>
    <cellStyle name="Uwaga 3" xfId="35652" hidden="1"/>
    <cellStyle name="Uwaga 3" xfId="35648" hidden="1"/>
    <cellStyle name="Uwaga 3" xfId="35614" hidden="1"/>
    <cellStyle name="Uwaga 3" xfId="35610" hidden="1"/>
    <cellStyle name="Uwaga 3" xfId="35606" hidden="1"/>
    <cellStyle name="Uwaga 3" xfId="35572" hidden="1"/>
    <cellStyle name="Uwaga 3" xfId="35567" hidden="1"/>
    <cellStyle name="Uwaga 3" xfId="35561" hidden="1"/>
    <cellStyle name="Uwaga 3" xfId="35530" hidden="1"/>
    <cellStyle name="Uwaga 3" xfId="35525" hidden="1"/>
    <cellStyle name="Uwaga 3" xfId="35519" hidden="1"/>
    <cellStyle name="Uwaga 3" xfId="35488" hidden="1"/>
    <cellStyle name="Uwaga 3" xfId="35483" hidden="1"/>
    <cellStyle name="Uwaga 3" xfId="35478" hidden="1"/>
    <cellStyle name="Uwaga 3" xfId="35446" hidden="1"/>
    <cellStyle name="Uwaga 3" xfId="35442" hidden="1"/>
    <cellStyle name="Uwaga 3" xfId="35438" hidden="1"/>
    <cellStyle name="Uwaga 3" xfId="35405" hidden="1"/>
    <cellStyle name="Uwaga 3" xfId="35400" hidden="1"/>
    <cellStyle name="Uwaga 3" xfId="35395" hidden="1"/>
    <cellStyle name="Uwaga 3" xfId="35363" hidden="1"/>
    <cellStyle name="Uwaga 3" xfId="35357" hidden="1"/>
    <cellStyle name="Uwaga 3" xfId="35352" hidden="1"/>
    <cellStyle name="Uwaga 3" xfId="35321" hidden="1"/>
    <cellStyle name="Uwaga 3" xfId="35315" hidden="1"/>
    <cellStyle name="Uwaga 3" xfId="35310" hidden="1"/>
    <cellStyle name="Uwaga 3" xfId="35279" hidden="1"/>
    <cellStyle name="Uwaga 3" xfId="35274" hidden="1"/>
    <cellStyle name="Uwaga 3" xfId="35270" hidden="1"/>
    <cellStyle name="Uwaga 3" xfId="35239" hidden="1"/>
    <cellStyle name="Uwaga 3" xfId="35232" hidden="1"/>
    <cellStyle name="Uwaga 3" xfId="35226" hidden="1"/>
    <cellStyle name="Uwaga 3" xfId="35197" hidden="1"/>
    <cellStyle name="Uwaga 3" xfId="35189" hidden="1"/>
    <cellStyle name="Uwaga 3" xfId="35183" hidden="1"/>
    <cellStyle name="Uwaga 3" xfId="35156" hidden="1"/>
    <cellStyle name="Uwaga 3" xfId="35147" hidden="1"/>
    <cellStyle name="Uwaga 3" xfId="35141" hidden="1"/>
    <cellStyle name="Uwaga 3" xfId="35114" hidden="1"/>
    <cellStyle name="Uwaga 3" xfId="35106" hidden="1"/>
    <cellStyle name="Uwaga 3" xfId="35100" hidden="1"/>
    <cellStyle name="Uwaga 3" xfId="35073" hidden="1"/>
    <cellStyle name="Uwaga 3" xfId="35063" hidden="1"/>
    <cellStyle name="Uwaga 3" xfId="35056" hidden="1"/>
    <cellStyle name="Uwaga 3" xfId="35032" hidden="1"/>
    <cellStyle name="Uwaga 3" xfId="35021" hidden="1"/>
    <cellStyle name="Uwaga 3" xfId="35014" hidden="1"/>
    <cellStyle name="Uwaga 3" xfId="34991" hidden="1"/>
    <cellStyle name="Uwaga 3" xfId="34980" hidden="1"/>
    <cellStyle name="Uwaga 3" xfId="34972" hidden="1"/>
    <cellStyle name="Uwaga 3" xfId="34952" hidden="1"/>
    <cellStyle name="Uwaga 3" xfId="34940" hidden="1"/>
    <cellStyle name="Uwaga 3" xfId="34931" hidden="1"/>
    <cellStyle name="Uwaga 3" xfId="34912" hidden="1"/>
    <cellStyle name="Uwaga 3" xfId="34901" hidden="1"/>
    <cellStyle name="Uwaga 3" xfId="34891" hidden="1"/>
    <cellStyle name="Uwaga 3" xfId="34872" hidden="1"/>
    <cellStyle name="Uwaga 3" xfId="34859" hidden="1"/>
    <cellStyle name="Uwaga 3" xfId="34848" hidden="1"/>
    <cellStyle name="Uwaga 3" xfId="34832" hidden="1"/>
    <cellStyle name="Uwaga 3" xfId="34820" hidden="1"/>
    <cellStyle name="Uwaga 3" xfId="34806" hidden="1"/>
    <cellStyle name="Uwaga 3" xfId="34791" hidden="1"/>
    <cellStyle name="Uwaga 3" xfId="34778" hidden="1"/>
    <cellStyle name="Uwaga 3" xfId="34765" hidden="1"/>
    <cellStyle name="Uwaga 3" xfId="34750" hidden="1"/>
    <cellStyle name="Uwaga 3" xfId="34737" hidden="1"/>
    <cellStyle name="Uwaga 3" xfId="19874" hidden="1"/>
    <cellStyle name="Uwaga 3" xfId="40130" hidden="1"/>
    <cellStyle name="Uwaga 3" xfId="40131" hidden="1"/>
    <cellStyle name="Uwaga 3" xfId="40133" hidden="1"/>
    <cellStyle name="Uwaga 3" xfId="40145" hidden="1"/>
    <cellStyle name="Uwaga 3" xfId="40146" hidden="1"/>
    <cellStyle name="Uwaga 3" xfId="40151" hidden="1"/>
    <cellStyle name="Uwaga 3" xfId="40160" hidden="1"/>
    <cellStyle name="Uwaga 3" xfId="40161" hidden="1"/>
    <cellStyle name="Uwaga 3" xfId="40166" hidden="1"/>
    <cellStyle name="Uwaga 3" xfId="40175" hidden="1"/>
    <cellStyle name="Uwaga 3" xfId="40176" hidden="1"/>
    <cellStyle name="Uwaga 3" xfId="40177" hidden="1"/>
    <cellStyle name="Uwaga 3" xfId="40190" hidden="1"/>
    <cellStyle name="Uwaga 3" xfId="40195" hidden="1"/>
    <cellStyle name="Uwaga 3" xfId="40200" hidden="1"/>
    <cellStyle name="Uwaga 3" xfId="40210" hidden="1"/>
    <cellStyle name="Uwaga 3" xfId="40215" hidden="1"/>
    <cellStyle name="Uwaga 3" xfId="40219" hidden="1"/>
    <cellStyle name="Uwaga 3" xfId="40226" hidden="1"/>
    <cellStyle name="Uwaga 3" xfId="40231" hidden="1"/>
    <cellStyle name="Uwaga 3" xfId="40234" hidden="1"/>
    <cellStyle name="Uwaga 3" xfId="40240" hidden="1"/>
    <cellStyle name="Uwaga 3" xfId="40245" hidden="1"/>
    <cellStyle name="Uwaga 3" xfId="40249" hidden="1"/>
    <cellStyle name="Uwaga 3" xfId="40250" hidden="1"/>
    <cellStyle name="Uwaga 3" xfId="40251" hidden="1"/>
    <cellStyle name="Uwaga 3" xfId="40255" hidden="1"/>
    <cellStyle name="Uwaga 3" xfId="40267" hidden="1"/>
    <cellStyle name="Uwaga 3" xfId="40272" hidden="1"/>
    <cellStyle name="Uwaga 3" xfId="40277" hidden="1"/>
    <cellStyle name="Uwaga 3" xfId="40282" hidden="1"/>
    <cellStyle name="Uwaga 3" xfId="40287" hidden="1"/>
    <cellStyle name="Uwaga 3" xfId="40292" hidden="1"/>
    <cellStyle name="Uwaga 3" xfId="40296" hidden="1"/>
    <cellStyle name="Uwaga 3" xfId="40300" hidden="1"/>
    <cellStyle name="Uwaga 3" xfId="40305" hidden="1"/>
    <cellStyle name="Uwaga 3" xfId="40310" hidden="1"/>
    <cellStyle name="Uwaga 3" xfId="40311" hidden="1"/>
    <cellStyle name="Uwaga 3" xfId="40313" hidden="1"/>
    <cellStyle name="Uwaga 3" xfId="40326" hidden="1"/>
    <cellStyle name="Uwaga 3" xfId="40330" hidden="1"/>
    <cellStyle name="Uwaga 3" xfId="40335" hidden="1"/>
    <cellStyle name="Uwaga 3" xfId="40342" hidden="1"/>
    <cellStyle name="Uwaga 3" xfId="40346" hidden="1"/>
    <cellStyle name="Uwaga 3" xfId="40351" hidden="1"/>
    <cellStyle name="Uwaga 3" xfId="40356" hidden="1"/>
    <cellStyle name="Uwaga 3" xfId="40359" hidden="1"/>
    <cellStyle name="Uwaga 3" xfId="40364" hidden="1"/>
    <cellStyle name="Uwaga 3" xfId="40370" hidden="1"/>
    <cellStyle name="Uwaga 3" xfId="40371" hidden="1"/>
    <cellStyle name="Uwaga 3" xfId="40374" hidden="1"/>
    <cellStyle name="Uwaga 3" xfId="40387" hidden="1"/>
    <cellStyle name="Uwaga 3" xfId="40391" hidden="1"/>
    <cellStyle name="Uwaga 3" xfId="40396" hidden="1"/>
    <cellStyle name="Uwaga 3" xfId="40403" hidden="1"/>
    <cellStyle name="Uwaga 3" xfId="40408" hidden="1"/>
    <cellStyle name="Uwaga 3" xfId="40412" hidden="1"/>
    <cellStyle name="Uwaga 3" xfId="40417" hidden="1"/>
    <cellStyle name="Uwaga 3" xfId="40421" hidden="1"/>
    <cellStyle name="Uwaga 3" xfId="40426" hidden="1"/>
    <cellStyle name="Uwaga 3" xfId="40430" hidden="1"/>
    <cellStyle name="Uwaga 3" xfId="40431" hidden="1"/>
    <cellStyle name="Uwaga 3" xfId="40433" hidden="1"/>
    <cellStyle name="Uwaga 3" xfId="40445" hidden="1"/>
    <cellStyle name="Uwaga 3" xfId="40446" hidden="1"/>
    <cellStyle name="Uwaga 3" xfId="40448" hidden="1"/>
    <cellStyle name="Uwaga 3" xfId="40460" hidden="1"/>
    <cellStyle name="Uwaga 3" xfId="40462" hidden="1"/>
    <cellStyle name="Uwaga 3" xfId="40465" hidden="1"/>
    <cellStyle name="Uwaga 3" xfId="40475" hidden="1"/>
    <cellStyle name="Uwaga 3" xfId="40476" hidden="1"/>
    <cellStyle name="Uwaga 3" xfId="40478" hidden="1"/>
    <cellStyle name="Uwaga 3" xfId="40490" hidden="1"/>
    <cellStyle name="Uwaga 3" xfId="40491" hidden="1"/>
    <cellStyle name="Uwaga 3" xfId="40492" hidden="1"/>
    <cellStyle name="Uwaga 3" xfId="40506" hidden="1"/>
    <cellStyle name="Uwaga 3" xfId="40509" hidden="1"/>
    <cellStyle name="Uwaga 3" xfId="40513" hidden="1"/>
    <cellStyle name="Uwaga 3" xfId="40521" hidden="1"/>
    <cellStyle name="Uwaga 3" xfId="40524" hidden="1"/>
    <cellStyle name="Uwaga 3" xfId="40528" hidden="1"/>
    <cellStyle name="Uwaga 3" xfId="40536" hidden="1"/>
    <cellStyle name="Uwaga 3" xfId="40539" hidden="1"/>
    <cellStyle name="Uwaga 3" xfId="40543" hidden="1"/>
    <cellStyle name="Uwaga 3" xfId="40550" hidden="1"/>
    <cellStyle name="Uwaga 3" xfId="40551" hidden="1"/>
    <cellStyle name="Uwaga 3" xfId="40553" hidden="1"/>
    <cellStyle name="Uwaga 3" xfId="40566" hidden="1"/>
    <cellStyle name="Uwaga 3" xfId="40569" hidden="1"/>
    <cellStyle name="Uwaga 3" xfId="40572" hidden="1"/>
    <cellStyle name="Uwaga 3" xfId="40581" hidden="1"/>
    <cellStyle name="Uwaga 3" xfId="40584" hidden="1"/>
    <cellStyle name="Uwaga 3" xfId="40588" hidden="1"/>
    <cellStyle name="Uwaga 3" xfId="40596" hidden="1"/>
    <cellStyle name="Uwaga 3" xfId="40598" hidden="1"/>
    <cellStyle name="Uwaga 3" xfId="40601" hidden="1"/>
    <cellStyle name="Uwaga 3" xfId="40610" hidden="1"/>
    <cellStyle name="Uwaga 3" xfId="40611" hidden="1"/>
    <cellStyle name="Uwaga 3" xfId="40612" hidden="1"/>
    <cellStyle name="Uwaga 3" xfId="40625" hidden="1"/>
    <cellStyle name="Uwaga 3" xfId="40626" hidden="1"/>
    <cellStyle name="Uwaga 3" xfId="40628" hidden="1"/>
    <cellStyle name="Uwaga 3" xfId="40640" hidden="1"/>
    <cellStyle name="Uwaga 3" xfId="40641" hidden="1"/>
    <cellStyle name="Uwaga 3" xfId="40643" hidden="1"/>
    <cellStyle name="Uwaga 3" xfId="40655" hidden="1"/>
    <cellStyle name="Uwaga 3" xfId="40656" hidden="1"/>
    <cellStyle name="Uwaga 3" xfId="40658" hidden="1"/>
    <cellStyle name="Uwaga 3" xfId="40670" hidden="1"/>
    <cellStyle name="Uwaga 3" xfId="40671" hidden="1"/>
    <cellStyle name="Uwaga 3" xfId="40672" hidden="1"/>
    <cellStyle name="Uwaga 3" xfId="40686" hidden="1"/>
    <cellStyle name="Uwaga 3" xfId="40688" hidden="1"/>
    <cellStyle name="Uwaga 3" xfId="40691" hidden="1"/>
    <cellStyle name="Uwaga 3" xfId="40701" hidden="1"/>
    <cellStyle name="Uwaga 3" xfId="40704" hidden="1"/>
    <cellStyle name="Uwaga 3" xfId="40707" hidden="1"/>
    <cellStyle name="Uwaga 3" xfId="40716" hidden="1"/>
    <cellStyle name="Uwaga 3" xfId="40718" hidden="1"/>
    <cellStyle name="Uwaga 3" xfId="40721" hidden="1"/>
    <cellStyle name="Uwaga 3" xfId="40730" hidden="1"/>
    <cellStyle name="Uwaga 3" xfId="40731" hidden="1"/>
    <cellStyle name="Uwaga 3" xfId="40732" hidden="1"/>
    <cellStyle name="Uwaga 3" xfId="40745" hidden="1"/>
    <cellStyle name="Uwaga 3" xfId="40747" hidden="1"/>
    <cellStyle name="Uwaga 3" xfId="40749" hidden="1"/>
    <cellStyle name="Uwaga 3" xfId="40760" hidden="1"/>
    <cellStyle name="Uwaga 3" xfId="40762" hidden="1"/>
    <cellStyle name="Uwaga 3" xfId="40764" hidden="1"/>
    <cellStyle name="Uwaga 3" xfId="40775" hidden="1"/>
    <cellStyle name="Uwaga 3" xfId="40777" hidden="1"/>
    <cellStyle name="Uwaga 3" xfId="40779" hidden="1"/>
    <cellStyle name="Uwaga 3" xfId="40790" hidden="1"/>
    <cellStyle name="Uwaga 3" xfId="40791" hidden="1"/>
    <cellStyle name="Uwaga 3" xfId="40792" hidden="1"/>
    <cellStyle name="Uwaga 3" xfId="40805" hidden="1"/>
    <cellStyle name="Uwaga 3" xfId="40807" hidden="1"/>
    <cellStyle name="Uwaga 3" xfId="40809" hidden="1"/>
    <cellStyle name="Uwaga 3" xfId="40820" hidden="1"/>
    <cellStyle name="Uwaga 3" xfId="40822" hidden="1"/>
    <cellStyle name="Uwaga 3" xfId="40824" hidden="1"/>
    <cellStyle name="Uwaga 3" xfId="40835" hidden="1"/>
    <cellStyle name="Uwaga 3" xfId="40837" hidden="1"/>
    <cellStyle name="Uwaga 3" xfId="40838" hidden="1"/>
    <cellStyle name="Uwaga 3" xfId="40850" hidden="1"/>
    <cellStyle name="Uwaga 3" xfId="40851" hidden="1"/>
    <cellStyle name="Uwaga 3" xfId="40852" hidden="1"/>
    <cellStyle name="Uwaga 3" xfId="40865" hidden="1"/>
    <cellStyle name="Uwaga 3" xfId="40867" hidden="1"/>
    <cellStyle name="Uwaga 3" xfId="40869" hidden="1"/>
    <cellStyle name="Uwaga 3" xfId="40880" hidden="1"/>
    <cellStyle name="Uwaga 3" xfId="40882" hidden="1"/>
    <cellStyle name="Uwaga 3" xfId="40884" hidden="1"/>
    <cellStyle name="Uwaga 3" xfId="40895" hidden="1"/>
    <cellStyle name="Uwaga 3" xfId="40897" hidden="1"/>
    <cellStyle name="Uwaga 3" xfId="40899" hidden="1"/>
    <cellStyle name="Uwaga 3" xfId="40910" hidden="1"/>
    <cellStyle name="Uwaga 3" xfId="40911" hidden="1"/>
    <cellStyle name="Uwaga 3" xfId="40913" hidden="1"/>
    <cellStyle name="Uwaga 3" xfId="40924" hidden="1"/>
    <cellStyle name="Uwaga 3" xfId="40926" hidden="1"/>
    <cellStyle name="Uwaga 3" xfId="40927" hidden="1"/>
    <cellStyle name="Uwaga 3" xfId="40936" hidden="1"/>
    <cellStyle name="Uwaga 3" xfId="40939" hidden="1"/>
    <cellStyle name="Uwaga 3" xfId="40941" hidden="1"/>
    <cellStyle name="Uwaga 3" xfId="40952" hidden="1"/>
    <cellStyle name="Uwaga 3" xfId="40954" hidden="1"/>
    <cellStyle name="Uwaga 3" xfId="40956" hidden="1"/>
    <cellStyle name="Uwaga 3" xfId="40968" hidden="1"/>
    <cellStyle name="Uwaga 3" xfId="40970" hidden="1"/>
    <cellStyle name="Uwaga 3" xfId="40972" hidden="1"/>
    <cellStyle name="Uwaga 3" xfId="40980" hidden="1"/>
    <cellStyle name="Uwaga 3" xfId="40982" hidden="1"/>
    <cellStyle name="Uwaga 3" xfId="40985" hidden="1"/>
    <cellStyle name="Uwaga 3" xfId="40975" hidden="1"/>
    <cellStyle name="Uwaga 3" xfId="40974" hidden="1"/>
    <cellStyle name="Uwaga 3" xfId="40973" hidden="1"/>
    <cellStyle name="Uwaga 3" xfId="40960" hidden="1"/>
    <cellStyle name="Uwaga 3" xfId="40959" hidden="1"/>
    <cellStyle name="Uwaga 3" xfId="40958" hidden="1"/>
    <cellStyle name="Uwaga 3" xfId="40945" hidden="1"/>
    <cellStyle name="Uwaga 3" xfId="40944" hidden="1"/>
    <cellStyle name="Uwaga 3" xfId="40943" hidden="1"/>
    <cellStyle name="Uwaga 3" xfId="40930" hidden="1"/>
    <cellStyle name="Uwaga 3" xfId="40929" hidden="1"/>
    <cellStyle name="Uwaga 3" xfId="40928" hidden="1"/>
    <cellStyle name="Uwaga 3" xfId="40915" hidden="1"/>
    <cellStyle name="Uwaga 3" xfId="40914" hidden="1"/>
    <cellStyle name="Uwaga 3" xfId="40912" hidden="1"/>
    <cellStyle name="Uwaga 3" xfId="40901" hidden="1"/>
    <cellStyle name="Uwaga 3" xfId="40898" hidden="1"/>
    <cellStyle name="Uwaga 3" xfId="40896" hidden="1"/>
    <cellStyle name="Uwaga 3" xfId="40886" hidden="1"/>
    <cellStyle name="Uwaga 3" xfId="40883" hidden="1"/>
    <cellStyle name="Uwaga 3" xfId="40881" hidden="1"/>
    <cellStyle name="Uwaga 3" xfId="40871" hidden="1"/>
    <cellStyle name="Uwaga 3" xfId="40868" hidden="1"/>
    <cellStyle name="Uwaga 3" xfId="40866" hidden="1"/>
    <cellStyle name="Uwaga 3" xfId="40856" hidden="1"/>
    <cellStyle name="Uwaga 3" xfId="40854" hidden="1"/>
    <cellStyle name="Uwaga 3" xfId="40853" hidden="1"/>
    <cellStyle name="Uwaga 3" xfId="40841" hidden="1"/>
    <cellStyle name="Uwaga 3" xfId="40839" hidden="1"/>
    <cellStyle name="Uwaga 3" xfId="40836" hidden="1"/>
    <cellStyle name="Uwaga 3" xfId="40826" hidden="1"/>
    <cellStyle name="Uwaga 3" xfId="40823" hidden="1"/>
    <cellStyle name="Uwaga 3" xfId="40821" hidden="1"/>
    <cellStyle name="Uwaga 3" xfId="40811" hidden="1"/>
    <cellStyle name="Uwaga 3" xfId="40808" hidden="1"/>
    <cellStyle name="Uwaga 3" xfId="40806" hidden="1"/>
    <cellStyle name="Uwaga 3" xfId="40796" hidden="1"/>
    <cellStyle name="Uwaga 3" xfId="40794" hidden="1"/>
    <cellStyle name="Uwaga 3" xfId="40793" hidden="1"/>
    <cellStyle name="Uwaga 3" xfId="40781" hidden="1"/>
    <cellStyle name="Uwaga 3" xfId="40778" hidden="1"/>
    <cellStyle name="Uwaga 3" xfId="40776" hidden="1"/>
    <cellStyle name="Uwaga 3" xfId="40766" hidden="1"/>
    <cellStyle name="Uwaga 3" xfId="40763" hidden="1"/>
    <cellStyle name="Uwaga 3" xfId="40761" hidden="1"/>
    <cellStyle name="Uwaga 3" xfId="40751" hidden="1"/>
    <cellStyle name="Uwaga 3" xfId="40748" hidden="1"/>
    <cellStyle name="Uwaga 3" xfId="40746" hidden="1"/>
    <cellStyle name="Uwaga 3" xfId="40736" hidden="1"/>
    <cellStyle name="Uwaga 3" xfId="40734" hidden="1"/>
    <cellStyle name="Uwaga 3" xfId="40733" hidden="1"/>
    <cellStyle name="Uwaga 3" xfId="40720" hidden="1"/>
    <cellStyle name="Uwaga 3" xfId="40717" hidden="1"/>
    <cellStyle name="Uwaga 3" xfId="40715" hidden="1"/>
    <cellStyle name="Uwaga 3" xfId="40705" hidden="1"/>
    <cellStyle name="Uwaga 3" xfId="40702" hidden="1"/>
    <cellStyle name="Uwaga 3" xfId="40700" hidden="1"/>
    <cellStyle name="Uwaga 3" xfId="40690" hidden="1"/>
    <cellStyle name="Uwaga 3" xfId="40687" hidden="1"/>
    <cellStyle name="Uwaga 3" xfId="40685" hidden="1"/>
    <cellStyle name="Uwaga 3" xfId="40676" hidden="1"/>
    <cellStyle name="Uwaga 3" xfId="40674" hidden="1"/>
    <cellStyle name="Uwaga 3" xfId="40673" hidden="1"/>
    <cellStyle name="Uwaga 3" xfId="40661" hidden="1"/>
    <cellStyle name="Uwaga 3" xfId="40659" hidden="1"/>
    <cellStyle name="Uwaga 3" xfId="40657" hidden="1"/>
    <cellStyle name="Uwaga 3" xfId="40646" hidden="1"/>
    <cellStyle name="Uwaga 3" xfId="40644" hidden="1"/>
    <cellStyle name="Uwaga 3" xfId="40642" hidden="1"/>
    <cellStyle name="Uwaga 3" xfId="40631" hidden="1"/>
    <cellStyle name="Uwaga 3" xfId="40629" hidden="1"/>
    <cellStyle name="Uwaga 3" xfId="40627" hidden="1"/>
    <cellStyle name="Uwaga 3" xfId="40616" hidden="1"/>
    <cellStyle name="Uwaga 3" xfId="40614" hidden="1"/>
    <cellStyle name="Uwaga 3" xfId="40613" hidden="1"/>
    <cellStyle name="Uwaga 3" xfId="40600" hidden="1"/>
    <cellStyle name="Uwaga 3" xfId="40597" hidden="1"/>
    <cellStyle name="Uwaga 3" xfId="40595" hidden="1"/>
    <cellStyle name="Uwaga 3" xfId="40585" hidden="1"/>
    <cellStyle name="Uwaga 3" xfId="40582" hidden="1"/>
    <cellStyle name="Uwaga 3" xfId="40580" hidden="1"/>
    <cellStyle name="Uwaga 3" xfId="40570" hidden="1"/>
    <cellStyle name="Uwaga 3" xfId="40567" hidden="1"/>
    <cellStyle name="Uwaga 3" xfId="40565" hidden="1"/>
    <cellStyle name="Uwaga 3" xfId="40556" hidden="1"/>
    <cellStyle name="Uwaga 3" xfId="40554" hidden="1"/>
    <cellStyle name="Uwaga 3" xfId="40552" hidden="1"/>
    <cellStyle name="Uwaga 3" xfId="40540" hidden="1"/>
    <cellStyle name="Uwaga 3" xfId="40537" hidden="1"/>
    <cellStyle name="Uwaga 3" xfId="40535" hidden="1"/>
    <cellStyle name="Uwaga 3" xfId="40525" hidden="1"/>
    <cellStyle name="Uwaga 3" xfId="40522" hidden="1"/>
    <cellStyle name="Uwaga 3" xfId="40520" hidden="1"/>
    <cellStyle name="Uwaga 3" xfId="40510" hidden="1"/>
    <cellStyle name="Uwaga 3" xfId="40507" hidden="1"/>
    <cellStyle name="Uwaga 3" xfId="40505" hidden="1"/>
    <cellStyle name="Uwaga 3" xfId="40498" hidden="1"/>
    <cellStyle name="Uwaga 3" xfId="40495" hidden="1"/>
    <cellStyle name="Uwaga 3" xfId="40493" hidden="1"/>
    <cellStyle name="Uwaga 3" xfId="40483" hidden="1"/>
    <cellStyle name="Uwaga 3" xfId="40480" hidden="1"/>
    <cellStyle name="Uwaga 3" xfId="40477" hidden="1"/>
    <cellStyle name="Uwaga 3" xfId="40468" hidden="1"/>
    <cellStyle name="Uwaga 3" xfId="40464" hidden="1"/>
    <cellStyle name="Uwaga 3" xfId="40461" hidden="1"/>
    <cellStyle name="Uwaga 3" xfId="40453" hidden="1"/>
    <cellStyle name="Uwaga 3" xfId="40450" hidden="1"/>
    <cellStyle name="Uwaga 3" xfId="40447" hidden="1"/>
    <cellStyle name="Uwaga 3" xfId="40438" hidden="1"/>
    <cellStyle name="Uwaga 3" xfId="40435" hidden="1"/>
    <cellStyle name="Uwaga 3" xfId="40432" hidden="1"/>
    <cellStyle name="Uwaga 3" xfId="40422" hidden="1"/>
    <cellStyle name="Uwaga 3" xfId="40418" hidden="1"/>
    <cellStyle name="Uwaga 3" xfId="40415" hidden="1"/>
    <cellStyle name="Uwaga 3" xfId="40406" hidden="1"/>
    <cellStyle name="Uwaga 3" xfId="40402" hidden="1"/>
    <cellStyle name="Uwaga 3" xfId="40400" hidden="1"/>
    <cellStyle name="Uwaga 3" xfId="40392" hidden="1"/>
    <cellStyle name="Uwaga 3" xfId="40388" hidden="1"/>
    <cellStyle name="Uwaga 3" xfId="40385" hidden="1"/>
    <cellStyle name="Uwaga 3" xfId="40378" hidden="1"/>
    <cellStyle name="Uwaga 3" xfId="40375" hidden="1"/>
    <cellStyle name="Uwaga 3" xfId="40372" hidden="1"/>
    <cellStyle name="Uwaga 3" xfId="40363" hidden="1"/>
    <cellStyle name="Uwaga 3" xfId="40358" hidden="1"/>
    <cellStyle name="Uwaga 3" xfId="40355" hidden="1"/>
    <cellStyle name="Uwaga 3" xfId="40348" hidden="1"/>
    <cellStyle name="Uwaga 3" xfId="40343" hidden="1"/>
    <cellStyle name="Uwaga 3" xfId="40340" hidden="1"/>
    <cellStyle name="Uwaga 3" xfId="40333" hidden="1"/>
    <cellStyle name="Uwaga 3" xfId="40328" hidden="1"/>
    <cellStyle name="Uwaga 3" xfId="40325" hidden="1"/>
    <cellStyle name="Uwaga 3" xfId="40319" hidden="1"/>
    <cellStyle name="Uwaga 3" xfId="40315" hidden="1"/>
    <cellStyle name="Uwaga 3" xfId="40312" hidden="1"/>
    <cellStyle name="Uwaga 3" xfId="40304" hidden="1"/>
    <cellStyle name="Uwaga 3" xfId="40299" hidden="1"/>
    <cellStyle name="Uwaga 3" xfId="40295" hidden="1"/>
    <cellStyle name="Uwaga 3" xfId="40289" hidden="1"/>
    <cellStyle name="Uwaga 3" xfId="40284" hidden="1"/>
    <cellStyle name="Uwaga 3" xfId="40280" hidden="1"/>
    <cellStyle name="Uwaga 3" xfId="40274" hidden="1"/>
    <cellStyle name="Uwaga 3" xfId="40269" hidden="1"/>
    <cellStyle name="Uwaga 3" xfId="40265" hidden="1"/>
    <cellStyle name="Uwaga 3" xfId="40260" hidden="1"/>
    <cellStyle name="Uwaga 3" xfId="40256" hidden="1"/>
    <cellStyle name="Uwaga 3" xfId="40252" hidden="1"/>
    <cellStyle name="Uwaga 3" xfId="40244" hidden="1"/>
    <cellStyle name="Uwaga 3" xfId="40239" hidden="1"/>
    <cellStyle name="Uwaga 3" xfId="40235" hidden="1"/>
    <cellStyle name="Uwaga 3" xfId="40229" hidden="1"/>
    <cellStyle name="Uwaga 3" xfId="40224" hidden="1"/>
    <cellStyle name="Uwaga 3" xfId="40220" hidden="1"/>
    <cellStyle name="Uwaga 3" xfId="40214" hidden="1"/>
    <cellStyle name="Uwaga 3" xfId="40209" hidden="1"/>
    <cellStyle name="Uwaga 3" xfId="40205" hidden="1"/>
    <cellStyle name="Uwaga 3" xfId="40201" hidden="1"/>
    <cellStyle name="Uwaga 3" xfId="40196" hidden="1"/>
    <cellStyle name="Uwaga 3" xfId="40191" hidden="1"/>
    <cellStyle name="Uwaga 3" xfId="40186" hidden="1"/>
    <cellStyle name="Uwaga 3" xfId="40182" hidden="1"/>
    <cellStyle name="Uwaga 3" xfId="40178" hidden="1"/>
    <cellStyle name="Uwaga 3" xfId="40171" hidden="1"/>
    <cellStyle name="Uwaga 3" xfId="40167" hidden="1"/>
    <cellStyle name="Uwaga 3" xfId="40162" hidden="1"/>
    <cellStyle name="Uwaga 3" xfId="40156" hidden="1"/>
    <cellStyle name="Uwaga 3" xfId="40152" hidden="1"/>
    <cellStyle name="Uwaga 3" xfId="40147" hidden="1"/>
    <cellStyle name="Uwaga 3" xfId="40141" hidden="1"/>
    <cellStyle name="Uwaga 3" xfId="40137" hidden="1"/>
    <cellStyle name="Uwaga 3" xfId="40132" hidden="1"/>
    <cellStyle name="Uwaga 3" xfId="40126" hidden="1"/>
    <cellStyle name="Uwaga 3" xfId="40122" hidden="1"/>
    <cellStyle name="Uwaga 3" xfId="40118" hidden="1"/>
    <cellStyle name="Uwaga 3" xfId="40978" hidden="1"/>
    <cellStyle name="Uwaga 3" xfId="40977" hidden="1"/>
    <cellStyle name="Uwaga 3" xfId="40976" hidden="1"/>
    <cellStyle name="Uwaga 3" xfId="40963" hidden="1"/>
    <cellStyle name="Uwaga 3" xfId="40962" hidden="1"/>
    <cellStyle name="Uwaga 3" xfId="40961" hidden="1"/>
    <cellStyle name="Uwaga 3" xfId="40948" hidden="1"/>
    <cellStyle name="Uwaga 3" xfId="40947" hidden="1"/>
    <cellStyle name="Uwaga 3" xfId="40946" hidden="1"/>
    <cellStyle name="Uwaga 3" xfId="40933" hidden="1"/>
    <cellStyle name="Uwaga 3" xfId="40932" hidden="1"/>
    <cellStyle name="Uwaga 3" xfId="40931" hidden="1"/>
    <cellStyle name="Uwaga 3" xfId="40918" hidden="1"/>
    <cellStyle name="Uwaga 3" xfId="40917" hidden="1"/>
    <cellStyle name="Uwaga 3" xfId="40916" hidden="1"/>
    <cellStyle name="Uwaga 3" xfId="40904" hidden="1"/>
    <cellStyle name="Uwaga 3" xfId="40902" hidden="1"/>
    <cellStyle name="Uwaga 3" xfId="40900" hidden="1"/>
    <cellStyle name="Uwaga 3" xfId="40889" hidden="1"/>
    <cellStyle name="Uwaga 3" xfId="40887" hidden="1"/>
    <cellStyle name="Uwaga 3" xfId="40885" hidden="1"/>
    <cellStyle name="Uwaga 3" xfId="40874" hidden="1"/>
    <cellStyle name="Uwaga 3" xfId="40872" hidden="1"/>
    <cellStyle name="Uwaga 3" xfId="40870" hidden="1"/>
    <cellStyle name="Uwaga 3" xfId="40859" hidden="1"/>
    <cellStyle name="Uwaga 3" xfId="40857" hidden="1"/>
    <cellStyle name="Uwaga 3" xfId="40855" hidden="1"/>
    <cellStyle name="Uwaga 3" xfId="40844" hidden="1"/>
    <cellStyle name="Uwaga 3" xfId="40842" hidden="1"/>
    <cellStyle name="Uwaga 3" xfId="40840" hidden="1"/>
    <cellStyle name="Uwaga 3" xfId="40829" hidden="1"/>
    <cellStyle name="Uwaga 3" xfId="40827" hidden="1"/>
    <cellStyle name="Uwaga 3" xfId="40825" hidden="1"/>
    <cellStyle name="Uwaga 3" xfId="40814" hidden="1"/>
    <cellStyle name="Uwaga 3" xfId="40812" hidden="1"/>
    <cellStyle name="Uwaga 3" xfId="40810" hidden="1"/>
    <cellStyle name="Uwaga 3" xfId="40799" hidden="1"/>
    <cellStyle name="Uwaga 3" xfId="40797" hidden="1"/>
    <cellStyle name="Uwaga 3" xfId="40795" hidden="1"/>
    <cellStyle name="Uwaga 3" xfId="40784" hidden="1"/>
    <cellStyle name="Uwaga 3" xfId="40782" hidden="1"/>
    <cellStyle name="Uwaga 3" xfId="40780" hidden="1"/>
    <cellStyle name="Uwaga 3" xfId="40769" hidden="1"/>
    <cellStyle name="Uwaga 3" xfId="40767" hidden="1"/>
    <cellStyle name="Uwaga 3" xfId="40765" hidden="1"/>
    <cellStyle name="Uwaga 3" xfId="40754" hidden="1"/>
    <cellStyle name="Uwaga 3" xfId="40752" hidden="1"/>
    <cellStyle name="Uwaga 3" xfId="40750" hidden="1"/>
    <cellStyle name="Uwaga 3" xfId="40739" hidden="1"/>
    <cellStyle name="Uwaga 3" xfId="40737" hidden="1"/>
    <cellStyle name="Uwaga 3" xfId="40735" hidden="1"/>
    <cellStyle name="Uwaga 3" xfId="40724" hidden="1"/>
    <cellStyle name="Uwaga 3" xfId="40722" hidden="1"/>
    <cellStyle name="Uwaga 3" xfId="40719" hidden="1"/>
    <cellStyle name="Uwaga 3" xfId="40709" hidden="1"/>
    <cellStyle name="Uwaga 3" xfId="40706" hidden="1"/>
    <cellStyle name="Uwaga 3" xfId="40703" hidden="1"/>
    <cellStyle name="Uwaga 3" xfId="40694" hidden="1"/>
    <cellStyle name="Uwaga 3" xfId="40692" hidden="1"/>
    <cellStyle name="Uwaga 3" xfId="40689" hidden="1"/>
    <cellStyle name="Uwaga 3" xfId="40679" hidden="1"/>
    <cellStyle name="Uwaga 3" xfId="40677" hidden="1"/>
    <cellStyle name="Uwaga 3" xfId="40675" hidden="1"/>
    <cellStyle name="Uwaga 3" xfId="40664" hidden="1"/>
    <cellStyle name="Uwaga 3" xfId="40662" hidden="1"/>
    <cellStyle name="Uwaga 3" xfId="40660" hidden="1"/>
    <cellStyle name="Uwaga 3" xfId="40649" hidden="1"/>
    <cellStyle name="Uwaga 3" xfId="40647" hidden="1"/>
    <cellStyle name="Uwaga 3" xfId="40645" hidden="1"/>
    <cellStyle name="Uwaga 3" xfId="40634" hidden="1"/>
    <cellStyle name="Uwaga 3" xfId="40632" hidden="1"/>
    <cellStyle name="Uwaga 3" xfId="40630" hidden="1"/>
    <cellStyle name="Uwaga 3" xfId="40619" hidden="1"/>
    <cellStyle name="Uwaga 3" xfId="40617" hidden="1"/>
    <cellStyle name="Uwaga 3" xfId="40615" hidden="1"/>
    <cellStyle name="Uwaga 3" xfId="40604" hidden="1"/>
    <cellStyle name="Uwaga 3" xfId="40602" hidden="1"/>
    <cellStyle name="Uwaga 3" xfId="40599" hidden="1"/>
    <cellStyle name="Uwaga 3" xfId="40589" hidden="1"/>
    <cellStyle name="Uwaga 3" xfId="40586" hidden="1"/>
    <cellStyle name="Uwaga 3" xfId="40583" hidden="1"/>
    <cellStyle name="Uwaga 3" xfId="40574" hidden="1"/>
    <cellStyle name="Uwaga 3" xfId="40571" hidden="1"/>
    <cellStyle name="Uwaga 3" xfId="40568" hidden="1"/>
    <cellStyle name="Uwaga 3" xfId="40559" hidden="1"/>
    <cellStyle name="Uwaga 3" xfId="40557" hidden="1"/>
    <cellStyle name="Uwaga 3" xfId="40555" hidden="1"/>
    <cellStyle name="Uwaga 3" xfId="40544" hidden="1"/>
    <cellStyle name="Uwaga 3" xfId="40541" hidden="1"/>
    <cellStyle name="Uwaga 3" xfId="40538" hidden="1"/>
    <cellStyle name="Uwaga 3" xfId="40529" hidden="1"/>
    <cellStyle name="Uwaga 3" xfId="40526" hidden="1"/>
    <cellStyle name="Uwaga 3" xfId="40523" hidden="1"/>
    <cellStyle name="Uwaga 3" xfId="40514" hidden="1"/>
    <cellStyle name="Uwaga 3" xfId="40511" hidden="1"/>
    <cellStyle name="Uwaga 3" xfId="40508" hidden="1"/>
    <cellStyle name="Uwaga 3" xfId="40501" hidden="1"/>
    <cellStyle name="Uwaga 3" xfId="40497" hidden="1"/>
    <cellStyle name="Uwaga 3" xfId="40494" hidden="1"/>
    <cellStyle name="Uwaga 3" xfId="40486" hidden="1"/>
    <cellStyle name="Uwaga 3" xfId="40482" hidden="1"/>
    <cellStyle name="Uwaga 3" xfId="40479" hidden="1"/>
    <cellStyle name="Uwaga 3" xfId="40471" hidden="1"/>
    <cellStyle name="Uwaga 3" xfId="40467" hidden="1"/>
    <cellStyle name="Uwaga 3" xfId="40463" hidden="1"/>
    <cellStyle name="Uwaga 3" xfId="40456" hidden="1"/>
    <cellStyle name="Uwaga 3" xfId="40452" hidden="1"/>
    <cellStyle name="Uwaga 3" xfId="40449" hidden="1"/>
    <cellStyle name="Uwaga 3" xfId="40441" hidden="1"/>
    <cellStyle name="Uwaga 3" xfId="40437" hidden="1"/>
    <cellStyle name="Uwaga 3" xfId="40434" hidden="1"/>
    <cellStyle name="Uwaga 3" xfId="40425" hidden="1"/>
    <cellStyle name="Uwaga 3" xfId="40420" hidden="1"/>
    <cellStyle name="Uwaga 3" xfId="40416" hidden="1"/>
    <cellStyle name="Uwaga 3" xfId="40410" hidden="1"/>
    <cellStyle name="Uwaga 3" xfId="40405" hidden="1"/>
    <cellStyle name="Uwaga 3" xfId="40401" hidden="1"/>
    <cellStyle name="Uwaga 3" xfId="40395" hidden="1"/>
    <cellStyle name="Uwaga 3" xfId="40390" hidden="1"/>
    <cellStyle name="Uwaga 3" xfId="40386" hidden="1"/>
    <cellStyle name="Uwaga 3" xfId="40381" hidden="1"/>
    <cellStyle name="Uwaga 3" xfId="40377" hidden="1"/>
    <cellStyle name="Uwaga 3" xfId="40373" hidden="1"/>
    <cellStyle name="Uwaga 3" xfId="40366" hidden="1"/>
    <cellStyle name="Uwaga 3" xfId="40361" hidden="1"/>
    <cellStyle name="Uwaga 3" xfId="40357" hidden="1"/>
    <cellStyle name="Uwaga 3" xfId="40350" hidden="1"/>
    <cellStyle name="Uwaga 3" xfId="40345" hidden="1"/>
    <cellStyle name="Uwaga 3" xfId="40341" hidden="1"/>
    <cellStyle name="Uwaga 3" xfId="40336" hidden="1"/>
    <cellStyle name="Uwaga 3" xfId="40331" hidden="1"/>
    <cellStyle name="Uwaga 3" xfId="40327" hidden="1"/>
    <cellStyle name="Uwaga 3" xfId="40321" hidden="1"/>
    <cellStyle name="Uwaga 3" xfId="40317" hidden="1"/>
    <cellStyle name="Uwaga 3" xfId="40314" hidden="1"/>
    <cellStyle name="Uwaga 3" xfId="40307" hidden="1"/>
    <cellStyle name="Uwaga 3" xfId="40302" hidden="1"/>
    <cellStyle name="Uwaga 3" xfId="40297" hidden="1"/>
    <cellStyle name="Uwaga 3" xfId="40291" hidden="1"/>
    <cellStyle name="Uwaga 3" xfId="40286" hidden="1"/>
    <cellStyle name="Uwaga 3" xfId="40281" hidden="1"/>
    <cellStyle name="Uwaga 3" xfId="40276" hidden="1"/>
    <cellStyle name="Uwaga 3" xfId="40271" hidden="1"/>
    <cellStyle name="Uwaga 3" xfId="40266" hidden="1"/>
    <cellStyle name="Uwaga 3" xfId="40262" hidden="1"/>
    <cellStyle name="Uwaga 3" xfId="40258" hidden="1"/>
    <cellStyle name="Uwaga 3" xfId="40253" hidden="1"/>
    <cellStyle name="Uwaga 3" xfId="40246" hidden="1"/>
    <cellStyle name="Uwaga 3" xfId="40241" hidden="1"/>
    <cellStyle name="Uwaga 3" xfId="40236" hidden="1"/>
    <cellStyle name="Uwaga 3" xfId="40230" hidden="1"/>
    <cellStyle name="Uwaga 3" xfId="40225" hidden="1"/>
    <cellStyle name="Uwaga 3" xfId="40221" hidden="1"/>
    <cellStyle name="Uwaga 3" xfId="40216" hidden="1"/>
    <cellStyle name="Uwaga 3" xfId="40211" hidden="1"/>
    <cellStyle name="Uwaga 3" xfId="40206" hidden="1"/>
    <cellStyle name="Uwaga 3" xfId="40202" hidden="1"/>
    <cellStyle name="Uwaga 3" xfId="40197" hidden="1"/>
    <cellStyle name="Uwaga 3" xfId="40192" hidden="1"/>
    <cellStyle name="Uwaga 3" xfId="40187" hidden="1"/>
    <cellStyle name="Uwaga 3" xfId="40183" hidden="1"/>
    <cellStyle name="Uwaga 3" xfId="40179" hidden="1"/>
    <cellStyle name="Uwaga 3" xfId="40172" hidden="1"/>
    <cellStyle name="Uwaga 3" xfId="40168" hidden="1"/>
    <cellStyle name="Uwaga 3" xfId="40163" hidden="1"/>
    <cellStyle name="Uwaga 3" xfId="40157" hidden="1"/>
    <cellStyle name="Uwaga 3" xfId="40153" hidden="1"/>
    <cellStyle name="Uwaga 3" xfId="40148" hidden="1"/>
    <cellStyle name="Uwaga 3" xfId="40142" hidden="1"/>
    <cellStyle name="Uwaga 3" xfId="40138" hidden="1"/>
    <cellStyle name="Uwaga 3" xfId="40134" hidden="1"/>
    <cellStyle name="Uwaga 3" xfId="40127" hidden="1"/>
    <cellStyle name="Uwaga 3" xfId="40123" hidden="1"/>
    <cellStyle name="Uwaga 3" xfId="40119" hidden="1"/>
    <cellStyle name="Uwaga 3" xfId="40983" hidden="1"/>
    <cellStyle name="Uwaga 3" xfId="40981" hidden="1"/>
    <cellStyle name="Uwaga 3" xfId="40979" hidden="1"/>
    <cellStyle name="Uwaga 3" xfId="40966" hidden="1"/>
    <cellStyle name="Uwaga 3" xfId="40965" hidden="1"/>
    <cellStyle name="Uwaga 3" xfId="40964" hidden="1"/>
    <cellStyle name="Uwaga 3" xfId="40951" hidden="1"/>
    <cellStyle name="Uwaga 3" xfId="40950" hidden="1"/>
    <cellStyle name="Uwaga 3" xfId="40949" hidden="1"/>
    <cellStyle name="Uwaga 3" xfId="40937" hidden="1"/>
    <cellStyle name="Uwaga 3" xfId="40935" hidden="1"/>
    <cellStyle name="Uwaga 3" xfId="40934" hidden="1"/>
    <cellStyle name="Uwaga 3" xfId="40921" hidden="1"/>
    <cellStyle name="Uwaga 3" xfId="40920" hidden="1"/>
    <cellStyle name="Uwaga 3" xfId="40919" hidden="1"/>
    <cellStyle name="Uwaga 3" xfId="40907" hidden="1"/>
    <cellStyle name="Uwaga 3" xfId="40905" hidden="1"/>
    <cellStyle name="Uwaga 3" xfId="40903" hidden="1"/>
    <cellStyle name="Uwaga 3" xfId="40892" hidden="1"/>
    <cellStyle name="Uwaga 3" xfId="40890" hidden="1"/>
    <cellStyle name="Uwaga 3" xfId="40888" hidden="1"/>
    <cellStyle name="Uwaga 3" xfId="40877" hidden="1"/>
    <cellStyle name="Uwaga 3" xfId="40875" hidden="1"/>
    <cellStyle name="Uwaga 3" xfId="40873" hidden="1"/>
    <cellStyle name="Uwaga 3" xfId="40862" hidden="1"/>
    <cellStyle name="Uwaga 3" xfId="40860" hidden="1"/>
    <cellStyle name="Uwaga 3" xfId="40858" hidden="1"/>
    <cellStyle name="Uwaga 3" xfId="40847" hidden="1"/>
    <cellStyle name="Uwaga 3" xfId="40845" hidden="1"/>
    <cellStyle name="Uwaga 3" xfId="40843" hidden="1"/>
    <cellStyle name="Uwaga 3" xfId="40832" hidden="1"/>
    <cellStyle name="Uwaga 3" xfId="40830" hidden="1"/>
    <cellStyle name="Uwaga 3" xfId="40828" hidden="1"/>
    <cellStyle name="Uwaga 3" xfId="40817" hidden="1"/>
    <cellStyle name="Uwaga 3" xfId="40815" hidden="1"/>
    <cellStyle name="Uwaga 3" xfId="40813" hidden="1"/>
    <cellStyle name="Uwaga 3" xfId="40802" hidden="1"/>
    <cellStyle name="Uwaga 3" xfId="40800" hidden="1"/>
    <cellStyle name="Uwaga 3" xfId="40798" hidden="1"/>
    <cellStyle name="Uwaga 3" xfId="40787" hidden="1"/>
    <cellStyle name="Uwaga 3" xfId="40785" hidden="1"/>
    <cellStyle name="Uwaga 3" xfId="40783" hidden="1"/>
    <cellStyle name="Uwaga 3" xfId="40772" hidden="1"/>
    <cellStyle name="Uwaga 3" xfId="40770" hidden="1"/>
    <cellStyle name="Uwaga 3" xfId="40768" hidden="1"/>
    <cellStyle name="Uwaga 3" xfId="40757" hidden="1"/>
    <cellStyle name="Uwaga 3" xfId="40755" hidden="1"/>
    <cellStyle name="Uwaga 3" xfId="40753" hidden="1"/>
    <cellStyle name="Uwaga 3" xfId="40742" hidden="1"/>
    <cellStyle name="Uwaga 3" xfId="40740" hidden="1"/>
    <cellStyle name="Uwaga 3" xfId="40738" hidden="1"/>
    <cellStyle name="Uwaga 3" xfId="40727" hidden="1"/>
    <cellStyle name="Uwaga 3" xfId="40725" hidden="1"/>
    <cellStyle name="Uwaga 3" xfId="40723" hidden="1"/>
    <cellStyle name="Uwaga 3" xfId="40712" hidden="1"/>
    <cellStyle name="Uwaga 3" xfId="40710" hidden="1"/>
    <cellStyle name="Uwaga 3" xfId="40708" hidden="1"/>
    <cellStyle name="Uwaga 3" xfId="40697" hidden="1"/>
    <cellStyle name="Uwaga 3" xfId="40695" hidden="1"/>
    <cellStyle name="Uwaga 3" xfId="40693" hidden="1"/>
    <cellStyle name="Uwaga 3" xfId="40682" hidden="1"/>
    <cellStyle name="Uwaga 3" xfId="40680" hidden="1"/>
    <cellStyle name="Uwaga 3" xfId="40678" hidden="1"/>
    <cellStyle name="Uwaga 3" xfId="40667" hidden="1"/>
    <cellStyle name="Uwaga 3" xfId="40665" hidden="1"/>
    <cellStyle name="Uwaga 3" xfId="40663" hidden="1"/>
    <cellStyle name="Uwaga 3" xfId="40652" hidden="1"/>
    <cellStyle name="Uwaga 3" xfId="40650" hidden="1"/>
    <cellStyle name="Uwaga 3" xfId="40648" hidden="1"/>
    <cellStyle name="Uwaga 3" xfId="40637" hidden="1"/>
    <cellStyle name="Uwaga 3" xfId="40635" hidden="1"/>
    <cellStyle name="Uwaga 3" xfId="40633" hidden="1"/>
    <cellStyle name="Uwaga 3" xfId="40622" hidden="1"/>
    <cellStyle name="Uwaga 3" xfId="40620" hidden="1"/>
    <cellStyle name="Uwaga 3" xfId="40618" hidden="1"/>
    <cellStyle name="Uwaga 3" xfId="40607" hidden="1"/>
    <cellStyle name="Uwaga 3" xfId="40605" hidden="1"/>
    <cellStyle name="Uwaga 3" xfId="40603" hidden="1"/>
    <cellStyle name="Uwaga 3" xfId="40592" hidden="1"/>
    <cellStyle name="Uwaga 3" xfId="40590" hidden="1"/>
    <cellStyle name="Uwaga 3" xfId="40587" hidden="1"/>
    <cellStyle name="Uwaga 3" xfId="40577" hidden="1"/>
    <cellStyle name="Uwaga 3" xfId="40575" hidden="1"/>
    <cellStyle name="Uwaga 3" xfId="40573" hidden="1"/>
    <cellStyle name="Uwaga 3" xfId="40562" hidden="1"/>
    <cellStyle name="Uwaga 3" xfId="40560" hidden="1"/>
    <cellStyle name="Uwaga 3" xfId="40558" hidden="1"/>
    <cellStyle name="Uwaga 3" xfId="40547" hidden="1"/>
    <cellStyle name="Uwaga 3" xfId="40545" hidden="1"/>
    <cellStyle name="Uwaga 3" xfId="40542" hidden="1"/>
    <cellStyle name="Uwaga 3" xfId="40532" hidden="1"/>
    <cellStyle name="Uwaga 3" xfId="40530" hidden="1"/>
    <cellStyle name="Uwaga 3" xfId="40527" hidden="1"/>
    <cellStyle name="Uwaga 3" xfId="40517" hidden="1"/>
    <cellStyle name="Uwaga 3" xfId="40515" hidden="1"/>
    <cellStyle name="Uwaga 3" xfId="40512" hidden="1"/>
    <cellStyle name="Uwaga 3" xfId="40503" hidden="1"/>
    <cellStyle name="Uwaga 3" xfId="40500" hidden="1"/>
    <cellStyle name="Uwaga 3" xfId="40496" hidden="1"/>
    <cellStyle name="Uwaga 3" xfId="40488" hidden="1"/>
    <cellStyle name="Uwaga 3" xfId="40485" hidden="1"/>
    <cellStyle name="Uwaga 3" xfId="40481" hidden="1"/>
    <cellStyle name="Uwaga 3" xfId="40473" hidden="1"/>
    <cellStyle name="Uwaga 3" xfId="40470" hidden="1"/>
    <cellStyle name="Uwaga 3" xfId="40466" hidden="1"/>
    <cellStyle name="Uwaga 3" xfId="40458" hidden="1"/>
    <cellStyle name="Uwaga 3" xfId="40455" hidden="1"/>
    <cellStyle name="Uwaga 3" xfId="40451" hidden="1"/>
    <cellStyle name="Uwaga 3" xfId="40443" hidden="1"/>
    <cellStyle name="Uwaga 3" xfId="40440" hidden="1"/>
    <cellStyle name="Uwaga 3" xfId="40436" hidden="1"/>
    <cellStyle name="Uwaga 3" xfId="40428" hidden="1"/>
    <cellStyle name="Uwaga 3" xfId="40424" hidden="1"/>
    <cellStyle name="Uwaga 3" xfId="40419" hidden="1"/>
    <cellStyle name="Uwaga 3" xfId="40413" hidden="1"/>
    <cellStyle name="Uwaga 3" xfId="40409" hidden="1"/>
    <cellStyle name="Uwaga 3" xfId="40404" hidden="1"/>
    <cellStyle name="Uwaga 3" xfId="40398" hidden="1"/>
    <cellStyle name="Uwaga 3" xfId="40394" hidden="1"/>
    <cellStyle name="Uwaga 3" xfId="40389" hidden="1"/>
    <cellStyle name="Uwaga 3" xfId="40383" hidden="1"/>
    <cellStyle name="Uwaga 3" xfId="40380" hidden="1"/>
    <cellStyle name="Uwaga 3" xfId="40376" hidden="1"/>
    <cellStyle name="Uwaga 3" xfId="40368" hidden="1"/>
    <cellStyle name="Uwaga 3" xfId="40365" hidden="1"/>
    <cellStyle name="Uwaga 3" xfId="40360" hidden="1"/>
    <cellStyle name="Uwaga 3" xfId="40353" hidden="1"/>
    <cellStyle name="Uwaga 3" xfId="40349" hidden="1"/>
    <cellStyle name="Uwaga 3" xfId="40344" hidden="1"/>
    <cellStyle name="Uwaga 3" xfId="40338" hidden="1"/>
    <cellStyle name="Uwaga 3" xfId="40334" hidden="1"/>
    <cellStyle name="Uwaga 3" xfId="40329" hidden="1"/>
    <cellStyle name="Uwaga 3" xfId="40323" hidden="1"/>
    <cellStyle name="Uwaga 3" xfId="40320" hidden="1"/>
    <cellStyle name="Uwaga 3" xfId="40316" hidden="1"/>
    <cellStyle name="Uwaga 3" xfId="40308" hidden="1"/>
    <cellStyle name="Uwaga 3" xfId="40303" hidden="1"/>
    <cellStyle name="Uwaga 3" xfId="40298" hidden="1"/>
    <cellStyle name="Uwaga 3" xfId="40293" hidden="1"/>
    <cellStyle name="Uwaga 3" xfId="40288" hidden="1"/>
    <cellStyle name="Uwaga 3" xfId="40283" hidden="1"/>
    <cellStyle name="Uwaga 3" xfId="40278" hidden="1"/>
    <cellStyle name="Uwaga 3" xfId="40273" hidden="1"/>
    <cellStyle name="Uwaga 3" xfId="40268" hidden="1"/>
    <cellStyle name="Uwaga 3" xfId="40263" hidden="1"/>
    <cellStyle name="Uwaga 3" xfId="40259" hidden="1"/>
    <cellStyle name="Uwaga 3" xfId="40254" hidden="1"/>
    <cellStyle name="Uwaga 3" xfId="40247" hidden="1"/>
    <cellStyle name="Uwaga 3" xfId="40242" hidden="1"/>
    <cellStyle name="Uwaga 3" xfId="40237" hidden="1"/>
    <cellStyle name="Uwaga 3" xfId="40232" hidden="1"/>
    <cellStyle name="Uwaga 3" xfId="40227" hidden="1"/>
    <cellStyle name="Uwaga 3" xfId="40222" hidden="1"/>
    <cellStyle name="Uwaga 3" xfId="40217" hidden="1"/>
    <cellStyle name="Uwaga 3" xfId="40212" hidden="1"/>
    <cellStyle name="Uwaga 3" xfId="40207" hidden="1"/>
    <cellStyle name="Uwaga 3" xfId="40203" hidden="1"/>
    <cellStyle name="Uwaga 3" xfId="40198" hidden="1"/>
    <cellStyle name="Uwaga 3" xfId="40193" hidden="1"/>
    <cellStyle name="Uwaga 3" xfId="40188" hidden="1"/>
    <cellStyle name="Uwaga 3" xfId="40184" hidden="1"/>
    <cellStyle name="Uwaga 3" xfId="40180" hidden="1"/>
    <cellStyle name="Uwaga 3" xfId="40173" hidden="1"/>
    <cellStyle name="Uwaga 3" xfId="40169" hidden="1"/>
    <cellStyle name="Uwaga 3" xfId="40164" hidden="1"/>
    <cellStyle name="Uwaga 3" xfId="40158" hidden="1"/>
    <cellStyle name="Uwaga 3" xfId="40154" hidden="1"/>
    <cellStyle name="Uwaga 3" xfId="40149" hidden="1"/>
    <cellStyle name="Uwaga 3" xfId="40143" hidden="1"/>
    <cellStyle name="Uwaga 3" xfId="40139" hidden="1"/>
    <cellStyle name="Uwaga 3" xfId="40135" hidden="1"/>
    <cellStyle name="Uwaga 3" xfId="40128" hidden="1"/>
    <cellStyle name="Uwaga 3" xfId="40124" hidden="1"/>
    <cellStyle name="Uwaga 3" xfId="40120" hidden="1"/>
    <cellStyle name="Uwaga 3" xfId="40987" hidden="1"/>
    <cellStyle name="Uwaga 3" xfId="40986" hidden="1"/>
    <cellStyle name="Uwaga 3" xfId="40984" hidden="1"/>
    <cellStyle name="Uwaga 3" xfId="40971" hidden="1"/>
    <cellStyle name="Uwaga 3" xfId="40969" hidden="1"/>
    <cellStyle name="Uwaga 3" xfId="40967" hidden="1"/>
    <cellStyle name="Uwaga 3" xfId="40957" hidden="1"/>
    <cellStyle name="Uwaga 3" xfId="40955" hidden="1"/>
    <cellStyle name="Uwaga 3" xfId="40953" hidden="1"/>
    <cellStyle name="Uwaga 3" xfId="40942" hidden="1"/>
    <cellStyle name="Uwaga 3" xfId="40940" hidden="1"/>
    <cellStyle name="Uwaga 3" xfId="40938" hidden="1"/>
    <cellStyle name="Uwaga 3" xfId="40925" hidden="1"/>
    <cellStyle name="Uwaga 3" xfId="40923" hidden="1"/>
    <cellStyle name="Uwaga 3" xfId="40922" hidden="1"/>
    <cellStyle name="Uwaga 3" xfId="40909" hidden="1"/>
    <cellStyle name="Uwaga 3" xfId="40908" hidden="1"/>
    <cellStyle name="Uwaga 3" xfId="40906" hidden="1"/>
    <cellStyle name="Uwaga 3" xfId="40894" hidden="1"/>
    <cellStyle name="Uwaga 3" xfId="40893" hidden="1"/>
    <cellStyle name="Uwaga 3" xfId="40891" hidden="1"/>
    <cellStyle name="Uwaga 3" xfId="40879" hidden="1"/>
    <cellStyle name="Uwaga 3" xfId="40878" hidden="1"/>
    <cellStyle name="Uwaga 3" xfId="40876" hidden="1"/>
    <cellStyle name="Uwaga 3" xfId="40864" hidden="1"/>
    <cellStyle name="Uwaga 3" xfId="40863" hidden="1"/>
    <cellStyle name="Uwaga 3" xfId="40861" hidden="1"/>
    <cellStyle name="Uwaga 3" xfId="40849" hidden="1"/>
    <cellStyle name="Uwaga 3" xfId="40848" hidden="1"/>
    <cellStyle name="Uwaga 3" xfId="40846" hidden="1"/>
    <cellStyle name="Uwaga 3" xfId="40834" hidden="1"/>
    <cellStyle name="Uwaga 3" xfId="40833" hidden="1"/>
    <cellStyle name="Uwaga 3" xfId="40831" hidden="1"/>
    <cellStyle name="Uwaga 3" xfId="40819" hidden="1"/>
    <cellStyle name="Uwaga 3" xfId="40818" hidden="1"/>
    <cellStyle name="Uwaga 3" xfId="40816" hidden="1"/>
    <cellStyle name="Uwaga 3" xfId="40804" hidden="1"/>
    <cellStyle name="Uwaga 3" xfId="40803" hidden="1"/>
    <cellStyle name="Uwaga 3" xfId="40801" hidden="1"/>
    <cellStyle name="Uwaga 3" xfId="40789" hidden="1"/>
    <cellStyle name="Uwaga 3" xfId="40788" hidden="1"/>
    <cellStyle name="Uwaga 3" xfId="40786" hidden="1"/>
    <cellStyle name="Uwaga 3" xfId="40774" hidden="1"/>
    <cellStyle name="Uwaga 3" xfId="40773" hidden="1"/>
    <cellStyle name="Uwaga 3" xfId="40771" hidden="1"/>
    <cellStyle name="Uwaga 3" xfId="40759" hidden="1"/>
    <cellStyle name="Uwaga 3" xfId="40758" hidden="1"/>
    <cellStyle name="Uwaga 3" xfId="40756" hidden="1"/>
    <cellStyle name="Uwaga 3" xfId="40744" hidden="1"/>
    <cellStyle name="Uwaga 3" xfId="40743" hidden="1"/>
    <cellStyle name="Uwaga 3" xfId="40741" hidden="1"/>
    <cellStyle name="Uwaga 3" xfId="40729" hidden="1"/>
    <cellStyle name="Uwaga 3" xfId="40728" hidden="1"/>
    <cellStyle name="Uwaga 3" xfId="40726" hidden="1"/>
    <cellStyle name="Uwaga 3" xfId="40714" hidden="1"/>
    <cellStyle name="Uwaga 3" xfId="40713" hidden="1"/>
    <cellStyle name="Uwaga 3" xfId="40711" hidden="1"/>
    <cellStyle name="Uwaga 3" xfId="40699" hidden="1"/>
    <cellStyle name="Uwaga 3" xfId="40698" hidden="1"/>
    <cellStyle name="Uwaga 3" xfId="40696" hidden="1"/>
    <cellStyle name="Uwaga 3" xfId="40684" hidden="1"/>
    <cellStyle name="Uwaga 3" xfId="40683" hidden="1"/>
    <cellStyle name="Uwaga 3" xfId="40681" hidden="1"/>
    <cellStyle name="Uwaga 3" xfId="40669" hidden="1"/>
    <cellStyle name="Uwaga 3" xfId="40668" hidden="1"/>
    <cellStyle name="Uwaga 3" xfId="40666" hidden="1"/>
    <cellStyle name="Uwaga 3" xfId="40654" hidden="1"/>
    <cellStyle name="Uwaga 3" xfId="40653" hidden="1"/>
    <cellStyle name="Uwaga 3" xfId="40651" hidden="1"/>
    <cellStyle name="Uwaga 3" xfId="40639" hidden="1"/>
    <cellStyle name="Uwaga 3" xfId="40638" hidden="1"/>
    <cellStyle name="Uwaga 3" xfId="40636" hidden="1"/>
    <cellStyle name="Uwaga 3" xfId="40624" hidden="1"/>
    <cellStyle name="Uwaga 3" xfId="40623" hidden="1"/>
    <cellStyle name="Uwaga 3" xfId="40621" hidden="1"/>
    <cellStyle name="Uwaga 3" xfId="40609" hidden="1"/>
    <cellStyle name="Uwaga 3" xfId="40608" hidden="1"/>
    <cellStyle name="Uwaga 3" xfId="40606" hidden="1"/>
    <cellStyle name="Uwaga 3" xfId="40594" hidden="1"/>
    <cellStyle name="Uwaga 3" xfId="40593" hidden="1"/>
    <cellStyle name="Uwaga 3" xfId="40591" hidden="1"/>
    <cellStyle name="Uwaga 3" xfId="40579" hidden="1"/>
    <cellStyle name="Uwaga 3" xfId="40578" hidden="1"/>
    <cellStyle name="Uwaga 3" xfId="40576" hidden="1"/>
    <cellStyle name="Uwaga 3" xfId="40564" hidden="1"/>
    <cellStyle name="Uwaga 3" xfId="40563" hidden="1"/>
    <cellStyle name="Uwaga 3" xfId="40561" hidden="1"/>
    <cellStyle name="Uwaga 3" xfId="40549" hidden="1"/>
    <cellStyle name="Uwaga 3" xfId="40548" hidden="1"/>
    <cellStyle name="Uwaga 3" xfId="40546" hidden="1"/>
    <cellStyle name="Uwaga 3" xfId="40534" hidden="1"/>
    <cellStyle name="Uwaga 3" xfId="40533" hidden="1"/>
    <cellStyle name="Uwaga 3" xfId="40531" hidden="1"/>
    <cellStyle name="Uwaga 3" xfId="40519" hidden="1"/>
    <cellStyle name="Uwaga 3" xfId="40518" hidden="1"/>
    <cellStyle name="Uwaga 3" xfId="40516" hidden="1"/>
    <cellStyle name="Uwaga 3" xfId="40504" hidden="1"/>
    <cellStyle name="Uwaga 3" xfId="40502" hidden="1"/>
    <cellStyle name="Uwaga 3" xfId="40499" hidden="1"/>
    <cellStyle name="Uwaga 3" xfId="40489" hidden="1"/>
    <cellStyle name="Uwaga 3" xfId="40487" hidden="1"/>
    <cellStyle name="Uwaga 3" xfId="40484" hidden="1"/>
    <cellStyle name="Uwaga 3" xfId="40474" hidden="1"/>
    <cellStyle name="Uwaga 3" xfId="40472" hidden="1"/>
    <cellStyle name="Uwaga 3" xfId="40469" hidden="1"/>
    <cellStyle name="Uwaga 3" xfId="40459" hidden="1"/>
    <cellStyle name="Uwaga 3" xfId="40457" hidden="1"/>
    <cellStyle name="Uwaga 3" xfId="40454" hidden="1"/>
    <cellStyle name="Uwaga 3" xfId="40444" hidden="1"/>
    <cellStyle name="Uwaga 3" xfId="40442" hidden="1"/>
    <cellStyle name="Uwaga 3" xfId="40439" hidden="1"/>
    <cellStyle name="Uwaga 3" xfId="40429" hidden="1"/>
    <cellStyle name="Uwaga 3" xfId="40427" hidden="1"/>
    <cellStyle name="Uwaga 3" xfId="40423" hidden="1"/>
    <cellStyle name="Uwaga 3" xfId="40414" hidden="1"/>
    <cellStyle name="Uwaga 3" xfId="40411" hidden="1"/>
    <cellStyle name="Uwaga 3" xfId="40407" hidden="1"/>
    <cellStyle name="Uwaga 3" xfId="40399" hidden="1"/>
    <cellStyle name="Uwaga 3" xfId="40397" hidden="1"/>
    <cellStyle name="Uwaga 3" xfId="40393" hidden="1"/>
    <cellStyle name="Uwaga 3" xfId="40384" hidden="1"/>
    <cellStyle name="Uwaga 3" xfId="40382" hidden="1"/>
    <cellStyle name="Uwaga 3" xfId="40379" hidden="1"/>
    <cellStyle name="Uwaga 3" xfId="40369" hidden="1"/>
    <cellStyle name="Uwaga 3" xfId="40367" hidden="1"/>
    <cellStyle name="Uwaga 3" xfId="40362" hidden="1"/>
    <cellStyle name="Uwaga 3" xfId="40354" hidden="1"/>
    <cellStyle name="Uwaga 3" xfId="40352" hidden="1"/>
    <cellStyle name="Uwaga 3" xfId="40347" hidden="1"/>
    <cellStyle name="Uwaga 3" xfId="40339" hidden="1"/>
    <cellStyle name="Uwaga 3" xfId="40337" hidden="1"/>
    <cellStyle name="Uwaga 3" xfId="40332" hidden="1"/>
    <cellStyle name="Uwaga 3" xfId="40324" hidden="1"/>
    <cellStyle name="Uwaga 3" xfId="40322" hidden="1"/>
    <cellStyle name="Uwaga 3" xfId="40318" hidden="1"/>
    <cellStyle name="Uwaga 3" xfId="40309" hidden="1"/>
    <cellStyle name="Uwaga 3" xfId="40306" hidden="1"/>
    <cellStyle name="Uwaga 3" xfId="40301" hidden="1"/>
    <cellStyle name="Uwaga 3" xfId="40294" hidden="1"/>
    <cellStyle name="Uwaga 3" xfId="40290" hidden="1"/>
    <cellStyle name="Uwaga 3" xfId="40285" hidden="1"/>
    <cellStyle name="Uwaga 3" xfId="40279" hidden="1"/>
    <cellStyle name="Uwaga 3" xfId="40275" hidden="1"/>
    <cellStyle name="Uwaga 3" xfId="40270" hidden="1"/>
    <cellStyle name="Uwaga 3" xfId="40264" hidden="1"/>
    <cellStyle name="Uwaga 3" xfId="40261" hidden="1"/>
    <cellStyle name="Uwaga 3" xfId="40257" hidden="1"/>
    <cellStyle name="Uwaga 3" xfId="40248" hidden="1"/>
    <cellStyle name="Uwaga 3" xfId="40243" hidden="1"/>
    <cellStyle name="Uwaga 3" xfId="40238" hidden="1"/>
    <cellStyle name="Uwaga 3" xfId="40233" hidden="1"/>
    <cellStyle name="Uwaga 3" xfId="40228" hidden="1"/>
    <cellStyle name="Uwaga 3" xfId="40223" hidden="1"/>
    <cellStyle name="Uwaga 3" xfId="40218" hidden="1"/>
    <cellStyle name="Uwaga 3" xfId="40213" hidden="1"/>
    <cellStyle name="Uwaga 3" xfId="40208" hidden="1"/>
    <cellStyle name="Uwaga 3" xfId="40204" hidden="1"/>
    <cellStyle name="Uwaga 3" xfId="40199" hidden="1"/>
    <cellStyle name="Uwaga 3" xfId="40194" hidden="1"/>
    <cellStyle name="Uwaga 3" xfId="40189" hidden="1"/>
    <cellStyle name="Uwaga 3" xfId="40185" hidden="1"/>
    <cellStyle name="Uwaga 3" xfId="40181" hidden="1"/>
    <cellStyle name="Uwaga 3" xfId="40174" hidden="1"/>
    <cellStyle name="Uwaga 3" xfId="40170" hidden="1"/>
    <cellStyle name="Uwaga 3" xfId="40165" hidden="1"/>
    <cellStyle name="Uwaga 3" xfId="40159" hidden="1"/>
    <cellStyle name="Uwaga 3" xfId="40155" hidden="1"/>
    <cellStyle name="Uwaga 3" xfId="40150" hidden="1"/>
    <cellStyle name="Uwaga 3" xfId="40144" hidden="1"/>
    <cellStyle name="Uwaga 3" xfId="40140" hidden="1"/>
    <cellStyle name="Uwaga 3" xfId="40136" hidden="1"/>
    <cellStyle name="Uwaga 3" xfId="40129" hidden="1"/>
    <cellStyle name="Uwaga 3" xfId="40125" hidden="1"/>
    <cellStyle name="Uwaga 3" xfId="40121" hidden="1"/>
    <cellStyle name="Uwaga 3" xfId="37118" hidden="1"/>
    <cellStyle name="Uwaga 3" xfId="37115" hidden="1"/>
    <cellStyle name="Uwaga 3" xfId="37111" hidden="1"/>
    <cellStyle name="Uwaga 3" xfId="37071" hidden="1"/>
    <cellStyle name="Uwaga 3" xfId="37066" hidden="1"/>
    <cellStyle name="Uwaga 3" xfId="37061" hidden="1"/>
    <cellStyle name="Uwaga 3" xfId="37031" hidden="1"/>
    <cellStyle name="Uwaga 3" xfId="37027" hidden="1"/>
    <cellStyle name="Uwaga 3" xfId="37024" hidden="1"/>
    <cellStyle name="Uwaga 3" xfId="36993" hidden="1"/>
    <cellStyle name="Uwaga 3" xfId="36990" hidden="1"/>
    <cellStyle name="Uwaga 3" xfId="36986" hidden="1"/>
    <cellStyle name="Uwaga 3" xfId="36949" hidden="1"/>
    <cellStyle name="Uwaga 3" xfId="36946" hidden="1"/>
    <cellStyle name="Uwaga 3" xfId="36943" hidden="1"/>
    <cellStyle name="Uwaga 3" xfId="36904" hidden="1"/>
    <cellStyle name="Uwaga 3" xfId="36900" hidden="1"/>
    <cellStyle name="Uwaga 3" xfId="36895" hidden="1"/>
    <cellStyle name="Uwaga 3" xfId="36862" hidden="1"/>
    <cellStyle name="Uwaga 3" xfId="36858" hidden="1"/>
    <cellStyle name="Uwaga 3" xfId="36853" hidden="1"/>
    <cellStyle name="Uwaga 3" xfId="36820" hidden="1"/>
    <cellStyle name="Uwaga 3" xfId="36817" hidden="1"/>
    <cellStyle name="Uwaga 3" xfId="36813" hidden="1"/>
    <cellStyle name="Uwaga 3" xfId="36783" hidden="1"/>
    <cellStyle name="Uwaga 3" xfId="36779" hidden="1"/>
    <cellStyle name="Uwaga 3" xfId="36776" hidden="1"/>
    <cellStyle name="Uwaga 3" xfId="36738" hidden="1"/>
    <cellStyle name="Uwaga 3" xfId="36734" hidden="1"/>
    <cellStyle name="Uwaga 3" xfId="36731" hidden="1"/>
    <cellStyle name="Uwaga 3" xfId="36696" hidden="1"/>
    <cellStyle name="Uwaga 3" xfId="36692" hidden="1"/>
    <cellStyle name="Uwaga 3" xfId="36688" hidden="1"/>
    <cellStyle name="Uwaga 3" xfId="36655" hidden="1"/>
    <cellStyle name="Uwaga 3" xfId="36651" hidden="1"/>
    <cellStyle name="Uwaga 3" xfId="36647" hidden="1"/>
    <cellStyle name="Uwaga 3" xfId="36616" hidden="1"/>
    <cellStyle name="Uwaga 3" xfId="36613" hidden="1"/>
    <cellStyle name="Uwaga 3" xfId="36609" hidden="1"/>
    <cellStyle name="Uwaga 3" xfId="36571" hidden="1"/>
    <cellStyle name="Uwaga 3" xfId="36567" hidden="1"/>
    <cellStyle name="Uwaga 3" xfId="36563" hidden="1"/>
    <cellStyle name="Uwaga 3" xfId="36529" hidden="1"/>
    <cellStyle name="Uwaga 3" xfId="36525" hidden="1"/>
    <cellStyle name="Uwaga 3" xfId="36521" hidden="1"/>
    <cellStyle name="Uwaga 3" xfId="36489" hidden="1"/>
    <cellStyle name="Uwaga 3" xfId="36485" hidden="1"/>
    <cellStyle name="Uwaga 3" xfId="36481" hidden="1"/>
    <cellStyle name="Uwaga 3" xfId="36450" hidden="1"/>
    <cellStyle name="Uwaga 3" xfId="36446" hidden="1"/>
    <cellStyle name="Uwaga 3" xfId="36443" hidden="1"/>
    <cellStyle name="Uwaga 3" xfId="36405" hidden="1"/>
    <cellStyle name="Uwaga 3" xfId="36401" hidden="1"/>
    <cellStyle name="Uwaga 3" xfId="36397" hidden="1"/>
    <cellStyle name="Uwaga 3" xfId="36363" hidden="1"/>
    <cellStyle name="Uwaga 3" xfId="36359" hidden="1"/>
    <cellStyle name="Uwaga 3" xfId="36355" hidden="1"/>
    <cellStyle name="Uwaga 3" xfId="36321" hidden="1"/>
    <cellStyle name="Uwaga 3" xfId="36317" hidden="1"/>
    <cellStyle name="Uwaga 3" xfId="36313" hidden="1"/>
    <cellStyle name="Uwaga 3" xfId="36285" hidden="1"/>
    <cellStyle name="Uwaga 3" xfId="36281" hidden="1"/>
    <cellStyle name="Uwaga 3" xfId="36277" hidden="1"/>
    <cellStyle name="Uwaga 3" xfId="36239" hidden="1"/>
    <cellStyle name="Uwaga 3" xfId="36235" hidden="1"/>
    <cellStyle name="Uwaga 3" xfId="36231" hidden="1"/>
    <cellStyle name="Uwaga 3" xfId="36197" hidden="1"/>
    <cellStyle name="Uwaga 3" xfId="36193" hidden="1"/>
    <cellStyle name="Uwaga 3" xfId="36189" hidden="1"/>
    <cellStyle name="Uwaga 3" xfId="36159" hidden="1"/>
    <cellStyle name="Uwaga 3" xfId="36155" hidden="1"/>
    <cellStyle name="Uwaga 3" xfId="36151" hidden="1"/>
    <cellStyle name="Uwaga 3" xfId="36119" hidden="1"/>
    <cellStyle name="Uwaga 3" xfId="36116" hidden="1"/>
    <cellStyle name="Uwaga 3" xfId="36112" hidden="1"/>
    <cellStyle name="Uwaga 3" xfId="36074" hidden="1"/>
    <cellStyle name="Uwaga 3" xfId="36069" hidden="1"/>
    <cellStyle name="Uwaga 3" xfId="36065" hidden="1"/>
    <cellStyle name="Uwaga 3" xfId="36032" hidden="1"/>
    <cellStyle name="Uwaga 3" xfId="36027" hidden="1"/>
    <cellStyle name="Uwaga 3" xfId="36023" hidden="1"/>
    <cellStyle name="Uwaga 3" xfId="35992" hidden="1"/>
    <cellStyle name="Uwaga 3" xfId="35988" hidden="1"/>
    <cellStyle name="Uwaga 3" xfId="35983" hidden="1"/>
    <cellStyle name="Uwaga 3" xfId="35951" hidden="1"/>
    <cellStyle name="Uwaga 3" xfId="35949" hidden="1"/>
    <cellStyle name="Uwaga 3" xfId="35946" hidden="1"/>
    <cellStyle name="Uwaga 3" xfId="35908" hidden="1"/>
    <cellStyle name="Uwaga 3" xfId="35904" hidden="1"/>
    <cellStyle name="Uwaga 3" xfId="35899" hidden="1"/>
    <cellStyle name="Uwaga 3" xfId="35866" hidden="1"/>
    <cellStyle name="Uwaga 3" xfId="35862" hidden="1"/>
    <cellStyle name="Uwaga 3" xfId="35857" hidden="1"/>
    <cellStyle name="Uwaga 3" xfId="35824" hidden="1"/>
    <cellStyle name="Uwaga 3" xfId="35820" hidden="1"/>
    <cellStyle name="Uwaga 3" xfId="35815" hidden="1"/>
    <cellStyle name="Uwaga 3" xfId="35785" hidden="1"/>
    <cellStyle name="Uwaga 3" xfId="35781" hidden="1"/>
    <cellStyle name="Uwaga 3" xfId="35777" hidden="1"/>
    <cellStyle name="Uwaga 3" xfId="35743" hidden="1"/>
    <cellStyle name="Uwaga 3" xfId="35739" hidden="1"/>
    <cellStyle name="Uwaga 3" xfId="35734" hidden="1"/>
    <cellStyle name="Uwaga 3" xfId="35701" hidden="1"/>
    <cellStyle name="Uwaga 3" xfId="35697" hidden="1"/>
    <cellStyle name="Uwaga 3" xfId="35691" hidden="1"/>
    <cellStyle name="Uwaga 3" xfId="35659" hidden="1"/>
    <cellStyle name="Uwaga 3" xfId="35655" hidden="1"/>
    <cellStyle name="Uwaga 3" xfId="35651" hidden="1"/>
    <cellStyle name="Uwaga 3" xfId="35617" hidden="1"/>
    <cellStyle name="Uwaga 3" xfId="35613" hidden="1"/>
    <cellStyle name="Uwaga 3" xfId="35609" hidden="1"/>
    <cellStyle name="Uwaga 3" xfId="35575" hidden="1"/>
    <cellStyle name="Uwaga 3" xfId="35571" hidden="1"/>
    <cellStyle name="Uwaga 3" xfId="35566" hidden="1"/>
    <cellStyle name="Uwaga 3" xfId="35533" hidden="1"/>
    <cellStyle name="Uwaga 3" xfId="35528" hidden="1"/>
    <cellStyle name="Uwaga 3" xfId="35523" hidden="1"/>
    <cellStyle name="Uwaga 3" xfId="35491" hidden="1"/>
    <cellStyle name="Uwaga 3" xfId="35487" hidden="1"/>
    <cellStyle name="Uwaga 3" xfId="35482" hidden="1"/>
    <cellStyle name="Uwaga 3" xfId="35449" hidden="1"/>
    <cellStyle name="Uwaga 3" xfId="35445" hidden="1"/>
    <cellStyle name="Uwaga 3" xfId="35441" hidden="1"/>
    <cellStyle name="Uwaga 3" xfId="35408" hidden="1"/>
    <cellStyle name="Uwaga 3" xfId="35403" hidden="1"/>
    <cellStyle name="Uwaga 3" xfId="35397" hidden="1"/>
    <cellStyle name="Uwaga 3" xfId="35366" hidden="1"/>
    <cellStyle name="Uwaga 3" xfId="35361" hidden="1"/>
    <cellStyle name="Uwaga 3" xfId="35355" hidden="1"/>
    <cellStyle name="Uwaga 3" xfId="35324" hidden="1"/>
    <cellStyle name="Uwaga 3" xfId="35319" hidden="1"/>
    <cellStyle name="Uwaga 3" xfId="35313" hidden="1"/>
    <cellStyle name="Uwaga 3" xfId="35282" hidden="1"/>
    <cellStyle name="Uwaga 3" xfId="35277" hidden="1"/>
    <cellStyle name="Uwaga 3" xfId="35272" hidden="1"/>
    <cellStyle name="Uwaga 3" xfId="35242" hidden="1"/>
    <cellStyle name="Uwaga 3" xfId="35235" hidden="1"/>
    <cellStyle name="Uwaga 3" xfId="35228" hidden="1"/>
    <cellStyle name="Uwaga 3" xfId="35200" hidden="1"/>
    <cellStyle name="Uwaga 3" xfId="35192" hidden="1"/>
    <cellStyle name="Uwaga 3" xfId="35185" hidden="1"/>
    <cellStyle name="Uwaga 3" xfId="35158" hidden="1"/>
    <cellStyle name="Uwaga 3" xfId="35150" hidden="1"/>
    <cellStyle name="Uwaga 3" xfId="35143" hidden="1"/>
    <cellStyle name="Uwaga 3" xfId="35118" hidden="1"/>
    <cellStyle name="Uwaga 3" xfId="35109" hidden="1"/>
    <cellStyle name="Uwaga 3" xfId="35103" hidden="1"/>
    <cellStyle name="Uwaga 3" xfId="35076" hidden="1"/>
    <cellStyle name="Uwaga 3" xfId="35066" hidden="1"/>
    <cellStyle name="Uwaga 3" xfId="35058" hidden="1"/>
    <cellStyle name="Uwaga 3" xfId="35034" hidden="1"/>
    <cellStyle name="Uwaga 3" xfId="35023" hidden="1"/>
    <cellStyle name="Uwaga 3" xfId="35015" hidden="1"/>
    <cellStyle name="Uwaga 3" xfId="34995" hidden="1"/>
    <cellStyle name="Uwaga 3" xfId="34982" hidden="1"/>
    <cellStyle name="Uwaga 3" xfId="34973" hidden="1"/>
    <cellStyle name="Uwaga 3" xfId="34955" hidden="1"/>
    <cellStyle name="Uwaga 3" xfId="34941" hidden="1"/>
    <cellStyle name="Uwaga 3" xfId="34932" hidden="1"/>
    <cellStyle name="Uwaga 3" xfId="34915" hidden="1"/>
    <cellStyle name="Uwaga 3" xfId="34902" hidden="1"/>
    <cellStyle name="Uwaga 3" xfId="34892" hidden="1"/>
    <cellStyle name="Uwaga 3" xfId="34874" hidden="1"/>
    <cellStyle name="Uwaga 3" xfId="34861" hidden="1"/>
    <cellStyle name="Uwaga 3" xfId="34849" hidden="1"/>
    <cellStyle name="Uwaga 3" xfId="34834" hidden="1"/>
    <cellStyle name="Uwaga 3" xfId="34821" hidden="1"/>
    <cellStyle name="Uwaga 3" xfId="34807" hidden="1"/>
    <cellStyle name="Uwaga 3" xfId="34792" hidden="1"/>
    <cellStyle name="Uwaga 3" xfId="34779" hidden="1"/>
    <cellStyle name="Uwaga 3" xfId="34766" hidden="1"/>
    <cellStyle name="Uwaga 3" xfId="34751" hidden="1"/>
    <cellStyle name="Uwaga 3" xfId="34738" hidden="1"/>
    <cellStyle name="Uwaga 3" xfId="19870" hidden="1"/>
    <cellStyle name="Uwaga 3" xfId="41114" hidden="1"/>
    <cellStyle name="Uwaga 3" xfId="41115" hidden="1"/>
    <cellStyle name="Uwaga 3" xfId="41117" hidden="1"/>
    <cellStyle name="Uwaga 3" xfId="41129" hidden="1"/>
    <cellStyle name="Uwaga 3" xfId="41130" hidden="1"/>
    <cellStyle name="Uwaga 3" xfId="41135" hidden="1"/>
    <cellStyle name="Uwaga 3" xfId="41144" hidden="1"/>
    <cellStyle name="Uwaga 3" xfId="41145" hidden="1"/>
    <cellStyle name="Uwaga 3" xfId="41150" hidden="1"/>
    <cellStyle name="Uwaga 3" xfId="41159" hidden="1"/>
    <cellStyle name="Uwaga 3" xfId="41160" hidden="1"/>
    <cellStyle name="Uwaga 3" xfId="41161" hidden="1"/>
    <cellStyle name="Uwaga 3" xfId="41174" hidden="1"/>
    <cellStyle name="Uwaga 3" xfId="41179" hidden="1"/>
    <cellStyle name="Uwaga 3" xfId="41184" hidden="1"/>
    <cellStyle name="Uwaga 3" xfId="41194" hidden="1"/>
    <cellStyle name="Uwaga 3" xfId="41199" hidden="1"/>
    <cellStyle name="Uwaga 3" xfId="41203" hidden="1"/>
    <cellStyle name="Uwaga 3" xfId="41210" hidden="1"/>
    <cellStyle name="Uwaga 3" xfId="41215" hidden="1"/>
    <cellStyle name="Uwaga 3" xfId="41218" hidden="1"/>
    <cellStyle name="Uwaga 3" xfId="41224" hidden="1"/>
    <cellStyle name="Uwaga 3" xfId="41229" hidden="1"/>
    <cellStyle name="Uwaga 3" xfId="41233" hidden="1"/>
    <cellStyle name="Uwaga 3" xfId="41234" hidden="1"/>
    <cellStyle name="Uwaga 3" xfId="41235" hidden="1"/>
    <cellStyle name="Uwaga 3" xfId="41239" hidden="1"/>
    <cellStyle name="Uwaga 3" xfId="41251" hidden="1"/>
    <cellStyle name="Uwaga 3" xfId="41256" hidden="1"/>
    <cellStyle name="Uwaga 3" xfId="41261" hidden="1"/>
    <cellStyle name="Uwaga 3" xfId="41266" hidden="1"/>
    <cellStyle name="Uwaga 3" xfId="41271" hidden="1"/>
    <cellStyle name="Uwaga 3" xfId="41276" hidden="1"/>
    <cellStyle name="Uwaga 3" xfId="41280" hidden="1"/>
    <cellStyle name="Uwaga 3" xfId="41284" hidden="1"/>
    <cellStyle name="Uwaga 3" xfId="41289" hidden="1"/>
    <cellStyle name="Uwaga 3" xfId="41294" hidden="1"/>
    <cellStyle name="Uwaga 3" xfId="41295" hidden="1"/>
    <cellStyle name="Uwaga 3" xfId="41297" hidden="1"/>
    <cellStyle name="Uwaga 3" xfId="41310" hidden="1"/>
    <cellStyle name="Uwaga 3" xfId="41314" hidden="1"/>
    <cellStyle name="Uwaga 3" xfId="41319" hidden="1"/>
    <cellStyle name="Uwaga 3" xfId="41326" hidden="1"/>
    <cellStyle name="Uwaga 3" xfId="41330" hidden="1"/>
    <cellStyle name="Uwaga 3" xfId="41335" hidden="1"/>
    <cellStyle name="Uwaga 3" xfId="41340" hidden="1"/>
    <cellStyle name="Uwaga 3" xfId="41343" hidden="1"/>
    <cellStyle name="Uwaga 3" xfId="41348" hidden="1"/>
    <cellStyle name="Uwaga 3" xfId="41354" hidden="1"/>
    <cellStyle name="Uwaga 3" xfId="41355" hidden="1"/>
    <cellStyle name="Uwaga 3" xfId="41358" hidden="1"/>
    <cellStyle name="Uwaga 3" xfId="41371" hidden="1"/>
    <cellStyle name="Uwaga 3" xfId="41375" hidden="1"/>
    <cellStyle name="Uwaga 3" xfId="41380" hidden="1"/>
    <cellStyle name="Uwaga 3" xfId="41387" hidden="1"/>
    <cellStyle name="Uwaga 3" xfId="41392" hidden="1"/>
    <cellStyle name="Uwaga 3" xfId="41396" hidden="1"/>
    <cellStyle name="Uwaga 3" xfId="41401" hidden="1"/>
    <cellStyle name="Uwaga 3" xfId="41405" hidden="1"/>
    <cellStyle name="Uwaga 3" xfId="41410" hidden="1"/>
    <cellStyle name="Uwaga 3" xfId="41414" hidden="1"/>
    <cellStyle name="Uwaga 3" xfId="41415" hidden="1"/>
    <cellStyle name="Uwaga 3" xfId="41417" hidden="1"/>
    <cellStyle name="Uwaga 3" xfId="41429" hidden="1"/>
    <cellStyle name="Uwaga 3" xfId="41430" hidden="1"/>
    <cellStyle name="Uwaga 3" xfId="41432" hidden="1"/>
    <cellStyle name="Uwaga 3" xfId="41444" hidden="1"/>
    <cellStyle name="Uwaga 3" xfId="41446" hidden="1"/>
    <cellStyle name="Uwaga 3" xfId="41449" hidden="1"/>
    <cellStyle name="Uwaga 3" xfId="41459" hidden="1"/>
    <cellStyle name="Uwaga 3" xfId="41460" hidden="1"/>
    <cellStyle name="Uwaga 3" xfId="41462" hidden="1"/>
    <cellStyle name="Uwaga 3" xfId="41474" hidden="1"/>
    <cellStyle name="Uwaga 3" xfId="41475" hidden="1"/>
    <cellStyle name="Uwaga 3" xfId="41476" hidden="1"/>
    <cellStyle name="Uwaga 3" xfId="41490" hidden="1"/>
    <cellStyle name="Uwaga 3" xfId="41493" hidden="1"/>
    <cellStyle name="Uwaga 3" xfId="41497" hidden="1"/>
    <cellStyle name="Uwaga 3" xfId="41505" hidden="1"/>
    <cellStyle name="Uwaga 3" xfId="41508" hidden="1"/>
    <cellStyle name="Uwaga 3" xfId="41512" hidden="1"/>
    <cellStyle name="Uwaga 3" xfId="41520" hidden="1"/>
    <cellStyle name="Uwaga 3" xfId="41523" hidden="1"/>
    <cellStyle name="Uwaga 3" xfId="41527" hidden="1"/>
    <cellStyle name="Uwaga 3" xfId="41534" hidden="1"/>
    <cellStyle name="Uwaga 3" xfId="41535" hidden="1"/>
    <cellStyle name="Uwaga 3" xfId="41537" hidden="1"/>
    <cellStyle name="Uwaga 3" xfId="41550" hidden="1"/>
    <cellStyle name="Uwaga 3" xfId="41553" hidden="1"/>
    <cellStyle name="Uwaga 3" xfId="41556" hidden="1"/>
    <cellStyle name="Uwaga 3" xfId="41565" hidden="1"/>
    <cellStyle name="Uwaga 3" xfId="41568" hidden="1"/>
    <cellStyle name="Uwaga 3" xfId="41572" hidden="1"/>
    <cellStyle name="Uwaga 3" xfId="41580" hidden="1"/>
    <cellStyle name="Uwaga 3" xfId="41582" hidden="1"/>
    <cellStyle name="Uwaga 3" xfId="41585" hidden="1"/>
    <cellStyle name="Uwaga 3" xfId="41594" hidden="1"/>
    <cellStyle name="Uwaga 3" xfId="41595" hidden="1"/>
    <cellStyle name="Uwaga 3" xfId="41596" hidden="1"/>
    <cellStyle name="Uwaga 3" xfId="41609" hidden="1"/>
    <cellStyle name="Uwaga 3" xfId="41610" hidden="1"/>
    <cellStyle name="Uwaga 3" xfId="41612" hidden="1"/>
    <cellStyle name="Uwaga 3" xfId="41624" hidden="1"/>
    <cellStyle name="Uwaga 3" xfId="41625" hidden="1"/>
    <cellStyle name="Uwaga 3" xfId="41627" hidden="1"/>
    <cellStyle name="Uwaga 3" xfId="41639" hidden="1"/>
    <cellStyle name="Uwaga 3" xfId="41640" hidden="1"/>
    <cellStyle name="Uwaga 3" xfId="41642" hidden="1"/>
    <cellStyle name="Uwaga 3" xfId="41654" hidden="1"/>
    <cellStyle name="Uwaga 3" xfId="41655" hidden="1"/>
    <cellStyle name="Uwaga 3" xfId="41656" hidden="1"/>
    <cellStyle name="Uwaga 3" xfId="41670" hidden="1"/>
    <cellStyle name="Uwaga 3" xfId="41672" hidden="1"/>
    <cellStyle name="Uwaga 3" xfId="41675" hidden="1"/>
    <cellStyle name="Uwaga 3" xfId="41685" hidden="1"/>
    <cellStyle name="Uwaga 3" xfId="41688" hidden="1"/>
    <cellStyle name="Uwaga 3" xfId="41691" hidden="1"/>
    <cellStyle name="Uwaga 3" xfId="41700" hidden="1"/>
    <cellStyle name="Uwaga 3" xfId="41702" hidden="1"/>
    <cellStyle name="Uwaga 3" xfId="41705" hidden="1"/>
    <cellStyle name="Uwaga 3" xfId="41714" hidden="1"/>
    <cellStyle name="Uwaga 3" xfId="41715" hidden="1"/>
    <cellStyle name="Uwaga 3" xfId="41716" hidden="1"/>
    <cellStyle name="Uwaga 3" xfId="41729" hidden="1"/>
    <cellStyle name="Uwaga 3" xfId="41731" hidden="1"/>
    <cellStyle name="Uwaga 3" xfId="41733" hidden="1"/>
    <cellStyle name="Uwaga 3" xfId="41744" hidden="1"/>
    <cellStyle name="Uwaga 3" xfId="41746" hidden="1"/>
    <cellStyle name="Uwaga 3" xfId="41748" hidden="1"/>
    <cellStyle name="Uwaga 3" xfId="41759" hidden="1"/>
    <cellStyle name="Uwaga 3" xfId="41761" hidden="1"/>
    <cellStyle name="Uwaga 3" xfId="41763" hidden="1"/>
    <cellStyle name="Uwaga 3" xfId="41774" hidden="1"/>
    <cellStyle name="Uwaga 3" xfId="41775" hidden="1"/>
    <cellStyle name="Uwaga 3" xfId="41776" hidden="1"/>
    <cellStyle name="Uwaga 3" xfId="41789" hidden="1"/>
    <cellStyle name="Uwaga 3" xfId="41791" hidden="1"/>
    <cellStyle name="Uwaga 3" xfId="41793" hidden="1"/>
    <cellStyle name="Uwaga 3" xfId="41804" hidden="1"/>
    <cellStyle name="Uwaga 3" xfId="41806" hidden="1"/>
    <cellStyle name="Uwaga 3" xfId="41808" hidden="1"/>
    <cellStyle name="Uwaga 3" xfId="41819" hidden="1"/>
    <cellStyle name="Uwaga 3" xfId="41821" hidden="1"/>
    <cellStyle name="Uwaga 3" xfId="41822" hidden="1"/>
    <cellStyle name="Uwaga 3" xfId="41834" hidden="1"/>
    <cellStyle name="Uwaga 3" xfId="41835" hidden="1"/>
    <cellStyle name="Uwaga 3" xfId="41836" hidden="1"/>
    <cellStyle name="Uwaga 3" xfId="41849" hidden="1"/>
    <cellStyle name="Uwaga 3" xfId="41851" hidden="1"/>
    <cellStyle name="Uwaga 3" xfId="41853" hidden="1"/>
    <cellStyle name="Uwaga 3" xfId="41864" hidden="1"/>
    <cellStyle name="Uwaga 3" xfId="41866" hidden="1"/>
    <cellStyle name="Uwaga 3" xfId="41868" hidden="1"/>
    <cellStyle name="Uwaga 3" xfId="41879" hidden="1"/>
    <cellStyle name="Uwaga 3" xfId="41881" hidden="1"/>
    <cellStyle name="Uwaga 3" xfId="41883" hidden="1"/>
    <cellStyle name="Uwaga 3" xfId="41894" hidden="1"/>
    <cellStyle name="Uwaga 3" xfId="41895" hidden="1"/>
    <cellStyle name="Uwaga 3" xfId="41897" hidden="1"/>
    <cellStyle name="Uwaga 3" xfId="41908" hidden="1"/>
    <cellStyle name="Uwaga 3" xfId="41910" hidden="1"/>
    <cellStyle name="Uwaga 3" xfId="41911" hidden="1"/>
    <cellStyle name="Uwaga 3" xfId="41920" hidden="1"/>
    <cellStyle name="Uwaga 3" xfId="41923" hidden="1"/>
    <cellStyle name="Uwaga 3" xfId="41925" hidden="1"/>
    <cellStyle name="Uwaga 3" xfId="41936" hidden="1"/>
    <cellStyle name="Uwaga 3" xfId="41938" hidden="1"/>
    <cellStyle name="Uwaga 3" xfId="41940" hidden="1"/>
    <cellStyle name="Uwaga 3" xfId="41952" hidden="1"/>
    <cellStyle name="Uwaga 3" xfId="41954" hidden="1"/>
    <cellStyle name="Uwaga 3" xfId="41956" hidden="1"/>
    <cellStyle name="Uwaga 3" xfId="41964" hidden="1"/>
    <cellStyle name="Uwaga 3" xfId="41966" hidden="1"/>
    <cellStyle name="Uwaga 3" xfId="41969" hidden="1"/>
    <cellStyle name="Uwaga 3" xfId="41959" hidden="1"/>
    <cellStyle name="Uwaga 3" xfId="41958" hidden="1"/>
    <cellStyle name="Uwaga 3" xfId="41957" hidden="1"/>
    <cellStyle name="Uwaga 3" xfId="41944" hidden="1"/>
    <cellStyle name="Uwaga 3" xfId="41943" hidden="1"/>
    <cellStyle name="Uwaga 3" xfId="41942" hidden="1"/>
    <cellStyle name="Uwaga 3" xfId="41929" hidden="1"/>
    <cellStyle name="Uwaga 3" xfId="41928" hidden="1"/>
    <cellStyle name="Uwaga 3" xfId="41927" hidden="1"/>
    <cellStyle name="Uwaga 3" xfId="41914" hidden="1"/>
    <cellStyle name="Uwaga 3" xfId="41913" hidden="1"/>
    <cellStyle name="Uwaga 3" xfId="41912" hidden="1"/>
    <cellStyle name="Uwaga 3" xfId="41899" hidden="1"/>
    <cellStyle name="Uwaga 3" xfId="41898" hidden="1"/>
    <cellStyle name="Uwaga 3" xfId="41896" hidden="1"/>
    <cellStyle name="Uwaga 3" xfId="41885" hidden="1"/>
    <cellStyle name="Uwaga 3" xfId="41882" hidden="1"/>
    <cellStyle name="Uwaga 3" xfId="41880" hidden="1"/>
    <cellStyle name="Uwaga 3" xfId="41870" hidden="1"/>
    <cellStyle name="Uwaga 3" xfId="41867" hidden="1"/>
    <cellStyle name="Uwaga 3" xfId="41865" hidden="1"/>
    <cellStyle name="Uwaga 3" xfId="41855" hidden="1"/>
    <cellStyle name="Uwaga 3" xfId="41852" hidden="1"/>
    <cellStyle name="Uwaga 3" xfId="41850" hidden="1"/>
    <cellStyle name="Uwaga 3" xfId="41840" hidden="1"/>
    <cellStyle name="Uwaga 3" xfId="41838" hidden="1"/>
    <cellStyle name="Uwaga 3" xfId="41837" hidden="1"/>
    <cellStyle name="Uwaga 3" xfId="41825" hidden="1"/>
    <cellStyle name="Uwaga 3" xfId="41823" hidden="1"/>
    <cellStyle name="Uwaga 3" xfId="41820" hidden="1"/>
    <cellStyle name="Uwaga 3" xfId="41810" hidden="1"/>
    <cellStyle name="Uwaga 3" xfId="41807" hidden="1"/>
    <cellStyle name="Uwaga 3" xfId="41805" hidden="1"/>
    <cellStyle name="Uwaga 3" xfId="41795" hidden="1"/>
    <cellStyle name="Uwaga 3" xfId="41792" hidden="1"/>
    <cellStyle name="Uwaga 3" xfId="41790" hidden="1"/>
    <cellStyle name="Uwaga 3" xfId="41780" hidden="1"/>
    <cellStyle name="Uwaga 3" xfId="41778" hidden="1"/>
    <cellStyle name="Uwaga 3" xfId="41777" hidden="1"/>
    <cellStyle name="Uwaga 3" xfId="41765" hidden="1"/>
    <cellStyle name="Uwaga 3" xfId="41762" hidden="1"/>
    <cellStyle name="Uwaga 3" xfId="41760" hidden="1"/>
    <cellStyle name="Uwaga 3" xfId="41750" hidden="1"/>
    <cellStyle name="Uwaga 3" xfId="41747" hidden="1"/>
    <cellStyle name="Uwaga 3" xfId="41745" hidden="1"/>
    <cellStyle name="Uwaga 3" xfId="41735" hidden="1"/>
    <cellStyle name="Uwaga 3" xfId="41732" hidden="1"/>
    <cellStyle name="Uwaga 3" xfId="41730" hidden="1"/>
    <cellStyle name="Uwaga 3" xfId="41720" hidden="1"/>
    <cellStyle name="Uwaga 3" xfId="41718" hidden="1"/>
    <cellStyle name="Uwaga 3" xfId="41717" hidden="1"/>
    <cellStyle name="Uwaga 3" xfId="41704" hidden="1"/>
    <cellStyle name="Uwaga 3" xfId="41701" hidden="1"/>
    <cellStyle name="Uwaga 3" xfId="41699" hidden="1"/>
    <cellStyle name="Uwaga 3" xfId="41689" hidden="1"/>
    <cellStyle name="Uwaga 3" xfId="41686" hidden="1"/>
    <cellStyle name="Uwaga 3" xfId="41684" hidden="1"/>
    <cellStyle name="Uwaga 3" xfId="41674" hidden="1"/>
    <cellStyle name="Uwaga 3" xfId="41671" hidden="1"/>
    <cellStyle name="Uwaga 3" xfId="41669" hidden="1"/>
    <cellStyle name="Uwaga 3" xfId="41660" hidden="1"/>
    <cellStyle name="Uwaga 3" xfId="41658" hidden="1"/>
    <cellStyle name="Uwaga 3" xfId="41657" hidden="1"/>
    <cellStyle name="Uwaga 3" xfId="41645" hidden="1"/>
    <cellStyle name="Uwaga 3" xfId="41643" hidden="1"/>
    <cellStyle name="Uwaga 3" xfId="41641" hidden="1"/>
    <cellStyle name="Uwaga 3" xfId="41630" hidden="1"/>
    <cellStyle name="Uwaga 3" xfId="41628" hidden="1"/>
    <cellStyle name="Uwaga 3" xfId="41626" hidden="1"/>
    <cellStyle name="Uwaga 3" xfId="41615" hidden="1"/>
    <cellStyle name="Uwaga 3" xfId="41613" hidden="1"/>
    <cellStyle name="Uwaga 3" xfId="41611" hidden="1"/>
    <cellStyle name="Uwaga 3" xfId="41600" hidden="1"/>
    <cellStyle name="Uwaga 3" xfId="41598" hidden="1"/>
    <cellStyle name="Uwaga 3" xfId="41597" hidden="1"/>
    <cellStyle name="Uwaga 3" xfId="41584" hidden="1"/>
    <cellStyle name="Uwaga 3" xfId="41581" hidden="1"/>
    <cellStyle name="Uwaga 3" xfId="41579" hidden="1"/>
    <cellStyle name="Uwaga 3" xfId="41569" hidden="1"/>
    <cellStyle name="Uwaga 3" xfId="41566" hidden="1"/>
    <cellStyle name="Uwaga 3" xfId="41564" hidden="1"/>
    <cellStyle name="Uwaga 3" xfId="41554" hidden="1"/>
    <cellStyle name="Uwaga 3" xfId="41551" hidden="1"/>
    <cellStyle name="Uwaga 3" xfId="41549" hidden="1"/>
    <cellStyle name="Uwaga 3" xfId="41540" hidden="1"/>
    <cellStyle name="Uwaga 3" xfId="41538" hidden="1"/>
    <cellStyle name="Uwaga 3" xfId="41536" hidden="1"/>
    <cellStyle name="Uwaga 3" xfId="41524" hidden="1"/>
    <cellStyle name="Uwaga 3" xfId="41521" hidden="1"/>
    <cellStyle name="Uwaga 3" xfId="41519" hidden="1"/>
    <cellStyle name="Uwaga 3" xfId="41509" hidden="1"/>
    <cellStyle name="Uwaga 3" xfId="41506" hidden="1"/>
    <cellStyle name="Uwaga 3" xfId="41504" hidden="1"/>
    <cellStyle name="Uwaga 3" xfId="41494" hidden="1"/>
    <cellStyle name="Uwaga 3" xfId="41491" hidden="1"/>
    <cellStyle name="Uwaga 3" xfId="41489" hidden="1"/>
    <cellStyle name="Uwaga 3" xfId="41482" hidden="1"/>
    <cellStyle name="Uwaga 3" xfId="41479" hidden="1"/>
    <cellStyle name="Uwaga 3" xfId="41477" hidden="1"/>
    <cellStyle name="Uwaga 3" xfId="41467" hidden="1"/>
    <cellStyle name="Uwaga 3" xfId="41464" hidden="1"/>
    <cellStyle name="Uwaga 3" xfId="41461" hidden="1"/>
    <cellStyle name="Uwaga 3" xfId="41452" hidden="1"/>
    <cellStyle name="Uwaga 3" xfId="41448" hidden="1"/>
    <cellStyle name="Uwaga 3" xfId="41445" hidden="1"/>
    <cellStyle name="Uwaga 3" xfId="41437" hidden="1"/>
    <cellStyle name="Uwaga 3" xfId="41434" hidden="1"/>
    <cellStyle name="Uwaga 3" xfId="41431" hidden="1"/>
    <cellStyle name="Uwaga 3" xfId="41422" hidden="1"/>
    <cellStyle name="Uwaga 3" xfId="41419" hidden="1"/>
    <cellStyle name="Uwaga 3" xfId="41416" hidden="1"/>
    <cellStyle name="Uwaga 3" xfId="41406" hidden="1"/>
    <cellStyle name="Uwaga 3" xfId="41402" hidden="1"/>
    <cellStyle name="Uwaga 3" xfId="41399" hidden="1"/>
    <cellStyle name="Uwaga 3" xfId="41390" hidden="1"/>
    <cellStyle name="Uwaga 3" xfId="41386" hidden="1"/>
    <cellStyle name="Uwaga 3" xfId="41384" hidden="1"/>
    <cellStyle name="Uwaga 3" xfId="41376" hidden="1"/>
    <cellStyle name="Uwaga 3" xfId="41372" hidden="1"/>
    <cellStyle name="Uwaga 3" xfId="41369" hidden="1"/>
    <cellStyle name="Uwaga 3" xfId="41362" hidden="1"/>
    <cellStyle name="Uwaga 3" xfId="41359" hidden="1"/>
    <cellStyle name="Uwaga 3" xfId="41356" hidden="1"/>
    <cellStyle name="Uwaga 3" xfId="41347" hidden="1"/>
    <cellStyle name="Uwaga 3" xfId="41342" hidden="1"/>
    <cellStyle name="Uwaga 3" xfId="41339" hidden="1"/>
    <cellStyle name="Uwaga 3" xfId="41332" hidden="1"/>
    <cellStyle name="Uwaga 3" xfId="41327" hidden="1"/>
    <cellStyle name="Uwaga 3" xfId="41324" hidden="1"/>
    <cellStyle name="Uwaga 3" xfId="41317" hidden="1"/>
    <cellStyle name="Uwaga 3" xfId="41312" hidden="1"/>
    <cellStyle name="Uwaga 3" xfId="41309" hidden="1"/>
    <cellStyle name="Uwaga 3" xfId="41303" hidden="1"/>
    <cellStyle name="Uwaga 3" xfId="41299" hidden="1"/>
    <cellStyle name="Uwaga 3" xfId="41296" hidden="1"/>
    <cellStyle name="Uwaga 3" xfId="41288" hidden="1"/>
    <cellStyle name="Uwaga 3" xfId="41283" hidden="1"/>
    <cellStyle name="Uwaga 3" xfId="41279" hidden="1"/>
    <cellStyle name="Uwaga 3" xfId="41273" hidden="1"/>
    <cellStyle name="Uwaga 3" xfId="41268" hidden="1"/>
    <cellStyle name="Uwaga 3" xfId="41264" hidden="1"/>
    <cellStyle name="Uwaga 3" xfId="41258" hidden="1"/>
    <cellStyle name="Uwaga 3" xfId="41253" hidden="1"/>
    <cellStyle name="Uwaga 3" xfId="41249" hidden="1"/>
    <cellStyle name="Uwaga 3" xfId="41244" hidden="1"/>
    <cellStyle name="Uwaga 3" xfId="41240" hidden="1"/>
    <cellStyle name="Uwaga 3" xfId="41236" hidden="1"/>
    <cellStyle name="Uwaga 3" xfId="41228" hidden="1"/>
    <cellStyle name="Uwaga 3" xfId="41223" hidden="1"/>
    <cellStyle name="Uwaga 3" xfId="41219" hidden="1"/>
    <cellStyle name="Uwaga 3" xfId="41213" hidden="1"/>
    <cellStyle name="Uwaga 3" xfId="41208" hidden="1"/>
    <cellStyle name="Uwaga 3" xfId="41204" hidden="1"/>
    <cellStyle name="Uwaga 3" xfId="41198" hidden="1"/>
    <cellStyle name="Uwaga 3" xfId="41193" hidden="1"/>
    <cellStyle name="Uwaga 3" xfId="41189" hidden="1"/>
    <cellStyle name="Uwaga 3" xfId="41185" hidden="1"/>
    <cellStyle name="Uwaga 3" xfId="41180" hidden="1"/>
    <cellStyle name="Uwaga 3" xfId="41175" hidden="1"/>
    <cellStyle name="Uwaga 3" xfId="41170" hidden="1"/>
    <cellStyle name="Uwaga 3" xfId="41166" hidden="1"/>
    <cellStyle name="Uwaga 3" xfId="41162" hidden="1"/>
    <cellStyle name="Uwaga 3" xfId="41155" hidden="1"/>
    <cellStyle name="Uwaga 3" xfId="41151" hidden="1"/>
    <cellStyle name="Uwaga 3" xfId="41146" hidden="1"/>
    <cellStyle name="Uwaga 3" xfId="41140" hidden="1"/>
    <cellStyle name="Uwaga 3" xfId="41136" hidden="1"/>
    <cellStyle name="Uwaga 3" xfId="41131" hidden="1"/>
    <cellStyle name="Uwaga 3" xfId="41125" hidden="1"/>
    <cellStyle name="Uwaga 3" xfId="41121" hidden="1"/>
    <cellStyle name="Uwaga 3" xfId="41116" hidden="1"/>
    <cellStyle name="Uwaga 3" xfId="41110" hidden="1"/>
    <cellStyle name="Uwaga 3" xfId="41106" hidden="1"/>
    <cellStyle name="Uwaga 3" xfId="41102" hidden="1"/>
    <cellStyle name="Uwaga 3" xfId="41962" hidden="1"/>
    <cellStyle name="Uwaga 3" xfId="41961" hidden="1"/>
    <cellStyle name="Uwaga 3" xfId="41960" hidden="1"/>
    <cellStyle name="Uwaga 3" xfId="41947" hidden="1"/>
    <cellStyle name="Uwaga 3" xfId="41946" hidden="1"/>
    <cellStyle name="Uwaga 3" xfId="41945" hidden="1"/>
    <cellStyle name="Uwaga 3" xfId="41932" hidden="1"/>
    <cellStyle name="Uwaga 3" xfId="41931" hidden="1"/>
    <cellStyle name="Uwaga 3" xfId="41930" hidden="1"/>
    <cellStyle name="Uwaga 3" xfId="41917" hidden="1"/>
    <cellStyle name="Uwaga 3" xfId="41916" hidden="1"/>
    <cellStyle name="Uwaga 3" xfId="41915" hidden="1"/>
    <cellStyle name="Uwaga 3" xfId="41902" hidden="1"/>
    <cellStyle name="Uwaga 3" xfId="41901" hidden="1"/>
    <cellStyle name="Uwaga 3" xfId="41900" hidden="1"/>
    <cellStyle name="Uwaga 3" xfId="41888" hidden="1"/>
    <cellStyle name="Uwaga 3" xfId="41886" hidden="1"/>
    <cellStyle name="Uwaga 3" xfId="41884" hidden="1"/>
    <cellStyle name="Uwaga 3" xfId="41873" hidden="1"/>
    <cellStyle name="Uwaga 3" xfId="41871" hidden="1"/>
    <cellStyle name="Uwaga 3" xfId="41869" hidden="1"/>
    <cellStyle name="Uwaga 3" xfId="41858" hidden="1"/>
    <cellStyle name="Uwaga 3" xfId="41856" hidden="1"/>
    <cellStyle name="Uwaga 3" xfId="41854" hidden="1"/>
    <cellStyle name="Uwaga 3" xfId="41843" hidden="1"/>
    <cellStyle name="Uwaga 3" xfId="41841" hidden="1"/>
    <cellStyle name="Uwaga 3" xfId="41839" hidden="1"/>
    <cellStyle name="Uwaga 3" xfId="41828" hidden="1"/>
    <cellStyle name="Uwaga 3" xfId="41826" hidden="1"/>
    <cellStyle name="Uwaga 3" xfId="41824" hidden="1"/>
    <cellStyle name="Uwaga 3" xfId="41813" hidden="1"/>
    <cellStyle name="Uwaga 3" xfId="41811" hidden="1"/>
    <cellStyle name="Uwaga 3" xfId="41809" hidden="1"/>
    <cellStyle name="Uwaga 3" xfId="41798" hidden="1"/>
    <cellStyle name="Uwaga 3" xfId="41796" hidden="1"/>
    <cellStyle name="Uwaga 3" xfId="41794" hidden="1"/>
    <cellStyle name="Uwaga 3" xfId="41783" hidden="1"/>
    <cellStyle name="Uwaga 3" xfId="41781" hidden="1"/>
    <cellStyle name="Uwaga 3" xfId="41779" hidden="1"/>
    <cellStyle name="Uwaga 3" xfId="41768" hidden="1"/>
    <cellStyle name="Uwaga 3" xfId="41766" hidden="1"/>
    <cellStyle name="Uwaga 3" xfId="41764" hidden="1"/>
    <cellStyle name="Uwaga 3" xfId="41753" hidden="1"/>
    <cellStyle name="Uwaga 3" xfId="41751" hidden="1"/>
    <cellStyle name="Uwaga 3" xfId="41749" hidden="1"/>
    <cellStyle name="Uwaga 3" xfId="41738" hidden="1"/>
    <cellStyle name="Uwaga 3" xfId="41736" hidden="1"/>
    <cellStyle name="Uwaga 3" xfId="41734" hidden="1"/>
    <cellStyle name="Uwaga 3" xfId="41723" hidden="1"/>
    <cellStyle name="Uwaga 3" xfId="41721" hidden="1"/>
    <cellStyle name="Uwaga 3" xfId="41719" hidden="1"/>
    <cellStyle name="Uwaga 3" xfId="41708" hidden="1"/>
    <cellStyle name="Uwaga 3" xfId="41706" hidden="1"/>
    <cellStyle name="Uwaga 3" xfId="41703" hidden="1"/>
    <cellStyle name="Uwaga 3" xfId="41693" hidden="1"/>
    <cellStyle name="Uwaga 3" xfId="41690" hidden="1"/>
    <cellStyle name="Uwaga 3" xfId="41687" hidden="1"/>
    <cellStyle name="Uwaga 3" xfId="41678" hidden="1"/>
    <cellStyle name="Uwaga 3" xfId="41676" hidden="1"/>
    <cellStyle name="Uwaga 3" xfId="41673" hidden="1"/>
    <cellStyle name="Uwaga 3" xfId="41663" hidden="1"/>
    <cellStyle name="Uwaga 3" xfId="41661" hidden="1"/>
    <cellStyle name="Uwaga 3" xfId="41659" hidden="1"/>
    <cellStyle name="Uwaga 3" xfId="41648" hidden="1"/>
    <cellStyle name="Uwaga 3" xfId="41646" hidden="1"/>
    <cellStyle name="Uwaga 3" xfId="41644" hidden="1"/>
    <cellStyle name="Uwaga 3" xfId="41633" hidden="1"/>
    <cellStyle name="Uwaga 3" xfId="41631" hidden="1"/>
    <cellStyle name="Uwaga 3" xfId="41629" hidden="1"/>
    <cellStyle name="Uwaga 3" xfId="41618" hidden="1"/>
    <cellStyle name="Uwaga 3" xfId="41616" hidden="1"/>
    <cellStyle name="Uwaga 3" xfId="41614" hidden="1"/>
    <cellStyle name="Uwaga 3" xfId="41603" hidden="1"/>
    <cellStyle name="Uwaga 3" xfId="41601" hidden="1"/>
    <cellStyle name="Uwaga 3" xfId="41599" hidden="1"/>
    <cellStyle name="Uwaga 3" xfId="41588" hidden="1"/>
    <cellStyle name="Uwaga 3" xfId="41586" hidden="1"/>
    <cellStyle name="Uwaga 3" xfId="41583" hidden="1"/>
    <cellStyle name="Uwaga 3" xfId="41573" hidden="1"/>
    <cellStyle name="Uwaga 3" xfId="41570" hidden="1"/>
    <cellStyle name="Uwaga 3" xfId="41567" hidden="1"/>
    <cellStyle name="Uwaga 3" xfId="41558" hidden="1"/>
    <cellStyle name="Uwaga 3" xfId="41555" hidden="1"/>
    <cellStyle name="Uwaga 3" xfId="41552" hidden="1"/>
    <cellStyle name="Uwaga 3" xfId="41543" hidden="1"/>
    <cellStyle name="Uwaga 3" xfId="41541" hidden="1"/>
    <cellStyle name="Uwaga 3" xfId="41539" hidden="1"/>
    <cellStyle name="Uwaga 3" xfId="41528" hidden="1"/>
    <cellStyle name="Uwaga 3" xfId="41525" hidden="1"/>
    <cellStyle name="Uwaga 3" xfId="41522" hidden="1"/>
    <cellStyle name="Uwaga 3" xfId="41513" hidden="1"/>
    <cellStyle name="Uwaga 3" xfId="41510" hidden="1"/>
    <cellStyle name="Uwaga 3" xfId="41507" hidden="1"/>
    <cellStyle name="Uwaga 3" xfId="41498" hidden="1"/>
    <cellStyle name="Uwaga 3" xfId="41495" hidden="1"/>
    <cellStyle name="Uwaga 3" xfId="41492" hidden="1"/>
    <cellStyle name="Uwaga 3" xfId="41485" hidden="1"/>
    <cellStyle name="Uwaga 3" xfId="41481" hidden="1"/>
    <cellStyle name="Uwaga 3" xfId="41478" hidden="1"/>
    <cellStyle name="Uwaga 3" xfId="41470" hidden="1"/>
    <cellStyle name="Uwaga 3" xfId="41466" hidden="1"/>
    <cellStyle name="Uwaga 3" xfId="41463" hidden="1"/>
    <cellStyle name="Uwaga 3" xfId="41455" hidden="1"/>
    <cellStyle name="Uwaga 3" xfId="41451" hidden="1"/>
    <cellStyle name="Uwaga 3" xfId="41447" hidden="1"/>
    <cellStyle name="Uwaga 3" xfId="41440" hidden="1"/>
    <cellStyle name="Uwaga 3" xfId="41436" hidden="1"/>
    <cellStyle name="Uwaga 3" xfId="41433" hidden="1"/>
    <cellStyle name="Uwaga 3" xfId="41425" hidden="1"/>
    <cellStyle name="Uwaga 3" xfId="41421" hidden="1"/>
    <cellStyle name="Uwaga 3" xfId="41418" hidden="1"/>
    <cellStyle name="Uwaga 3" xfId="41409" hidden="1"/>
    <cellStyle name="Uwaga 3" xfId="41404" hidden="1"/>
    <cellStyle name="Uwaga 3" xfId="41400" hidden="1"/>
    <cellStyle name="Uwaga 3" xfId="41394" hidden="1"/>
    <cellStyle name="Uwaga 3" xfId="41389" hidden="1"/>
    <cellStyle name="Uwaga 3" xfId="41385" hidden="1"/>
    <cellStyle name="Uwaga 3" xfId="41379" hidden="1"/>
    <cellStyle name="Uwaga 3" xfId="41374" hidden="1"/>
    <cellStyle name="Uwaga 3" xfId="41370" hidden="1"/>
    <cellStyle name="Uwaga 3" xfId="41365" hidden="1"/>
    <cellStyle name="Uwaga 3" xfId="41361" hidden="1"/>
    <cellStyle name="Uwaga 3" xfId="41357" hidden="1"/>
    <cellStyle name="Uwaga 3" xfId="41350" hidden="1"/>
    <cellStyle name="Uwaga 3" xfId="41345" hidden="1"/>
    <cellStyle name="Uwaga 3" xfId="41341" hidden="1"/>
    <cellStyle name="Uwaga 3" xfId="41334" hidden="1"/>
    <cellStyle name="Uwaga 3" xfId="41329" hidden="1"/>
    <cellStyle name="Uwaga 3" xfId="41325" hidden="1"/>
    <cellStyle name="Uwaga 3" xfId="41320" hidden="1"/>
    <cellStyle name="Uwaga 3" xfId="41315" hidden="1"/>
    <cellStyle name="Uwaga 3" xfId="41311" hidden="1"/>
    <cellStyle name="Uwaga 3" xfId="41305" hidden="1"/>
    <cellStyle name="Uwaga 3" xfId="41301" hidden="1"/>
    <cellStyle name="Uwaga 3" xfId="41298" hidden="1"/>
    <cellStyle name="Uwaga 3" xfId="41291" hidden="1"/>
    <cellStyle name="Uwaga 3" xfId="41286" hidden="1"/>
    <cellStyle name="Uwaga 3" xfId="41281" hidden="1"/>
    <cellStyle name="Uwaga 3" xfId="41275" hidden="1"/>
    <cellStyle name="Uwaga 3" xfId="41270" hidden="1"/>
    <cellStyle name="Uwaga 3" xfId="41265" hidden="1"/>
    <cellStyle name="Uwaga 3" xfId="41260" hidden="1"/>
    <cellStyle name="Uwaga 3" xfId="41255" hidden="1"/>
    <cellStyle name="Uwaga 3" xfId="41250" hidden="1"/>
    <cellStyle name="Uwaga 3" xfId="41246" hidden="1"/>
    <cellStyle name="Uwaga 3" xfId="41242" hidden="1"/>
    <cellStyle name="Uwaga 3" xfId="41237" hidden="1"/>
    <cellStyle name="Uwaga 3" xfId="41230" hidden="1"/>
    <cellStyle name="Uwaga 3" xfId="41225" hidden="1"/>
    <cellStyle name="Uwaga 3" xfId="41220" hidden="1"/>
    <cellStyle name="Uwaga 3" xfId="41214" hidden="1"/>
    <cellStyle name="Uwaga 3" xfId="41209" hidden="1"/>
    <cellStyle name="Uwaga 3" xfId="41205" hidden="1"/>
    <cellStyle name="Uwaga 3" xfId="41200" hidden="1"/>
    <cellStyle name="Uwaga 3" xfId="41195" hidden="1"/>
    <cellStyle name="Uwaga 3" xfId="41190" hidden="1"/>
    <cellStyle name="Uwaga 3" xfId="41186" hidden="1"/>
    <cellStyle name="Uwaga 3" xfId="41181" hidden="1"/>
    <cellStyle name="Uwaga 3" xfId="41176" hidden="1"/>
    <cellStyle name="Uwaga 3" xfId="41171" hidden="1"/>
    <cellStyle name="Uwaga 3" xfId="41167" hidden="1"/>
    <cellStyle name="Uwaga 3" xfId="41163" hidden="1"/>
    <cellStyle name="Uwaga 3" xfId="41156" hidden="1"/>
    <cellStyle name="Uwaga 3" xfId="41152" hidden="1"/>
    <cellStyle name="Uwaga 3" xfId="41147" hidden="1"/>
    <cellStyle name="Uwaga 3" xfId="41141" hidden="1"/>
    <cellStyle name="Uwaga 3" xfId="41137" hidden="1"/>
    <cellStyle name="Uwaga 3" xfId="41132" hidden="1"/>
    <cellStyle name="Uwaga 3" xfId="41126" hidden="1"/>
    <cellStyle name="Uwaga 3" xfId="41122" hidden="1"/>
    <cellStyle name="Uwaga 3" xfId="41118" hidden="1"/>
    <cellStyle name="Uwaga 3" xfId="41111" hidden="1"/>
    <cellStyle name="Uwaga 3" xfId="41107" hidden="1"/>
    <cellStyle name="Uwaga 3" xfId="41103" hidden="1"/>
    <cellStyle name="Uwaga 3" xfId="41967" hidden="1"/>
    <cellStyle name="Uwaga 3" xfId="41965" hidden="1"/>
    <cellStyle name="Uwaga 3" xfId="41963" hidden="1"/>
    <cellStyle name="Uwaga 3" xfId="41950" hidden="1"/>
    <cellStyle name="Uwaga 3" xfId="41949" hidden="1"/>
    <cellStyle name="Uwaga 3" xfId="41948" hidden="1"/>
    <cellStyle name="Uwaga 3" xfId="41935" hidden="1"/>
    <cellStyle name="Uwaga 3" xfId="41934" hidden="1"/>
    <cellStyle name="Uwaga 3" xfId="41933" hidden="1"/>
    <cellStyle name="Uwaga 3" xfId="41921" hidden="1"/>
    <cellStyle name="Uwaga 3" xfId="41919" hidden="1"/>
    <cellStyle name="Uwaga 3" xfId="41918" hidden="1"/>
    <cellStyle name="Uwaga 3" xfId="41905" hidden="1"/>
    <cellStyle name="Uwaga 3" xfId="41904" hidden="1"/>
    <cellStyle name="Uwaga 3" xfId="41903" hidden="1"/>
    <cellStyle name="Uwaga 3" xfId="41891" hidden="1"/>
    <cellStyle name="Uwaga 3" xfId="41889" hidden="1"/>
    <cellStyle name="Uwaga 3" xfId="41887" hidden="1"/>
    <cellStyle name="Uwaga 3" xfId="41876" hidden="1"/>
    <cellStyle name="Uwaga 3" xfId="41874" hidden="1"/>
    <cellStyle name="Uwaga 3" xfId="41872" hidden="1"/>
    <cellStyle name="Uwaga 3" xfId="41861" hidden="1"/>
    <cellStyle name="Uwaga 3" xfId="41859" hidden="1"/>
    <cellStyle name="Uwaga 3" xfId="41857" hidden="1"/>
    <cellStyle name="Uwaga 3" xfId="41846" hidden="1"/>
    <cellStyle name="Uwaga 3" xfId="41844" hidden="1"/>
    <cellStyle name="Uwaga 3" xfId="41842" hidden="1"/>
    <cellStyle name="Uwaga 3" xfId="41831" hidden="1"/>
    <cellStyle name="Uwaga 3" xfId="41829" hidden="1"/>
    <cellStyle name="Uwaga 3" xfId="41827" hidden="1"/>
    <cellStyle name="Uwaga 3" xfId="41816" hidden="1"/>
    <cellStyle name="Uwaga 3" xfId="41814" hidden="1"/>
    <cellStyle name="Uwaga 3" xfId="41812" hidden="1"/>
    <cellStyle name="Uwaga 3" xfId="41801" hidden="1"/>
    <cellStyle name="Uwaga 3" xfId="41799" hidden="1"/>
    <cellStyle name="Uwaga 3" xfId="41797" hidden="1"/>
    <cellStyle name="Uwaga 3" xfId="41786" hidden="1"/>
    <cellStyle name="Uwaga 3" xfId="41784" hidden="1"/>
    <cellStyle name="Uwaga 3" xfId="41782" hidden="1"/>
    <cellStyle name="Uwaga 3" xfId="41771" hidden="1"/>
    <cellStyle name="Uwaga 3" xfId="41769" hidden="1"/>
    <cellStyle name="Uwaga 3" xfId="41767" hidden="1"/>
    <cellStyle name="Uwaga 3" xfId="41756" hidden="1"/>
    <cellStyle name="Uwaga 3" xfId="41754" hidden="1"/>
    <cellStyle name="Uwaga 3" xfId="41752" hidden="1"/>
    <cellStyle name="Uwaga 3" xfId="41741" hidden="1"/>
    <cellStyle name="Uwaga 3" xfId="41739" hidden="1"/>
    <cellStyle name="Uwaga 3" xfId="41737" hidden="1"/>
    <cellStyle name="Uwaga 3" xfId="41726" hidden="1"/>
    <cellStyle name="Uwaga 3" xfId="41724" hidden="1"/>
    <cellStyle name="Uwaga 3" xfId="41722" hidden="1"/>
    <cellStyle name="Uwaga 3" xfId="41711" hidden="1"/>
    <cellStyle name="Uwaga 3" xfId="41709" hidden="1"/>
    <cellStyle name="Uwaga 3" xfId="41707" hidden="1"/>
    <cellStyle name="Uwaga 3" xfId="41696" hidden="1"/>
    <cellStyle name="Uwaga 3" xfId="41694" hidden="1"/>
    <cellStyle name="Uwaga 3" xfId="41692" hidden="1"/>
    <cellStyle name="Uwaga 3" xfId="41681" hidden="1"/>
    <cellStyle name="Uwaga 3" xfId="41679" hidden="1"/>
    <cellStyle name="Uwaga 3" xfId="41677" hidden="1"/>
    <cellStyle name="Uwaga 3" xfId="41666" hidden="1"/>
    <cellStyle name="Uwaga 3" xfId="41664" hidden="1"/>
    <cellStyle name="Uwaga 3" xfId="41662" hidden="1"/>
    <cellStyle name="Uwaga 3" xfId="41651" hidden="1"/>
    <cellStyle name="Uwaga 3" xfId="41649" hidden="1"/>
    <cellStyle name="Uwaga 3" xfId="41647" hidden="1"/>
    <cellStyle name="Uwaga 3" xfId="41636" hidden="1"/>
    <cellStyle name="Uwaga 3" xfId="41634" hidden="1"/>
    <cellStyle name="Uwaga 3" xfId="41632" hidden="1"/>
    <cellStyle name="Uwaga 3" xfId="41621" hidden="1"/>
    <cellStyle name="Uwaga 3" xfId="41619" hidden="1"/>
    <cellStyle name="Uwaga 3" xfId="41617" hidden="1"/>
    <cellStyle name="Uwaga 3" xfId="41606" hidden="1"/>
    <cellStyle name="Uwaga 3" xfId="41604" hidden="1"/>
    <cellStyle name="Uwaga 3" xfId="41602" hidden="1"/>
    <cellStyle name="Uwaga 3" xfId="41591" hidden="1"/>
    <cellStyle name="Uwaga 3" xfId="41589" hidden="1"/>
    <cellStyle name="Uwaga 3" xfId="41587" hidden="1"/>
    <cellStyle name="Uwaga 3" xfId="41576" hidden="1"/>
    <cellStyle name="Uwaga 3" xfId="41574" hidden="1"/>
    <cellStyle name="Uwaga 3" xfId="41571" hidden="1"/>
    <cellStyle name="Uwaga 3" xfId="41561" hidden="1"/>
    <cellStyle name="Uwaga 3" xfId="41559" hidden="1"/>
    <cellStyle name="Uwaga 3" xfId="41557" hidden="1"/>
    <cellStyle name="Uwaga 3" xfId="41546" hidden="1"/>
    <cellStyle name="Uwaga 3" xfId="41544" hidden="1"/>
    <cellStyle name="Uwaga 3" xfId="41542" hidden="1"/>
    <cellStyle name="Uwaga 3" xfId="41531" hidden="1"/>
    <cellStyle name="Uwaga 3" xfId="41529" hidden="1"/>
    <cellStyle name="Uwaga 3" xfId="41526" hidden="1"/>
    <cellStyle name="Uwaga 3" xfId="41516" hidden="1"/>
    <cellStyle name="Uwaga 3" xfId="41514" hidden="1"/>
    <cellStyle name="Uwaga 3" xfId="41511" hidden="1"/>
    <cellStyle name="Uwaga 3" xfId="41501" hidden="1"/>
    <cellStyle name="Uwaga 3" xfId="41499" hidden="1"/>
    <cellStyle name="Uwaga 3" xfId="41496" hidden="1"/>
    <cellStyle name="Uwaga 3" xfId="41487" hidden="1"/>
    <cellStyle name="Uwaga 3" xfId="41484" hidden="1"/>
    <cellStyle name="Uwaga 3" xfId="41480" hidden="1"/>
    <cellStyle name="Uwaga 3" xfId="41472" hidden="1"/>
    <cellStyle name="Uwaga 3" xfId="41469" hidden="1"/>
    <cellStyle name="Uwaga 3" xfId="41465" hidden="1"/>
    <cellStyle name="Uwaga 3" xfId="41457" hidden="1"/>
    <cellStyle name="Uwaga 3" xfId="41454" hidden="1"/>
    <cellStyle name="Uwaga 3" xfId="41450" hidden="1"/>
    <cellStyle name="Uwaga 3" xfId="41442" hidden="1"/>
    <cellStyle name="Uwaga 3" xfId="41439" hidden="1"/>
    <cellStyle name="Uwaga 3" xfId="41435" hidden="1"/>
    <cellStyle name="Uwaga 3" xfId="41427" hidden="1"/>
    <cellStyle name="Uwaga 3" xfId="41424" hidden="1"/>
    <cellStyle name="Uwaga 3" xfId="41420" hidden="1"/>
    <cellStyle name="Uwaga 3" xfId="41412" hidden="1"/>
    <cellStyle name="Uwaga 3" xfId="41408" hidden="1"/>
    <cellStyle name="Uwaga 3" xfId="41403" hidden="1"/>
    <cellStyle name="Uwaga 3" xfId="41397" hidden="1"/>
    <cellStyle name="Uwaga 3" xfId="41393" hidden="1"/>
    <cellStyle name="Uwaga 3" xfId="41388" hidden="1"/>
    <cellStyle name="Uwaga 3" xfId="41382" hidden="1"/>
    <cellStyle name="Uwaga 3" xfId="41378" hidden="1"/>
    <cellStyle name="Uwaga 3" xfId="41373" hidden="1"/>
    <cellStyle name="Uwaga 3" xfId="41367" hidden="1"/>
    <cellStyle name="Uwaga 3" xfId="41364" hidden="1"/>
    <cellStyle name="Uwaga 3" xfId="41360" hidden="1"/>
    <cellStyle name="Uwaga 3" xfId="41352" hidden="1"/>
    <cellStyle name="Uwaga 3" xfId="41349" hidden="1"/>
    <cellStyle name="Uwaga 3" xfId="41344" hidden="1"/>
    <cellStyle name="Uwaga 3" xfId="41337" hidden="1"/>
    <cellStyle name="Uwaga 3" xfId="41333" hidden="1"/>
    <cellStyle name="Uwaga 3" xfId="41328" hidden="1"/>
    <cellStyle name="Uwaga 3" xfId="41322" hidden="1"/>
    <cellStyle name="Uwaga 3" xfId="41318" hidden="1"/>
    <cellStyle name="Uwaga 3" xfId="41313" hidden="1"/>
    <cellStyle name="Uwaga 3" xfId="41307" hidden="1"/>
    <cellStyle name="Uwaga 3" xfId="41304" hidden="1"/>
    <cellStyle name="Uwaga 3" xfId="41300" hidden="1"/>
    <cellStyle name="Uwaga 3" xfId="41292" hidden="1"/>
    <cellStyle name="Uwaga 3" xfId="41287" hidden="1"/>
    <cellStyle name="Uwaga 3" xfId="41282" hidden="1"/>
    <cellStyle name="Uwaga 3" xfId="41277" hidden="1"/>
    <cellStyle name="Uwaga 3" xfId="41272" hidden="1"/>
    <cellStyle name="Uwaga 3" xfId="41267" hidden="1"/>
    <cellStyle name="Uwaga 3" xfId="41262" hidden="1"/>
    <cellStyle name="Uwaga 3" xfId="41257" hidden="1"/>
    <cellStyle name="Uwaga 3" xfId="41252" hidden="1"/>
    <cellStyle name="Uwaga 3" xfId="41247" hidden="1"/>
    <cellStyle name="Uwaga 3" xfId="41243" hidden="1"/>
    <cellStyle name="Uwaga 3" xfId="41238" hidden="1"/>
    <cellStyle name="Uwaga 3" xfId="41231" hidden="1"/>
    <cellStyle name="Uwaga 3" xfId="41226" hidden="1"/>
    <cellStyle name="Uwaga 3" xfId="41221" hidden="1"/>
    <cellStyle name="Uwaga 3" xfId="41216" hidden="1"/>
    <cellStyle name="Uwaga 3" xfId="41211" hidden="1"/>
    <cellStyle name="Uwaga 3" xfId="41206" hidden="1"/>
    <cellStyle name="Uwaga 3" xfId="41201" hidden="1"/>
    <cellStyle name="Uwaga 3" xfId="41196" hidden="1"/>
    <cellStyle name="Uwaga 3" xfId="41191" hidden="1"/>
    <cellStyle name="Uwaga 3" xfId="41187" hidden="1"/>
    <cellStyle name="Uwaga 3" xfId="41182" hidden="1"/>
    <cellStyle name="Uwaga 3" xfId="41177" hidden="1"/>
    <cellStyle name="Uwaga 3" xfId="41172" hidden="1"/>
    <cellStyle name="Uwaga 3" xfId="41168" hidden="1"/>
    <cellStyle name="Uwaga 3" xfId="41164" hidden="1"/>
    <cellStyle name="Uwaga 3" xfId="41157" hidden="1"/>
    <cellStyle name="Uwaga 3" xfId="41153" hidden="1"/>
    <cellStyle name="Uwaga 3" xfId="41148" hidden="1"/>
    <cellStyle name="Uwaga 3" xfId="41142" hidden="1"/>
    <cellStyle name="Uwaga 3" xfId="41138" hidden="1"/>
    <cellStyle name="Uwaga 3" xfId="41133" hidden="1"/>
    <cellStyle name="Uwaga 3" xfId="41127" hidden="1"/>
    <cellStyle name="Uwaga 3" xfId="41123" hidden="1"/>
    <cellStyle name="Uwaga 3" xfId="41119" hidden="1"/>
    <cellStyle name="Uwaga 3" xfId="41112" hidden="1"/>
    <cellStyle name="Uwaga 3" xfId="41108" hidden="1"/>
    <cellStyle name="Uwaga 3" xfId="41104" hidden="1"/>
    <cellStyle name="Uwaga 3" xfId="41971" hidden="1"/>
    <cellStyle name="Uwaga 3" xfId="41970" hidden="1"/>
    <cellStyle name="Uwaga 3" xfId="41968" hidden="1"/>
    <cellStyle name="Uwaga 3" xfId="41955" hidden="1"/>
    <cellStyle name="Uwaga 3" xfId="41953" hidden="1"/>
    <cellStyle name="Uwaga 3" xfId="41951" hidden="1"/>
    <cellStyle name="Uwaga 3" xfId="41941" hidden="1"/>
    <cellStyle name="Uwaga 3" xfId="41939" hidden="1"/>
    <cellStyle name="Uwaga 3" xfId="41937" hidden="1"/>
    <cellStyle name="Uwaga 3" xfId="41926" hidden="1"/>
    <cellStyle name="Uwaga 3" xfId="41924" hidden="1"/>
    <cellStyle name="Uwaga 3" xfId="41922" hidden="1"/>
    <cellStyle name="Uwaga 3" xfId="41909" hidden="1"/>
    <cellStyle name="Uwaga 3" xfId="41907" hidden="1"/>
    <cellStyle name="Uwaga 3" xfId="41906" hidden="1"/>
    <cellStyle name="Uwaga 3" xfId="41893" hidden="1"/>
    <cellStyle name="Uwaga 3" xfId="41892" hidden="1"/>
    <cellStyle name="Uwaga 3" xfId="41890" hidden="1"/>
    <cellStyle name="Uwaga 3" xfId="41878" hidden="1"/>
    <cellStyle name="Uwaga 3" xfId="41877" hidden="1"/>
    <cellStyle name="Uwaga 3" xfId="41875" hidden="1"/>
    <cellStyle name="Uwaga 3" xfId="41863" hidden="1"/>
    <cellStyle name="Uwaga 3" xfId="41862" hidden="1"/>
    <cellStyle name="Uwaga 3" xfId="41860" hidden="1"/>
    <cellStyle name="Uwaga 3" xfId="41848" hidden="1"/>
    <cellStyle name="Uwaga 3" xfId="41847" hidden="1"/>
    <cellStyle name="Uwaga 3" xfId="41845" hidden="1"/>
    <cellStyle name="Uwaga 3" xfId="41833" hidden="1"/>
    <cellStyle name="Uwaga 3" xfId="41832" hidden="1"/>
    <cellStyle name="Uwaga 3" xfId="41830" hidden="1"/>
    <cellStyle name="Uwaga 3" xfId="41818" hidden="1"/>
    <cellStyle name="Uwaga 3" xfId="41817" hidden="1"/>
    <cellStyle name="Uwaga 3" xfId="41815" hidden="1"/>
    <cellStyle name="Uwaga 3" xfId="41803" hidden="1"/>
    <cellStyle name="Uwaga 3" xfId="41802" hidden="1"/>
    <cellStyle name="Uwaga 3" xfId="41800" hidden="1"/>
    <cellStyle name="Uwaga 3" xfId="41788" hidden="1"/>
    <cellStyle name="Uwaga 3" xfId="41787" hidden="1"/>
    <cellStyle name="Uwaga 3" xfId="41785" hidden="1"/>
    <cellStyle name="Uwaga 3" xfId="41773" hidden="1"/>
    <cellStyle name="Uwaga 3" xfId="41772" hidden="1"/>
    <cellStyle name="Uwaga 3" xfId="41770" hidden="1"/>
    <cellStyle name="Uwaga 3" xfId="41758" hidden="1"/>
    <cellStyle name="Uwaga 3" xfId="41757" hidden="1"/>
    <cellStyle name="Uwaga 3" xfId="41755" hidden="1"/>
    <cellStyle name="Uwaga 3" xfId="41743" hidden="1"/>
    <cellStyle name="Uwaga 3" xfId="41742" hidden="1"/>
    <cellStyle name="Uwaga 3" xfId="41740" hidden="1"/>
    <cellStyle name="Uwaga 3" xfId="41728" hidden="1"/>
    <cellStyle name="Uwaga 3" xfId="41727" hidden="1"/>
    <cellStyle name="Uwaga 3" xfId="41725" hidden="1"/>
    <cellStyle name="Uwaga 3" xfId="41713" hidden="1"/>
    <cellStyle name="Uwaga 3" xfId="41712" hidden="1"/>
    <cellStyle name="Uwaga 3" xfId="41710" hidden="1"/>
    <cellStyle name="Uwaga 3" xfId="41698" hidden="1"/>
    <cellStyle name="Uwaga 3" xfId="41697" hidden="1"/>
    <cellStyle name="Uwaga 3" xfId="41695" hidden="1"/>
    <cellStyle name="Uwaga 3" xfId="41683" hidden="1"/>
    <cellStyle name="Uwaga 3" xfId="41682" hidden="1"/>
    <cellStyle name="Uwaga 3" xfId="41680" hidden="1"/>
    <cellStyle name="Uwaga 3" xfId="41668" hidden="1"/>
    <cellStyle name="Uwaga 3" xfId="41667" hidden="1"/>
    <cellStyle name="Uwaga 3" xfId="41665" hidden="1"/>
    <cellStyle name="Uwaga 3" xfId="41653" hidden="1"/>
    <cellStyle name="Uwaga 3" xfId="41652" hidden="1"/>
    <cellStyle name="Uwaga 3" xfId="41650" hidden="1"/>
    <cellStyle name="Uwaga 3" xfId="41638" hidden="1"/>
    <cellStyle name="Uwaga 3" xfId="41637" hidden="1"/>
    <cellStyle name="Uwaga 3" xfId="41635" hidden="1"/>
    <cellStyle name="Uwaga 3" xfId="41623" hidden="1"/>
    <cellStyle name="Uwaga 3" xfId="41622" hidden="1"/>
    <cellStyle name="Uwaga 3" xfId="41620" hidden="1"/>
    <cellStyle name="Uwaga 3" xfId="41608" hidden="1"/>
    <cellStyle name="Uwaga 3" xfId="41607" hidden="1"/>
    <cellStyle name="Uwaga 3" xfId="41605" hidden="1"/>
    <cellStyle name="Uwaga 3" xfId="41593" hidden="1"/>
    <cellStyle name="Uwaga 3" xfId="41592" hidden="1"/>
    <cellStyle name="Uwaga 3" xfId="41590" hidden="1"/>
    <cellStyle name="Uwaga 3" xfId="41578" hidden="1"/>
    <cellStyle name="Uwaga 3" xfId="41577" hidden="1"/>
    <cellStyle name="Uwaga 3" xfId="41575" hidden="1"/>
    <cellStyle name="Uwaga 3" xfId="41563" hidden="1"/>
    <cellStyle name="Uwaga 3" xfId="41562" hidden="1"/>
    <cellStyle name="Uwaga 3" xfId="41560" hidden="1"/>
    <cellStyle name="Uwaga 3" xfId="41548" hidden="1"/>
    <cellStyle name="Uwaga 3" xfId="41547" hidden="1"/>
    <cellStyle name="Uwaga 3" xfId="41545" hidden="1"/>
    <cellStyle name="Uwaga 3" xfId="41533" hidden="1"/>
    <cellStyle name="Uwaga 3" xfId="41532" hidden="1"/>
    <cellStyle name="Uwaga 3" xfId="41530" hidden="1"/>
    <cellStyle name="Uwaga 3" xfId="41518" hidden="1"/>
    <cellStyle name="Uwaga 3" xfId="41517" hidden="1"/>
    <cellStyle name="Uwaga 3" xfId="41515" hidden="1"/>
    <cellStyle name="Uwaga 3" xfId="41503" hidden="1"/>
    <cellStyle name="Uwaga 3" xfId="41502" hidden="1"/>
    <cellStyle name="Uwaga 3" xfId="41500" hidden="1"/>
    <cellStyle name="Uwaga 3" xfId="41488" hidden="1"/>
    <cellStyle name="Uwaga 3" xfId="41486" hidden="1"/>
    <cellStyle name="Uwaga 3" xfId="41483" hidden="1"/>
    <cellStyle name="Uwaga 3" xfId="41473" hidden="1"/>
    <cellStyle name="Uwaga 3" xfId="41471" hidden="1"/>
    <cellStyle name="Uwaga 3" xfId="41468" hidden="1"/>
    <cellStyle name="Uwaga 3" xfId="41458" hidden="1"/>
    <cellStyle name="Uwaga 3" xfId="41456" hidden="1"/>
    <cellStyle name="Uwaga 3" xfId="41453" hidden="1"/>
    <cellStyle name="Uwaga 3" xfId="41443" hidden="1"/>
    <cellStyle name="Uwaga 3" xfId="41441" hidden="1"/>
    <cellStyle name="Uwaga 3" xfId="41438" hidden="1"/>
    <cellStyle name="Uwaga 3" xfId="41428" hidden="1"/>
    <cellStyle name="Uwaga 3" xfId="41426" hidden="1"/>
    <cellStyle name="Uwaga 3" xfId="41423" hidden="1"/>
    <cellStyle name="Uwaga 3" xfId="41413" hidden="1"/>
    <cellStyle name="Uwaga 3" xfId="41411" hidden="1"/>
    <cellStyle name="Uwaga 3" xfId="41407" hidden="1"/>
    <cellStyle name="Uwaga 3" xfId="41398" hidden="1"/>
    <cellStyle name="Uwaga 3" xfId="41395" hidden="1"/>
    <cellStyle name="Uwaga 3" xfId="41391" hidden="1"/>
    <cellStyle name="Uwaga 3" xfId="41383" hidden="1"/>
    <cellStyle name="Uwaga 3" xfId="41381" hidden="1"/>
    <cellStyle name="Uwaga 3" xfId="41377" hidden="1"/>
    <cellStyle name="Uwaga 3" xfId="41368" hidden="1"/>
    <cellStyle name="Uwaga 3" xfId="41366" hidden="1"/>
    <cellStyle name="Uwaga 3" xfId="41363" hidden="1"/>
    <cellStyle name="Uwaga 3" xfId="41353" hidden="1"/>
    <cellStyle name="Uwaga 3" xfId="41351" hidden="1"/>
    <cellStyle name="Uwaga 3" xfId="41346" hidden="1"/>
    <cellStyle name="Uwaga 3" xfId="41338" hidden="1"/>
    <cellStyle name="Uwaga 3" xfId="41336" hidden="1"/>
    <cellStyle name="Uwaga 3" xfId="41331" hidden="1"/>
    <cellStyle name="Uwaga 3" xfId="41323" hidden="1"/>
    <cellStyle name="Uwaga 3" xfId="41321" hidden="1"/>
    <cellStyle name="Uwaga 3" xfId="41316" hidden="1"/>
    <cellStyle name="Uwaga 3" xfId="41308" hidden="1"/>
    <cellStyle name="Uwaga 3" xfId="41306" hidden="1"/>
    <cellStyle name="Uwaga 3" xfId="41302" hidden="1"/>
    <cellStyle name="Uwaga 3" xfId="41293" hidden="1"/>
    <cellStyle name="Uwaga 3" xfId="41290" hidden="1"/>
    <cellStyle name="Uwaga 3" xfId="41285" hidden="1"/>
    <cellStyle name="Uwaga 3" xfId="41278" hidden="1"/>
    <cellStyle name="Uwaga 3" xfId="41274" hidden="1"/>
    <cellStyle name="Uwaga 3" xfId="41269" hidden="1"/>
    <cellStyle name="Uwaga 3" xfId="41263" hidden="1"/>
    <cellStyle name="Uwaga 3" xfId="41259" hidden="1"/>
    <cellStyle name="Uwaga 3" xfId="41254" hidden="1"/>
    <cellStyle name="Uwaga 3" xfId="41248" hidden="1"/>
    <cellStyle name="Uwaga 3" xfId="41245" hidden="1"/>
    <cellStyle name="Uwaga 3" xfId="41241" hidden="1"/>
    <cellStyle name="Uwaga 3" xfId="41232" hidden="1"/>
    <cellStyle name="Uwaga 3" xfId="41227" hidden="1"/>
    <cellStyle name="Uwaga 3" xfId="41222" hidden="1"/>
    <cellStyle name="Uwaga 3" xfId="41217" hidden="1"/>
    <cellStyle name="Uwaga 3" xfId="41212" hidden="1"/>
    <cellStyle name="Uwaga 3" xfId="41207" hidden="1"/>
    <cellStyle name="Uwaga 3" xfId="41202" hidden="1"/>
    <cellStyle name="Uwaga 3" xfId="41197" hidden="1"/>
    <cellStyle name="Uwaga 3" xfId="41192" hidden="1"/>
    <cellStyle name="Uwaga 3" xfId="41188" hidden="1"/>
    <cellStyle name="Uwaga 3" xfId="41183" hidden="1"/>
    <cellStyle name="Uwaga 3" xfId="41178" hidden="1"/>
    <cellStyle name="Uwaga 3" xfId="41173" hidden="1"/>
    <cellStyle name="Uwaga 3" xfId="41169" hidden="1"/>
    <cellStyle name="Uwaga 3" xfId="41165" hidden="1"/>
    <cellStyle name="Uwaga 3" xfId="41158" hidden="1"/>
    <cellStyle name="Uwaga 3" xfId="41154" hidden="1"/>
    <cellStyle name="Uwaga 3" xfId="41149" hidden="1"/>
    <cellStyle name="Uwaga 3" xfId="41143" hidden="1"/>
    <cellStyle name="Uwaga 3" xfId="41139" hidden="1"/>
    <cellStyle name="Uwaga 3" xfId="41134" hidden="1"/>
    <cellStyle name="Uwaga 3" xfId="41128" hidden="1"/>
    <cellStyle name="Uwaga 3" xfId="41124" hidden="1"/>
    <cellStyle name="Uwaga 3" xfId="41120" hidden="1"/>
    <cellStyle name="Uwaga 3" xfId="41113" hidden="1"/>
    <cellStyle name="Uwaga 3" xfId="41109" hidden="1"/>
    <cellStyle name="Uwaga 3" xfId="41105" hidden="1"/>
    <cellStyle name="Uwaga 3" xfId="37124" hidden="1"/>
    <cellStyle name="Uwaga 3" xfId="37121" hidden="1"/>
    <cellStyle name="Uwaga 3" xfId="37119" hidden="1"/>
    <cellStyle name="Uwaga 3" xfId="37079" hidden="1"/>
    <cellStyle name="Uwaga 3" xfId="37076" hidden="1"/>
    <cellStyle name="Uwaga 3" xfId="37072" hidden="1"/>
    <cellStyle name="Uwaga 3" xfId="37039" hidden="1"/>
    <cellStyle name="Uwaga 3" xfId="37035" hidden="1"/>
    <cellStyle name="Uwaga 3" xfId="37032" hidden="1"/>
    <cellStyle name="Uwaga 3" xfId="37001" hidden="1"/>
    <cellStyle name="Uwaga 3" xfId="36998" hidden="1"/>
    <cellStyle name="Uwaga 3" xfId="36994" hidden="1"/>
    <cellStyle name="Uwaga 3" xfId="36957" hidden="1"/>
    <cellStyle name="Uwaga 3" xfId="36954" hidden="1"/>
    <cellStyle name="Uwaga 3" xfId="36950" hidden="1"/>
    <cellStyle name="Uwaga 3" xfId="36911" hidden="1"/>
    <cellStyle name="Uwaga 3" xfId="36907" hidden="1"/>
    <cellStyle name="Uwaga 3" xfId="36903" hidden="1"/>
    <cellStyle name="Uwaga 3" xfId="36871" hidden="1"/>
    <cellStyle name="Uwaga 3" xfId="36866" hidden="1"/>
    <cellStyle name="Uwaga 3" xfId="36861" hidden="1"/>
    <cellStyle name="Uwaga 3" xfId="36828" hidden="1"/>
    <cellStyle name="Uwaga 3" xfId="36823" hidden="1"/>
    <cellStyle name="Uwaga 3" xfId="36819" hidden="1"/>
    <cellStyle name="Uwaga 3" xfId="36791" hidden="1"/>
    <cellStyle name="Uwaga 3" xfId="36785" hidden="1"/>
    <cellStyle name="Uwaga 3" xfId="36782" hidden="1"/>
    <cellStyle name="Uwaga 3" xfId="36745" hidden="1"/>
    <cellStyle name="Uwaga 3" xfId="36740" hidden="1"/>
    <cellStyle name="Uwaga 3" xfId="36737" hidden="1"/>
    <cellStyle name="Uwaga 3" xfId="36704" hidden="1"/>
    <cellStyle name="Uwaga 3" xfId="36698" hidden="1"/>
    <cellStyle name="Uwaga 3" xfId="36694" hidden="1"/>
    <cellStyle name="Uwaga 3" xfId="36662" hidden="1"/>
    <cellStyle name="Uwaga 3" xfId="36656" hidden="1"/>
    <cellStyle name="Uwaga 3" xfId="36653" hidden="1"/>
    <cellStyle name="Uwaga 3" xfId="36623" hidden="1"/>
    <cellStyle name="Uwaga 3" xfId="36619" hidden="1"/>
    <cellStyle name="Uwaga 3" xfId="36615" hidden="1"/>
    <cellStyle name="Uwaga 3" xfId="36578" hidden="1"/>
    <cellStyle name="Uwaga 3" xfId="36574" hidden="1"/>
    <cellStyle name="Uwaga 3" xfId="36570" hidden="1"/>
    <cellStyle name="Uwaga 3" xfId="36536" hidden="1"/>
    <cellStyle name="Uwaga 3" xfId="36532" hidden="1"/>
    <cellStyle name="Uwaga 3" xfId="36528" hidden="1"/>
    <cellStyle name="Uwaga 3" xfId="36495" hidden="1"/>
    <cellStyle name="Uwaga 3" xfId="36491" hidden="1"/>
    <cellStyle name="Uwaga 3" xfId="36488" hidden="1"/>
    <cellStyle name="Uwaga 3" xfId="36456" hidden="1"/>
    <cellStyle name="Uwaga 3" xfId="36452" hidden="1"/>
    <cellStyle name="Uwaga 3" xfId="36449" hidden="1"/>
    <cellStyle name="Uwaga 3" xfId="36411" hidden="1"/>
    <cellStyle name="Uwaga 3" xfId="36407" hidden="1"/>
    <cellStyle name="Uwaga 3" xfId="36403" hidden="1"/>
    <cellStyle name="Uwaga 3" xfId="36369" hidden="1"/>
    <cellStyle name="Uwaga 3" xfId="36365" hidden="1"/>
    <cellStyle name="Uwaga 3" xfId="36361" hidden="1"/>
    <cellStyle name="Uwaga 3" xfId="36327" hidden="1"/>
    <cellStyle name="Uwaga 3" xfId="36323" hidden="1"/>
    <cellStyle name="Uwaga 3" xfId="36320" hidden="1"/>
    <cellStyle name="Uwaga 3" xfId="36290" hidden="1"/>
    <cellStyle name="Uwaga 3" xfId="36287" hidden="1"/>
    <cellStyle name="Uwaga 3" xfId="36283" hidden="1"/>
    <cellStyle name="Uwaga 3" xfId="36245" hidden="1"/>
    <cellStyle name="Uwaga 3" xfId="36241" hidden="1"/>
    <cellStyle name="Uwaga 3" xfId="36237" hidden="1"/>
    <cellStyle name="Uwaga 3" xfId="36203" hidden="1"/>
    <cellStyle name="Uwaga 3" xfId="36198" hidden="1"/>
    <cellStyle name="Uwaga 3" xfId="36195" hidden="1"/>
    <cellStyle name="Uwaga 3" xfId="36164" hidden="1"/>
    <cellStyle name="Uwaga 3" xfId="36161" hidden="1"/>
    <cellStyle name="Uwaga 3" xfId="36157" hidden="1"/>
    <cellStyle name="Uwaga 3" xfId="36122" hidden="1"/>
    <cellStyle name="Uwaga 3" xfId="36120" hidden="1"/>
    <cellStyle name="Uwaga 3" xfId="36117" hidden="1"/>
    <cellStyle name="Uwaga 3" xfId="36079" hidden="1"/>
    <cellStyle name="Uwaga 3" xfId="36075" hidden="1"/>
    <cellStyle name="Uwaga 3" xfId="36071" hidden="1"/>
    <cellStyle name="Uwaga 3" xfId="36037" hidden="1"/>
    <cellStyle name="Uwaga 3" xfId="36033" hidden="1"/>
    <cellStyle name="Uwaga 3" xfId="36028" hidden="1"/>
    <cellStyle name="Uwaga 3" xfId="35996" hidden="1"/>
    <cellStyle name="Uwaga 3" xfId="35993" hidden="1"/>
    <cellStyle name="Uwaga 3" xfId="35989" hidden="1"/>
    <cellStyle name="Uwaga 3" xfId="35954" hidden="1"/>
    <cellStyle name="Uwaga 3" xfId="35952" hidden="1"/>
    <cellStyle name="Uwaga 3" xfId="35950" hidden="1"/>
    <cellStyle name="Uwaga 3" xfId="35912" hidden="1"/>
    <cellStyle name="Uwaga 3" xfId="35909" hidden="1"/>
    <cellStyle name="Uwaga 3" xfId="35905" hidden="1"/>
    <cellStyle name="Uwaga 3" xfId="35870" hidden="1"/>
    <cellStyle name="Uwaga 3" xfId="35867" hidden="1"/>
    <cellStyle name="Uwaga 3" xfId="35863" hidden="1"/>
    <cellStyle name="Uwaga 3" xfId="35828" hidden="1"/>
    <cellStyle name="Uwaga 3" xfId="35825" hidden="1"/>
    <cellStyle name="Uwaga 3" xfId="35821" hidden="1"/>
    <cellStyle name="Uwaga 3" xfId="35788" hidden="1"/>
    <cellStyle name="Uwaga 3" xfId="35784" hidden="1"/>
    <cellStyle name="Uwaga 3" xfId="35780" hidden="1"/>
    <cellStyle name="Uwaga 3" xfId="35746" hidden="1"/>
    <cellStyle name="Uwaga 3" xfId="35742" hidden="1"/>
    <cellStyle name="Uwaga 3" xfId="35738" hidden="1"/>
    <cellStyle name="Uwaga 3" xfId="35704" hidden="1"/>
    <cellStyle name="Uwaga 3" xfId="35700" hidden="1"/>
    <cellStyle name="Uwaga 3" xfId="35695" hidden="1"/>
    <cellStyle name="Uwaga 3" xfId="35662" hidden="1"/>
    <cellStyle name="Uwaga 3" xfId="35658" hidden="1"/>
    <cellStyle name="Uwaga 3" xfId="35654" hidden="1"/>
    <cellStyle name="Uwaga 3" xfId="35620" hidden="1"/>
    <cellStyle name="Uwaga 3" xfId="35616" hidden="1"/>
    <cellStyle name="Uwaga 3" xfId="35612" hidden="1"/>
    <cellStyle name="Uwaga 3" xfId="35578" hidden="1"/>
    <cellStyle name="Uwaga 3" xfId="35574" hidden="1"/>
    <cellStyle name="Uwaga 3" xfId="35570" hidden="1"/>
    <cellStyle name="Uwaga 3" xfId="35536" hidden="1"/>
    <cellStyle name="Uwaga 3" xfId="35532" hidden="1"/>
    <cellStyle name="Uwaga 3" xfId="35527" hidden="1"/>
    <cellStyle name="Uwaga 3" xfId="35494" hidden="1"/>
    <cellStyle name="Uwaga 3" xfId="35490" hidden="1"/>
    <cellStyle name="Uwaga 3" xfId="35485" hidden="1"/>
    <cellStyle name="Uwaga 3" xfId="35453" hidden="1"/>
    <cellStyle name="Uwaga 3" xfId="35448" hidden="1"/>
    <cellStyle name="Uwaga 3" xfId="35444" hidden="1"/>
    <cellStyle name="Uwaga 3" xfId="35411" hidden="1"/>
    <cellStyle name="Uwaga 3" xfId="35406" hidden="1"/>
    <cellStyle name="Uwaga 3" xfId="35401" hidden="1"/>
    <cellStyle name="Uwaga 3" xfId="35369" hidden="1"/>
    <cellStyle name="Uwaga 3" xfId="35364" hidden="1"/>
    <cellStyle name="Uwaga 3" xfId="35358" hidden="1"/>
    <cellStyle name="Uwaga 3" xfId="35327" hidden="1"/>
    <cellStyle name="Uwaga 3" xfId="35322" hidden="1"/>
    <cellStyle name="Uwaga 3" xfId="35316" hidden="1"/>
    <cellStyle name="Uwaga 3" xfId="35285" hidden="1"/>
    <cellStyle name="Uwaga 3" xfId="35280" hidden="1"/>
    <cellStyle name="Uwaga 3" xfId="35275" hidden="1"/>
    <cellStyle name="Uwaga 3" xfId="35245" hidden="1"/>
    <cellStyle name="Uwaga 3" xfId="35238" hidden="1"/>
    <cellStyle name="Uwaga 3" xfId="35230" hidden="1"/>
    <cellStyle name="Uwaga 3" xfId="35204" hidden="1"/>
    <cellStyle name="Uwaga 3" xfId="35196" hidden="1"/>
    <cellStyle name="Uwaga 3" xfId="35187" hidden="1"/>
    <cellStyle name="Uwaga 3" xfId="35162" hidden="1"/>
    <cellStyle name="Uwaga 3" xfId="35154" hidden="1"/>
    <cellStyle name="Uwaga 3" xfId="35146" hidden="1"/>
    <cellStyle name="Uwaga 3" xfId="35120" hidden="1"/>
    <cellStyle name="Uwaga 3" xfId="35112" hidden="1"/>
    <cellStyle name="Uwaga 3" xfId="35105" hidden="1"/>
    <cellStyle name="Uwaga 3" xfId="35080" hidden="1"/>
    <cellStyle name="Uwaga 3" xfId="35070" hidden="1"/>
    <cellStyle name="Uwaga 3" xfId="35060" hidden="1"/>
    <cellStyle name="Uwaga 3" xfId="35037" hidden="1"/>
    <cellStyle name="Uwaga 3" xfId="35026" hidden="1"/>
    <cellStyle name="Uwaga 3" xfId="35017" hidden="1"/>
    <cellStyle name="Uwaga 3" xfId="34997" hidden="1"/>
    <cellStyle name="Uwaga 3" xfId="34985" hidden="1"/>
    <cellStyle name="Uwaga 3" xfId="34975" hidden="1"/>
    <cellStyle name="Uwaga 3" xfId="34958" hidden="1"/>
    <cellStyle name="Uwaga 3" xfId="34944" hidden="1"/>
    <cellStyle name="Uwaga 3" xfId="34933" hidden="1"/>
    <cellStyle name="Uwaga 3" xfId="34916" hidden="1"/>
    <cellStyle name="Uwaga 3" xfId="34904" hidden="1"/>
    <cellStyle name="Uwaga 3" xfId="34893" hidden="1"/>
    <cellStyle name="Uwaga 3" xfId="34876" hidden="1"/>
    <cellStyle name="Uwaga 3" xfId="34863" hidden="1"/>
    <cellStyle name="Uwaga 3" xfId="34850" hidden="1"/>
    <cellStyle name="Uwaga 3" xfId="34835" hidden="1"/>
    <cellStyle name="Uwaga 3" xfId="34822" hidden="1"/>
    <cellStyle name="Uwaga 3" xfId="34808" hidden="1"/>
    <cellStyle name="Uwaga 3" xfId="34793" hidden="1"/>
    <cellStyle name="Uwaga 3" xfId="34780" hidden="1"/>
    <cellStyle name="Uwaga 3" xfId="34768" hidden="1"/>
    <cellStyle name="Uwaga 3" xfId="34752" hidden="1"/>
    <cellStyle name="Uwaga 3" xfId="34739" hidden="1"/>
    <cellStyle name="Uwaga 3" xfId="19867" hidden="1"/>
    <cellStyle name="Uwaga 3" xfId="42098" hidden="1"/>
    <cellStyle name="Uwaga 3" xfId="42099" hidden="1"/>
    <cellStyle name="Uwaga 3" xfId="42101" hidden="1"/>
    <cellStyle name="Uwaga 3" xfId="42113" hidden="1"/>
    <cellStyle name="Uwaga 3" xfId="42114" hidden="1"/>
    <cellStyle name="Uwaga 3" xfId="42119" hidden="1"/>
    <cellStyle name="Uwaga 3" xfId="42128" hidden="1"/>
    <cellStyle name="Uwaga 3" xfId="42129" hidden="1"/>
    <cellStyle name="Uwaga 3" xfId="42134" hidden="1"/>
    <cellStyle name="Uwaga 3" xfId="42143" hidden="1"/>
    <cellStyle name="Uwaga 3" xfId="42144" hidden="1"/>
    <cellStyle name="Uwaga 3" xfId="42145" hidden="1"/>
    <cellStyle name="Uwaga 3" xfId="42158" hidden="1"/>
    <cellStyle name="Uwaga 3" xfId="42163" hidden="1"/>
    <cellStyle name="Uwaga 3" xfId="42168" hidden="1"/>
    <cellStyle name="Uwaga 3" xfId="42178" hidden="1"/>
    <cellStyle name="Uwaga 3" xfId="42183" hidden="1"/>
    <cellStyle name="Uwaga 3" xfId="42187" hidden="1"/>
    <cellStyle name="Uwaga 3" xfId="42194" hidden="1"/>
    <cellStyle name="Uwaga 3" xfId="42199" hidden="1"/>
    <cellStyle name="Uwaga 3" xfId="42202" hidden="1"/>
    <cellStyle name="Uwaga 3" xfId="42208" hidden="1"/>
    <cellStyle name="Uwaga 3" xfId="42213" hidden="1"/>
    <cellStyle name="Uwaga 3" xfId="42217" hidden="1"/>
    <cellStyle name="Uwaga 3" xfId="42218" hidden="1"/>
    <cellStyle name="Uwaga 3" xfId="42219" hidden="1"/>
    <cellStyle name="Uwaga 3" xfId="42223" hidden="1"/>
    <cellStyle name="Uwaga 3" xfId="42235" hidden="1"/>
    <cellStyle name="Uwaga 3" xfId="42240" hidden="1"/>
    <cellStyle name="Uwaga 3" xfId="42245" hidden="1"/>
    <cellStyle name="Uwaga 3" xfId="42250" hidden="1"/>
    <cellStyle name="Uwaga 3" xfId="42255" hidden="1"/>
    <cellStyle name="Uwaga 3" xfId="42260" hidden="1"/>
    <cellStyle name="Uwaga 3" xfId="42264" hidden="1"/>
    <cellStyle name="Uwaga 3" xfId="42268" hidden="1"/>
    <cellStyle name="Uwaga 3" xfId="42273" hidden="1"/>
    <cellStyle name="Uwaga 3" xfId="42278" hidden="1"/>
    <cellStyle name="Uwaga 3" xfId="42279" hidden="1"/>
    <cellStyle name="Uwaga 3" xfId="42281" hidden="1"/>
    <cellStyle name="Uwaga 3" xfId="42294" hidden="1"/>
    <cellStyle name="Uwaga 3" xfId="42298" hidden="1"/>
    <cellStyle name="Uwaga 3" xfId="42303" hidden="1"/>
    <cellStyle name="Uwaga 3" xfId="42310" hidden="1"/>
    <cellStyle name="Uwaga 3" xfId="42314" hidden="1"/>
    <cellStyle name="Uwaga 3" xfId="42319" hidden="1"/>
    <cellStyle name="Uwaga 3" xfId="42324" hidden="1"/>
    <cellStyle name="Uwaga 3" xfId="42327" hidden="1"/>
    <cellStyle name="Uwaga 3" xfId="42332" hidden="1"/>
    <cellStyle name="Uwaga 3" xfId="42338" hidden="1"/>
    <cellStyle name="Uwaga 3" xfId="42339" hidden="1"/>
    <cellStyle name="Uwaga 3" xfId="42342" hidden="1"/>
    <cellStyle name="Uwaga 3" xfId="42355" hidden="1"/>
    <cellStyle name="Uwaga 3" xfId="42359" hidden="1"/>
    <cellStyle name="Uwaga 3" xfId="42364" hidden="1"/>
    <cellStyle name="Uwaga 3" xfId="42371" hidden="1"/>
    <cellStyle name="Uwaga 3" xfId="42376" hidden="1"/>
    <cellStyle name="Uwaga 3" xfId="42380" hidden="1"/>
    <cellStyle name="Uwaga 3" xfId="42385" hidden="1"/>
    <cellStyle name="Uwaga 3" xfId="42389" hidden="1"/>
    <cellStyle name="Uwaga 3" xfId="42394" hidden="1"/>
    <cellStyle name="Uwaga 3" xfId="42398" hidden="1"/>
    <cellStyle name="Uwaga 3" xfId="42399" hidden="1"/>
    <cellStyle name="Uwaga 3" xfId="42401" hidden="1"/>
    <cellStyle name="Uwaga 3" xfId="42413" hidden="1"/>
    <cellStyle name="Uwaga 3" xfId="42414" hidden="1"/>
    <cellStyle name="Uwaga 3" xfId="42416" hidden="1"/>
    <cellStyle name="Uwaga 3" xfId="42428" hidden="1"/>
    <cellStyle name="Uwaga 3" xfId="42430" hidden="1"/>
    <cellStyle name="Uwaga 3" xfId="42433" hidden="1"/>
    <cellStyle name="Uwaga 3" xfId="42443" hidden="1"/>
    <cellStyle name="Uwaga 3" xfId="42444" hidden="1"/>
    <cellStyle name="Uwaga 3" xfId="42446" hidden="1"/>
    <cellStyle name="Uwaga 3" xfId="42458" hidden="1"/>
    <cellStyle name="Uwaga 3" xfId="42459" hidden="1"/>
    <cellStyle name="Uwaga 3" xfId="42460" hidden="1"/>
    <cellStyle name="Uwaga 3" xfId="42474" hidden="1"/>
    <cellStyle name="Uwaga 3" xfId="42477" hidden="1"/>
    <cellStyle name="Uwaga 3" xfId="42481" hidden="1"/>
    <cellStyle name="Uwaga 3" xfId="42489" hidden="1"/>
    <cellStyle name="Uwaga 3" xfId="42492" hidden="1"/>
    <cellStyle name="Uwaga 3" xfId="42496" hidden="1"/>
    <cellStyle name="Uwaga 3" xfId="42504" hidden="1"/>
    <cellStyle name="Uwaga 3" xfId="42507" hidden="1"/>
    <cellStyle name="Uwaga 3" xfId="42511" hidden="1"/>
    <cellStyle name="Uwaga 3" xfId="42518" hidden="1"/>
    <cellStyle name="Uwaga 3" xfId="42519" hidden="1"/>
    <cellStyle name="Uwaga 3" xfId="42521" hidden="1"/>
    <cellStyle name="Uwaga 3" xfId="42534" hidden="1"/>
    <cellStyle name="Uwaga 3" xfId="42537" hidden="1"/>
    <cellStyle name="Uwaga 3" xfId="42540" hidden="1"/>
    <cellStyle name="Uwaga 3" xfId="42549" hidden="1"/>
    <cellStyle name="Uwaga 3" xfId="42552" hidden="1"/>
    <cellStyle name="Uwaga 3" xfId="42556" hidden="1"/>
    <cellStyle name="Uwaga 3" xfId="42564" hidden="1"/>
    <cellStyle name="Uwaga 3" xfId="42566" hidden="1"/>
    <cellStyle name="Uwaga 3" xfId="42569" hidden="1"/>
    <cellStyle name="Uwaga 3" xfId="42578" hidden="1"/>
    <cellStyle name="Uwaga 3" xfId="42579" hidden="1"/>
    <cellStyle name="Uwaga 3" xfId="42580" hidden="1"/>
    <cellStyle name="Uwaga 3" xfId="42593" hidden="1"/>
    <cellStyle name="Uwaga 3" xfId="42594" hidden="1"/>
    <cellStyle name="Uwaga 3" xfId="42596" hidden="1"/>
    <cellStyle name="Uwaga 3" xfId="42608" hidden="1"/>
    <cellStyle name="Uwaga 3" xfId="42609" hidden="1"/>
    <cellStyle name="Uwaga 3" xfId="42611" hidden="1"/>
    <cellStyle name="Uwaga 3" xfId="42623" hidden="1"/>
    <cellStyle name="Uwaga 3" xfId="42624" hidden="1"/>
    <cellStyle name="Uwaga 3" xfId="42626" hidden="1"/>
    <cellStyle name="Uwaga 3" xfId="42638" hidden="1"/>
    <cellStyle name="Uwaga 3" xfId="42639" hidden="1"/>
    <cellStyle name="Uwaga 3" xfId="42640" hidden="1"/>
    <cellStyle name="Uwaga 3" xfId="42654" hidden="1"/>
    <cellStyle name="Uwaga 3" xfId="42656" hidden="1"/>
    <cellStyle name="Uwaga 3" xfId="42659" hidden="1"/>
    <cellStyle name="Uwaga 3" xfId="42669" hidden="1"/>
    <cellStyle name="Uwaga 3" xfId="42672" hidden="1"/>
    <cellStyle name="Uwaga 3" xfId="42675" hidden="1"/>
    <cellStyle name="Uwaga 3" xfId="42684" hidden="1"/>
    <cellStyle name="Uwaga 3" xfId="42686" hidden="1"/>
    <cellStyle name="Uwaga 3" xfId="42689" hidden="1"/>
    <cellStyle name="Uwaga 3" xfId="42698" hidden="1"/>
    <cellStyle name="Uwaga 3" xfId="42699" hidden="1"/>
    <cellStyle name="Uwaga 3" xfId="42700" hidden="1"/>
    <cellStyle name="Uwaga 3" xfId="42713" hidden="1"/>
    <cellStyle name="Uwaga 3" xfId="42715" hidden="1"/>
    <cellStyle name="Uwaga 3" xfId="42717" hidden="1"/>
    <cellStyle name="Uwaga 3" xfId="42728" hidden="1"/>
    <cellStyle name="Uwaga 3" xfId="42730" hidden="1"/>
    <cellStyle name="Uwaga 3" xfId="42732" hidden="1"/>
    <cellStyle name="Uwaga 3" xfId="42743" hidden="1"/>
    <cellStyle name="Uwaga 3" xfId="42745" hidden="1"/>
    <cellStyle name="Uwaga 3" xfId="42747" hidden="1"/>
    <cellStyle name="Uwaga 3" xfId="42758" hidden="1"/>
    <cellStyle name="Uwaga 3" xfId="42759" hidden="1"/>
    <cellStyle name="Uwaga 3" xfId="42760" hidden="1"/>
    <cellStyle name="Uwaga 3" xfId="42773" hidden="1"/>
    <cellStyle name="Uwaga 3" xfId="42775" hidden="1"/>
    <cellStyle name="Uwaga 3" xfId="42777" hidden="1"/>
    <cellStyle name="Uwaga 3" xfId="42788" hidden="1"/>
    <cellStyle name="Uwaga 3" xfId="42790" hidden="1"/>
    <cellStyle name="Uwaga 3" xfId="42792" hidden="1"/>
    <cellStyle name="Uwaga 3" xfId="42803" hidden="1"/>
    <cellStyle name="Uwaga 3" xfId="42805" hidden="1"/>
    <cellStyle name="Uwaga 3" xfId="42806" hidden="1"/>
    <cellStyle name="Uwaga 3" xfId="42818" hidden="1"/>
    <cellStyle name="Uwaga 3" xfId="42819" hidden="1"/>
    <cellStyle name="Uwaga 3" xfId="42820" hidden="1"/>
    <cellStyle name="Uwaga 3" xfId="42833" hidden="1"/>
    <cellStyle name="Uwaga 3" xfId="42835" hidden="1"/>
    <cellStyle name="Uwaga 3" xfId="42837" hidden="1"/>
    <cellStyle name="Uwaga 3" xfId="42848" hidden="1"/>
    <cellStyle name="Uwaga 3" xfId="42850" hidden="1"/>
    <cellStyle name="Uwaga 3" xfId="42852" hidden="1"/>
    <cellStyle name="Uwaga 3" xfId="42863" hidden="1"/>
    <cellStyle name="Uwaga 3" xfId="42865" hidden="1"/>
    <cellStyle name="Uwaga 3" xfId="42867" hidden="1"/>
    <cellStyle name="Uwaga 3" xfId="42878" hidden="1"/>
    <cellStyle name="Uwaga 3" xfId="42879" hidden="1"/>
    <cellStyle name="Uwaga 3" xfId="42881" hidden="1"/>
    <cellStyle name="Uwaga 3" xfId="42892" hidden="1"/>
    <cellStyle name="Uwaga 3" xfId="42894" hidden="1"/>
    <cellStyle name="Uwaga 3" xfId="42895" hidden="1"/>
    <cellStyle name="Uwaga 3" xfId="42904" hidden="1"/>
    <cellStyle name="Uwaga 3" xfId="42907" hidden="1"/>
    <cellStyle name="Uwaga 3" xfId="42909" hidden="1"/>
    <cellStyle name="Uwaga 3" xfId="42920" hidden="1"/>
    <cellStyle name="Uwaga 3" xfId="42922" hidden="1"/>
    <cellStyle name="Uwaga 3" xfId="42924" hidden="1"/>
    <cellStyle name="Uwaga 3" xfId="42936" hidden="1"/>
    <cellStyle name="Uwaga 3" xfId="42938" hidden="1"/>
    <cellStyle name="Uwaga 3" xfId="42940" hidden="1"/>
    <cellStyle name="Uwaga 3" xfId="42948" hidden="1"/>
    <cellStyle name="Uwaga 3" xfId="42950" hidden="1"/>
    <cellStyle name="Uwaga 3" xfId="42953" hidden="1"/>
    <cellStyle name="Uwaga 3" xfId="42943" hidden="1"/>
    <cellStyle name="Uwaga 3" xfId="42942" hidden="1"/>
    <cellStyle name="Uwaga 3" xfId="42941" hidden="1"/>
    <cellStyle name="Uwaga 3" xfId="42928" hidden="1"/>
    <cellStyle name="Uwaga 3" xfId="42927" hidden="1"/>
    <cellStyle name="Uwaga 3" xfId="42926" hidden="1"/>
    <cellStyle name="Uwaga 3" xfId="42913" hidden="1"/>
    <cellStyle name="Uwaga 3" xfId="42912" hidden="1"/>
    <cellStyle name="Uwaga 3" xfId="42911" hidden="1"/>
    <cellStyle name="Uwaga 3" xfId="42898" hidden="1"/>
    <cellStyle name="Uwaga 3" xfId="42897" hidden="1"/>
    <cellStyle name="Uwaga 3" xfId="42896" hidden="1"/>
    <cellStyle name="Uwaga 3" xfId="42883" hidden="1"/>
    <cellStyle name="Uwaga 3" xfId="42882" hidden="1"/>
    <cellStyle name="Uwaga 3" xfId="42880" hidden="1"/>
    <cellStyle name="Uwaga 3" xfId="42869" hidden="1"/>
    <cellStyle name="Uwaga 3" xfId="42866" hidden="1"/>
    <cellStyle name="Uwaga 3" xfId="42864" hidden="1"/>
    <cellStyle name="Uwaga 3" xfId="42854" hidden="1"/>
    <cellStyle name="Uwaga 3" xfId="42851" hidden="1"/>
    <cellStyle name="Uwaga 3" xfId="42849" hidden="1"/>
    <cellStyle name="Uwaga 3" xfId="42839" hidden="1"/>
    <cellStyle name="Uwaga 3" xfId="42836" hidden="1"/>
    <cellStyle name="Uwaga 3" xfId="42834" hidden="1"/>
    <cellStyle name="Uwaga 3" xfId="42824" hidden="1"/>
    <cellStyle name="Uwaga 3" xfId="42822" hidden="1"/>
    <cellStyle name="Uwaga 3" xfId="42821" hidden="1"/>
    <cellStyle name="Uwaga 3" xfId="42809" hidden="1"/>
    <cellStyle name="Uwaga 3" xfId="42807" hidden="1"/>
    <cellStyle name="Uwaga 3" xfId="42804" hidden="1"/>
    <cellStyle name="Uwaga 3" xfId="42794" hidden="1"/>
    <cellStyle name="Uwaga 3" xfId="42791" hidden="1"/>
    <cellStyle name="Uwaga 3" xfId="42789" hidden="1"/>
    <cellStyle name="Uwaga 3" xfId="42779" hidden="1"/>
    <cellStyle name="Uwaga 3" xfId="42776" hidden="1"/>
    <cellStyle name="Uwaga 3" xfId="42774" hidden="1"/>
    <cellStyle name="Uwaga 3" xfId="42764" hidden="1"/>
    <cellStyle name="Uwaga 3" xfId="42762" hidden="1"/>
    <cellStyle name="Uwaga 3" xfId="42761" hidden="1"/>
    <cellStyle name="Uwaga 3" xfId="42749" hidden="1"/>
    <cellStyle name="Uwaga 3" xfId="42746" hidden="1"/>
    <cellStyle name="Uwaga 3" xfId="42744" hidden="1"/>
    <cellStyle name="Uwaga 3" xfId="42734" hidden="1"/>
    <cellStyle name="Uwaga 3" xfId="42731" hidden="1"/>
    <cellStyle name="Uwaga 3" xfId="42729" hidden="1"/>
    <cellStyle name="Uwaga 3" xfId="42719" hidden="1"/>
    <cellStyle name="Uwaga 3" xfId="42716" hidden="1"/>
    <cellStyle name="Uwaga 3" xfId="42714" hidden="1"/>
    <cellStyle name="Uwaga 3" xfId="42704" hidden="1"/>
    <cellStyle name="Uwaga 3" xfId="42702" hidden="1"/>
    <cellStyle name="Uwaga 3" xfId="42701" hidden="1"/>
    <cellStyle name="Uwaga 3" xfId="42688" hidden="1"/>
    <cellStyle name="Uwaga 3" xfId="42685" hidden="1"/>
    <cellStyle name="Uwaga 3" xfId="42683" hidden="1"/>
    <cellStyle name="Uwaga 3" xfId="42673" hidden="1"/>
    <cellStyle name="Uwaga 3" xfId="42670" hidden="1"/>
    <cellStyle name="Uwaga 3" xfId="42668" hidden="1"/>
    <cellStyle name="Uwaga 3" xfId="42658" hidden="1"/>
    <cellStyle name="Uwaga 3" xfId="42655" hidden="1"/>
    <cellStyle name="Uwaga 3" xfId="42653" hidden="1"/>
    <cellStyle name="Uwaga 3" xfId="42644" hidden="1"/>
    <cellStyle name="Uwaga 3" xfId="42642" hidden="1"/>
    <cellStyle name="Uwaga 3" xfId="42641" hidden="1"/>
    <cellStyle name="Uwaga 3" xfId="42629" hidden="1"/>
    <cellStyle name="Uwaga 3" xfId="42627" hidden="1"/>
    <cellStyle name="Uwaga 3" xfId="42625" hidden="1"/>
    <cellStyle name="Uwaga 3" xfId="42614" hidden="1"/>
    <cellStyle name="Uwaga 3" xfId="42612" hidden="1"/>
    <cellStyle name="Uwaga 3" xfId="42610" hidden="1"/>
    <cellStyle name="Uwaga 3" xfId="42599" hidden="1"/>
    <cellStyle name="Uwaga 3" xfId="42597" hidden="1"/>
    <cellStyle name="Uwaga 3" xfId="42595" hidden="1"/>
    <cellStyle name="Uwaga 3" xfId="42584" hidden="1"/>
    <cellStyle name="Uwaga 3" xfId="42582" hidden="1"/>
    <cellStyle name="Uwaga 3" xfId="42581" hidden="1"/>
    <cellStyle name="Uwaga 3" xfId="42568" hidden="1"/>
    <cellStyle name="Uwaga 3" xfId="42565" hidden="1"/>
    <cellStyle name="Uwaga 3" xfId="42563" hidden="1"/>
    <cellStyle name="Uwaga 3" xfId="42553" hidden="1"/>
    <cellStyle name="Uwaga 3" xfId="42550" hidden="1"/>
    <cellStyle name="Uwaga 3" xfId="42548" hidden="1"/>
    <cellStyle name="Uwaga 3" xfId="42538" hidden="1"/>
    <cellStyle name="Uwaga 3" xfId="42535" hidden="1"/>
    <cellStyle name="Uwaga 3" xfId="42533" hidden="1"/>
    <cellStyle name="Uwaga 3" xfId="42524" hidden="1"/>
    <cellStyle name="Uwaga 3" xfId="42522" hidden="1"/>
    <cellStyle name="Uwaga 3" xfId="42520" hidden="1"/>
    <cellStyle name="Uwaga 3" xfId="42508" hidden="1"/>
    <cellStyle name="Uwaga 3" xfId="42505" hidden="1"/>
    <cellStyle name="Uwaga 3" xfId="42503" hidden="1"/>
    <cellStyle name="Uwaga 3" xfId="42493" hidden="1"/>
    <cellStyle name="Uwaga 3" xfId="42490" hidden="1"/>
    <cellStyle name="Uwaga 3" xfId="42488" hidden="1"/>
    <cellStyle name="Uwaga 3" xfId="42478" hidden="1"/>
    <cellStyle name="Uwaga 3" xfId="42475" hidden="1"/>
    <cellStyle name="Uwaga 3" xfId="42473" hidden="1"/>
    <cellStyle name="Uwaga 3" xfId="42466" hidden="1"/>
    <cellStyle name="Uwaga 3" xfId="42463" hidden="1"/>
    <cellStyle name="Uwaga 3" xfId="42461" hidden="1"/>
    <cellStyle name="Uwaga 3" xfId="42451" hidden="1"/>
    <cellStyle name="Uwaga 3" xfId="42448" hidden="1"/>
    <cellStyle name="Uwaga 3" xfId="42445" hidden="1"/>
    <cellStyle name="Uwaga 3" xfId="42436" hidden="1"/>
    <cellStyle name="Uwaga 3" xfId="42432" hidden="1"/>
    <cellStyle name="Uwaga 3" xfId="42429" hidden="1"/>
    <cellStyle name="Uwaga 3" xfId="42421" hidden="1"/>
    <cellStyle name="Uwaga 3" xfId="42418" hidden="1"/>
    <cellStyle name="Uwaga 3" xfId="42415" hidden="1"/>
    <cellStyle name="Uwaga 3" xfId="42406" hidden="1"/>
    <cellStyle name="Uwaga 3" xfId="42403" hidden="1"/>
    <cellStyle name="Uwaga 3" xfId="42400" hidden="1"/>
    <cellStyle name="Uwaga 3" xfId="42390" hidden="1"/>
    <cellStyle name="Uwaga 3" xfId="42386" hidden="1"/>
    <cellStyle name="Uwaga 3" xfId="42383" hidden="1"/>
    <cellStyle name="Uwaga 3" xfId="42374" hidden="1"/>
    <cellStyle name="Uwaga 3" xfId="42370" hidden="1"/>
    <cellStyle name="Uwaga 3" xfId="42368" hidden="1"/>
    <cellStyle name="Uwaga 3" xfId="42360" hidden="1"/>
    <cellStyle name="Uwaga 3" xfId="42356" hidden="1"/>
    <cellStyle name="Uwaga 3" xfId="42353" hidden="1"/>
    <cellStyle name="Uwaga 3" xfId="42346" hidden="1"/>
    <cellStyle name="Uwaga 3" xfId="42343" hidden="1"/>
    <cellStyle name="Uwaga 3" xfId="42340" hidden="1"/>
    <cellStyle name="Uwaga 3" xfId="42331" hidden="1"/>
    <cellStyle name="Uwaga 3" xfId="42326" hidden="1"/>
    <cellStyle name="Uwaga 3" xfId="42323" hidden="1"/>
    <cellStyle name="Uwaga 3" xfId="42316" hidden="1"/>
    <cellStyle name="Uwaga 3" xfId="42311" hidden="1"/>
    <cellStyle name="Uwaga 3" xfId="42308" hidden="1"/>
    <cellStyle name="Uwaga 3" xfId="42301" hidden="1"/>
    <cellStyle name="Uwaga 3" xfId="42296" hidden="1"/>
    <cellStyle name="Uwaga 3" xfId="42293" hidden="1"/>
    <cellStyle name="Uwaga 3" xfId="42287" hidden="1"/>
    <cellStyle name="Uwaga 3" xfId="42283" hidden="1"/>
    <cellStyle name="Uwaga 3" xfId="42280" hidden="1"/>
    <cellStyle name="Uwaga 3" xfId="42272" hidden="1"/>
    <cellStyle name="Uwaga 3" xfId="42267" hidden="1"/>
    <cellStyle name="Uwaga 3" xfId="42263" hidden="1"/>
    <cellStyle name="Uwaga 3" xfId="42257" hidden="1"/>
    <cellStyle name="Uwaga 3" xfId="42252" hidden="1"/>
    <cellStyle name="Uwaga 3" xfId="42248" hidden="1"/>
    <cellStyle name="Uwaga 3" xfId="42242" hidden="1"/>
    <cellStyle name="Uwaga 3" xfId="42237" hidden="1"/>
    <cellStyle name="Uwaga 3" xfId="42233" hidden="1"/>
    <cellStyle name="Uwaga 3" xfId="42228" hidden="1"/>
    <cellStyle name="Uwaga 3" xfId="42224" hidden="1"/>
    <cellStyle name="Uwaga 3" xfId="42220" hidden="1"/>
    <cellStyle name="Uwaga 3" xfId="42212" hidden="1"/>
    <cellStyle name="Uwaga 3" xfId="42207" hidden="1"/>
    <cellStyle name="Uwaga 3" xfId="42203" hidden="1"/>
    <cellStyle name="Uwaga 3" xfId="42197" hidden="1"/>
    <cellStyle name="Uwaga 3" xfId="42192" hidden="1"/>
    <cellStyle name="Uwaga 3" xfId="42188" hidden="1"/>
    <cellStyle name="Uwaga 3" xfId="42182" hidden="1"/>
    <cellStyle name="Uwaga 3" xfId="42177" hidden="1"/>
    <cellStyle name="Uwaga 3" xfId="42173" hidden="1"/>
    <cellStyle name="Uwaga 3" xfId="42169" hidden="1"/>
    <cellStyle name="Uwaga 3" xfId="42164" hidden="1"/>
    <cellStyle name="Uwaga 3" xfId="42159" hidden="1"/>
    <cellStyle name="Uwaga 3" xfId="42154" hidden="1"/>
    <cellStyle name="Uwaga 3" xfId="42150" hidden="1"/>
    <cellStyle name="Uwaga 3" xfId="42146" hidden="1"/>
    <cellStyle name="Uwaga 3" xfId="42139" hidden="1"/>
    <cellStyle name="Uwaga 3" xfId="42135" hidden="1"/>
    <cellStyle name="Uwaga 3" xfId="42130" hidden="1"/>
    <cellStyle name="Uwaga 3" xfId="42124" hidden="1"/>
    <cellStyle name="Uwaga 3" xfId="42120" hidden="1"/>
    <cellStyle name="Uwaga 3" xfId="42115" hidden="1"/>
    <cellStyle name="Uwaga 3" xfId="42109" hidden="1"/>
    <cellStyle name="Uwaga 3" xfId="42105" hidden="1"/>
    <cellStyle name="Uwaga 3" xfId="42100" hidden="1"/>
    <cellStyle name="Uwaga 3" xfId="42094" hidden="1"/>
    <cellStyle name="Uwaga 3" xfId="42090" hidden="1"/>
    <cellStyle name="Uwaga 3" xfId="42086" hidden="1"/>
    <cellStyle name="Uwaga 3" xfId="42946" hidden="1"/>
    <cellStyle name="Uwaga 3" xfId="42945" hidden="1"/>
    <cellStyle name="Uwaga 3" xfId="42944" hidden="1"/>
    <cellStyle name="Uwaga 3" xfId="42931" hidden="1"/>
    <cellStyle name="Uwaga 3" xfId="42930" hidden="1"/>
    <cellStyle name="Uwaga 3" xfId="42929" hidden="1"/>
    <cellStyle name="Uwaga 3" xfId="42916" hidden="1"/>
    <cellStyle name="Uwaga 3" xfId="42915" hidden="1"/>
    <cellStyle name="Uwaga 3" xfId="42914" hidden="1"/>
    <cellStyle name="Uwaga 3" xfId="42901" hidden="1"/>
    <cellStyle name="Uwaga 3" xfId="42900" hidden="1"/>
    <cellStyle name="Uwaga 3" xfId="42899" hidden="1"/>
    <cellStyle name="Uwaga 3" xfId="42886" hidden="1"/>
    <cellStyle name="Uwaga 3" xfId="42885" hidden="1"/>
    <cellStyle name="Uwaga 3" xfId="42884" hidden="1"/>
    <cellStyle name="Uwaga 3" xfId="42872" hidden="1"/>
    <cellStyle name="Uwaga 3" xfId="42870" hidden="1"/>
    <cellStyle name="Uwaga 3" xfId="42868" hidden="1"/>
    <cellStyle name="Uwaga 3" xfId="42857" hidden="1"/>
    <cellStyle name="Uwaga 3" xfId="42855" hidden="1"/>
    <cellStyle name="Uwaga 3" xfId="42853" hidden="1"/>
    <cellStyle name="Uwaga 3" xfId="42842" hidden="1"/>
    <cellStyle name="Uwaga 3" xfId="42840" hidden="1"/>
    <cellStyle name="Uwaga 3" xfId="42838" hidden="1"/>
    <cellStyle name="Uwaga 3" xfId="42827" hidden="1"/>
    <cellStyle name="Uwaga 3" xfId="42825" hidden="1"/>
    <cellStyle name="Uwaga 3" xfId="42823" hidden="1"/>
    <cellStyle name="Uwaga 3" xfId="42812" hidden="1"/>
    <cellStyle name="Uwaga 3" xfId="42810" hidden="1"/>
    <cellStyle name="Uwaga 3" xfId="42808" hidden="1"/>
    <cellStyle name="Uwaga 3" xfId="42797" hidden="1"/>
    <cellStyle name="Uwaga 3" xfId="42795" hidden="1"/>
    <cellStyle name="Uwaga 3" xfId="42793" hidden="1"/>
    <cellStyle name="Uwaga 3" xfId="42782" hidden="1"/>
    <cellStyle name="Uwaga 3" xfId="42780" hidden="1"/>
    <cellStyle name="Uwaga 3" xfId="42778" hidden="1"/>
    <cellStyle name="Uwaga 3" xfId="42767" hidden="1"/>
    <cellStyle name="Uwaga 3" xfId="42765" hidden="1"/>
    <cellStyle name="Uwaga 3" xfId="42763" hidden="1"/>
    <cellStyle name="Uwaga 3" xfId="42752" hidden="1"/>
    <cellStyle name="Uwaga 3" xfId="42750" hidden="1"/>
    <cellStyle name="Uwaga 3" xfId="42748" hidden="1"/>
    <cellStyle name="Uwaga 3" xfId="42737" hidden="1"/>
    <cellStyle name="Uwaga 3" xfId="42735" hidden="1"/>
    <cellStyle name="Uwaga 3" xfId="42733" hidden="1"/>
    <cellStyle name="Uwaga 3" xfId="42722" hidden="1"/>
    <cellStyle name="Uwaga 3" xfId="42720" hidden="1"/>
    <cellStyle name="Uwaga 3" xfId="42718" hidden="1"/>
    <cellStyle name="Uwaga 3" xfId="42707" hidden="1"/>
    <cellStyle name="Uwaga 3" xfId="42705" hidden="1"/>
    <cellStyle name="Uwaga 3" xfId="42703" hidden="1"/>
    <cellStyle name="Uwaga 3" xfId="42692" hidden="1"/>
    <cellStyle name="Uwaga 3" xfId="42690" hidden="1"/>
    <cellStyle name="Uwaga 3" xfId="42687" hidden="1"/>
    <cellStyle name="Uwaga 3" xfId="42677" hidden="1"/>
    <cellStyle name="Uwaga 3" xfId="42674" hidden="1"/>
    <cellStyle name="Uwaga 3" xfId="42671" hidden="1"/>
    <cellStyle name="Uwaga 3" xfId="42662" hidden="1"/>
    <cellStyle name="Uwaga 3" xfId="42660" hidden="1"/>
    <cellStyle name="Uwaga 3" xfId="42657" hidden="1"/>
    <cellStyle name="Uwaga 3" xfId="42647" hidden="1"/>
    <cellStyle name="Uwaga 3" xfId="42645" hidden="1"/>
    <cellStyle name="Uwaga 3" xfId="42643" hidden="1"/>
    <cellStyle name="Uwaga 3" xfId="42632" hidden="1"/>
    <cellStyle name="Uwaga 3" xfId="42630" hidden="1"/>
    <cellStyle name="Uwaga 3" xfId="42628" hidden="1"/>
    <cellStyle name="Uwaga 3" xfId="42617" hidden="1"/>
    <cellStyle name="Uwaga 3" xfId="42615" hidden="1"/>
    <cellStyle name="Uwaga 3" xfId="42613" hidden="1"/>
    <cellStyle name="Uwaga 3" xfId="42602" hidden="1"/>
    <cellStyle name="Uwaga 3" xfId="42600" hidden="1"/>
    <cellStyle name="Uwaga 3" xfId="42598" hidden="1"/>
    <cellStyle name="Uwaga 3" xfId="42587" hidden="1"/>
    <cellStyle name="Uwaga 3" xfId="42585" hidden="1"/>
    <cellStyle name="Uwaga 3" xfId="42583" hidden="1"/>
    <cellStyle name="Uwaga 3" xfId="42572" hidden="1"/>
    <cellStyle name="Uwaga 3" xfId="42570" hidden="1"/>
    <cellStyle name="Uwaga 3" xfId="42567" hidden="1"/>
    <cellStyle name="Uwaga 3" xfId="42557" hidden="1"/>
    <cellStyle name="Uwaga 3" xfId="42554" hidden="1"/>
    <cellStyle name="Uwaga 3" xfId="42551" hidden="1"/>
    <cellStyle name="Uwaga 3" xfId="42542" hidden="1"/>
    <cellStyle name="Uwaga 3" xfId="42539" hidden="1"/>
    <cellStyle name="Uwaga 3" xfId="42536" hidden="1"/>
    <cellStyle name="Uwaga 3" xfId="42527" hidden="1"/>
    <cellStyle name="Uwaga 3" xfId="42525" hidden="1"/>
    <cellStyle name="Uwaga 3" xfId="42523" hidden="1"/>
    <cellStyle name="Uwaga 3" xfId="42512" hidden="1"/>
    <cellStyle name="Uwaga 3" xfId="42509" hidden="1"/>
    <cellStyle name="Uwaga 3" xfId="42506" hidden="1"/>
    <cellStyle name="Uwaga 3" xfId="42497" hidden="1"/>
    <cellStyle name="Uwaga 3" xfId="42494" hidden="1"/>
    <cellStyle name="Uwaga 3" xfId="42491" hidden="1"/>
    <cellStyle name="Uwaga 3" xfId="42482" hidden="1"/>
    <cellStyle name="Uwaga 3" xfId="42479" hidden="1"/>
    <cellStyle name="Uwaga 3" xfId="42476" hidden="1"/>
    <cellStyle name="Uwaga 3" xfId="42469" hidden="1"/>
    <cellStyle name="Uwaga 3" xfId="42465" hidden="1"/>
    <cellStyle name="Uwaga 3" xfId="42462" hidden="1"/>
    <cellStyle name="Uwaga 3" xfId="42454" hidden="1"/>
    <cellStyle name="Uwaga 3" xfId="42450" hidden="1"/>
    <cellStyle name="Uwaga 3" xfId="42447" hidden="1"/>
    <cellStyle name="Uwaga 3" xfId="42439" hidden="1"/>
    <cellStyle name="Uwaga 3" xfId="42435" hidden="1"/>
    <cellStyle name="Uwaga 3" xfId="42431" hidden="1"/>
    <cellStyle name="Uwaga 3" xfId="42424" hidden="1"/>
    <cellStyle name="Uwaga 3" xfId="42420" hidden="1"/>
    <cellStyle name="Uwaga 3" xfId="42417" hidden="1"/>
    <cellStyle name="Uwaga 3" xfId="42409" hidden="1"/>
    <cellStyle name="Uwaga 3" xfId="42405" hidden="1"/>
    <cellStyle name="Uwaga 3" xfId="42402" hidden="1"/>
    <cellStyle name="Uwaga 3" xfId="42393" hidden="1"/>
    <cellStyle name="Uwaga 3" xfId="42388" hidden="1"/>
    <cellStyle name="Uwaga 3" xfId="42384" hidden="1"/>
    <cellStyle name="Uwaga 3" xfId="42378" hidden="1"/>
    <cellStyle name="Uwaga 3" xfId="42373" hidden="1"/>
    <cellStyle name="Uwaga 3" xfId="42369" hidden="1"/>
    <cellStyle name="Uwaga 3" xfId="42363" hidden="1"/>
    <cellStyle name="Uwaga 3" xfId="42358" hidden="1"/>
    <cellStyle name="Uwaga 3" xfId="42354" hidden="1"/>
    <cellStyle name="Uwaga 3" xfId="42349" hidden="1"/>
    <cellStyle name="Uwaga 3" xfId="42345" hidden="1"/>
    <cellStyle name="Uwaga 3" xfId="42341" hidden="1"/>
    <cellStyle name="Uwaga 3" xfId="42334" hidden="1"/>
    <cellStyle name="Uwaga 3" xfId="42329" hidden="1"/>
    <cellStyle name="Uwaga 3" xfId="42325" hidden="1"/>
    <cellStyle name="Uwaga 3" xfId="42318" hidden="1"/>
    <cellStyle name="Uwaga 3" xfId="42313" hidden="1"/>
    <cellStyle name="Uwaga 3" xfId="42309" hidden="1"/>
    <cellStyle name="Uwaga 3" xfId="42304" hidden="1"/>
    <cellStyle name="Uwaga 3" xfId="42299" hidden="1"/>
    <cellStyle name="Uwaga 3" xfId="42295" hidden="1"/>
    <cellStyle name="Uwaga 3" xfId="42289" hidden="1"/>
    <cellStyle name="Uwaga 3" xfId="42285" hidden="1"/>
    <cellStyle name="Uwaga 3" xfId="42282" hidden="1"/>
    <cellStyle name="Uwaga 3" xfId="42275" hidden="1"/>
    <cellStyle name="Uwaga 3" xfId="42270" hidden="1"/>
    <cellStyle name="Uwaga 3" xfId="42265" hidden="1"/>
    <cellStyle name="Uwaga 3" xfId="42259" hidden="1"/>
    <cellStyle name="Uwaga 3" xfId="42254" hidden="1"/>
    <cellStyle name="Uwaga 3" xfId="42249" hidden="1"/>
    <cellStyle name="Uwaga 3" xfId="42244" hidden="1"/>
    <cellStyle name="Uwaga 3" xfId="42239" hidden="1"/>
    <cellStyle name="Uwaga 3" xfId="42234" hidden="1"/>
    <cellStyle name="Uwaga 3" xfId="42230" hidden="1"/>
    <cellStyle name="Uwaga 3" xfId="42226" hidden="1"/>
    <cellStyle name="Uwaga 3" xfId="42221" hidden="1"/>
    <cellStyle name="Uwaga 3" xfId="42214" hidden="1"/>
    <cellStyle name="Uwaga 3" xfId="42209" hidden="1"/>
    <cellStyle name="Uwaga 3" xfId="42204" hidden="1"/>
    <cellStyle name="Uwaga 3" xfId="42198" hidden="1"/>
    <cellStyle name="Uwaga 3" xfId="42193" hidden="1"/>
    <cellStyle name="Uwaga 3" xfId="42189" hidden="1"/>
    <cellStyle name="Uwaga 3" xfId="42184" hidden="1"/>
    <cellStyle name="Uwaga 3" xfId="42179" hidden="1"/>
    <cellStyle name="Uwaga 3" xfId="42174" hidden="1"/>
    <cellStyle name="Uwaga 3" xfId="42170" hidden="1"/>
    <cellStyle name="Uwaga 3" xfId="42165" hidden="1"/>
    <cellStyle name="Uwaga 3" xfId="42160" hidden="1"/>
    <cellStyle name="Uwaga 3" xfId="42155" hidden="1"/>
    <cellStyle name="Uwaga 3" xfId="42151" hidden="1"/>
    <cellStyle name="Uwaga 3" xfId="42147" hidden="1"/>
    <cellStyle name="Uwaga 3" xfId="42140" hidden="1"/>
    <cellStyle name="Uwaga 3" xfId="42136" hidden="1"/>
    <cellStyle name="Uwaga 3" xfId="42131" hidden="1"/>
    <cellStyle name="Uwaga 3" xfId="42125" hidden="1"/>
    <cellStyle name="Uwaga 3" xfId="42121" hidden="1"/>
    <cellStyle name="Uwaga 3" xfId="42116" hidden="1"/>
    <cellStyle name="Uwaga 3" xfId="42110" hidden="1"/>
    <cellStyle name="Uwaga 3" xfId="42106" hidden="1"/>
    <cellStyle name="Uwaga 3" xfId="42102" hidden="1"/>
    <cellStyle name="Uwaga 3" xfId="42095" hidden="1"/>
    <cellStyle name="Uwaga 3" xfId="42091" hidden="1"/>
    <cellStyle name="Uwaga 3" xfId="42087" hidden="1"/>
    <cellStyle name="Uwaga 3" xfId="42951" hidden="1"/>
    <cellStyle name="Uwaga 3" xfId="42949" hidden="1"/>
    <cellStyle name="Uwaga 3" xfId="42947" hidden="1"/>
    <cellStyle name="Uwaga 3" xfId="42934" hidden="1"/>
    <cellStyle name="Uwaga 3" xfId="42933" hidden="1"/>
    <cellStyle name="Uwaga 3" xfId="42932" hidden="1"/>
    <cellStyle name="Uwaga 3" xfId="42919" hidden="1"/>
    <cellStyle name="Uwaga 3" xfId="42918" hidden="1"/>
    <cellStyle name="Uwaga 3" xfId="42917" hidden="1"/>
    <cellStyle name="Uwaga 3" xfId="42905" hidden="1"/>
    <cellStyle name="Uwaga 3" xfId="42903" hidden="1"/>
    <cellStyle name="Uwaga 3" xfId="42902" hidden="1"/>
    <cellStyle name="Uwaga 3" xfId="42889" hidden="1"/>
    <cellStyle name="Uwaga 3" xfId="42888" hidden="1"/>
    <cellStyle name="Uwaga 3" xfId="42887" hidden="1"/>
    <cellStyle name="Uwaga 3" xfId="42875" hidden="1"/>
    <cellStyle name="Uwaga 3" xfId="42873" hidden="1"/>
    <cellStyle name="Uwaga 3" xfId="42871" hidden="1"/>
    <cellStyle name="Uwaga 3" xfId="42860" hidden="1"/>
    <cellStyle name="Uwaga 3" xfId="42858" hidden="1"/>
    <cellStyle name="Uwaga 3" xfId="42856" hidden="1"/>
    <cellStyle name="Uwaga 3" xfId="42845" hidden="1"/>
    <cellStyle name="Uwaga 3" xfId="42843" hidden="1"/>
    <cellStyle name="Uwaga 3" xfId="42841" hidden="1"/>
    <cellStyle name="Uwaga 3" xfId="42830" hidden="1"/>
    <cellStyle name="Uwaga 3" xfId="42828" hidden="1"/>
    <cellStyle name="Uwaga 3" xfId="42826" hidden="1"/>
    <cellStyle name="Uwaga 3" xfId="42815" hidden="1"/>
    <cellStyle name="Uwaga 3" xfId="42813" hidden="1"/>
    <cellStyle name="Uwaga 3" xfId="42811" hidden="1"/>
    <cellStyle name="Uwaga 3" xfId="42800" hidden="1"/>
    <cellStyle name="Uwaga 3" xfId="42798" hidden="1"/>
    <cellStyle name="Uwaga 3" xfId="42796" hidden="1"/>
    <cellStyle name="Uwaga 3" xfId="42785" hidden="1"/>
    <cellStyle name="Uwaga 3" xfId="42783" hidden="1"/>
    <cellStyle name="Uwaga 3" xfId="42781" hidden="1"/>
    <cellStyle name="Uwaga 3" xfId="42770" hidden="1"/>
    <cellStyle name="Uwaga 3" xfId="42768" hidden="1"/>
    <cellStyle name="Uwaga 3" xfId="42766" hidden="1"/>
    <cellStyle name="Uwaga 3" xfId="42755" hidden="1"/>
    <cellStyle name="Uwaga 3" xfId="42753" hidden="1"/>
    <cellStyle name="Uwaga 3" xfId="42751" hidden="1"/>
    <cellStyle name="Uwaga 3" xfId="42740" hidden="1"/>
    <cellStyle name="Uwaga 3" xfId="42738" hidden="1"/>
    <cellStyle name="Uwaga 3" xfId="42736" hidden="1"/>
    <cellStyle name="Uwaga 3" xfId="42725" hidden="1"/>
    <cellStyle name="Uwaga 3" xfId="42723" hidden="1"/>
    <cellStyle name="Uwaga 3" xfId="42721" hidden="1"/>
    <cellStyle name="Uwaga 3" xfId="42710" hidden="1"/>
    <cellStyle name="Uwaga 3" xfId="42708" hidden="1"/>
    <cellStyle name="Uwaga 3" xfId="42706" hidden="1"/>
    <cellStyle name="Uwaga 3" xfId="42695" hidden="1"/>
    <cellStyle name="Uwaga 3" xfId="42693" hidden="1"/>
    <cellStyle name="Uwaga 3" xfId="42691" hidden="1"/>
    <cellStyle name="Uwaga 3" xfId="42680" hidden="1"/>
    <cellStyle name="Uwaga 3" xfId="42678" hidden="1"/>
    <cellStyle name="Uwaga 3" xfId="42676" hidden="1"/>
    <cellStyle name="Uwaga 3" xfId="42665" hidden="1"/>
    <cellStyle name="Uwaga 3" xfId="42663" hidden="1"/>
    <cellStyle name="Uwaga 3" xfId="42661" hidden="1"/>
    <cellStyle name="Uwaga 3" xfId="42650" hidden="1"/>
    <cellStyle name="Uwaga 3" xfId="42648" hidden="1"/>
    <cellStyle name="Uwaga 3" xfId="42646" hidden="1"/>
    <cellStyle name="Uwaga 3" xfId="42635" hidden="1"/>
    <cellStyle name="Uwaga 3" xfId="42633" hidden="1"/>
    <cellStyle name="Uwaga 3" xfId="42631" hidden="1"/>
    <cellStyle name="Uwaga 3" xfId="42620" hidden="1"/>
    <cellStyle name="Uwaga 3" xfId="42618" hidden="1"/>
    <cellStyle name="Uwaga 3" xfId="42616" hidden="1"/>
    <cellStyle name="Uwaga 3" xfId="42605" hidden="1"/>
    <cellStyle name="Uwaga 3" xfId="42603" hidden="1"/>
    <cellStyle name="Uwaga 3" xfId="42601" hidden="1"/>
    <cellStyle name="Uwaga 3" xfId="42590" hidden="1"/>
    <cellStyle name="Uwaga 3" xfId="42588" hidden="1"/>
    <cellStyle name="Uwaga 3" xfId="42586" hidden="1"/>
    <cellStyle name="Uwaga 3" xfId="42575" hidden="1"/>
    <cellStyle name="Uwaga 3" xfId="42573" hidden="1"/>
    <cellStyle name="Uwaga 3" xfId="42571" hidden="1"/>
    <cellStyle name="Uwaga 3" xfId="42560" hidden="1"/>
    <cellStyle name="Uwaga 3" xfId="42558" hidden="1"/>
    <cellStyle name="Uwaga 3" xfId="42555" hidden="1"/>
    <cellStyle name="Uwaga 3" xfId="42545" hidden="1"/>
    <cellStyle name="Uwaga 3" xfId="42543" hidden="1"/>
    <cellStyle name="Uwaga 3" xfId="42541" hidden="1"/>
    <cellStyle name="Uwaga 3" xfId="42530" hidden="1"/>
    <cellStyle name="Uwaga 3" xfId="42528" hidden="1"/>
    <cellStyle name="Uwaga 3" xfId="42526" hidden="1"/>
    <cellStyle name="Uwaga 3" xfId="42515" hidden="1"/>
    <cellStyle name="Uwaga 3" xfId="42513" hidden="1"/>
    <cellStyle name="Uwaga 3" xfId="42510" hidden="1"/>
    <cellStyle name="Uwaga 3" xfId="42500" hidden="1"/>
    <cellStyle name="Uwaga 3" xfId="42498" hidden="1"/>
    <cellStyle name="Uwaga 3" xfId="42495" hidden="1"/>
    <cellStyle name="Uwaga 3" xfId="42485" hidden="1"/>
    <cellStyle name="Uwaga 3" xfId="42483" hidden="1"/>
    <cellStyle name="Uwaga 3" xfId="42480" hidden="1"/>
    <cellStyle name="Uwaga 3" xfId="42471" hidden="1"/>
    <cellStyle name="Uwaga 3" xfId="42468" hidden="1"/>
    <cellStyle name="Uwaga 3" xfId="42464" hidden="1"/>
    <cellStyle name="Uwaga 3" xfId="42456" hidden="1"/>
    <cellStyle name="Uwaga 3" xfId="42453" hidden="1"/>
    <cellStyle name="Uwaga 3" xfId="42449" hidden="1"/>
    <cellStyle name="Uwaga 3" xfId="42441" hidden="1"/>
    <cellStyle name="Uwaga 3" xfId="42438" hidden="1"/>
    <cellStyle name="Uwaga 3" xfId="42434" hidden="1"/>
    <cellStyle name="Uwaga 3" xfId="42426" hidden="1"/>
    <cellStyle name="Uwaga 3" xfId="42423" hidden="1"/>
    <cellStyle name="Uwaga 3" xfId="42419" hidden="1"/>
    <cellStyle name="Uwaga 3" xfId="42411" hidden="1"/>
    <cellStyle name="Uwaga 3" xfId="42408" hidden="1"/>
    <cellStyle name="Uwaga 3" xfId="42404" hidden="1"/>
    <cellStyle name="Uwaga 3" xfId="42396" hidden="1"/>
    <cellStyle name="Uwaga 3" xfId="42392" hidden="1"/>
    <cellStyle name="Uwaga 3" xfId="42387" hidden="1"/>
    <cellStyle name="Uwaga 3" xfId="42381" hidden="1"/>
    <cellStyle name="Uwaga 3" xfId="42377" hidden="1"/>
    <cellStyle name="Uwaga 3" xfId="42372" hidden="1"/>
    <cellStyle name="Uwaga 3" xfId="42366" hidden="1"/>
    <cellStyle name="Uwaga 3" xfId="42362" hidden="1"/>
    <cellStyle name="Uwaga 3" xfId="42357" hidden="1"/>
    <cellStyle name="Uwaga 3" xfId="42351" hidden="1"/>
    <cellStyle name="Uwaga 3" xfId="42348" hidden="1"/>
    <cellStyle name="Uwaga 3" xfId="42344" hidden="1"/>
    <cellStyle name="Uwaga 3" xfId="42336" hidden="1"/>
    <cellStyle name="Uwaga 3" xfId="42333" hidden="1"/>
    <cellStyle name="Uwaga 3" xfId="42328" hidden="1"/>
    <cellStyle name="Uwaga 3" xfId="42321" hidden="1"/>
    <cellStyle name="Uwaga 3" xfId="42317" hidden="1"/>
    <cellStyle name="Uwaga 3" xfId="42312" hidden="1"/>
    <cellStyle name="Uwaga 3" xfId="42306" hidden="1"/>
    <cellStyle name="Uwaga 3" xfId="42302" hidden="1"/>
    <cellStyle name="Uwaga 3" xfId="42297" hidden="1"/>
    <cellStyle name="Uwaga 3" xfId="42291" hidden="1"/>
    <cellStyle name="Uwaga 3" xfId="42288" hidden="1"/>
    <cellStyle name="Uwaga 3" xfId="42284" hidden="1"/>
    <cellStyle name="Uwaga 3" xfId="42276" hidden="1"/>
    <cellStyle name="Uwaga 3" xfId="42271" hidden="1"/>
    <cellStyle name="Uwaga 3" xfId="42266" hidden="1"/>
    <cellStyle name="Uwaga 3" xfId="42261" hidden="1"/>
    <cellStyle name="Uwaga 3" xfId="42256" hidden="1"/>
    <cellStyle name="Uwaga 3" xfId="42251" hidden="1"/>
    <cellStyle name="Uwaga 3" xfId="42246" hidden="1"/>
    <cellStyle name="Uwaga 3" xfId="42241" hidden="1"/>
    <cellStyle name="Uwaga 3" xfId="42236" hidden="1"/>
    <cellStyle name="Uwaga 3" xfId="42231" hidden="1"/>
    <cellStyle name="Uwaga 3" xfId="42227" hidden="1"/>
    <cellStyle name="Uwaga 3" xfId="42222" hidden="1"/>
    <cellStyle name="Uwaga 3" xfId="42215" hidden="1"/>
    <cellStyle name="Uwaga 3" xfId="42210" hidden="1"/>
    <cellStyle name="Uwaga 3" xfId="42205" hidden="1"/>
    <cellStyle name="Uwaga 3" xfId="42200" hidden="1"/>
    <cellStyle name="Uwaga 3" xfId="42195" hidden="1"/>
    <cellStyle name="Uwaga 3" xfId="42190" hidden="1"/>
    <cellStyle name="Uwaga 3" xfId="42185" hidden="1"/>
    <cellStyle name="Uwaga 3" xfId="42180" hidden="1"/>
    <cellStyle name="Uwaga 3" xfId="42175" hidden="1"/>
    <cellStyle name="Uwaga 3" xfId="42171" hidden="1"/>
    <cellStyle name="Uwaga 3" xfId="42166" hidden="1"/>
    <cellStyle name="Uwaga 3" xfId="42161" hidden="1"/>
    <cellStyle name="Uwaga 3" xfId="42156" hidden="1"/>
    <cellStyle name="Uwaga 3" xfId="42152" hidden="1"/>
    <cellStyle name="Uwaga 3" xfId="42148" hidden="1"/>
    <cellStyle name="Uwaga 3" xfId="42141" hidden="1"/>
    <cellStyle name="Uwaga 3" xfId="42137" hidden="1"/>
    <cellStyle name="Uwaga 3" xfId="42132" hidden="1"/>
    <cellStyle name="Uwaga 3" xfId="42126" hidden="1"/>
    <cellStyle name="Uwaga 3" xfId="42122" hidden="1"/>
    <cellStyle name="Uwaga 3" xfId="42117" hidden="1"/>
    <cellStyle name="Uwaga 3" xfId="42111" hidden="1"/>
    <cellStyle name="Uwaga 3" xfId="42107" hidden="1"/>
    <cellStyle name="Uwaga 3" xfId="42103" hidden="1"/>
    <cellStyle name="Uwaga 3" xfId="42096" hidden="1"/>
    <cellStyle name="Uwaga 3" xfId="42092" hidden="1"/>
    <cellStyle name="Uwaga 3" xfId="42088" hidden="1"/>
    <cellStyle name="Uwaga 3" xfId="42955" hidden="1"/>
    <cellStyle name="Uwaga 3" xfId="42954" hidden="1"/>
    <cellStyle name="Uwaga 3" xfId="42952" hidden="1"/>
    <cellStyle name="Uwaga 3" xfId="42939" hidden="1"/>
    <cellStyle name="Uwaga 3" xfId="42937" hidden="1"/>
    <cellStyle name="Uwaga 3" xfId="42935" hidden="1"/>
    <cellStyle name="Uwaga 3" xfId="42925" hidden="1"/>
    <cellStyle name="Uwaga 3" xfId="42923" hidden="1"/>
    <cellStyle name="Uwaga 3" xfId="42921" hidden="1"/>
    <cellStyle name="Uwaga 3" xfId="42910" hidden="1"/>
    <cellStyle name="Uwaga 3" xfId="42908" hidden="1"/>
    <cellStyle name="Uwaga 3" xfId="42906" hidden="1"/>
    <cellStyle name="Uwaga 3" xfId="42893" hidden="1"/>
    <cellStyle name="Uwaga 3" xfId="42891" hidden="1"/>
    <cellStyle name="Uwaga 3" xfId="42890" hidden="1"/>
    <cellStyle name="Uwaga 3" xfId="42877" hidden="1"/>
    <cellStyle name="Uwaga 3" xfId="42876" hidden="1"/>
    <cellStyle name="Uwaga 3" xfId="42874" hidden="1"/>
    <cellStyle name="Uwaga 3" xfId="42862" hidden="1"/>
    <cellStyle name="Uwaga 3" xfId="42861" hidden="1"/>
    <cellStyle name="Uwaga 3" xfId="42859" hidden="1"/>
    <cellStyle name="Uwaga 3" xfId="42847" hidden="1"/>
    <cellStyle name="Uwaga 3" xfId="42846" hidden="1"/>
    <cellStyle name="Uwaga 3" xfId="42844" hidden="1"/>
    <cellStyle name="Uwaga 3" xfId="42832" hidden="1"/>
    <cellStyle name="Uwaga 3" xfId="42831" hidden="1"/>
    <cellStyle name="Uwaga 3" xfId="42829" hidden="1"/>
    <cellStyle name="Uwaga 3" xfId="42817" hidden="1"/>
    <cellStyle name="Uwaga 3" xfId="42816" hidden="1"/>
    <cellStyle name="Uwaga 3" xfId="42814" hidden="1"/>
    <cellStyle name="Uwaga 3" xfId="42802" hidden="1"/>
    <cellStyle name="Uwaga 3" xfId="42801" hidden="1"/>
    <cellStyle name="Uwaga 3" xfId="42799" hidden="1"/>
    <cellStyle name="Uwaga 3" xfId="42787" hidden="1"/>
    <cellStyle name="Uwaga 3" xfId="42786" hidden="1"/>
    <cellStyle name="Uwaga 3" xfId="42784" hidden="1"/>
    <cellStyle name="Uwaga 3" xfId="42772" hidden="1"/>
    <cellStyle name="Uwaga 3" xfId="42771" hidden="1"/>
    <cellStyle name="Uwaga 3" xfId="42769" hidden="1"/>
    <cellStyle name="Uwaga 3" xfId="42757" hidden="1"/>
    <cellStyle name="Uwaga 3" xfId="42756" hidden="1"/>
    <cellStyle name="Uwaga 3" xfId="42754" hidden="1"/>
    <cellStyle name="Uwaga 3" xfId="42742" hidden="1"/>
    <cellStyle name="Uwaga 3" xfId="42741" hidden="1"/>
    <cellStyle name="Uwaga 3" xfId="42739" hidden="1"/>
    <cellStyle name="Uwaga 3" xfId="42727" hidden="1"/>
    <cellStyle name="Uwaga 3" xfId="42726" hidden="1"/>
    <cellStyle name="Uwaga 3" xfId="42724" hidden="1"/>
    <cellStyle name="Uwaga 3" xfId="42712" hidden="1"/>
    <cellStyle name="Uwaga 3" xfId="42711" hidden="1"/>
    <cellStyle name="Uwaga 3" xfId="42709" hidden="1"/>
    <cellStyle name="Uwaga 3" xfId="42697" hidden="1"/>
    <cellStyle name="Uwaga 3" xfId="42696" hidden="1"/>
    <cellStyle name="Uwaga 3" xfId="42694" hidden="1"/>
    <cellStyle name="Uwaga 3" xfId="42682" hidden="1"/>
    <cellStyle name="Uwaga 3" xfId="42681" hidden="1"/>
    <cellStyle name="Uwaga 3" xfId="42679" hidden="1"/>
    <cellStyle name="Uwaga 3" xfId="42667" hidden="1"/>
    <cellStyle name="Uwaga 3" xfId="42666" hidden="1"/>
    <cellStyle name="Uwaga 3" xfId="42664" hidden="1"/>
    <cellStyle name="Uwaga 3" xfId="42652" hidden="1"/>
    <cellStyle name="Uwaga 3" xfId="42651" hidden="1"/>
    <cellStyle name="Uwaga 3" xfId="42649" hidden="1"/>
    <cellStyle name="Uwaga 3" xfId="42637" hidden="1"/>
    <cellStyle name="Uwaga 3" xfId="42636" hidden="1"/>
    <cellStyle name="Uwaga 3" xfId="42634" hidden="1"/>
    <cellStyle name="Uwaga 3" xfId="42622" hidden="1"/>
    <cellStyle name="Uwaga 3" xfId="42621" hidden="1"/>
    <cellStyle name="Uwaga 3" xfId="42619" hidden="1"/>
    <cellStyle name="Uwaga 3" xfId="42607" hidden="1"/>
    <cellStyle name="Uwaga 3" xfId="42606" hidden="1"/>
    <cellStyle name="Uwaga 3" xfId="42604" hidden="1"/>
    <cellStyle name="Uwaga 3" xfId="42592" hidden="1"/>
    <cellStyle name="Uwaga 3" xfId="42591" hidden="1"/>
    <cellStyle name="Uwaga 3" xfId="42589" hidden="1"/>
    <cellStyle name="Uwaga 3" xfId="42577" hidden="1"/>
    <cellStyle name="Uwaga 3" xfId="42576" hidden="1"/>
    <cellStyle name="Uwaga 3" xfId="42574" hidden="1"/>
    <cellStyle name="Uwaga 3" xfId="42562" hidden="1"/>
    <cellStyle name="Uwaga 3" xfId="42561" hidden="1"/>
    <cellStyle name="Uwaga 3" xfId="42559" hidden="1"/>
    <cellStyle name="Uwaga 3" xfId="42547" hidden="1"/>
    <cellStyle name="Uwaga 3" xfId="42546" hidden="1"/>
    <cellStyle name="Uwaga 3" xfId="42544" hidden="1"/>
    <cellStyle name="Uwaga 3" xfId="42532" hidden="1"/>
    <cellStyle name="Uwaga 3" xfId="42531" hidden="1"/>
    <cellStyle name="Uwaga 3" xfId="42529" hidden="1"/>
    <cellStyle name="Uwaga 3" xfId="42517" hidden="1"/>
    <cellStyle name="Uwaga 3" xfId="42516" hidden="1"/>
    <cellStyle name="Uwaga 3" xfId="42514" hidden="1"/>
    <cellStyle name="Uwaga 3" xfId="42502" hidden="1"/>
    <cellStyle name="Uwaga 3" xfId="42501" hidden="1"/>
    <cellStyle name="Uwaga 3" xfId="42499" hidden="1"/>
    <cellStyle name="Uwaga 3" xfId="42487" hidden="1"/>
    <cellStyle name="Uwaga 3" xfId="42486" hidden="1"/>
    <cellStyle name="Uwaga 3" xfId="42484" hidden="1"/>
    <cellStyle name="Uwaga 3" xfId="42472" hidden="1"/>
    <cellStyle name="Uwaga 3" xfId="42470" hidden="1"/>
    <cellStyle name="Uwaga 3" xfId="42467" hidden="1"/>
    <cellStyle name="Uwaga 3" xfId="42457" hidden="1"/>
    <cellStyle name="Uwaga 3" xfId="42455" hidden="1"/>
    <cellStyle name="Uwaga 3" xfId="42452" hidden="1"/>
    <cellStyle name="Uwaga 3" xfId="42442" hidden="1"/>
    <cellStyle name="Uwaga 3" xfId="42440" hidden="1"/>
    <cellStyle name="Uwaga 3" xfId="42437" hidden="1"/>
    <cellStyle name="Uwaga 3" xfId="42427" hidden="1"/>
    <cellStyle name="Uwaga 3" xfId="42425" hidden="1"/>
    <cellStyle name="Uwaga 3" xfId="42422" hidden="1"/>
    <cellStyle name="Uwaga 3" xfId="42412" hidden="1"/>
    <cellStyle name="Uwaga 3" xfId="42410" hidden="1"/>
    <cellStyle name="Uwaga 3" xfId="42407" hidden="1"/>
    <cellStyle name="Uwaga 3" xfId="42397" hidden="1"/>
    <cellStyle name="Uwaga 3" xfId="42395" hidden="1"/>
    <cellStyle name="Uwaga 3" xfId="42391" hidden="1"/>
    <cellStyle name="Uwaga 3" xfId="42382" hidden="1"/>
    <cellStyle name="Uwaga 3" xfId="42379" hidden="1"/>
    <cellStyle name="Uwaga 3" xfId="42375" hidden="1"/>
    <cellStyle name="Uwaga 3" xfId="42367" hidden="1"/>
    <cellStyle name="Uwaga 3" xfId="42365" hidden="1"/>
    <cellStyle name="Uwaga 3" xfId="42361" hidden="1"/>
    <cellStyle name="Uwaga 3" xfId="42352" hidden="1"/>
    <cellStyle name="Uwaga 3" xfId="42350" hidden="1"/>
    <cellStyle name="Uwaga 3" xfId="42347" hidden="1"/>
    <cellStyle name="Uwaga 3" xfId="42337" hidden="1"/>
    <cellStyle name="Uwaga 3" xfId="42335" hidden="1"/>
    <cellStyle name="Uwaga 3" xfId="42330" hidden="1"/>
    <cellStyle name="Uwaga 3" xfId="42322" hidden="1"/>
    <cellStyle name="Uwaga 3" xfId="42320" hidden="1"/>
    <cellStyle name="Uwaga 3" xfId="42315" hidden="1"/>
    <cellStyle name="Uwaga 3" xfId="42307" hidden="1"/>
    <cellStyle name="Uwaga 3" xfId="42305" hidden="1"/>
    <cellStyle name="Uwaga 3" xfId="42300" hidden="1"/>
    <cellStyle name="Uwaga 3" xfId="42292" hidden="1"/>
    <cellStyle name="Uwaga 3" xfId="42290" hidden="1"/>
    <cellStyle name="Uwaga 3" xfId="42286" hidden="1"/>
    <cellStyle name="Uwaga 3" xfId="42277" hidden="1"/>
    <cellStyle name="Uwaga 3" xfId="42274" hidden="1"/>
    <cellStyle name="Uwaga 3" xfId="42269" hidden="1"/>
    <cellStyle name="Uwaga 3" xfId="42262" hidden="1"/>
    <cellStyle name="Uwaga 3" xfId="42258" hidden="1"/>
    <cellStyle name="Uwaga 3" xfId="42253" hidden="1"/>
    <cellStyle name="Uwaga 3" xfId="42247" hidden="1"/>
    <cellStyle name="Uwaga 3" xfId="42243" hidden="1"/>
    <cellStyle name="Uwaga 3" xfId="42238" hidden="1"/>
    <cellStyle name="Uwaga 3" xfId="42232" hidden="1"/>
    <cellStyle name="Uwaga 3" xfId="42229" hidden="1"/>
    <cellStyle name="Uwaga 3" xfId="42225" hidden="1"/>
    <cellStyle name="Uwaga 3" xfId="42216" hidden="1"/>
    <cellStyle name="Uwaga 3" xfId="42211" hidden="1"/>
    <cellStyle name="Uwaga 3" xfId="42206" hidden="1"/>
    <cellStyle name="Uwaga 3" xfId="42201" hidden="1"/>
    <cellStyle name="Uwaga 3" xfId="42196" hidden="1"/>
    <cellStyle name="Uwaga 3" xfId="42191" hidden="1"/>
    <cellStyle name="Uwaga 3" xfId="42186" hidden="1"/>
    <cellStyle name="Uwaga 3" xfId="42181" hidden="1"/>
    <cellStyle name="Uwaga 3" xfId="42176" hidden="1"/>
    <cellStyle name="Uwaga 3" xfId="42172" hidden="1"/>
    <cellStyle name="Uwaga 3" xfId="42167" hidden="1"/>
    <cellStyle name="Uwaga 3" xfId="42162" hidden="1"/>
    <cellStyle name="Uwaga 3" xfId="42157" hidden="1"/>
    <cellStyle name="Uwaga 3" xfId="42153" hidden="1"/>
    <cellStyle name="Uwaga 3" xfId="42149" hidden="1"/>
    <cellStyle name="Uwaga 3" xfId="42142" hidden="1"/>
    <cellStyle name="Uwaga 3" xfId="42138" hidden="1"/>
    <cellStyle name="Uwaga 3" xfId="42133" hidden="1"/>
    <cellStyle name="Uwaga 3" xfId="42127" hidden="1"/>
    <cellStyle name="Uwaga 3" xfId="42123" hidden="1"/>
    <cellStyle name="Uwaga 3" xfId="42118" hidden="1"/>
    <cellStyle name="Uwaga 3" xfId="42112" hidden="1"/>
    <cellStyle name="Uwaga 3" xfId="42108" hidden="1"/>
    <cellStyle name="Uwaga 3" xfId="42104" hidden="1"/>
    <cellStyle name="Uwaga 3" xfId="42097" hidden="1"/>
    <cellStyle name="Uwaga 3" xfId="42093" hidden="1"/>
    <cellStyle name="Uwaga 3" xfId="42089" hidden="1"/>
    <cellStyle name="Uwaga 3" xfId="38105" hidden="1"/>
    <cellStyle name="Uwaga 3" xfId="38102" hidden="1"/>
    <cellStyle name="Uwaga 3" xfId="37125" hidden="1"/>
    <cellStyle name="Uwaga 3" xfId="37087" hidden="1"/>
    <cellStyle name="Uwaga 3" xfId="37084" hidden="1"/>
    <cellStyle name="Uwaga 3" xfId="37081" hidden="1"/>
    <cellStyle name="Uwaga 3" xfId="37048" hidden="1"/>
    <cellStyle name="Uwaga 3" xfId="37044" hidden="1"/>
    <cellStyle name="Uwaga 3" xfId="37040" hidden="1"/>
    <cellStyle name="Uwaga 3" xfId="37010" hidden="1"/>
    <cellStyle name="Uwaga 3" xfId="37007" hidden="1"/>
    <cellStyle name="Uwaga 3" xfId="37002" hidden="1"/>
    <cellStyle name="Uwaga 3" xfId="36964" hidden="1"/>
    <cellStyle name="Uwaga 3" xfId="36961" hidden="1"/>
    <cellStyle name="Uwaga 3" xfId="36958" hidden="1"/>
    <cellStyle name="Uwaga 3" xfId="36920" hidden="1"/>
    <cellStyle name="Uwaga 3" xfId="36915" hidden="1"/>
    <cellStyle name="Uwaga 3" xfId="36910" hidden="1"/>
    <cellStyle name="Uwaga 3" xfId="36881" hidden="1"/>
    <cellStyle name="Uwaga 3" xfId="36876" hidden="1"/>
    <cellStyle name="Uwaga 3" xfId="36870" hidden="1"/>
    <cellStyle name="Uwaga 3" xfId="36839" hidden="1"/>
    <cellStyle name="Uwaga 3" xfId="36833" hidden="1"/>
    <cellStyle name="Uwaga 3" xfId="36827" hidden="1"/>
    <cellStyle name="Uwaga 3" xfId="36802" hidden="1"/>
    <cellStyle name="Uwaga 3" xfId="36795" hidden="1"/>
    <cellStyle name="Uwaga 3" xfId="36790" hidden="1"/>
    <cellStyle name="Uwaga 3" xfId="36753" hidden="1"/>
    <cellStyle name="Uwaga 3" xfId="36748" hidden="1"/>
    <cellStyle name="Uwaga 3" xfId="36744" hidden="1"/>
    <cellStyle name="Uwaga 3" xfId="36713" hidden="1"/>
    <cellStyle name="Uwaga 3" xfId="36707" hidden="1"/>
    <cellStyle name="Uwaga 3" xfId="36702" hidden="1"/>
    <cellStyle name="Uwaga 3" xfId="36673" hidden="1"/>
    <cellStyle name="Uwaga 3" xfId="36666" hidden="1"/>
    <cellStyle name="Uwaga 3" xfId="36661" hidden="1"/>
    <cellStyle name="Uwaga 3" xfId="36633" hidden="1"/>
    <cellStyle name="Uwaga 3" xfId="36628" hidden="1"/>
    <cellStyle name="Uwaga 3" xfId="36622" hidden="1"/>
    <cellStyle name="Uwaga 3" xfId="36586" hidden="1"/>
    <cellStyle name="Uwaga 3" xfId="36580" hidden="1"/>
    <cellStyle name="Uwaga 3" xfId="36575" hidden="1"/>
    <cellStyle name="Uwaga 3" xfId="36545" hidden="1"/>
    <cellStyle name="Uwaga 3" xfId="36539" hidden="1"/>
    <cellStyle name="Uwaga 3" xfId="36533" hidden="1"/>
    <cellStyle name="Uwaga 3" xfId="36505" hidden="1"/>
    <cellStyle name="Uwaga 3" xfId="36499" hidden="1"/>
    <cellStyle name="Uwaga 3" xfId="36493" hidden="1"/>
    <cellStyle name="Uwaga 3" xfId="36463" hidden="1"/>
    <cellStyle name="Uwaga 3" xfId="36458" hidden="1"/>
    <cellStyle name="Uwaga 3" xfId="36455" hidden="1"/>
    <cellStyle name="Uwaga 3" xfId="36418" hidden="1"/>
    <cellStyle name="Uwaga 3" xfId="36413" hidden="1"/>
    <cellStyle name="Uwaga 3" xfId="36409" hidden="1"/>
    <cellStyle name="Uwaga 3" xfId="36377" hidden="1"/>
    <cellStyle name="Uwaga 3" xfId="36371" hidden="1"/>
    <cellStyle name="Uwaga 3" xfId="36367" hidden="1"/>
    <cellStyle name="Uwaga 3" xfId="36334" hidden="1"/>
    <cellStyle name="Uwaga 3" xfId="36329" hidden="1"/>
    <cellStyle name="Uwaga 3" xfId="36325" hidden="1"/>
    <cellStyle name="Uwaga 3" xfId="36294" hidden="1"/>
    <cellStyle name="Uwaga 3" xfId="36291" hidden="1"/>
    <cellStyle name="Uwaga 3" xfId="36288" hidden="1"/>
    <cellStyle name="Uwaga 3" xfId="36250" hidden="1"/>
    <cellStyle name="Uwaga 3" xfId="36247" hidden="1"/>
    <cellStyle name="Uwaga 3" xfId="36243" hidden="1"/>
    <cellStyle name="Uwaga 3" xfId="36210" hidden="1"/>
    <cellStyle name="Uwaga 3" xfId="36205" hidden="1"/>
    <cellStyle name="Uwaga 3" xfId="36201" hidden="1"/>
    <cellStyle name="Uwaga 3" xfId="36169" hidden="1"/>
    <cellStyle name="Uwaga 3" xfId="36166" hidden="1"/>
    <cellStyle name="Uwaga 3" xfId="36162" hidden="1"/>
    <cellStyle name="Uwaga 3" xfId="36125" hidden="1"/>
    <cellStyle name="Uwaga 3" xfId="36123" hidden="1"/>
    <cellStyle name="Uwaga 3" xfId="36121" hidden="1"/>
    <cellStyle name="Uwaga 3" xfId="36083" hidden="1"/>
    <cellStyle name="Uwaga 3" xfId="36080" hidden="1"/>
    <cellStyle name="Uwaga 3" xfId="36077" hidden="1"/>
    <cellStyle name="Uwaga 3" xfId="36041" hidden="1"/>
    <cellStyle name="Uwaga 3" xfId="36038" hidden="1"/>
    <cellStyle name="Uwaga 3" xfId="36034" hidden="1"/>
    <cellStyle name="Uwaga 3" xfId="35999" hidden="1"/>
    <cellStyle name="Uwaga 3" xfId="35997" hidden="1"/>
    <cellStyle name="Uwaga 3" xfId="35994" hidden="1"/>
    <cellStyle name="Uwaga 3" xfId="35957" hidden="1"/>
    <cellStyle name="Uwaga 3" xfId="35955" hidden="1"/>
    <cellStyle name="Uwaga 3" xfId="35953" hidden="1"/>
    <cellStyle name="Uwaga 3" xfId="35915" hidden="1"/>
    <cellStyle name="Uwaga 3" xfId="35913" hidden="1"/>
    <cellStyle name="Uwaga 3" xfId="35910" hidden="1"/>
    <cellStyle name="Uwaga 3" xfId="35873" hidden="1"/>
    <cellStyle name="Uwaga 3" xfId="35871" hidden="1"/>
    <cellStyle name="Uwaga 3" xfId="35868" hidden="1"/>
    <cellStyle name="Uwaga 3" xfId="35832" hidden="1"/>
    <cellStyle name="Uwaga 3" xfId="35829" hidden="1"/>
    <cellStyle name="Uwaga 3" xfId="35826" hidden="1"/>
    <cellStyle name="Uwaga 3" xfId="35791" hidden="1"/>
    <cellStyle name="Uwaga 3" xfId="35787" hidden="1"/>
    <cellStyle name="Uwaga 3" xfId="35783" hidden="1"/>
    <cellStyle name="Uwaga 3" xfId="35749" hidden="1"/>
    <cellStyle name="Uwaga 3" xfId="35745" hidden="1"/>
    <cellStyle name="Uwaga 3" xfId="35741" hidden="1"/>
    <cellStyle name="Uwaga 3" xfId="35707" hidden="1"/>
    <cellStyle name="Uwaga 3" xfId="35703" hidden="1"/>
    <cellStyle name="Uwaga 3" xfId="35699" hidden="1"/>
    <cellStyle name="Uwaga 3" xfId="35665" hidden="1"/>
    <cellStyle name="Uwaga 3" xfId="35661" hidden="1"/>
    <cellStyle name="Uwaga 3" xfId="35657" hidden="1"/>
    <cellStyle name="Uwaga 3" xfId="35623" hidden="1"/>
    <cellStyle name="Uwaga 3" xfId="35619" hidden="1"/>
    <cellStyle name="Uwaga 3" xfId="35615" hidden="1"/>
    <cellStyle name="Uwaga 3" xfId="35581" hidden="1"/>
    <cellStyle name="Uwaga 3" xfId="35577" hidden="1"/>
    <cellStyle name="Uwaga 3" xfId="35573" hidden="1"/>
    <cellStyle name="Uwaga 3" xfId="35539" hidden="1"/>
    <cellStyle name="Uwaga 3" xfId="35535" hidden="1"/>
    <cellStyle name="Uwaga 3" xfId="35531" hidden="1"/>
    <cellStyle name="Uwaga 3" xfId="35497" hidden="1"/>
    <cellStyle name="Uwaga 3" xfId="35493" hidden="1"/>
    <cellStyle name="Uwaga 3" xfId="35489" hidden="1"/>
    <cellStyle name="Uwaga 3" xfId="35455" hidden="1"/>
    <cellStyle name="Uwaga 3" xfId="35451" hidden="1"/>
    <cellStyle name="Uwaga 3" xfId="35447" hidden="1"/>
    <cellStyle name="Uwaga 3" xfId="35414" hidden="1"/>
    <cellStyle name="Uwaga 3" xfId="35409" hidden="1"/>
    <cellStyle name="Uwaga 3" xfId="35404" hidden="1"/>
    <cellStyle name="Uwaga 3" xfId="35372" hidden="1"/>
    <cellStyle name="Uwaga 3" xfId="35367" hidden="1"/>
    <cellStyle name="Uwaga 3" xfId="35362" hidden="1"/>
    <cellStyle name="Uwaga 3" xfId="35330" hidden="1"/>
    <cellStyle name="Uwaga 3" xfId="35325" hidden="1"/>
    <cellStyle name="Uwaga 3" xfId="35320" hidden="1"/>
    <cellStyle name="Uwaga 3" xfId="35289" hidden="1"/>
    <cellStyle name="Uwaga 3" xfId="35284" hidden="1"/>
    <cellStyle name="Uwaga 3" xfId="35278" hidden="1"/>
    <cellStyle name="Uwaga 3" xfId="35248" hidden="1"/>
    <cellStyle name="Uwaga 3" xfId="35241" hidden="1"/>
    <cellStyle name="Uwaga 3" xfId="35234" hidden="1"/>
    <cellStyle name="Uwaga 3" xfId="35206" hidden="1"/>
    <cellStyle name="Uwaga 3" xfId="35199" hidden="1"/>
    <cellStyle name="Uwaga 3" xfId="35191" hidden="1"/>
    <cellStyle name="Uwaga 3" xfId="35164" hidden="1"/>
    <cellStyle name="Uwaga 3" xfId="35157" hidden="1"/>
    <cellStyle name="Uwaga 3" xfId="35149" hidden="1"/>
    <cellStyle name="Uwaga 3" xfId="35123" hidden="1"/>
    <cellStyle name="Uwaga 3" xfId="35115" hidden="1"/>
    <cellStyle name="Uwaga 3" xfId="35107" hidden="1"/>
    <cellStyle name="Uwaga 3" xfId="35083" hidden="1"/>
    <cellStyle name="Uwaga 3" xfId="35072" hidden="1"/>
    <cellStyle name="Uwaga 3" xfId="35062" hidden="1"/>
    <cellStyle name="Uwaga 3" xfId="35042" hidden="1"/>
    <cellStyle name="Uwaga 3" xfId="35030" hidden="1"/>
    <cellStyle name="Uwaga 3" xfId="35019" hidden="1"/>
    <cellStyle name="Uwaga 3" xfId="35001" hidden="1"/>
    <cellStyle name="Uwaga 3" xfId="34989" hidden="1"/>
    <cellStyle name="Uwaga 3" xfId="34977" hidden="1"/>
    <cellStyle name="Uwaga 3" xfId="34959" hidden="1"/>
    <cellStyle name="Uwaga 3" xfId="34947" hidden="1"/>
    <cellStyle name="Uwaga 3" xfId="34936" hidden="1"/>
    <cellStyle name="Uwaga 3" xfId="34918" hidden="1"/>
    <cellStyle name="Uwaga 3" xfId="34906" hidden="1"/>
    <cellStyle name="Uwaga 3" xfId="34894" hidden="1"/>
    <cellStyle name="Uwaga 3" xfId="34878" hidden="1"/>
    <cellStyle name="Uwaga 3" xfId="34865" hidden="1"/>
    <cellStyle name="Uwaga 3" xfId="34851" hidden="1"/>
    <cellStyle name="Uwaga 3" xfId="34836" hidden="1"/>
    <cellStyle name="Uwaga 3" xfId="34823" hidden="1"/>
    <cellStyle name="Uwaga 3" xfId="34809" hidden="1"/>
    <cellStyle name="Uwaga 3" xfId="34794" hidden="1"/>
    <cellStyle name="Uwaga 3" xfId="34781" hidden="1"/>
    <cellStyle name="Uwaga 3" xfId="34769" hidden="1"/>
    <cellStyle name="Uwaga 3" xfId="34753" hidden="1"/>
    <cellStyle name="Uwaga 3" xfId="34740" hidden="1"/>
    <cellStyle name="Uwaga 3" xfId="19864" hidden="1"/>
    <cellStyle name="Uwaga 3" xfId="43082" hidden="1"/>
    <cellStyle name="Uwaga 3" xfId="43083" hidden="1"/>
    <cellStyle name="Uwaga 3" xfId="43085" hidden="1"/>
    <cellStyle name="Uwaga 3" xfId="43097" hidden="1"/>
    <cellStyle name="Uwaga 3" xfId="43098" hidden="1"/>
    <cellStyle name="Uwaga 3" xfId="43103" hidden="1"/>
    <cellStyle name="Uwaga 3" xfId="43112" hidden="1"/>
    <cellStyle name="Uwaga 3" xfId="43113" hidden="1"/>
    <cellStyle name="Uwaga 3" xfId="43118" hidden="1"/>
    <cellStyle name="Uwaga 3" xfId="43127" hidden="1"/>
    <cellStyle name="Uwaga 3" xfId="43128" hidden="1"/>
    <cellStyle name="Uwaga 3" xfId="43129" hidden="1"/>
    <cellStyle name="Uwaga 3" xfId="43142" hidden="1"/>
    <cellStyle name="Uwaga 3" xfId="43147" hidden="1"/>
    <cellStyle name="Uwaga 3" xfId="43152" hidden="1"/>
    <cellStyle name="Uwaga 3" xfId="43162" hidden="1"/>
    <cellStyle name="Uwaga 3" xfId="43167" hidden="1"/>
    <cellStyle name="Uwaga 3" xfId="43171" hidden="1"/>
    <cellStyle name="Uwaga 3" xfId="43178" hidden="1"/>
    <cellStyle name="Uwaga 3" xfId="43183" hidden="1"/>
    <cellStyle name="Uwaga 3" xfId="43186" hidden="1"/>
    <cellStyle name="Uwaga 3" xfId="43192" hidden="1"/>
    <cellStyle name="Uwaga 3" xfId="43197" hidden="1"/>
    <cellStyle name="Uwaga 3" xfId="43201" hidden="1"/>
    <cellStyle name="Uwaga 3" xfId="43202" hidden="1"/>
    <cellStyle name="Uwaga 3" xfId="43203" hidden="1"/>
    <cellStyle name="Uwaga 3" xfId="43207" hidden="1"/>
    <cellStyle name="Uwaga 3" xfId="43219" hidden="1"/>
    <cellStyle name="Uwaga 3" xfId="43224" hidden="1"/>
    <cellStyle name="Uwaga 3" xfId="43229" hidden="1"/>
    <cellStyle name="Uwaga 3" xfId="43234" hidden="1"/>
    <cellStyle name="Uwaga 3" xfId="43239" hidden="1"/>
    <cellStyle name="Uwaga 3" xfId="43244" hidden="1"/>
    <cellStyle name="Uwaga 3" xfId="43248" hidden="1"/>
    <cellStyle name="Uwaga 3" xfId="43252" hidden="1"/>
    <cellStyle name="Uwaga 3" xfId="43257" hidden="1"/>
    <cellStyle name="Uwaga 3" xfId="43262" hidden="1"/>
    <cellStyle name="Uwaga 3" xfId="43263" hidden="1"/>
    <cellStyle name="Uwaga 3" xfId="43265" hidden="1"/>
    <cellStyle name="Uwaga 3" xfId="43278" hidden="1"/>
    <cellStyle name="Uwaga 3" xfId="43282" hidden="1"/>
    <cellStyle name="Uwaga 3" xfId="43287" hidden="1"/>
    <cellStyle name="Uwaga 3" xfId="43294" hidden="1"/>
    <cellStyle name="Uwaga 3" xfId="43298" hidden="1"/>
    <cellStyle name="Uwaga 3" xfId="43303" hidden="1"/>
    <cellStyle name="Uwaga 3" xfId="43308" hidden="1"/>
    <cellStyle name="Uwaga 3" xfId="43311" hidden="1"/>
    <cellStyle name="Uwaga 3" xfId="43316" hidden="1"/>
    <cellStyle name="Uwaga 3" xfId="43322" hidden="1"/>
    <cellStyle name="Uwaga 3" xfId="43323" hidden="1"/>
    <cellStyle name="Uwaga 3" xfId="43326" hidden="1"/>
    <cellStyle name="Uwaga 3" xfId="43339" hidden="1"/>
    <cellStyle name="Uwaga 3" xfId="43343" hidden="1"/>
    <cellStyle name="Uwaga 3" xfId="43348" hidden="1"/>
    <cellStyle name="Uwaga 3" xfId="43355" hidden="1"/>
    <cellStyle name="Uwaga 3" xfId="43360" hidden="1"/>
    <cellStyle name="Uwaga 3" xfId="43364" hidden="1"/>
    <cellStyle name="Uwaga 3" xfId="43369" hidden="1"/>
    <cellStyle name="Uwaga 3" xfId="43373" hidden="1"/>
    <cellStyle name="Uwaga 3" xfId="43378" hidden="1"/>
    <cellStyle name="Uwaga 3" xfId="43382" hidden="1"/>
    <cellStyle name="Uwaga 3" xfId="43383" hidden="1"/>
    <cellStyle name="Uwaga 3" xfId="43385" hidden="1"/>
    <cellStyle name="Uwaga 3" xfId="43397" hidden="1"/>
    <cellStyle name="Uwaga 3" xfId="43398" hidden="1"/>
    <cellStyle name="Uwaga 3" xfId="43400" hidden="1"/>
    <cellStyle name="Uwaga 3" xfId="43412" hidden="1"/>
    <cellStyle name="Uwaga 3" xfId="43414" hidden="1"/>
    <cellStyle name="Uwaga 3" xfId="43417" hidden="1"/>
    <cellStyle name="Uwaga 3" xfId="43427" hidden="1"/>
    <cellStyle name="Uwaga 3" xfId="43428" hidden="1"/>
    <cellStyle name="Uwaga 3" xfId="43430" hidden="1"/>
    <cellStyle name="Uwaga 3" xfId="43442" hidden="1"/>
    <cellStyle name="Uwaga 3" xfId="43443" hidden="1"/>
    <cellStyle name="Uwaga 3" xfId="43444" hidden="1"/>
    <cellStyle name="Uwaga 3" xfId="43458" hidden="1"/>
    <cellStyle name="Uwaga 3" xfId="43461" hidden="1"/>
    <cellStyle name="Uwaga 3" xfId="43465" hidden="1"/>
    <cellStyle name="Uwaga 3" xfId="43473" hidden="1"/>
    <cellStyle name="Uwaga 3" xfId="43476" hidden="1"/>
    <cellStyle name="Uwaga 3" xfId="43480" hidden="1"/>
    <cellStyle name="Uwaga 3" xfId="43488" hidden="1"/>
    <cellStyle name="Uwaga 3" xfId="43491" hidden="1"/>
    <cellStyle name="Uwaga 3" xfId="43495" hidden="1"/>
    <cellStyle name="Uwaga 3" xfId="43502" hidden="1"/>
    <cellStyle name="Uwaga 3" xfId="43503" hidden="1"/>
    <cellStyle name="Uwaga 3" xfId="43505" hidden="1"/>
    <cellStyle name="Uwaga 3" xfId="43518" hidden="1"/>
    <cellStyle name="Uwaga 3" xfId="43521" hidden="1"/>
    <cellStyle name="Uwaga 3" xfId="43524" hidden="1"/>
    <cellStyle name="Uwaga 3" xfId="43533" hidden="1"/>
    <cellStyle name="Uwaga 3" xfId="43536" hidden="1"/>
    <cellStyle name="Uwaga 3" xfId="43540" hidden="1"/>
    <cellStyle name="Uwaga 3" xfId="43548" hidden="1"/>
    <cellStyle name="Uwaga 3" xfId="43550" hidden="1"/>
    <cellStyle name="Uwaga 3" xfId="43553" hidden="1"/>
    <cellStyle name="Uwaga 3" xfId="43562" hidden="1"/>
    <cellStyle name="Uwaga 3" xfId="43563" hidden="1"/>
    <cellStyle name="Uwaga 3" xfId="43564" hidden="1"/>
    <cellStyle name="Uwaga 3" xfId="43577" hidden="1"/>
    <cellStyle name="Uwaga 3" xfId="43578" hidden="1"/>
    <cellStyle name="Uwaga 3" xfId="43580" hidden="1"/>
    <cellStyle name="Uwaga 3" xfId="43592" hidden="1"/>
    <cellStyle name="Uwaga 3" xfId="43593" hidden="1"/>
    <cellStyle name="Uwaga 3" xfId="43595" hidden="1"/>
    <cellStyle name="Uwaga 3" xfId="43607" hidden="1"/>
    <cellStyle name="Uwaga 3" xfId="43608" hidden="1"/>
    <cellStyle name="Uwaga 3" xfId="43610" hidden="1"/>
    <cellStyle name="Uwaga 3" xfId="43622" hidden="1"/>
    <cellStyle name="Uwaga 3" xfId="43623" hidden="1"/>
    <cellStyle name="Uwaga 3" xfId="43624" hidden="1"/>
    <cellStyle name="Uwaga 3" xfId="43638" hidden="1"/>
    <cellStyle name="Uwaga 3" xfId="43640" hidden="1"/>
    <cellStyle name="Uwaga 3" xfId="43643" hidden="1"/>
    <cellStyle name="Uwaga 3" xfId="43653" hidden="1"/>
    <cellStyle name="Uwaga 3" xfId="43656" hidden="1"/>
    <cellStyle name="Uwaga 3" xfId="43659" hidden="1"/>
    <cellStyle name="Uwaga 3" xfId="43668" hidden="1"/>
    <cellStyle name="Uwaga 3" xfId="43670" hidden="1"/>
    <cellStyle name="Uwaga 3" xfId="43673" hidden="1"/>
    <cellStyle name="Uwaga 3" xfId="43682" hidden="1"/>
    <cellStyle name="Uwaga 3" xfId="43683" hidden="1"/>
    <cellStyle name="Uwaga 3" xfId="43684" hidden="1"/>
    <cellStyle name="Uwaga 3" xfId="43697" hidden="1"/>
    <cellStyle name="Uwaga 3" xfId="43699" hidden="1"/>
    <cellStyle name="Uwaga 3" xfId="43701" hidden="1"/>
    <cellStyle name="Uwaga 3" xfId="43712" hidden="1"/>
    <cellStyle name="Uwaga 3" xfId="43714" hidden="1"/>
    <cellStyle name="Uwaga 3" xfId="43716" hidden="1"/>
    <cellStyle name="Uwaga 3" xfId="43727" hidden="1"/>
    <cellStyle name="Uwaga 3" xfId="43729" hidden="1"/>
    <cellStyle name="Uwaga 3" xfId="43731" hidden="1"/>
    <cellStyle name="Uwaga 3" xfId="43742" hidden="1"/>
    <cellStyle name="Uwaga 3" xfId="43743" hidden="1"/>
    <cellStyle name="Uwaga 3" xfId="43744" hidden="1"/>
    <cellStyle name="Uwaga 3" xfId="43757" hidden="1"/>
    <cellStyle name="Uwaga 3" xfId="43759" hidden="1"/>
    <cellStyle name="Uwaga 3" xfId="43761" hidden="1"/>
    <cellStyle name="Uwaga 3" xfId="43772" hidden="1"/>
    <cellStyle name="Uwaga 3" xfId="43774" hidden="1"/>
    <cellStyle name="Uwaga 3" xfId="43776" hidden="1"/>
    <cellStyle name="Uwaga 3" xfId="43787" hidden="1"/>
    <cellStyle name="Uwaga 3" xfId="43789" hidden="1"/>
    <cellStyle name="Uwaga 3" xfId="43790" hidden="1"/>
    <cellStyle name="Uwaga 3" xfId="43802" hidden="1"/>
    <cellStyle name="Uwaga 3" xfId="43803" hidden="1"/>
    <cellStyle name="Uwaga 3" xfId="43804" hidden="1"/>
    <cellStyle name="Uwaga 3" xfId="43817" hidden="1"/>
    <cellStyle name="Uwaga 3" xfId="43819" hidden="1"/>
    <cellStyle name="Uwaga 3" xfId="43821" hidden="1"/>
    <cellStyle name="Uwaga 3" xfId="43832" hidden="1"/>
    <cellStyle name="Uwaga 3" xfId="43834" hidden="1"/>
    <cellStyle name="Uwaga 3" xfId="43836" hidden="1"/>
    <cellStyle name="Uwaga 3" xfId="43847" hidden="1"/>
    <cellStyle name="Uwaga 3" xfId="43849" hidden="1"/>
    <cellStyle name="Uwaga 3" xfId="43851" hidden="1"/>
    <cellStyle name="Uwaga 3" xfId="43862" hidden="1"/>
    <cellStyle name="Uwaga 3" xfId="43863" hidden="1"/>
    <cellStyle name="Uwaga 3" xfId="43865" hidden="1"/>
    <cellStyle name="Uwaga 3" xfId="43876" hidden="1"/>
    <cellStyle name="Uwaga 3" xfId="43878" hidden="1"/>
    <cellStyle name="Uwaga 3" xfId="43879" hidden="1"/>
    <cellStyle name="Uwaga 3" xfId="43888" hidden="1"/>
    <cellStyle name="Uwaga 3" xfId="43891" hidden="1"/>
    <cellStyle name="Uwaga 3" xfId="43893" hidden="1"/>
    <cellStyle name="Uwaga 3" xfId="43904" hidden="1"/>
    <cellStyle name="Uwaga 3" xfId="43906" hidden="1"/>
    <cellStyle name="Uwaga 3" xfId="43908" hidden="1"/>
    <cellStyle name="Uwaga 3" xfId="43920" hidden="1"/>
    <cellStyle name="Uwaga 3" xfId="43922" hidden="1"/>
    <cellStyle name="Uwaga 3" xfId="43924" hidden="1"/>
    <cellStyle name="Uwaga 3" xfId="43932" hidden="1"/>
    <cellStyle name="Uwaga 3" xfId="43934" hidden="1"/>
    <cellStyle name="Uwaga 3" xfId="43937" hidden="1"/>
    <cellStyle name="Uwaga 3" xfId="43927" hidden="1"/>
    <cellStyle name="Uwaga 3" xfId="43926" hidden="1"/>
    <cellStyle name="Uwaga 3" xfId="43925" hidden="1"/>
    <cellStyle name="Uwaga 3" xfId="43912" hidden="1"/>
    <cellStyle name="Uwaga 3" xfId="43911" hidden="1"/>
    <cellStyle name="Uwaga 3" xfId="43910" hidden="1"/>
    <cellStyle name="Uwaga 3" xfId="43897" hidden="1"/>
    <cellStyle name="Uwaga 3" xfId="43896" hidden="1"/>
    <cellStyle name="Uwaga 3" xfId="43895" hidden="1"/>
    <cellStyle name="Uwaga 3" xfId="43882" hidden="1"/>
    <cellStyle name="Uwaga 3" xfId="43881" hidden="1"/>
    <cellStyle name="Uwaga 3" xfId="43880" hidden="1"/>
    <cellStyle name="Uwaga 3" xfId="43867" hidden="1"/>
    <cellStyle name="Uwaga 3" xfId="43866" hidden="1"/>
    <cellStyle name="Uwaga 3" xfId="43864" hidden="1"/>
    <cellStyle name="Uwaga 3" xfId="43853" hidden="1"/>
    <cellStyle name="Uwaga 3" xfId="43850" hidden="1"/>
    <cellStyle name="Uwaga 3" xfId="43848" hidden="1"/>
    <cellStyle name="Uwaga 3" xfId="43838" hidden="1"/>
    <cellStyle name="Uwaga 3" xfId="43835" hidden="1"/>
    <cellStyle name="Uwaga 3" xfId="43833" hidden="1"/>
    <cellStyle name="Uwaga 3" xfId="43823" hidden="1"/>
    <cellStyle name="Uwaga 3" xfId="43820" hidden="1"/>
    <cellStyle name="Uwaga 3" xfId="43818" hidden="1"/>
    <cellStyle name="Uwaga 3" xfId="43808" hidden="1"/>
    <cellStyle name="Uwaga 3" xfId="43806" hidden="1"/>
    <cellStyle name="Uwaga 3" xfId="43805" hidden="1"/>
    <cellStyle name="Uwaga 3" xfId="43793" hidden="1"/>
    <cellStyle name="Uwaga 3" xfId="43791" hidden="1"/>
    <cellStyle name="Uwaga 3" xfId="43788" hidden="1"/>
    <cellStyle name="Uwaga 3" xfId="43778" hidden="1"/>
    <cellStyle name="Uwaga 3" xfId="43775" hidden="1"/>
    <cellStyle name="Uwaga 3" xfId="43773" hidden="1"/>
    <cellStyle name="Uwaga 3" xfId="43763" hidden="1"/>
    <cellStyle name="Uwaga 3" xfId="43760" hidden="1"/>
    <cellStyle name="Uwaga 3" xfId="43758" hidden="1"/>
    <cellStyle name="Uwaga 3" xfId="43748" hidden="1"/>
    <cellStyle name="Uwaga 3" xfId="43746" hidden="1"/>
    <cellStyle name="Uwaga 3" xfId="43745" hidden="1"/>
    <cellStyle name="Uwaga 3" xfId="43733" hidden="1"/>
    <cellStyle name="Uwaga 3" xfId="43730" hidden="1"/>
    <cellStyle name="Uwaga 3" xfId="43728" hidden="1"/>
    <cellStyle name="Uwaga 3" xfId="43718" hidden="1"/>
    <cellStyle name="Uwaga 3" xfId="43715" hidden="1"/>
    <cellStyle name="Uwaga 3" xfId="43713" hidden="1"/>
    <cellStyle name="Uwaga 3" xfId="43703" hidden="1"/>
    <cellStyle name="Uwaga 3" xfId="43700" hidden="1"/>
    <cellStyle name="Uwaga 3" xfId="43698" hidden="1"/>
    <cellStyle name="Uwaga 3" xfId="43688" hidden="1"/>
    <cellStyle name="Uwaga 3" xfId="43686" hidden="1"/>
    <cellStyle name="Uwaga 3" xfId="43685" hidden="1"/>
    <cellStyle name="Uwaga 3" xfId="43672" hidden="1"/>
    <cellStyle name="Uwaga 3" xfId="43669" hidden="1"/>
    <cellStyle name="Uwaga 3" xfId="43667" hidden="1"/>
    <cellStyle name="Uwaga 3" xfId="43657" hidden="1"/>
    <cellStyle name="Uwaga 3" xfId="43654" hidden="1"/>
    <cellStyle name="Uwaga 3" xfId="43652" hidden="1"/>
    <cellStyle name="Uwaga 3" xfId="43642" hidden="1"/>
    <cellStyle name="Uwaga 3" xfId="43639" hidden="1"/>
    <cellStyle name="Uwaga 3" xfId="43637" hidden="1"/>
    <cellStyle name="Uwaga 3" xfId="43628" hidden="1"/>
    <cellStyle name="Uwaga 3" xfId="43626" hidden="1"/>
    <cellStyle name="Uwaga 3" xfId="43625" hidden="1"/>
    <cellStyle name="Uwaga 3" xfId="43613" hidden="1"/>
    <cellStyle name="Uwaga 3" xfId="43611" hidden="1"/>
    <cellStyle name="Uwaga 3" xfId="43609" hidden="1"/>
    <cellStyle name="Uwaga 3" xfId="43598" hidden="1"/>
    <cellStyle name="Uwaga 3" xfId="43596" hidden="1"/>
    <cellStyle name="Uwaga 3" xfId="43594" hidden="1"/>
    <cellStyle name="Uwaga 3" xfId="43583" hidden="1"/>
    <cellStyle name="Uwaga 3" xfId="43581" hidden="1"/>
    <cellStyle name="Uwaga 3" xfId="43579" hidden="1"/>
    <cellStyle name="Uwaga 3" xfId="43568" hidden="1"/>
    <cellStyle name="Uwaga 3" xfId="43566" hidden="1"/>
    <cellStyle name="Uwaga 3" xfId="43565" hidden="1"/>
    <cellStyle name="Uwaga 3" xfId="43552" hidden="1"/>
    <cellStyle name="Uwaga 3" xfId="43549" hidden="1"/>
    <cellStyle name="Uwaga 3" xfId="43547" hidden="1"/>
    <cellStyle name="Uwaga 3" xfId="43537" hidden="1"/>
    <cellStyle name="Uwaga 3" xfId="43534" hidden="1"/>
    <cellStyle name="Uwaga 3" xfId="43532" hidden="1"/>
    <cellStyle name="Uwaga 3" xfId="43522" hidden="1"/>
    <cellStyle name="Uwaga 3" xfId="43519" hidden="1"/>
    <cellStyle name="Uwaga 3" xfId="43517" hidden="1"/>
    <cellStyle name="Uwaga 3" xfId="43508" hidden="1"/>
    <cellStyle name="Uwaga 3" xfId="43506" hidden="1"/>
    <cellStyle name="Uwaga 3" xfId="43504" hidden="1"/>
    <cellStyle name="Uwaga 3" xfId="43492" hidden="1"/>
    <cellStyle name="Uwaga 3" xfId="43489" hidden="1"/>
    <cellStyle name="Uwaga 3" xfId="43487" hidden="1"/>
    <cellStyle name="Uwaga 3" xfId="43477" hidden="1"/>
    <cellStyle name="Uwaga 3" xfId="43474" hidden="1"/>
    <cellStyle name="Uwaga 3" xfId="43472" hidden="1"/>
    <cellStyle name="Uwaga 3" xfId="43462" hidden="1"/>
    <cellStyle name="Uwaga 3" xfId="43459" hidden="1"/>
    <cellStyle name="Uwaga 3" xfId="43457" hidden="1"/>
    <cellStyle name="Uwaga 3" xfId="43450" hidden="1"/>
    <cellStyle name="Uwaga 3" xfId="43447" hidden="1"/>
    <cellStyle name="Uwaga 3" xfId="43445" hidden="1"/>
    <cellStyle name="Uwaga 3" xfId="43435" hidden="1"/>
    <cellStyle name="Uwaga 3" xfId="43432" hidden="1"/>
    <cellStyle name="Uwaga 3" xfId="43429" hidden="1"/>
    <cellStyle name="Uwaga 3" xfId="43420" hidden="1"/>
    <cellStyle name="Uwaga 3" xfId="43416" hidden="1"/>
    <cellStyle name="Uwaga 3" xfId="43413" hidden="1"/>
    <cellStyle name="Uwaga 3" xfId="43405" hidden="1"/>
    <cellStyle name="Uwaga 3" xfId="43402" hidden="1"/>
    <cellStyle name="Uwaga 3" xfId="43399" hidden="1"/>
    <cellStyle name="Uwaga 3" xfId="43390" hidden="1"/>
    <cellStyle name="Uwaga 3" xfId="43387" hidden="1"/>
    <cellStyle name="Uwaga 3" xfId="43384" hidden="1"/>
    <cellStyle name="Uwaga 3" xfId="43374" hidden="1"/>
    <cellStyle name="Uwaga 3" xfId="43370" hidden="1"/>
    <cellStyle name="Uwaga 3" xfId="43367" hidden="1"/>
    <cellStyle name="Uwaga 3" xfId="43358" hidden="1"/>
    <cellStyle name="Uwaga 3" xfId="43354" hidden="1"/>
    <cellStyle name="Uwaga 3" xfId="43352" hidden="1"/>
    <cellStyle name="Uwaga 3" xfId="43344" hidden="1"/>
    <cellStyle name="Uwaga 3" xfId="43340" hidden="1"/>
    <cellStyle name="Uwaga 3" xfId="43337" hidden="1"/>
    <cellStyle name="Uwaga 3" xfId="43330" hidden="1"/>
    <cellStyle name="Uwaga 3" xfId="43327" hidden="1"/>
    <cellStyle name="Uwaga 3" xfId="43324" hidden="1"/>
    <cellStyle name="Uwaga 3" xfId="43315" hidden="1"/>
    <cellStyle name="Uwaga 3" xfId="43310" hidden="1"/>
    <cellStyle name="Uwaga 3" xfId="43307" hidden="1"/>
    <cellStyle name="Uwaga 3" xfId="43300" hidden="1"/>
    <cellStyle name="Uwaga 3" xfId="43295" hidden="1"/>
    <cellStyle name="Uwaga 3" xfId="43292" hidden="1"/>
    <cellStyle name="Uwaga 3" xfId="43285" hidden="1"/>
    <cellStyle name="Uwaga 3" xfId="43280" hidden="1"/>
    <cellStyle name="Uwaga 3" xfId="43277" hidden="1"/>
    <cellStyle name="Uwaga 3" xfId="43271" hidden="1"/>
    <cellStyle name="Uwaga 3" xfId="43267" hidden="1"/>
    <cellStyle name="Uwaga 3" xfId="43264" hidden="1"/>
    <cellStyle name="Uwaga 3" xfId="43256" hidden="1"/>
    <cellStyle name="Uwaga 3" xfId="43251" hidden="1"/>
    <cellStyle name="Uwaga 3" xfId="43247" hidden="1"/>
    <cellStyle name="Uwaga 3" xfId="43241" hidden="1"/>
    <cellStyle name="Uwaga 3" xfId="43236" hidden="1"/>
    <cellStyle name="Uwaga 3" xfId="43232" hidden="1"/>
    <cellStyle name="Uwaga 3" xfId="43226" hidden="1"/>
    <cellStyle name="Uwaga 3" xfId="43221" hidden="1"/>
    <cellStyle name="Uwaga 3" xfId="43217" hidden="1"/>
    <cellStyle name="Uwaga 3" xfId="43212" hidden="1"/>
    <cellStyle name="Uwaga 3" xfId="43208" hidden="1"/>
    <cellStyle name="Uwaga 3" xfId="43204" hidden="1"/>
    <cellStyle name="Uwaga 3" xfId="43196" hidden="1"/>
    <cellStyle name="Uwaga 3" xfId="43191" hidden="1"/>
    <cellStyle name="Uwaga 3" xfId="43187" hidden="1"/>
    <cellStyle name="Uwaga 3" xfId="43181" hidden="1"/>
    <cellStyle name="Uwaga 3" xfId="43176" hidden="1"/>
    <cellStyle name="Uwaga 3" xfId="43172" hidden="1"/>
    <cellStyle name="Uwaga 3" xfId="43166" hidden="1"/>
    <cellStyle name="Uwaga 3" xfId="43161" hidden="1"/>
    <cellStyle name="Uwaga 3" xfId="43157" hidden="1"/>
    <cellStyle name="Uwaga 3" xfId="43153" hidden="1"/>
    <cellStyle name="Uwaga 3" xfId="43148" hidden="1"/>
    <cellStyle name="Uwaga 3" xfId="43143" hidden="1"/>
    <cellStyle name="Uwaga 3" xfId="43138" hidden="1"/>
    <cellStyle name="Uwaga 3" xfId="43134" hidden="1"/>
    <cellStyle name="Uwaga 3" xfId="43130" hidden="1"/>
    <cellStyle name="Uwaga 3" xfId="43123" hidden="1"/>
    <cellStyle name="Uwaga 3" xfId="43119" hidden="1"/>
    <cellStyle name="Uwaga 3" xfId="43114" hidden="1"/>
    <cellStyle name="Uwaga 3" xfId="43108" hidden="1"/>
    <cellStyle name="Uwaga 3" xfId="43104" hidden="1"/>
    <cellStyle name="Uwaga 3" xfId="43099" hidden="1"/>
    <cellStyle name="Uwaga 3" xfId="43093" hidden="1"/>
    <cellStyle name="Uwaga 3" xfId="43089" hidden="1"/>
    <cellStyle name="Uwaga 3" xfId="43084" hidden="1"/>
    <cellStyle name="Uwaga 3" xfId="43078" hidden="1"/>
    <cellStyle name="Uwaga 3" xfId="43074" hidden="1"/>
    <cellStyle name="Uwaga 3" xfId="43070" hidden="1"/>
    <cellStyle name="Uwaga 3" xfId="43930" hidden="1"/>
    <cellStyle name="Uwaga 3" xfId="43929" hidden="1"/>
    <cellStyle name="Uwaga 3" xfId="43928" hidden="1"/>
    <cellStyle name="Uwaga 3" xfId="43915" hidden="1"/>
    <cellStyle name="Uwaga 3" xfId="43914" hidden="1"/>
    <cellStyle name="Uwaga 3" xfId="43913" hidden="1"/>
    <cellStyle name="Uwaga 3" xfId="43900" hidden="1"/>
    <cellStyle name="Uwaga 3" xfId="43899" hidden="1"/>
    <cellStyle name="Uwaga 3" xfId="43898" hidden="1"/>
    <cellStyle name="Uwaga 3" xfId="43885" hidden="1"/>
    <cellStyle name="Uwaga 3" xfId="43884" hidden="1"/>
    <cellStyle name="Uwaga 3" xfId="43883" hidden="1"/>
    <cellStyle name="Uwaga 3" xfId="43870" hidden="1"/>
    <cellStyle name="Uwaga 3" xfId="43869" hidden="1"/>
    <cellStyle name="Uwaga 3" xfId="43868" hidden="1"/>
    <cellStyle name="Uwaga 3" xfId="43856" hidden="1"/>
    <cellStyle name="Uwaga 3" xfId="43854" hidden="1"/>
    <cellStyle name="Uwaga 3" xfId="43852" hidden="1"/>
    <cellStyle name="Uwaga 3" xfId="43841" hidden="1"/>
    <cellStyle name="Uwaga 3" xfId="43839" hidden="1"/>
    <cellStyle name="Uwaga 3" xfId="43837" hidden="1"/>
    <cellStyle name="Uwaga 3" xfId="43826" hidden="1"/>
    <cellStyle name="Uwaga 3" xfId="43824" hidden="1"/>
    <cellStyle name="Uwaga 3" xfId="43822" hidden="1"/>
    <cellStyle name="Uwaga 3" xfId="43811" hidden="1"/>
    <cellStyle name="Uwaga 3" xfId="43809" hidden="1"/>
    <cellStyle name="Uwaga 3" xfId="43807" hidden="1"/>
    <cellStyle name="Uwaga 3" xfId="43796" hidden="1"/>
    <cellStyle name="Uwaga 3" xfId="43794" hidden="1"/>
    <cellStyle name="Uwaga 3" xfId="43792" hidden="1"/>
    <cellStyle name="Uwaga 3" xfId="43781" hidden="1"/>
    <cellStyle name="Uwaga 3" xfId="43779" hidden="1"/>
    <cellStyle name="Uwaga 3" xfId="43777" hidden="1"/>
    <cellStyle name="Uwaga 3" xfId="43766" hidden="1"/>
    <cellStyle name="Uwaga 3" xfId="43764" hidden="1"/>
    <cellStyle name="Uwaga 3" xfId="43762" hidden="1"/>
    <cellStyle name="Uwaga 3" xfId="43751" hidden="1"/>
    <cellStyle name="Uwaga 3" xfId="43749" hidden="1"/>
    <cellStyle name="Uwaga 3" xfId="43747" hidden="1"/>
    <cellStyle name="Uwaga 3" xfId="43736" hidden="1"/>
    <cellStyle name="Uwaga 3" xfId="43734" hidden="1"/>
    <cellStyle name="Uwaga 3" xfId="43732" hidden="1"/>
    <cellStyle name="Uwaga 3" xfId="43721" hidden="1"/>
    <cellStyle name="Uwaga 3" xfId="43719" hidden="1"/>
    <cellStyle name="Uwaga 3" xfId="43717" hidden="1"/>
    <cellStyle name="Uwaga 3" xfId="43706" hidden="1"/>
    <cellStyle name="Uwaga 3" xfId="43704" hidden="1"/>
    <cellStyle name="Uwaga 3" xfId="43702" hidden="1"/>
    <cellStyle name="Uwaga 3" xfId="43691" hidden="1"/>
    <cellStyle name="Uwaga 3" xfId="43689" hidden="1"/>
    <cellStyle name="Uwaga 3" xfId="43687" hidden="1"/>
    <cellStyle name="Uwaga 3" xfId="43676" hidden="1"/>
    <cellStyle name="Uwaga 3" xfId="43674" hidden="1"/>
    <cellStyle name="Uwaga 3" xfId="43671" hidden="1"/>
    <cellStyle name="Uwaga 3" xfId="43661" hidden="1"/>
    <cellStyle name="Uwaga 3" xfId="43658" hidden="1"/>
    <cellStyle name="Uwaga 3" xfId="43655" hidden="1"/>
    <cellStyle name="Uwaga 3" xfId="43646" hidden="1"/>
    <cellStyle name="Uwaga 3" xfId="43644" hidden="1"/>
    <cellStyle name="Uwaga 3" xfId="43641" hidden="1"/>
    <cellStyle name="Uwaga 3" xfId="43631" hidden="1"/>
    <cellStyle name="Uwaga 3" xfId="43629" hidden="1"/>
    <cellStyle name="Uwaga 3" xfId="43627" hidden="1"/>
    <cellStyle name="Uwaga 3" xfId="43616" hidden="1"/>
    <cellStyle name="Uwaga 3" xfId="43614" hidden="1"/>
    <cellStyle name="Uwaga 3" xfId="43612" hidden="1"/>
    <cellStyle name="Uwaga 3" xfId="43601" hidden="1"/>
    <cellStyle name="Uwaga 3" xfId="43599" hidden="1"/>
    <cellStyle name="Uwaga 3" xfId="43597" hidden="1"/>
    <cellStyle name="Uwaga 3" xfId="43586" hidden="1"/>
    <cellStyle name="Uwaga 3" xfId="43584" hidden="1"/>
    <cellStyle name="Uwaga 3" xfId="43582" hidden="1"/>
    <cellStyle name="Uwaga 3" xfId="43571" hidden="1"/>
    <cellStyle name="Uwaga 3" xfId="43569" hidden="1"/>
    <cellStyle name="Uwaga 3" xfId="43567" hidden="1"/>
    <cellStyle name="Uwaga 3" xfId="43556" hidden="1"/>
    <cellStyle name="Uwaga 3" xfId="43554" hidden="1"/>
    <cellStyle name="Uwaga 3" xfId="43551" hidden="1"/>
    <cellStyle name="Uwaga 3" xfId="43541" hidden="1"/>
    <cellStyle name="Uwaga 3" xfId="43538" hidden="1"/>
    <cellStyle name="Uwaga 3" xfId="43535" hidden="1"/>
    <cellStyle name="Uwaga 3" xfId="43526" hidden="1"/>
    <cellStyle name="Uwaga 3" xfId="43523" hidden="1"/>
    <cellStyle name="Uwaga 3" xfId="43520" hidden="1"/>
    <cellStyle name="Uwaga 3" xfId="43511" hidden="1"/>
    <cellStyle name="Uwaga 3" xfId="43509" hidden="1"/>
    <cellStyle name="Uwaga 3" xfId="43507" hidden="1"/>
    <cellStyle name="Uwaga 3" xfId="43496" hidden="1"/>
    <cellStyle name="Uwaga 3" xfId="43493" hidden="1"/>
    <cellStyle name="Uwaga 3" xfId="43490" hidden="1"/>
    <cellStyle name="Uwaga 3" xfId="43481" hidden="1"/>
    <cellStyle name="Uwaga 3" xfId="43478" hidden="1"/>
    <cellStyle name="Uwaga 3" xfId="43475" hidden="1"/>
    <cellStyle name="Uwaga 3" xfId="43466" hidden="1"/>
    <cellStyle name="Uwaga 3" xfId="43463" hidden="1"/>
    <cellStyle name="Uwaga 3" xfId="43460" hidden="1"/>
    <cellStyle name="Uwaga 3" xfId="43453" hidden="1"/>
    <cellStyle name="Uwaga 3" xfId="43449" hidden="1"/>
    <cellStyle name="Uwaga 3" xfId="43446" hidden="1"/>
    <cellStyle name="Uwaga 3" xfId="43438" hidden="1"/>
    <cellStyle name="Uwaga 3" xfId="43434" hidden="1"/>
    <cellStyle name="Uwaga 3" xfId="43431" hidden="1"/>
    <cellStyle name="Uwaga 3" xfId="43423" hidden="1"/>
    <cellStyle name="Uwaga 3" xfId="43419" hidden="1"/>
    <cellStyle name="Uwaga 3" xfId="43415" hidden="1"/>
    <cellStyle name="Uwaga 3" xfId="43408" hidden="1"/>
    <cellStyle name="Uwaga 3" xfId="43404" hidden="1"/>
    <cellStyle name="Uwaga 3" xfId="43401" hidden="1"/>
    <cellStyle name="Uwaga 3" xfId="43393" hidden="1"/>
    <cellStyle name="Uwaga 3" xfId="43389" hidden="1"/>
    <cellStyle name="Uwaga 3" xfId="43386" hidden="1"/>
    <cellStyle name="Uwaga 3" xfId="43377" hidden="1"/>
    <cellStyle name="Uwaga 3" xfId="43372" hidden="1"/>
    <cellStyle name="Uwaga 3" xfId="43368" hidden="1"/>
    <cellStyle name="Uwaga 3" xfId="43362" hidden="1"/>
    <cellStyle name="Uwaga 3" xfId="43357" hidden="1"/>
    <cellStyle name="Uwaga 3" xfId="43353" hidden="1"/>
    <cellStyle name="Uwaga 3" xfId="43347" hidden="1"/>
    <cellStyle name="Uwaga 3" xfId="43342" hidden="1"/>
    <cellStyle name="Uwaga 3" xfId="43338" hidden="1"/>
    <cellStyle name="Uwaga 3" xfId="43333" hidden="1"/>
    <cellStyle name="Uwaga 3" xfId="43329" hidden="1"/>
    <cellStyle name="Uwaga 3" xfId="43325" hidden="1"/>
    <cellStyle name="Uwaga 3" xfId="43318" hidden="1"/>
    <cellStyle name="Uwaga 3" xfId="43313" hidden="1"/>
    <cellStyle name="Uwaga 3" xfId="43309" hidden="1"/>
    <cellStyle name="Uwaga 3" xfId="43302" hidden="1"/>
    <cellStyle name="Uwaga 3" xfId="43297" hidden="1"/>
    <cellStyle name="Uwaga 3" xfId="43293" hidden="1"/>
    <cellStyle name="Uwaga 3" xfId="43288" hidden="1"/>
    <cellStyle name="Uwaga 3" xfId="43283" hidden="1"/>
    <cellStyle name="Uwaga 3" xfId="43279" hidden="1"/>
    <cellStyle name="Uwaga 3" xfId="43273" hidden="1"/>
    <cellStyle name="Uwaga 3" xfId="43269" hidden="1"/>
    <cellStyle name="Uwaga 3" xfId="43266" hidden="1"/>
    <cellStyle name="Uwaga 3" xfId="43259" hidden="1"/>
    <cellStyle name="Uwaga 3" xfId="43254" hidden="1"/>
    <cellStyle name="Uwaga 3" xfId="43249" hidden="1"/>
    <cellStyle name="Uwaga 3" xfId="43243" hidden="1"/>
    <cellStyle name="Uwaga 3" xfId="43238" hidden="1"/>
    <cellStyle name="Uwaga 3" xfId="43233" hidden="1"/>
    <cellStyle name="Uwaga 3" xfId="43228" hidden="1"/>
    <cellStyle name="Uwaga 3" xfId="43223" hidden="1"/>
    <cellStyle name="Uwaga 3" xfId="43218" hidden="1"/>
    <cellStyle name="Uwaga 3" xfId="43214" hidden="1"/>
    <cellStyle name="Uwaga 3" xfId="43210" hidden="1"/>
    <cellStyle name="Uwaga 3" xfId="43205" hidden="1"/>
    <cellStyle name="Uwaga 3" xfId="43198" hidden="1"/>
    <cellStyle name="Uwaga 3" xfId="43193" hidden="1"/>
    <cellStyle name="Uwaga 3" xfId="43188" hidden="1"/>
    <cellStyle name="Uwaga 3" xfId="43182" hidden="1"/>
    <cellStyle name="Uwaga 3" xfId="43177" hidden="1"/>
    <cellStyle name="Uwaga 3" xfId="43173" hidden="1"/>
    <cellStyle name="Uwaga 3" xfId="43168" hidden="1"/>
    <cellStyle name="Uwaga 3" xfId="43163" hidden="1"/>
    <cellStyle name="Uwaga 3" xfId="43158" hidden="1"/>
    <cellStyle name="Uwaga 3" xfId="43154" hidden="1"/>
    <cellStyle name="Uwaga 3" xfId="43149" hidden="1"/>
    <cellStyle name="Uwaga 3" xfId="43144" hidden="1"/>
    <cellStyle name="Uwaga 3" xfId="43139" hidden="1"/>
    <cellStyle name="Uwaga 3" xfId="43135" hidden="1"/>
    <cellStyle name="Uwaga 3" xfId="43131" hidden="1"/>
    <cellStyle name="Uwaga 3" xfId="43124" hidden="1"/>
    <cellStyle name="Uwaga 3" xfId="43120" hidden="1"/>
    <cellStyle name="Uwaga 3" xfId="43115" hidden="1"/>
    <cellStyle name="Uwaga 3" xfId="43109" hidden="1"/>
    <cellStyle name="Uwaga 3" xfId="43105" hidden="1"/>
    <cellStyle name="Uwaga 3" xfId="43100" hidden="1"/>
    <cellStyle name="Uwaga 3" xfId="43094" hidden="1"/>
    <cellStyle name="Uwaga 3" xfId="43090" hidden="1"/>
    <cellStyle name="Uwaga 3" xfId="43086" hidden="1"/>
    <cellStyle name="Uwaga 3" xfId="43079" hidden="1"/>
    <cellStyle name="Uwaga 3" xfId="43075" hidden="1"/>
    <cellStyle name="Uwaga 3" xfId="43071" hidden="1"/>
    <cellStyle name="Uwaga 3" xfId="43935" hidden="1"/>
    <cellStyle name="Uwaga 3" xfId="43933" hidden="1"/>
    <cellStyle name="Uwaga 3" xfId="43931" hidden="1"/>
    <cellStyle name="Uwaga 3" xfId="43918" hidden="1"/>
    <cellStyle name="Uwaga 3" xfId="43917" hidden="1"/>
    <cellStyle name="Uwaga 3" xfId="43916" hidden="1"/>
    <cellStyle name="Uwaga 3" xfId="43903" hidden="1"/>
    <cellStyle name="Uwaga 3" xfId="43902" hidden="1"/>
    <cellStyle name="Uwaga 3" xfId="43901" hidden="1"/>
    <cellStyle name="Uwaga 3" xfId="43889" hidden="1"/>
    <cellStyle name="Uwaga 3" xfId="43887" hidden="1"/>
    <cellStyle name="Uwaga 3" xfId="43886" hidden="1"/>
    <cellStyle name="Uwaga 3" xfId="43873" hidden="1"/>
    <cellStyle name="Uwaga 3" xfId="43872" hidden="1"/>
    <cellStyle name="Uwaga 3" xfId="43871" hidden="1"/>
    <cellStyle name="Uwaga 3" xfId="43859" hidden="1"/>
    <cellStyle name="Uwaga 3" xfId="43857" hidden="1"/>
    <cellStyle name="Uwaga 3" xfId="43855" hidden="1"/>
    <cellStyle name="Uwaga 3" xfId="43844" hidden="1"/>
    <cellStyle name="Uwaga 3" xfId="43842" hidden="1"/>
    <cellStyle name="Uwaga 3" xfId="43840" hidden="1"/>
    <cellStyle name="Uwaga 3" xfId="43829" hidden="1"/>
    <cellStyle name="Uwaga 3" xfId="43827" hidden="1"/>
    <cellStyle name="Uwaga 3" xfId="43825" hidden="1"/>
    <cellStyle name="Uwaga 3" xfId="43814" hidden="1"/>
    <cellStyle name="Uwaga 3" xfId="43812" hidden="1"/>
    <cellStyle name="Uwaga 3" xfId="43810" hidden="1"/>
    <cellStyle name="Uwaga 3" xfId="43799" hidden="1"/>
    <cellStyle name="Uwaga 3" xfId="43797" hidden="1"/>
    <cellStyle name="Uwaga 3" xfId="43795" hidden="1"/>
    <cellStyle name="Uwaga 3" xfId="43784" hidden="1"/>
    <cellStyle name="Uwaga 3" xfId="43782" hidden="1"/>
    <cellStyle name="Uwaga 3" xfId="43780" hidden="1"/>
    <cellStyle name="Uwaga 3" xfId="43769" hidden="1"/>
    <cellStyle name="Uwaga 3" xfId="43767" hidden="1"/>
    <cellStyle name="Uwaga 3" xfId="43765" hidden="1"/>
    <cellStyle name="Uwaga 3" xfId="43754" hidden="1"/>
    <cellStyle name="Uwaga 3" xfId="43752" hidden="1"/>
    <cellStyle name="Uwaga 3" xfId="43750" hidden="1"/>
    <cellStyle name="Uwaga 3" xfId="43739" hidden="1"/>
    <cellStyle name="Uwaga 3" xfId="43737" hidden="1"/>
    <cellStyle name="Uwaga 3" xfId="43735" hidden="1"/>
    <cellStyle name="Uwaga 3" xfId="43724" hidden="1"/>
    <cellStyle name="Uwaga 3" xfId="43722" hidden="1"/>
    <cellStyle name="Uwaga 3" xfId="43720" hidden="1"/>
    <cellStyle name="Uwaga 3" xfId="43709" hidden="1"/>
    <cellStyle name="Uwaga 3" xfId="43707" hidden="1"/>
    <cellStyle name="Uwaga 3" xfId="43705" hidden="1"/>
    <cellStyle name="Uwaga 3" xfId="43694" hidden="1"/>
    <cellStyle name="Uwaga 3" xfId="43692" hidden="1"/>
    <cellStyle name="Uwaga 3" xfId="43690" hidden="1"/>
    <cellStyle name="Uwaga 3" xfId="43679" hidden="1"/>
    <cellStyle name="Uwaga 3" xfId="43677" hidden="1"/>
    <cellStyle name="Uwaga 3" xfId="43675" hidden="1"/>
    <cellStyle name="Uwaga 3" xfId="43664" hidden="1"/>
    <cellStyle name="Uwaga 3" xfId="43662" hidden="1"/>
    <cellStyle name="Uwaga 3" xfId="43660" hidden="1"/>
    <cellStyle name="Uwaga 3" xfId="43649" hidden="1"/>
    <cellStyle name="Uwaga 3" xfId="43647" hidden="1"/>
    <cellStyle name="Uwaga 3" xfId="43645" hidden="1"/>
    <cellStyle name="Uwaga 3" xfId="43634" hidden="1"/>
    <cellStyle name="Uwaga 3" xfId="43632" hidden="1"/>
    <cellStyle name="Uwaga 3" xfId="43630" hidden="1"/>
    <cellStyle name="Uwaga 3" xfId="43619" hidden="1"/>
    <cellStyle name="Uwaga 3" xfId="43617" hidden="1"/>
    <cellStyle name="Uwaga 3" xfId="43615" hidden="1"/>
    <cellStyle name="Uwaga 3" xfId="43604" hidden="1"/>
    <cellStyle name="Uwaga 3" xfId="43602" hidden="1"/>
    <cellStyle name="Uwaga 3" xfId="43600" hidden="1"/>
    <cellStyle name="Uwaga 3" xfId="43589" hidden="1"/>
    <cellStyle name="Uwaga 3" xfId="43587" hidden="1"/>
    <cellStyle name="Uwaga 3" xfId="43585" hidden="1"/>
    <cellStyle name="Uwaga 3" xfId="43574" hidden="1"/>
    <cellStyle name="Uwaga 3" xfId="43572" hidden="1"/>
    <cellStyle name="Uwaga 3" xfId="43570" hidden="1"/>
    <cellStyle name="Uwaga 3" xfId="43559" hidden="1"/>
    <cellStyle name="Uwaga 3" xfId="43557" hidden="1"/>
    <cellStyle name="Uwaga 3" xfId="43555" hidden="1"/>
    <cellStyle name="Uwaga 3" xfId="43544" hidden="1"/>
    <cellStyle name="Uwaga 3" xfId="43542" hidden="1"/>
    <cellStyle name="Uwaga 3" xfId="43539" hidden="1"/>
    <cellStyle name="Uwaga 3" xfId="43529" hidden="1"/>
    <cellStyle name="Uwaga 3" xfId="43527" hidden="1"/>
    <cellStyle name="Uwaga 3" xfId="43525" hidden="1"/>
    <cellStyle name="Uwaga 3" xfId="43514" hidden="1"/>
    <cellStyle name="Uwaga 3" xfId="43512" hidden="1"/>
    <cellStyle name="Uwaga 3" xfId="43510" hidden="1"/>
    <cellStyle name="Uwaga 3" xfId="43499" hidden="1"/>
    <cellStyle name="Uwaga 3" xfId="43497" hidden="1"/>
    <cellStyle name="Uwaga 3" xfId="43494" hidden="1"/>
    <cellStyle name="Uwaga 3" xfId="43484" hidden="1"/>
    <cellStyle name="Uwaga 3" xfId="43482" hidden="1"/>
    <cellStyle name="Uwaga 3" xfId="43479" hidden="1"/>
    <cellStyle name="Uwaga 3" xfId="43469" hidden="1"/>
    <cellStyle name="Uwaga 3" xfId="43467" hidden="1"/>
    <cellStyle name="Uwaga 3" xfId="43464" hidden="1"/>
    <cellStyle name="Uwaga 3" xfId="43455" hidden="1"/>
    <cellStyle name="Uwaga 3" xfId="43452" hidden="1"/>
    <cellStyle name="Uwaga 3" xfId="43448" hidden="1"/>
    <cellStyle name="Uwaga 3" xfId="43440" hidden="1"/>
    <cellStyle name="Uwaga 3" xfId="43437" hidden="1"/>
    <cellStyle name="Uwaga 3" xfId="43433" hidden="1"/>
    <cellStyle name="Uwaga 3" xfId="43425" hidden="1"/>
    <cellStyle name="Uwaga 3" xfId="43422" hidden="1"/>
    <cellStyle name="Uwaga 3" xfId="43418" hidden="1"/>
    <cellStyle name="Uwaga 3" xfId="43410" hidden="1"/>
    <cellStyle name="Uwaga 3" xfId="43407" hidden="1"/>
    <cellStyle name="Uwaga 3" xfId="43403" hidden="1"/>
    <cellStyle name="Uwaga 3" xfId="43395" hidden="1"/>
    <cellStyle name="Uwaga 3" xfId="43392" hidden="1"/>
    <cellStyle name="Uwaga 3" xfId="43388" hidden="1"/>
    <cellStyle name="Uwaga 3" xfId="43380" hidden="1"/>
    <cellStyle name="Uwaga 3" xfId="43376" hidden="1"/>
    <cellStyle name="Uwaga 3" xfId="43371" hidden="1"/>
    <cellStyle name="Uwaga 3" xfId="43365" hidden="1"/>
    <cellStyle name="Uwaga 3" xfId="43361" hidden="1"/>
    <cellStyle name="Uwaga 3" xfId="43356" hidden="1"/>
    <cellStyle name="Uwaga 3" xfId="43350" hidden="1"/>
    <cellStyle name="Uwaga 3" xfId="43346" hidden="1"/>
    <cellStyle name="Uwaga 3" xfId="43341" hidden="1"/>
    <cellStyle name="Uwaga 3" xfId="43335" hidden="1"/>
    <cellStyle name="Uwaga 3" xfId="43332" hidden="1"/>
    <cellStyle name="Uwaga 3" xfId="43328" hidden="1"/>
    <cellStyle name="Uwaga 3" xfId="43320" hidden="1"/>
    <cellStyle name="Uwaga 3" xfId="43317" hidden="1"/>
    <cellStyle name="Uwaga 3" xfId="43312" hidden="1"/>
    <cellStyle name="Uwaga 3" xfId="43305" hidden="1"/>
    <cellStyle name="Uwaga 3" xfId="43301" hidden="1"/>
    <cellStyle name="Uwaga 3" xfId="43296" hidden="1"/>
    <cellStyle name="Uwaga 3" xfId="43290" hidden="1"/>
    <cellStyle name="Uwaga 3" xfId="43286" hidden="1"/>
    <cellStyle name="Uwaga 3" xfId="43281" hidden="1"/>
    <cellStyle name="Uwaga 3" xfId="43275" hidden="1"/>
    <cellStyle name="Uwaga 3" xfId="43272" hidden="1"/>
    <cellStyle name="Uwaga 3" xfId="43268" hidden="1"/>
    <cellStyle name="Uwaga 3" xfId="43260" hidden="1"/>
    <cellStyle name="Uwaga 3" xfId="43255" hidden="1"/>
    <cellStyle name="Uwaga 3" xfId="43250" hidden="1"/>
    <cellStyle name="Uwaga 3" xfId="43245" hidden="1"/>
    <cellStyle name="Uwaga 3" xfId="43240" hidden="1"/>
    <cellStyle name="Uwaga 3" xfId="43235" hidden="1"/>
    <cellStyle name="Uwaga 3" xfId="43230" hidden="1"/>
    <cellStyle name="Uwaga 3" xfId="43225" hidden="1"/>
    <cellStyle name="Uwaga 3" xfId="43220" hidden="1"/>
    <cellStyle name="Uwaga 3" xfId="43215" hidden="1"/>
    <cellStyle name="Uwaga 3" xfId="43211" hidden="1"/>
    <cellStyle name="Uwaga 3" xfId="43206" hidden="1"/>
    <cellStyle name="Uwaga 3" xfId="43199" hidden="1"/>
    <cellStyle name="Uwaga 3" xfId="43194" hidden="1"/>
    <cellStyle name="Uwaga 3" xfId="43189" hidden="1"/>
    <cellStyle name="Uwaga 3" xfId="43184" hidden="1"/>
    <cellStyle name="Uwaga 3" xfId="43179" hidden="1"/>
    <cellStyle name="Uwaga 3" xfId="43174" hidden="1"/>
    <cellStyle name="Uwaga 3" xfId="43169" hidden="1"/>
    <cellStyle name="Uwaga 3" xfId="43164" hidden="1"/>
    <cellStyle name="Uwaga 3" xfId="43159" hidden="1"/>
    <cellStyle name="Uwaga 3" xfId="43155" hidden="1"/>
    <cellStyle name="Uwaga 3" xfId="43150" hidden="1"/>
    <cellStyle name="Uwaga 3" xfId="43145" hidden="1"/>
    <cellStyle name="Uwaga 3" xfId="43140" hidden="1"/>
    <cellStyle name="Uwaga 3" xfId="43136" hidden="1"/>
    <cellStyle name="Uwaga 3" xfId="43132" hidden="1"/>
    <cellStyle name="Uwaga 3" xfId="43125" hidden="1"/>
    <cellStyle name="Uwaga 3" xfId="43121" hidden="1"/>
    <cellStyle name="Uwaga 3" xfId="43116" hidden="1"/>
    <cellStyle name="Uwaga 3" xfId="43110" hidden="1"/>
    <cellStyle name="Uwaga 3" xfId="43106" hidden="1"/>
    <cellStyle name="Uwaga 3" xfId="43101" hidden="1"/>
    <cellStyle name="Uwaga 3" xfId="43095" hidden="1"/>
    <cellStyle name="Uwaga 3" xfId="43091" hidden="1"/>
    <cellStyle name="Uwaga 3" xfId="43087" hidden="1"/>
    <cellStyle name="Uwaga 3" xfId="43080" hidden="1"/>
    <cellStyle name="Uwaga 3" xfId="43076" hidden="1"/>
    <cellStyle name="Uwaga 3" xfId="43072" hidden="1"/>
    <cellStyle name="Uwaga 3" xfId="43939" hidden="1"/>
    <cellStyle name="Uwaga 3" xfId="43938" hidden="1"/>
    <cellStyle name="Uwaga 3" xfId="43936" hidden="1"/>
    <cellStyle name="Uwaga 3" xfId="43923" hidden="1"/>
    <cellStyle name="Uwaga 3" xfId="43921" hidden="1"/>
    <cellStyle name="Uwaga 3" xfId="43919" hidden="1"/>
    <cellStyle name="Uwaga 3" xfId="43909" hidden="1"/>
    <cellStyle name="Uwaga 3" xfId="43907" hidden="1"/>
    <cellStyle name="Uwaga 3" xfId="43905" hidden="1"/>
    <cellStyle name="Uwaga 3" xfId="43894" hidden="1"/>
    <cellStyle name="Uwaga 3" xfId="43892" hidden="1"/>
    <cellStyle name="Uwaga 3" xfId="43890" hidden="1"/>
    <cellStyle name="Uwaga 3" xfId="43877" hidden="1"/>
    <cellStyle name="Uwaga 3" xfId="43875" hidden="1"/>
    <cellStyle name="Uwaga 3" xfId="43874" hidden="1"/>
    <cellStyle name="Uwaga 3" xfId="43861" hidden="1"/>
    <cellStyle name="Uwaga 3" xfId="43860" hidden="1"/>
    <cellStyle name="Uwaga 3" xfId="43858" hidden="1"/>
    <cellStyle name="Uwaga 3" xfId="43846" hidden="1"/>
    <cellStyle name="Uwaga 3" xfId="43845" hidden="1"/>
    <cellStyle name="Uwaga 3" xfId="43843" hidden="1"/>
    <cellStyle name="Uwaga 3" xfId="43831" hidden="1"/>
    <cellStyle name="Uwaga 3" xfId="43830" hidden="1"/>
    <cellStyle name="Uwaga 3" xfId="43828" hidden="1"/>
    <cellStyle name="Uwaga 3" xfId="43816" hidden="1"/>
    <cellStyle name="Uwaga 3" xfId="43815" hidden="1"/>
    <cellStyle name="Uwaga 3" xfId="43813" hidden="1"/>
    <cellStyle name="Uwaga 3" xfId="43801" hidden="1"/>
    <cellStyle name="Uwaga 3" xfId="43800" hidden="1"/>
    <cellStyle name="Uwaga 3" xfId="43798" hidden="1"/>
    <cellStyle name="Uwaga 3" xfId="43786" hidden="1"/>
    <cellStyle name="Uwaga 3" xfId="43785" hidden="1"/>
    <cellStyle name="Uwaga 3" xfId="43783" hidden="1"/>
    <cellStyle name="Uwaga 3" xfId="43771" hidden="1"/>
    <cellStyle name="Uwaga 3" xfId="43770" hidden="1"/>
    <cellStyle name="Uwaga 3" xfId="43768" hidden="1"/>
    <cellStyle name="Uwaga 3" xfId="43756" hidden="1"/>
    <cellStyle name="Uwaga 3" xfId="43755" hidden="1"/>
    <cellStyle name="Uwaga 3" xfId="43753" hidden="1"/>
    <cellStyle name="Uwaga 3" xfId="43741" hidden="1"/>
    <cellStyle name="Uwaga 3" xfId="43740" hidden="1"/>
    <cellStyle name="Uwaga 3" xfId="43738" hidden="1"/>
    <cellStyle name="Uwaga 3" xfId="43726" hidden="1"/>
    <cellStyle name="Uwaga 3" xfId="43725" hidden="1"/>
    <cellStyle name="Uwaga 3" xfId="43723" hidden="1"/>
    <cellStyle name="Uwaga 3" xfId="43711" hidden="1"/>
    <cellStyle name="Uwaga 3" xfId="43710" hidden="1"/>
    <cellStyle name="Uwaga 3" xfId="43708" hidden="1"/>
    <cellStyle name="Uwaga 3" xfId="43696" hidden="1"/>
    <cellStyle name="Uwaga 3" xfId="43695" hidden="1"/>
    <cellStyle name="Uwaga 3" xfId="43693" hidden="1"/>
    <cellStyle name="Uwaga 3" xfId="43681" hidden="1"/>
    <cellStyle name="Uwaga 3" xfId="43680" hidden="1"/>
    <cellStyle name="Uwaga 3" xfId="43678" hidden="1"/>
    <cellStyle name="Uwaga 3" xfId="43666" hidden="1"/>
    <cellStyle name="Uwaga 3" xfId="43665" hidden="1"/>
    <cellStyle name="Uwaga 3" xfId="43663" hidden="1"/>
    <cellStyle name="Uwaga 3" xfId="43651" hidden="1"/>
    <cellStyle name="Uwaga 3" xfId="43650" hidden="1"/>
    <cellStyle name="Uwaga 3" xfId="43648" hidden="1"/>
    <cellStyle name="Uwaga 3" xfId="43636" hidden="1"/>
    <cellStyle name="Uwaga 3" xfId="43635" hidden="1"/>
    <cellStyle name="Uwaga 3" xfId="43633" hidden="1"/>
    <cellStyle name="Uwaga 3" xfId="43621" hidden="1"/>
    <cellStyle name="Uwaga 3" xfId="43620" hidden="1"/>
    <cellStyle name="Uwaga 3" xfId="43618" hidden="1"/>
    <cellStyle name="Uwaga 3" xfId="43606" hidden="1"/>
    <cellStyle name="Uwaga 3" xfId="43605" hidden="1"/>
    <cellStyle name="Uwaga 3" xfId="43603" hidden="1"/>
    <cellStyle name="Uwaga 3" xfId="43591" hidden="1"/>
    <cellStyle name="Uwaga 3" xfId="43590" hidden="1"/>
    <cellStyle name="Uwaga 3" xfId="43588" hidden="1"/>
    <cellStyle name="Uwaga 3" xfId="43576" hidden="1"/>
    <cellStyle name="Uwaga 3" xfId="43575" hidden="1"/>
    <cellStyle name="Uwaga 3" xfId="43573" hidden="1"/>
    <cellStyle name="Uwaga 3" xfId="43561" hidden="1"/>
    <cellStyle name="Uwaga 3" xfId="43560" hidden="1"/>
    <cellStyle name="Uwaga 3" xfId="43558" hidden="1"/>
    <cellStyle name="Uwaga 3" xfId="43546" hidden="1"/>
    <cellStyle name="Uwaga 3" xfId="43545" hidden="1"/>
    <cellStyle name="Uwaga 3" xfId="43543" hidden="1"/>
    <cellStyle name="Uwaga 3" xfId="43531" hidden="1"/>
    <cellStyle name="Uwaga 3" xfId="43530" hidden="1"/>
    <cellStyle name="Uwaga 3" xfId="43528" hidden="1"/>
    <cellStyle name="Uwaga 3" xfId="43516" hidden="1"/>
    <cellStyle name="Uwaga 3" xfId="43515" hidden="1"/>
    <cellStyle name="Uwaga 3" xfId="43513" hidden="1"/>
    <cellStyle name="Uwaga 3" xfId="43501" hidden="1"/>
    <cellStyle name="Uwaga 3" xfId="43500" hidden="1"/>
    <cellStyle name="Uwaga 3" xfId="43498" hidden="1"/>
    <cellStyle name="Uwaga 3" xfId="43486" hidden="1"/>
    <cellStyle name="Uwaga 3" xfId="43485" hidden="1"/>
    <cellStyle name="Uwaga 3" xfId="43483" hidden="1"/>
    <cellStyle name="Uwaga 3" xfId="43471" hidden="1"/>
    <cellStyle name="Uwaga 3" xfId="43470" hidden="1"/>
    <cellStyle name="Uwaga 3" xfId="43468" hidden="1"/>
    <cellStyle name="Uwaga 3" xfId="43456" hidden="1"/>
    <cellStyle name="Uwaga 3" xfId="43454" hidden="1"/>
    <cellStyle name="Uwaga 3" xfId="43451" hidden="1"/>
    <cellStyle name="Uwaga 3" xfId="43441" hidden="1"/>
    <cellStyle name="Uwaga 3" xfId="43439" hidden="1"/>
    <cellStyle name="Uwaga 3" xfId="43436" hidden="1"/>
    <cellStyle name="Uwaga 3" xfId="43426" hidden="1"/>
    <cellStyle name="Uwaga 3" xfId="43424" hidden="1"/>
    <cellStyle name="Uwaga 3" xfId="43421" hidden="1"/>
    <cellStyle name="Uwaga 3" xfId="43411" hidden="1"/>
    <cellStyle name="Uwaga 3" xfId="43409" hidden="1"/>
    <cellStyle name="Uwaga 3" xfId="43406" hidden="1"/>
    <cellStyle name="Uwaga 3" xfId="43396" hidden="1"/>
    <cellStyle name="Uwaga 3" xfId="43394" hidden="1"/>
    <cellStyle name="Uwaga 3" xfId="43391" hidden="1"/>
    <cellStyle name="Uwaga 3" xfId="43381" hidden="1"/>
    <cellStyle name="Uwaga 3" xfId="43379" hidden="1"/>
    <cellStyle name="Uwaga 3" xfId="43375" hidden="1"/>
    <cellStyle name="Uwaga 3" xfId="43366" hidden="1"/>
    <cellStyle name="Uwaga 3" xfId="43363" hidden="1"/>
    <cellStyle name="Uwaga 3" xfId="43359" hidden="1"/>
    <cellStyle name="Uwaga 3" xfId="43351" hidden="1"/>
    <cellStyle name="Uwaga 3" xfId="43349" hidden="1"/>
    <cellStyle name="Uwaga 3" xfId="43345" hidden="1"/>
    <cellStyle name="Uwaga 3" xfId="43336" hidden="1"/>
    <cellStyle name="Uwaga 3" xfId="43334" hidden="1"/>
    <cellStyle name="Uwaga 3" xfId="43331" hidden="1"/>
    <cellStyle name="Uwaga 3" xfId="43321" hidden="1"/>
    <cellStyle name="Uwaga 3" xfId="43319" hidden="1"/>
    <cellStyle name="Uwaga 3" xfId="43314" hidden="1"/>
    <cellStyle name="Uwaga 3" xfId="43306" hidden="1"/>
    <cellStyle name="Uwaga 3" xfId="43304" hidden="1"/>
    <cellStyle name="Uwaga 3" xfId="43299" hidden="1"/>
    <cellStyle name="Uwaga 3" xfId="43291" hidden="1"/>
    <cellStyle name="Uwaga 3" xfId="43289" hidden="1"/>
    <cellStyle name="Uwaga 3" xfId="43284" hidden="1"/>
    <cellStyle name="Uwaga 3" xfId="43276" hidden="1"/>
    <cellStyle name="Uwaga 3" xfId="43274" hidden="1"/>
    <cellStyle name="Uwaga 3" xfId="43270" hidden="1"/>
    <cellStyle name="Uwaga 3" xfId="43261" hidden="1"/>
    <cellStyle name="Uwaga 3" xfId="43258" hidden="1"/>
    <cellStyle name="Uwaga 3" xfId="43253" hidden="1"/>
    <cellStyle name="Uwaga 3" xfId="43246" hidden="1"/>
    <cellStyle name="Uwaga 3" xfId="43242" hidden="1"/>
    <cellStyle name="Uwaga 3" xfId="43237" hidden="1"/>
    <cellStyle name="Uwaga 3" xfId="43231" hidden="1"/>
    <cellStyle name="Uwaga 3" xfId="43227" hidden="1"/>
    <cellStyle name="Uwaga 3" xfId="43222" hidden="1"/>
    <cellStyle name="Uwaga 3" xfId="43216" hidden="1"/>
    <cellStyle name="Uwaga 3" xfId="43213" hidden="1"/>
    <cellStyle name="Uwaga 3" xfId="43209" hidden="1"/>
    <cellStyle name="Uwaga 3" xfId="43200" hidden="1"/>
    <cellStyle name="Uwaga 3" xfId="43195" hidden="1"/>
    <cellStyle name="Uwaga 3" xfId="43190" hidden="1"/>
    <cellStyle name="Uwaga 3" xfId="43185" hidden="1"/>
    <cellStyle name="Uwaga 3" xfId="43180" hidden="1"/>
    <cellStyle name="Uwaga 3" xfId="43175" hidden="1"/>
    <cellStyle name="Uwaga 3" xfId="43170" hidden="1"/>
    <cellStyle name="Uwaga 3" xfId="43165" hidden="1"/>
    <cellStyle name="Uwaga 3" xfId="43160" hidden="1"/>
    <cellStyle name="Uwaga 3" xfId="43156" hidden="1"/>
    <cellStyle name="Uwaga 3" xfId="43151" hidden="1"/>
    <cellStyle name="Uwaga 3" xfId="43146" hidden="1"/>
    <cellStyle name="Uwaga 3" xfId="43141" hidden="1"/>
    <cellStyle name="Uwaga 3" xfId="43137" hidden="1"/>
    <cellStyle name="Uwaga 3" xfId="43133" hidden="1"/>
    <cellStyle name="Uwaga 3" xfId="43126" hidden="1"/>
    <cellStyle name="Uwaga 3" xfId="43122" hidden="1"/>
    <cellStyle name="Uwaga 3" xfId="43117" hidden="1"/>
    <cellStyle name="Uwaga 3" xfId="43111" hidden="1"/>
    <cellStyle name="Uwaga 3" xfId="43107" hidden="1"/>
    <cellStyle name="Uwaga 3" xfId="43102" hidden="1"/>
    <cellStyle name="Uwaga 3" xfId="43096" hidden="1"/>
    <cellStyle name="Uwaga 3" xfId="43092" hidden="1"/>
    <cellStyle name="Uwaga 3" xfId="43088" hidden="1"/>
    <cellStyle name="Uwaga 3" xfId="43081" hidden="1"/>
    <cellStyle name="Uwaga 3" xfId="43077" hidden="1"/>
    <cellStyle name="Uwaga 3" xfId="43073" hidden="1"/>
    <cellStyle name="Uwaga 3" xfId="39092" hidden="1"/>
    <cellStyle name="Uwaga 3" xfId="38143" hidden="1"/>
    <cellStyle name="Uwaga 3" xfId="38106" hidden="1"/>
    <cellStyle name="Uwaga 3" xfId="37096" hidden="1"/>
    <cellStyle name="Uwaga 3" xfId="37092" hidden="1"/>
    <cellStyle name="Uwaga 3" xfId="37088" hidden="1"/>
    <cellStyle name="Uwaga 3" xfId="37057" hidden="1"/>
    <cellStyle name="Uwaga 3" xfId="37053" hidden="1"/>
    <cellStyle name="Uwaga 3" xfId="37049" hidden="1"/>
    <cellStyle name="Uwaga 3" xfId="37019" hidden="1"/>
    <cellStyle name="Uwaga 3" xfId="37016" hidden="1"/>
    <cellStyle name="Uwaga 3" xfId="37011" hidden="1"/>
    <cellStyle name="Uwaga 3" xfId="36973" hidden="1"/>
    <cellStyle name="Uwaga 3" xfId="36969" hidden="1"/>
    <cellStyle name="Uwaga 3" xfId="36965" hidden="1"/>
    <cellStyle name="Uwaga 3" xfId="36929" hidden="1"/>
    <cellStyle name="Uwaga 3" xfId="36924" hidden="1"/>
    <cellStyle name="Uwaga 3" xfId="36919" hidden="1"/>
    <cellStyle name="Uwaga 3" xfId="36890" hidden="1"/>
    <cellStyle name="Uwaga 3" xfId="36885" hidden="1"/>
    <cellStyle name="Uwaga 3" xfId="36880" hidden="1"/>
    <cellStyle name="Uwaga 3" xfId="36848" hidden="1"/>
    <cellStyle name="Uwaga 3" xfId="36843" hidden="1"/>
    <cellStyle name="Uwaga 3" xfId="36838" hidden="1"/>
    <cellStyle name="Uwaga 3" xfId="36810" hidden="1"/>
    <cellStyle name="Uwaga 3" xfId="36805" hidden="1"/>
    <cellStyle name="Uwaga 3" xfId="36801" hidden="1"/>
    <cellStyle name="Uwaga 3" xfId="36761" hidden="1"/>
    <cellStyle name="Uwaga 3" xfId="36756" hidden="1"/>
    <cellStyle name="Uwaga 3" xfId="36752" hidden="1"/>
    <cellStyle name="Uwaga 3" xfId="36722" hidden="1"/>
    <cellStyle name="Uwaga 3" xfId="36717" hidden="1"/>
    <cellStyle name="Uwaga 3" xfId="36711" hidden="1"/>
    <cellStyle name="Uwaga 3" xfId="36682" hidden="1"/>
    <cellStyle name="Uwaga 3" xfId="36675" hidden="1"/>
    <cellStyle name="Uwaga 3" xfId="36670" hidden="1"/>
    <cellStyle name="Uwaga 3" xfId="36640" hidden="1"/>
    <cellStyle name="Uwaga 3" xfId="36637" hidden="1"/>
    <cellStyle name="Uwaga 3" xfId="36631" hidden="1"/>
    <cellStyle name="Uwaga 3" xfId="36593" hidden="1"/>
    <cellStyle name="Uwaga 3" xfId="36588" hidden="1"/>
    <cellStyle name="Uwaga 3" xfId="36583" hidden="1"/>
    <cellStyle name="Uwaga 3" xfId="36555" hidden="1"/>
    <cellStyle name="Uwaga 3" xfId="36549" hidden="1"/>
    <cellStyle name="Uwaga 3" xfId="36542" hidden="1"/>
    <cellStyle name="Uwaga 3" xfId="36514" hidden="1"/>
    <cellStyle name="Uwaga 3" xfId="36509" hidden="1"/>
    <cellStyle name="Uwaga 3" xfId="36502" hidden="1"/>
    <cellStyle name="Uwaga 3" xfId="36470" hidden="1"/>
    <cellStyle name="Uwaga 3" xfId="36465" hidden="1"/>
    <cellStyle name="Uwaga 3" xfId="36461" hidden="1"/>
    <cellStyle name="Uwaga 3" xfId="36426" hidden="1"/>
    <cellStyle name="Uwaga 3" xfId="36421" hidden="1"/>
    <cellStyle name="Uwaga 3" xfId="36416" hidden="1"/>
    <cellStyle name="Uwaga 3" xfId="36385" hidden="1"/>
    <cellStyle name="Uwaga 3" xfId="36379" hidden="1"/>
    <cellStyle name="Uwaga 3" xfId="36373" hidden="1"/>
    <cellStyle name="Uwaga 3" xfId="36344" hidden="1"/>
    <cellStyle name="Uwaga 3" xfId="36337" hidden="1"/>
    <cellStyle name="Uwaga 3" xfId="36331" hidden="1"/>
    <cellStyle name="Uwaga 3" xfId="36301" hidden="1"/>
    <cellStyle name="Uwaga 3" xfId="36296" hidden="1"/>
    <cellStyle name="Uwaga 3" xfId="36292" hidden="1"/>
    <cellStyle name="Uwaga 3" xfId="36256" hidden="1"/>
    <cellStyle name="Uwaga 3" xfId="36253" hidden="1"/>
    <cellStyle name="Uwaga 3" xfId="36249" hidden="1"/>
    <cellStyle name="Uwaga 3" xfId="36216" hidden="1"/>
    <cellStyle name="Uwaga 3" xfId="36211" hidden="1"/>
    <cellStyle name="Uwaga 3" xfId="36208" hidden="1"/>
    <cellStyle name="Uwaga 3" xfId="36175" hidden="1"/>
    <cellStyle name="Uwaga 3" xfId="36171" hidden="1"/>
    <cellStyle name="Uwaga 3" xfId="36167" hidden="1"/>
    <cellStyle name="Uwaga 3" xfId="36130" hidden="1"/>
    <cellStyle name="Uwaga 3" xfId="36127" hidden="1"/>
    <cellStyle name="Uwaga 3" xfId="36124" hidden="1"/>
    <cellStyle name="Uwaga 3" xfId="36087" hidden="1"/>
    <cellStyle name="Uwaga 3" xfId="36084" hidden="1"/>
    <cellStyle name="Uwaga 3" xfId="36082" hidden="1"/>
    <cellStyle name="Uwaga 3" xfId="36045" hidden="1"/>
    <cellStyle name="Uwaga 3" xfId="36042" hidden="1"/>
    <cellStyle name="Uwaga 3" xfId="36039" hidden="1"/>
    <cellStyle name="Uwaga 3" xfId="36003" hidden="1"/>
    <cellStyle name="Uwaga 3" xfId="36000" hidden="1"/>
    <cellStyle name="Uwaga 3" xfId="35998" hidden="1"/>
    <cellStyle name="Uwaga 3" xfId="35960" hidden="1"/>
    <cellStyle name="Uwaga 3" xfId="35958" hidden="1"/>
    <cellStyle name="Uwaga 3" xfId="35956" hidden="1"/>
    <cellStyle name="Uwaga 3" xfId="35918" hidden="1"/>
    <cellStyle name="Uwaga 3" xfId="35916" hidden="1"/>
    <cellStyle name="Uwaga 3" xfId="35914" hidden="1"/>
    <cellStyle name="Uwaga 3" xfId="35876" hidden="1"/>
    <cellStyle name="Uwaga 3" xfId="35874" hidden="1"/>
    <cellStyle name="Uwaga 3" xfId="35872" hidden="1"/>
    <cellStyle name="Uwaga 3" xfId="35835" hidden="1"/>
    <cellStyle name="Uwaga 3" xfId="35833" hidden="1"/>
    <cellStyle name="Uwaga 3" xfId="35830" hidden="1"/>
    <cellStyle name="Uwaga 3" xfId="35794" hidden="1"/>
    <cellStyle name="Uwaga 3" xfId="35790" hidden="1"/>
    <cellStyle name="Uwaga 3" xfId="35786" hidden="1"/>
    <cellStyle name="Uwaga 3" xfId="35752" hidden="1"/>
    <cellStyle name="Uwaga 3" xfId="35748" hidden="1"/>
    <cellStyle name="Uwaga 3" xfId="35744" hidden="1"/>
    <cellStyle name="Uwaga 3" xfId="35710" hidden="1"/>
    <cellStyle name="Uwaga 3" xfId="35706" hidden="1"/>
    <cellStyle name="Uwaga 3" xfId="35702" hidden="1"/>
    <cellStyle name="Uwaga 3" xfId="35668" hidden="1"/>
    <cellStyle name="Uwaga 3" xfId="35664" hidden="1"/>
    <cellStyle name="Uwaga 3" xfId="35660" hidden="1"/>
    <cellStyle name="Uwaga 3" xfId="35626" hidden="1"/>
    <cellStyle name="Uwaga 3" xfId="35622" hidden="1"/>
    <cellStyle name="Uwaga 3" xfId="35618" hidden="1"/>
    <cellStyle name="Uwaga 3" xfId="35584" hidden="1"/>
    <cellStyle name="Uwaga 3" xfId="35580" hidden="1"/>
    <cellStyle name="Uwaga 3" xfId="35576" hidden="1"/>
    <cellStyle name="Uwaga 3" xfId="35542" hidden="1"/>
    <cellStyle name="Uwaga 3" xfId="35538" hidden="1"/>
    <cellStyle name="Uwaga 3" xfId="35534" hidden="1"/>
    <cellStyle name="Uwaga 3" xfId="35501" hidden="1"/>
    <cellStyle name="Uwaga 3" xfId="35496" hidden="1"/>
    <cellStyle name="Uwaga 3" xfId="35492" hidden="1"/>
    <cellStyle name="Uwaga 3" xfId="35459" hidden="1"/>
    <cellStyle name="Uwaga 3" xfId="35454" hidden="1"/>
    <cellStyle name="Uwaga 3" xfId="35450" hidden="1"/>
    <cellStyle name="Uwaga 3" xfId="35417" hidden="1"/>
    <cellStyle name="Uwaga 3" xfId="35412" hidden="1"/>
    <cellStyle name="Uwaga 3" xfId="35407" hidden="1"/>
    <cellStyle name="Uwaga 3" xfId="35375" hidden="1"/>
    <cellStyle name="Uwaga 3" xfId="35370" hidden="1"/>
    <cellStyle name="Uwaga 3" xfId="35365" hidden="1"/>
    <cellStyle name="Uwaga 3" xfId="35333" hidden="1"/>
    <cellStyle name="Uwaga 3" xfId="35328" hidden="1"/>
    <cellStyle name="Uwaga 3" xfId="35323" hidden="1"/>
    <cellStyle name="Uwaga 3" xfId="35291" hidden="1"/>
    <cellStyle name="Uwaga 3" xfId="35286" hidden="1"/>
    <cellStyle name="Uwaga 3" xfId="35281" hidden="1"/>
    <cellStyle name="Uwaga 3" xfId="35251" hidden="1"/>
    <cellStyle name="Uwaga 3" xfId="35244" hidden="1"/>
    <cellStyle name="Uwaga 3" xfId="35237" hidden="1"/>
    <cellStyle name="Uwaga 3" xfId="35209" hidden="1"/>
    <cellStyle name="Uwaga 3" xfId="35202" hidden="1"/>
    <cellStyle name="Uwaga 3" xfId="35194" hidden="1"/>
    <cellStyle name="Uwaga 3" xfId="35167" hidden="1"/>
    <cellStyle name="Uwaga 3" xfId="35161" hidden="1"/>
    <cellStyle name="Uwaga 3" xfId="35152" hidden="1"/>
    <cellStyle name="Uwaga 3" xfId="35127" hidden="1"/>
    <cellStyle name="Uwaga 3" xfId="35119" hidden="1"/>
    <cellStyle name="Uwaga 3" xfId="35110" hidden="1"/>
    <cellStyle name="Uwaga 3" xfId="35086" hidden="1"/>
    <cellStyle name="Uwaga 3" xfId="35075" hidden="1"/>
    <cellStyle name="Uwaga 3" xfId="35065" hidden="1"/>
    <cellStyle name="Uwaga 3" xfId="35044" hidden="1"/>
    <cellStyle name="Uwaga 3" xfId="35033" hidden="1"/>
    <cellStyle name="Uwaga 3" xfId="35022" hidden="1"/>
    <cellStyle name="Uwaga 3" xfId="35002" hidden="1"/>
    <cellStyle name="Uwaga 3" xfId="34992" hidden="1"/>
    <cellStyle name="Uwaga 3" xfId="34979" hidden="1"/>
    <cellStyle name="Uwaga 3" xfId="34961" hidden="1"/>
    <cellStyle name="Uwaga 3" xfId="34950" hidden="1"/>
    <cellStyle name="Uwaga 3" xfId="34938" hidden="1"/>
    <cellStyle name="Uwaga 3" xfId="34920" hidden="1"/>
    <cellStyle name="Uwaga 3" xfId="34909" hidden="1"/>
    <cellStyle name="Uwaga 3" xfId="34896" hidden="1"/>
    <cellStyle name="Uwaga 3" xfId="34879" hidden="1"/>
    <cellStyle name="Uwaga 3" xfId="34866" hidden="1"/>
    <cellStyle name="Uwaga 3" xfId="34852" hidden="1"/>
    <cellStyle name="Uwaga 3" xfId="34837" hidden="1"/>
    <cellStyle name="Uwaga 3" xfId="34824" hidden="1"/>
    <cellStyle name="Uwaga 3" xfId="34810" hidden="1"/>
    <cellStyle name="Uwaga 3" xfId="34796" hidden="1"/>
    <cellStyle name="Uwaga 3" xfId="34783" hidden="1"/>
    <cellStyle name="Uwaga 3" xfId="34770" hidden="1"/>
    <cellStyle name="Uwaga 3" xfId="34754" hidden="1"/>
    <cellStyle name="Uwaga 3" xfId="34742" hidden="1"/>
    <cellStyle name="Uwaga 3" xfId="19861" hidden="1"/>
    <cellStyle name="Uwaga 3" xfId="44066" hidden="1"/>
    <cellStyle name="Uwaga 3" xfId="44067" hidden="1"/>
    <cellStyle name="Uwaga 3" xfId="44069" hidden="1"/>
    <cellStyle name="Uwaga 3" xfId="44081" hidden="1"/>
    <cellStyle name="Uwaga 3" xfId="44082" hidden="1"/>
    <cellStyle name="Uwaga 3" xfId="44087" hidden="1"/>
    <cellStyle name="Uwaga 3" xfId="44096" hidden="1"/>
    <cellStyle name="Uwaga 3" xfId="44097" hidden="1"/>
    <cellStyle name="Uwaga 3" xfId="44102" hidden="1"/>
    <cellStyle name="Uwaga 3" xfId="44111" hidden="1"/>
    <cellStyle name="Uwaga 3" xfId="44112" hidden="1"/>
    <cellStyle name="Uwaga 3" xfId="44113" hidden="1"/>
    <cellStyle name="Uwaga 3" xfId="44126" hidden="1"/>
    <cellStyle name="Uwaga 3" xfId="44131" hidden="1"/>
    <cellStyle name="Uwaga 3" xfId="44136" hidden="1"/>
    <cellStyle name="Uwaga 3" xfId="44146" hidden="1"/>
    <cellStyle name="Uwaga 3" xfId="44151" hidden="1"/>
    <cellStyle name="Uwaga 3" xfId="44155" hidden="1"/>
    <cellStyle name="Uwaga 3" xfId="44162" hidden="1"/>
    <cellStyle name="Uwaga 3" xfId="44167" hidden="1"/>
    <cellStyle name="Uwaga 3" xfId="44170" hidden="1"/>
    <cellStyle name="Uwaga 3" xfId="44176" hidden="1"/>
    <cellStyle name="Uwaga 3" xfId="44181" hidden="1"/>
    <cellStyle name="Uwaga 3" xfId="44185" hidden="1"/>
    <cellStyle name="Uwaga 3" xfId="44186" hidden="1"/>
    <cellStyle name="Uwaga 3" xfId="44187" hidden="1"/>
    <cellStyle name="Uwaga 3" xfId="44191" hidden="1"/>
    <cellStyle name="Uwaga 3" xfId="44203" hidden="1"/>
    <cellStyle name="Uwaga 3" xfId="44208" hidden="1"/>
    <cellStyle name="Uwaga 3" xfId="44213" hidden="1"/>
    <cellStyle name="Uwaga 3" xfId="44218" hidden="1"/>
    <cellStyle name="Uwaga 3" xfId="44223" hidden="1"/>
    <cellStyle name="Uwaga 3" xfId="44228" hidden="1"/>
    <cellStyle name="Uwaga 3" xfId="44232" hidden="1"/>
    <cellStyle name="Uwaga 3" xfId="44236" hidden="1"/>
    <cellStyle name="Uwaga 3" xfId="44241" hidden="1"/>
    <cellStyle name="Uwaga 3" xfId="44246" hidden="1"/>
    <cellStyle name="Uwaga 3" xfId="44247" hidden="1"/>
    <cellStyle name="Uwaga 3" xfId="44249" hidden="1"/>
    <cellStyle name="Uwaga 3" xfId="44262" hidden="1"/>
    <cellStyle name="Uwaga 3" xfId="44266" hidden="1"/>
    <cellStyle name="Uwaga 3" xfId="44271" hidden="1"/>
    <cellStyle name="Uwaga 3" xfId="44278" hidden="1"/>
    <cellStyle name="Uwaga 3" xfId="44282" hidden="1"/>
    <cellStyle name="Uwaga 3" xfId="44287" hidden="1"/>
    <cellStyle name="Uwaga 3" xfId="44292" hidden="1"/>
    <cellStyle name="Uwaga 3" xfId="44295" hidden="1"/>
    <cellStyle name="Uwaga 3" xfId="44300" hidden="1"/>
    <cellStyle name="Uwaga 3" xfId="44306" hidden="1"/>
    <cellStyle name="Uwaga 3" xfId="44307" hidden="1"/>
    <cellStyle name="Uwaga 3" xfId="44310" hidden="1"/>
    <cellStyle name="Uwaga 3" xfId="44323" hidden="1"/>
    <cellStyle name="Uwaga 3" xfId="44327" hidden="1"/>
    <cellStyle name="Uwaga 3" xfId="44332" hidden="1"/>
    <cellStyle name="Uwaga 3" xfId="44339" hidden="1"/>
    <cellStyle name="Uwaga 3" xfId="44344" hidden="1"/>
    <cellStyle name="Uwaga 3" xfId="44348" hidden="1"/>
    <cellStyle name="Uwaga 3" xfId="44353" hidden="1"/>
    <cellStyle name="Uwaga 3" xfId="44357" hidden="1"/>
    <cellStyle name="Uwaga 3" xfId="44362" hidden="1"/>
    <cellStyle name="Uwaga 3" xfId="44366" hidden="1"/>
    <cellStyle name="Uwaga 3" xfId="44367" hidden="1"/>
    <cellStyle name="Uwaga 3" xfId="44369" hidden="1"/>
    <cellStyle name="Uwaga 3" xfId="44381" hidden="1"/>
    <cellStyle name="Uwaga 3" xfId="44382" hidden="1"/>
    <cellStyle name="Uwaga 3" xfId="44384" hidden="1"/>
    <cellStyle name="Uwaga 3" xfId="44396" hidden="1"/>
    <cellStyle name="Uwaga 3" xfId="44398" hidden="1"/>
    <cellStyle name="Uwaga 3" xfId="44401" hidden="1"/>
    <cellStyle name="Uwaga 3" xfId="44411" hidden="1"/>
    <cellStyle name="Uwaga 3" xfId="44412" hidden="1"/>
    <cellStyle name="Uwaga 3" xfId="44414" hidden="1"/>
    <cellStyle name="Uwaga 3" xfId="44426" hidden="1"/>
    <cellStyle name="Uwaga 3" xfId="44427" hidden="1"/>
    <cellStyle name="Uwaga 3" xfId="44428" hidden="1"/>
    <cellStyle name="Uwaga 3" xfId="44442" hidden="1"/>
    <cellStyle name="Uwaga 3" xfId="44445" hidden="1"/>
    <cellStyle name="Uwaga 3" xfId="44449" hidden="1"/>
    <cellStyle name="Uwaga 3" xfId="44457" hidden="1"/>
    <cellStyle name="Uwaga 3" xfId="44460" hidden="1"/>
    <cellStyle name="Uwaga 3" xfId="44464" hidden="1"/>
    <cellStyle name="Uwaga 3" xfId="44472" hidden="1"/>
    <cellStyle name="Uwaga 3" xfId="44475" hidden="1"/>
    <cellStyle name="Uwaga 3" xfId="44479" hidden="1"/>
    <cellStyle name="Uwaga 3" xfId="44486" hidden="1"/>
    <cellStyle name="Uwaga 3" xfId="44487" hidden="1"/>
    <cellStyle name="Uwaga 3" xfId="44489" hidden="1"/>
    <cellStyle name="Uwaga 3" xfId="44502" hidden="1"/>
    <cellStyle name="Uwaga 3" xfId="44505" hidden="1"/>
    <cellStyle name="Uwaga 3" xfId="44508" hidden="1"/>
    <cellStyle name="Uwaga 3" xfId="44517" hidden="1"/>
    <cellStyle name="Uwaga 3" xfId="44520" hidden="1"/>
    <cellStyle name="Uwaga 3" xfId="44524" hidden="1"/>
    <cellStyle name="Uwaga 3" xfId="44532" hidden="1"/>
    <cellStyle name="Uwaga 3" xfId="44534" hidden="1"/>
    <cellStyle name="Uwaga 3" xfId="44537" hidden="1"/>
    <cellStyle name="Uwaga 3" xfId="44546" hidden="1"/>
    <cellStyle name="Uwaga 3" xfId="44547" hidden="1"/>
    <cellStyle name="Uwaga 3" xfId="44548" hidden="1"/>
    <cellStyle name="Uwaga 3" xfId="44561" hidden="1"/>
    <cellStyle name="Uwaga 3" xfId="44562" hidden="1"/>
    <cellStyle name="Uwaga 3" xfId="44564" hidden="1"/>
    <cellStyle name="Uwaga 3" xfId="44576" hidden="1"/>
    <cellStyle name="Uwaga 3" xfId="44577" hidden="1"/>
    <cellStyle name="Uwaga 3" xfId="44579" hidden="1"/>
    <cellStyle name="Uwaga 3" xfId="44591" hidden="1"/>
    <cellStyle name="Uwaga 3" xfId="44592" hidden="1"/>
    <cellStyle name="Uwaga 3" xfId="44594" hidden="1"/>
    <cellStyle name="Uwaga 3" xfId="44606" hidden="1"/>
    <cellStyle name="Uwaga 3" xfId="44607" hidden="1"/>
    <cellStyle name="Uwaga 3" xfId="44608" hidden="1"/>
    <cellStyle name="Uwaga 3" xfId="44622" hidden="1"/>
    <cellStyle name="Uwaga 3" xfId="44624" hidden="1"/>
    <cellStyle name="Uwaga 3" xfId="44627" hidden="1"/>
    <cellStyle name="Uwaga 3" xfId="44637" hidden="1"/>
    <cellStyle name="Uwaga 3" xfId="44640" hidden="1"/>
    <cellStyle name="Uwaga 3" xfId="44643" hidden="1"/>
    <cellStyle name="Uwaga 3" xfId="44652" hidden="1"/>
    <cellStyle name="Uwaga 3" xfId="44654" hidden="1"/>
    <cellStyle name="Uwaga 3" xfId="44657" hidden="1"/>
    <cellStyle name="Uwaga 3" xfId="44666" hidden="1"/>
    <cellStyle name="Uwaga 3" xfId="44667" hidden="1"/>
    <cellStyle name="Uwaga 3" xfId="44668" hidden="1"/>
    <cellStyle name="Uwaga 3" xfId="44681" hidden="1"/>
    <cellStyle name="Uwaga 3" xfId="44683" hidden="1"/>
    <cellStyle name="Uwaga 3" xfId="44685" hidden="1"/>
    <cellStyle name="Uwaga 3" xfId="44696" hidden="1"/>
    <cellStyle name="Uwaga 3" xfId="44698" hidden="1"/>
    <cellStyle name="Uwaga 3" xfId="44700" hidden="1"/>
    <cellStyle name="Uwaga 3" xfId="44711" hidden="1"/>
    <cellStyle name="Uwaga 3" xfId="44713" hidden="1"/>
    <cellStyle name="Uwaga 3" xfId="44715" hidden="1"/>
    <cellStyle name="Uwaga 3" xfId="44726" hidden="1"/>
    <cellStyle name="Uwaga 3" xfId="44727" hidden="1"/>
    <cellStyle name="Uwaga 3" xfId="44728" hidden="1"/>
    <cellStyle name="Uwaga 3" xfId="44741" hidden="1"/>
    <cellStyle name="Uwaga 3" xfId="44743" hidden="1"/>
    <cellStyle name="Uwaga 3" xfId="44745" hidden="1"/>
    <cellStyle name="Uwaga 3" xfId="44756" hidden="1"/>
    <cellStyle name="Uwaga 3" xfId="44758" hidden="1"/>
    <cellStyle name="Uwaga 3" xfId="44760" hidden="1"/>
    <cellStyle name="Uwaga 3" xfId="44771" hidden="1"/>
    <cellStyle name="Uwaga 3" xfId="44773" hidden="1"/>
    <cellStyle name="Uwaga 3" xfId="44774" hidden="1"/>
    <cellStyle name="Uwaga 3" xfId="44786" hidden="1"/>
    <cellStyle name="Uwaga 3" xfId="44787" hidden="1"/>
    <cellStyle name="Uwaga 3" xfId="44788" hidden="1"/>
    <cellStyle name="Uwaga 3" xfId="44801" hidden="1"/>
    <cellStyle name="Uwaga 3" xfId="44803" hidden="1"/>
    <cellStyle name="Uwaga 3" xfId="44805" hidden="1"/>
    <cellStyle name="Uwaga 3" xfId="44816" hidden="1"/>
    <cellStyle name="Uwaga 3" xfId="44818" hidden="1"/>
    <cellStyle name="Uwaga 3" xfId="44820" hidden="1"/>
    <cellStyle name="Uwaga 3" xfId="44831" hidden="1"/>
    <cellStyle name="Uwaga 3" xfId="44833" hidden="1"/>
    <cellStyle name="Uwaga 3" xfId="44835" hidden="1"/>
    <cellStyle name="Uwaga 3" xfId="44846" hidden="1"/>
    <cellStyle name="Uwaga 3" xfId="44847" hidden="1"/>
    <cellStyle name="Uwaga 3" xfId="44849" hidden="1"/>
    <cellStyle name="Uwaga 3" xfId="44860" hidden="1"/>
    <cellStyle name="Uwaga 3" xfId="44862" hidden="1"/>
    <cellStyle name="Uwaga 3" xfId="44863" hidden="1"/>
    <cellStyle name="Uwaga 3" xfId="44872" hidden="1"/>
    <cellStyle name="Uwaga 3" xfId="44875" hidden="1"/>
    <cellStyle name="Uwaga 3" xfId="44877" hidden="1"/>
    <cellStyle name="Uwaga 3" xfId="44888" hidden="1"/>
    <cellStyle name="Uwaga 3" xfId="44890" hidden="1"/>
    <cellStyle name="Uwaga 3" xfId="44892" hidden="1"/>
    <cellStyle name="Uwaga 3" xfId="44904" hidden="1"/>
    <cellStyle name="Uwaga 3" xfId="44906" hidden="1"/>
    <cellStyle name="Uwaga 3" xfId="44908" hidden="1"/>
    <cellStyle name="Uwaga 3" xfId="44916" hidden="1"/>
    <cellStyle name="Uwaga 3" xfId="44918" hidden="1"/>
    <cellStyle name="Uwaga 3" xfId="44921" hidden="1"/>
    <cellStyle name="Uwaga 3" xfId="44911" hidden="1"/>
    <cellStyle name="Uwaga 3" xfId="44910" hidden="1"/>
    <cellStyle name="Uwaga 3" xfId="44909" hidden="1"/>
    <cellStyle name="Uwaga 3" xfId="44896" hidden="1"/>
    <cellStyle name="Uwaga 3" xfId="44895" hidden="1"/>
    <cellStyle name="Uwaga 3" xfId="44894" hidden="1"/>
    <cellStyle name="Uwaga 3" xfId="44881" hidden="1"/>
    <cellStyle name="Uwaga 3" xfId="44880" hidden="1"/>
    <cellStyle name="Uwaga 3" xfId="44879" hidden="1"/>
    <cellStyle name="Uwaga 3" xfId="44866" hidden="1"/>
    <cellStyle name="Uwaga 3" xfId="44865" hidden="1"/>
    <cellStyle name="Uwaga 3" xfId="44864" hidden="1"/>
    <cellStyle name="Uwaga 3" xfId="44851" hidden="1"/>
    <cellStyle name="Uwaga 3" xfId="44850" hidden="1"/>
    <cellStyle name="Uwaga 3" xfId="44848" hidden="1"/>
    <cellStyle name="Uwaga 3" xfId="44837" hidden="1"/>
    <cellStyle name="Uwaga 3" xfId="44834" hidden="1"/>
    <cellStyle name="Uwaga 3" xfId="44832" hidden="1"/>
    <cellStyle name="Uwaga 3" xfId="44822" hidden="1"/>
    <cellStyle name="Uwaga 3" xfId="44819" hidden="1"/>
    <cellStyle name="Uwaga 3" xfId="44817" hidden="1"/>
    <cellStyle name="Uwaga 3" xfId="44807" hidden="1"/>
    <cellStyle name="Uwaga 3" xfId="44804" hidden="1"/>
    <cellStyle name="Uwaga 3" xfId="44802" hidden="1"/>
    <cellStyle name="Uwaga 3" xfId="44792" hidden="1"/>
    <cellStyle name="Uwaga 3" xfId="44790" hidden="1"/>
    <cellStyle name="Uwaga 3" xfId="44789" hidden="1"/>
    <cellStyle name="Uwaga 3" xfId="44777" hidden="1"/>
    <cellStyle name="Uwaga 3" xfId="44775" hidden="1"/>
    <cellStyle name="Uwaga 3" xfId="44772" hidden="1"/>
    <cellStyle name="Uwaga 3" xfId="44762" hidden="1"/>
    <cellStyle name="Uwaga 3" xfId="44759" hidden="1"/>
    <cellStyle name="Uwaga 3" xfId="44757" hidden="1"/>
    <cellStyle name="Uwaga 3" xfId="44747" hidden="1"/>
    <cellStyle name="Uwaga 3" xfId="44744" hidden="1"/>
    <cellStyle name="Uwaga 3" xfId="44742" hidden="1"/>
    <cellStyle name="Uwaga 3" xfId="44732" hidden="1"/>
    <cellStyle name="Uwaga 3" xfId="44730" hidden="1"/>
    <cellStyle name="Uwaga 3" xfId="44729" hidden="1"/>
    <cellStyle name="Uwaga 3" xfId="44717" hidden="1"/>
    <cellStyle name="Uwaga 3" xfId="44714" hidden="1"/>
    <cellStyle name="Uwaga 3" xfId="44712" hidden="1"/>
    <cellStyle name="Uwaga 3" xfId="44702" hidden="1"/>
    <cellStyle name="Uwaga 3" xfId="44699" hidden="1"/>
    <cellStyle name="Uwaga 3" xfId="44697" hidden="1"/>
    <cellStyle name="Uwaga 3" xfId="44687" hidden="1"/>
    <cellStyle name="Uwaga 3" xfId="44684" hidden="1"/>
    <cellStyle name="Uwaga 3" xfId="44682" hidden="1"/>
    <cellStyle name="Uwaga 3" xfId="44672" hidden="1"/>
    <cellStyle name="Uwaga 3" xfId="44670" hidden="1"/>
    <cellStyle name="Uwaga 3" xfId="44669" hidden="1"/>
    <cellStyle name="Uwaga 3" xfId="44656" hidden="1"/>
    <cellStyle name="Uwaga 3" xfId="44653" hidden="1"/>
    <cellStyle name="Uwaga 3" xfId="44651" hidden="1"/>
    <cellStyle name="Uwaga 3" xfId="44641" hidden="1"/>
    <cellStyle name="Uwaga 3" xfId="44638" hidden="1"/>
    <cellStyle name="Uwaga 3" xfId="44636" hidden="1"/>
    <cellStyle name="Uwaga 3" xfId="44626" hidden="1"/>
    <cellStyle name="Uwaga 3" xfId="44623" hidden="1"/>
    <cellStyle name="Uwaga 3" xfId="44621" hidden="1"/>
    <cellStyle name="Uwaga 3" xfId="44612" hidden="1"/>
    <cellStyle name="Uwaga 3" xfId="44610" hidden="1"/>
    <cellStyle name="Uwaga 3" xfId="44609"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9" hidden="1"/>
    <cellStyle name="Uwaga 3" xfId="44536" hidden="1"/>
    <cellStyle name="Uwaga 3" xfId="44533" hidden="1"/>
    <cellStyle name="Uwaga 3" xfId="44531" hidden="1"/>
    <cellStyle name="Uwaga 3" xfId="44521" hidden="1"/>
    <cellStyle name="Uwaga 3" xfId="44518" hidden="1"/>
    <cellStyle name="Uwaga 3" xfId="44516" hidden="1"/>
    <cellStyle name="Uwaga 3" xfId="44506" hidden="1"/>
    <cellStyle name="Uwaga 3" xfId="44503" hidden="1"/>
    <cellStyle name="Uwaga 3" xfId="44501" hidden="1"/>
    <cellStyle name="Uwaga 3" xfId="44492" hidden="1"/>
    <cellStyle name="Uwaga 3" xfId="44490" hidden="1"/>
    <cellStyle name="Uwaga 3" xfId="44488" hidden="1"/>
    <cellStyle name="Uwaga 3" xfId="44476" hidden="1"/>
    <cellStyle name="Uwaga 3" xfId="44473" hidden="1"/>
    <cellStyle name="Uwaga 3" xfId="44471" hidden="1"/>
    <cellStyle name="Uwaga 3" xfId="44461" hidden="1"/>
    <cellStyle name="Uwaga 3" xfId="44458" hidden="1"/>
    <cellStyle name="Uwaga 3" xfId="44456" hidden="1"/>
    <cellStyle name="Uwaga 3" xfId="44446" hidden="1"/>
    <cellStyle name="Uwaga 3" xfId="44443" hidden="1"/>
    <cellStyle name="Uwaga 3" xfId="44441" hidden="1"/>
    <cellStyle name="Uwaga 3" xfId="44434" hidden="1"/>
    <cellStyle name="Uwaga 3" xfId="44431" hidden="1"/>
    <cellStyle name="Uwaga 3" xfId="44429" hidden="1"/>
    <cellStyle name="Uwaga 3" xfId="44419" hidden="1"/>
    <cellStyle name="Uwaga 3" xfId="44416" hidden="1"/>
    <cellStyle name="Uwaga 3" xfId="44413" hidden="1"/>
    <cellStyle name="Uwaga 3" xfId="44404" hidden="1"/>
    <cellStyle name="Uwaga 3" xfId="44400" hidden="1"/>
    <cellStyle name="Uwaga 3" xfId="44397" hidden="1"/>
    <cellStyle name="Uwaga 3" xfId="44389" hidden="1"/>
    <cellStyle name="Uwaga 3" xfId="44386" hidden="1"/>
    <cellStyle name="Uwaga 3" xfId="44383" hidden="1"/>
    <cellStyle name="Uwaga 3" xfId="44374" hidden="1"/>
    <cellStyle name="Uwaga 3" xfId="44371" hidden="1"/>
    <cellStyle name="Uwaga 3" xfId="44368" hidden="1"/>
    <cellStyle name="Uwaga 3" xfId="44358" hidden="1"/>
    <cellStyle name="Uwaga 3" xfId="44354" hidden="1"/>
    <cellStyle name="Uwaga 3" xfId="44351" hidden="1"/>
    <cellStyle name="Uwaga 3" xfId="44342" hidden="1"/>
    <cellStyle name="Uwaga 3" xfId="44338" hidden="1"/>
    <cellStyle name="Uwaga 3" xfId="44336" hidden="1"/>
    <cellStyle name="Uwaga 3" xfId="44328" hidden="1"/>
    <cellStyle name="Uwaga 3" xfId="44324" hidden="1"/>
    <cellStyle name="Uwaga 3" xfId="44321" hidden="1"/>
    <cellStyle name="Uwaga 3" xfId="44314" hidden="1"/>
    <cellStyle name="Uwaga 3" xfId="44311" hidden="1"/>
    <cellStyle name="Uwaga 3" xfId="44308" hidden="1"/>
    <cellStyle name="Uwaga 3" xfId="44299" hidden="1"/>
    <cellStyle name="Uwaga 3" xfId="44294" hidden="1"/>
    <cellStyle name="Uwaga 3" xfId="44291" hidden="1"/>
    <cellStyle name="Uwaga 3" xfId="44284" hidden="1"/>
    <cellStyle name="Uwaga 3" xfId="44279" hidden="1"/>
    <cellStyle name="Uwaga 3" xfId="44276" hidden="1"/>
    <cellStyle name="Uwaga 3" xfId="44269" hidden="1"/>
    <cellStyle name="Uwaga 3" xfId="44264" hidden="1"/>
    <cellStyle name="Uwaga 3" xfId="44261" hidden="1"/>
    <cellStyle name="Uwaga 3" xfId="44255" hidden="1"/>
    <cellStyle name="Uwaga 3" xfId="44251" hidden="1"/>
    <cellStyle name="Uwaga 3" xfId="44248" hidden="1"/>
    <cellStyle name="Uwaga 3" xfId="44240" hidden="1"/>
    <cellStyle name="Uwaga 3" xfId="44235" hidden="1"/>
    <cellStyle name="Uwaga 3" xfId="44231" hidden="1"/>
    <cellStyle name="Uwaga 3" xfId="44225" hidden="1"/>
    <cellStyle name="Uwaga 3" xfId="44220" hidden="1"/>
    <cellStyle name="Uwaga 3" xfId="44216" hidden="1"/>
    <cellStyle name="Uwaga 3" xfId="44210" hidden="1"/>
    <cellStyle name="Uwaga 3" xfId="44205" hidden="1"/>
    <cellStyle name="Uwaga 3" xfId="44201" hidden="1"/>
    <cellStyle name="Uwaga 3" xfId="44196" hidden="1"/>
    <cellStyle name="Uwaga 3" xfId="44192" hidden="1"/>
    <cellStyle name="Uwaga 3" xfId="44188" hidden="1"/>
    <cellStyle name="Uwaga 3" xfId="44180" hidden="1"/>
    <cellStyle name="Uwaga 3" xfId="44175" hidden="1"/>
    <cellStyle name="Uwaga 3" xfId="44171" hidden="1"/>
    <cellStyle name="Uwaga 3" xfId="44165" hidden="1"/>
    <cellStyle name="Uwaga 3" xfId="44160" hidden="1"/>
    <cellStyle name="Uwaga 3" xfId="44156" hidden="1"/>
    <cellStyle name="Uwaga 3" xfId="44150" hidden="1"/>
    <cellStyle name="Uwaga 3" xfId="44145" hidden="1"/>
    <cellStyle name="Uwaga 3" xfId="44141" hidden="1"/>
    <cellStyle name="Uwaga 3" xfId="44137" hidden="1"/>
    <cellStyle name="Uwaga 3" xfId="44132" hidden="1"/>
    <cellStyle name="Uwaga 3" xfId="44127" hidden="1"/>
    <cellStyle name="Uwaga 3" xfId="44122" hidden="1"/>
    <cellStyle name="Uwaga 3" xfId="44118" hidden="1"/>
    <cellStyle name="Uwaga 3" xfId="44114" hidden="1"/>
    <cellStyle name="Uwaga 3" xfId="44107" hidden="1"/>
    <cellStyle name="Uwaga 3" xfId="44103" hidden="1"/>
    <cellStyle name="Uwaga 3" xfId="44098" hidden="1"/>
    <cellStyle name="Uwaga 3" xfId="44092" hidden="1"/>
    <cellStyle name="Uwaga 3" xfId="44088" hidden="1"/>
    <cellStyle name="Uwaga 3" xfId="44083" hidden="1"/>
    <cellStyle name="Uwaga 3" xfId="44077" hidden="1"/>
    <cellStyle name="Uwaga 3" xfId="44073" hidden="1"/>
    <cellStyle name="Uwaga 3" xfId="44068" hidden="1"/>
    <cellStyle name="Uwaga 3" xfId="44062" hidden="1"/>
    <cellStyle name="Uwaga 3" xfId="44058" hidden="1"/>
    <cellStyle name="Uwaga 3" xfId="44054" hidden="1"/>
    <cellStyle name="Uwaga 3" xfId="44914" hidden="1"/>
    <cellStyle name="Uwaga 3" xfId="44913" hidden="1"/>
    <cellStyle name="Uwaga 3" xfId="44912" hidden="1"/>
    <cellStyle name="Uwaga 3" xfId="44899" hidden="1"/>
    <cellStyle name="Uwaga 3" xfId="44898" hidden="1"/>
    <cellStyle name="Uwaga 3" xfId="44897" hidden="1"/>
    <cellStyle name="Uwaga 3" xfId="44884" hidden="1"/>
    <cellStyle name="Uwaga 3" xfId="44883" hidden="1"/>
    <cellStyle name="Uwaga 3" xfId="44882" hidden="1"/>
    <cellStyle name="Uwaga 3" xfId="44869" hidden="1"/>
    <cellStyle name="Uwaga 3" xfId="44868" hidden="1"/>
    <cellStyle name="Uwaga 3" xfId="44867" hidden="1"/>
    <cellStyle name="Uwaga 3" xfId="44854" hidden="1"/>
    <cellStyle name="Uwaga 3" xfId="44853" hidden="1"/>
    <cellStyle name="Uwaga 3" xfId="44852" hidden="1"/>
    <cellStyle name="Uwaga 3" xfId="44840" hidden="1"/>
    <cellStyle name="Uwaga 3" xfId="44838" hidden="1"/>
    <cellStyle name="Uwaga 3" xfId="44836" hidden="1"/>
    <cellStyle name="Uwaga 3" xfId="44825" hidden="1"/>
    <cellStyle name="Uwaga 3" xfId="44823" hidden="1"/>
    <cellStyle name="Uwaga 3" xfId="44821" hidden="1"/>
    <cellStyle name="Uwaga 3" xfId="44810" hidden="1"/>
    <cellStyle name="Uwaga 3" xfId="44808" hidden="1"/>
    <cellStyle name="Uwaga 3" xfId="44806" hidden="1"/>
    <cellStyle name="Uwaga 3" xfId="44795" hidden="1"/>
    <cellStyle name="Uwaga 3" xfId="44793" hidden="1"/>
    <cellStyle name="Uwaga 3" xfId="44791" hidden="1"/>
    <cellStyle name="Uwaga 3" xfId="44780" hidden="1"/>
    <cellStyle name="Uwaga 3" xfId="44778" hidden="1"/>
    <cellStyle name="Uwaga 3" xfId="44776" hidden="1"/>
    <cellStyle name="Uwaga 3" xfId="44765" hidden="1"/>
    <cellStyle name="Uwaga 3" xfId="44763" hidden="1"/>
    <cellStyle name="Uwaga 3" xfId="44761" hidden="1"/>
    <cellStyle name="Uwaga 3" xfId="44750" hidden="1"/>
    <cellStyle name="Uwaga 3" xfId="44748" hidden="1"/>
    <cellStyle name="Uwaga 3" xfId="44746" hidden="1"/>
    <cellStyle name="Uwaga 3" xfId="44735" hidden="1"/>
    <cellStyle name="Uwaga 3" xfId="44733" hidden="1"/>
    <cellStyle name="Uwaga 3" xfId="44731" hidden="1"/>
    <cellStyle name="Uwaga 3" xfId="44720" hidden="1"/>
    <cellStyle name="Uwaga 3" xfId="44718" hidden="1"/>
    <cellStyle name="Uwaga 3" xfId="44716" hidden="1"/>
    <cellStyle name="Uwaga 3" xfId="44705" hidden="1"/>
    <cellStyle name="Uwaga 3" xfId="44703" hidden="1"/>
    <cellStyle name="Uwaga 3" xfId="44701" hidden="1"/>
    <cellStyle name="Uwaga 3" xfId="44690" hidden="1"/>
    <cellStyle name="Uwaga 3" xfId="44688" hidden="1"/>
    <cellStyle name="Uwaga 3" xfId="44686" hidden="1"/>
    <cellStyle name="Uwaga 3" xfId="44675" hidden="1"/>
    <cellStyle name="Uwaga 3" xfId="44673" hidden="1"/>
    <cellStyle name="Uwaga 3" xfId="44671" hidden="1"/>
    <cellStyle name="Uwaga 3" xfId="44660" hidden="1"/>
    <cellStyle name="Uwaga 3" xfId="44658" hidden="1"/>
    <cellStyle name="Uwaga 3" xfId="44655" hidden="1"/>
    <cellStyle name="Uwaga 3" xfId="44645" hidden="1"/>
    <cellStyle name="Uwaga 3" xfId="44642" hidden="1"/>
    <cellStyle name="Uwaga 3" xfId="44639" hidden="1"/>
    <cellStyle name="Uwaga 3" xfId="44630" hidden="1"/>
    <cellStyle name="Uwaga 3" xfId="44628" hidden="1"/>
    <cellStyle name="Uwaga 3" xfId="44625"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5" hidden="1"/>
    <cellStyle name="Uwaga 3" xfId="44525" hidden="1"/>
    <cellStyle name="Uwaga 3" xfId="44522" hidden="1"/>
    <cellStyle name="Uwaga 3" xfId="44519" hidden="1"/>
    <cellStyle name="Uwaga 3" xfId="44510" hidden="1"/>
    <cellStyle name="Uwaga 3" xfId="44507" hidden="1"/>
    <cellStyle name="Uwaga 3" xfId="44504" hidden="1"/>
    <cellStyle name="Uwaga 3" xfId="44495" hidden="1"/>
    <cellStyle name="Uwaga 3" xfId="44493" hidden="1"/>
    <cellStyle name="Uwaga 3" xfId="44491" hidden="1"/>
    <cellStyle name="Uwaga 3" xfId="44480" hidden="1"/>
    <cellStyle name="Uwaga 3" xfId="44477" hidden="1"/>
    <cellStyle name="Uwaga 3" xfId="44474" hidden="1"/>
    <cellStyle name="Uwaga 3" xfId="44465" hidden="1"/>
    <cellStyle name="Uwaga 3" xfId="44462" hidden="1"/>
    <cellStyle name="Uwaga 3" xfId="44459" hidden="1"/>
    <cellStyle name="Uwaga 3" xfId="44450" hidden="1"/>
    <cellStyle name="Uwaga 3" xfId="44447" hidden="1"/>
    <cellStyle name="Uwaga 3" xfId="44444" hidden="1"/>
    <cellStyle name="Uwaga 3" xfId="44437" hidden="1"/>
    <cellStyle name="Uwaga 3" xfId="44433" hidden="1"/>
    <cellStyle name="Uwaga 3" xfId="44430" hidden="1"/>
    <cellStyle name="Uwaga 3" xfId="44422" hidden="1"/>
    <cellStyle name="Uwaga 3" xfId="44418" hidden="1"/>
    <cellStyle name="Uwaga 3" xfId="44415" hidden="1"/>
    <cellStyle name="Uwaga 3" xfId="44407" hidden="1"/>
    <cellStyle name="Uwaga 3" xfId="44403" hidden="1"/>
    <cellStyle name="Uwaga 3" xfId="44399" hidden="1"/>
    <cellStyle name="Uwaga 3" xfId="44392" hidden="1"/>
    <cellStyle name="Uwaga 3" xfId="44388" hidden="1"/>
    <cellStyle name="Uwaga 3" xfId="44385" hidden="1"/>
    <cellStyle name="Uwaga 3" xfId="44377" hidden="1"/>
    <cellStyle name="Uwaga 3" xfId="44373" hidden="1"/>
    <cellStyle name="Uwaga 3" xfId="44370" hidden="1"/>
    <cellStyle name="Uwaga 3" xfId="44361" hidden="1"/>
    <cellStyle name="Uwaga 3" xfId="44356" hidden="1"/>
    <cellStyle name="Uwaga 3" xfId="44352" hidden="1"/>
    <cellStyle name="Uwaga 3" xfId="44346" hidden="1"/>
    <cellStyle name="Uwaga 3" xfId="44341" hidden="1"/>
    <cellStyle name="Uwaga 3" xfId="44337" hidden="1"/>
    <cellStyle name="Uwaga 3" xfId="44331" hidden="1"/>
    <cellStyle name="Uwaga 3" xfId="44326" hidden="1"/>
    <cellStyle name="Uwaga 3" xfId="44322" hidden="1"/>
    <cellStyle name="Uwaga 3" xfId="44317" hidden="1"/>
    <cellStyle name="Uwaga 3" xfId="44313" hidden="1"/>
    <cellStyle name="Uwaga 3" xfId="44309" hidden="1"/>
    <cellStyle name="Uwaga 3" xfId="44302" hidden="1"/>
    <cellStyle name="Uwaga 3" xfId="44297" hidden="1"/>
    <cellStyle name="Uwaga 3" xfId="44293" hidden="1"/>
    <cellStyle name="Uwaga 3" xfId="44286" hidden="1"/>
    <cellStyle name="Uwaga 3" xfId="44281" hidden="1"/>
    <cellStyle name="Uwaga 3" xfId="44277" hidden="1"/>
    <cellStyle name="Uwaga 3" xfId="44272" hidden="1"/>
    <cellStyle name="Uwaga 3" xfId="44267" hidden="1"/>
    <cellStyle name="Uwaga 3" xfId="44263" hidden="1"/>
    <cellStyle name="Uwaga 3" xfId="44257" hidden="1"/>
    <cellStyle name="Uwaga 3" xfId="44253" hidden="1"/>
    <cellStyle name="Uwaga 3" xfId="44250" hidden="1"/>
    <cellStyle name="Uwaga 3" xfId="44243" hidden="1"/>
    <cellStyle name="Uwaga 3" xfId="44238" hidden="1"/>
    <cellStyle name="Uwaga 3" xfId="44233" hidden="1"/>
    <cellStyle name="Uwaga 3" xfId="44227" hidden="1"/>
    <cellStyle name="Uwaga 3" xfId="44222" hidden="1"/>
    <cellStyle name="Uwaga 3" xfId="44217" hidden="1"/>
    <cellStyle name="Uwaga 3" xfId="44212" hidden="1"/>
    <cellStyle name="Uwaga 3" xfId="44207" hidden="1"/>
    <cellStyle name="Uwaga 3" xfId="44202" hidden="1"/>
    <cellStyle name="Uwaga 3" xfId="44198" hidden="1"/>
    <cellStyle name="Uwaga 3" xfId="44194" hidden="1"/>
    <cellStyle name="Uwaga 3" xfId="44189" hidden="1"/>
    <cellStyle name="Uwaga 3" xfId="44182" hidden="1"/>
    <cellStyle name="Uwaga 3" xfId="44177" hidden="1"/>
    <cellStyle name="Uwaga 3" xfId="44172" hidden="1"/>
    <cellStyle name="Uwaga 3" xfId="44166" hidden="1"/>
    <cellStyle name="Uwaga 3" xfId="44161" hidden="1"/>
    <cellStyle name="Uwaga 3" xfId="44157" hidden="1"/>
    <cellStyle name="Uwaga 3" xfId="44152" hidden="1"/>
    <cellStyle name="Uwaga 3" xfId="44147" hidden="1"/>
    <cellStyle name="Uwaga 3" xfId="44142" hidden="1"/>
    <cellStyle name="Uwaga 3" xfId="44138" hidden="1"/>
    <cellStyle name="Uwaga 3" xfId="44133" hidden="1"/>
    <cellStyle name="Uwaga 3" xfId="44128" hidden="1"/>
    <cellStyle name="Uwaga 3" xfId="44123" hidden="1"/>
    <cellStyle name="Uwaga 3" xfId="44119" hidden="1"/>
    <cellStyle name="Uwaga 3" xfId="44115" hidden="1"/>
    <cellStyle name="Uwaga 3" xfId="44108" hidden="1"/>
    <cellStyle name="Uwaga 3" xfId="44104" hidden="1"/>
    <cellStyle name="Uwaga 3" xfId="44099" hidden="1"/>
    <cellStyle name="Uwaga 3" xfId="44093" hidden="1"/>
    <cellStyle name="Uwaga 3" xfId="44089" hidden="1"/>
    <cellStyle name="Uwaga 3" xfId="44084" hidden="1"/>
    <cellStyle name="Uwaga 3" xfId="44078" hidden="1"/>
    <cellStyle name="Uwaga 3" xfId="44074" hidden="1"/>
    <cellStyle name="Uwaga 3" xfId="44070" hidden="1"/>
    <cellStyle name="Uwaga 3" xfId="44063" hidden="1"/>
    <cellStyle name="Uwaga 3" xfId="44059" hidden="1"/>
    <cellStyle name="Uwaga 3" xfId="44055" hidden="1"/>
    <cellStyle name="Uwaga 3" xfId="44919" hidden="1"/>
    <cellStyle name="Uwaga 3" xfId="44917" hidden="1"/>
    <cellStyle name="Uwaga 3" xfId="44915" hidden="1"/>
    <cellStyle name="Uwaga 3" xfId="44902" hidden="1"/>
    <cellStyle name="Uwaga 3" xfId="44901" hidden="1"/>
    <cellStyle name="Uwaga 3" xfId="44900" hidden="1"/>
    <cellStyle name="Uwaga 3" xfId="44887" hidden="1"/>
    <cellStyle name="Uwaga 3" xfId="44886" hidden="1"/>
    <cellStyle name="Uwaga 3" xfId="44885" hidden="1"/>
    <cellStyle name="Uwaga 3" xfId="44873" hidden="1"/>
    <cellStyle name="Uwaga 3" xfId="44871" hidden="1"/>
    <cellStyle name="Uwaga 3" xfId="44870" hidden="1"/>
    <cellStyle name="Uwaga 3" xfId="44857" hidden="1"/>
    <cellStyle name="Uwaga 3" xfId="44856" hidden="1"/>
    <cellStyle name="Uwaga 3" xfId="44855" hidden="1"/>
    <cellStyle name="Uwaga 3" xfId="44843" hidden="1"/>
    <cellStyle name="Uwaga 3" xfId="44841" hidden="1"/>
    <cellStyle name="Uwaga 3" xfId="44839" hidden="1"/>
    <cellStyle name="Uwaga 3" xfId="44828" hidden="1"/>
    <cellStyle name="Uwaga 3" xfId="44826" hidden="1"/>
    <cellStyle name="Uwaga 3" xfId="44824" hidden="1"/>
    <cellStyle name="Uwaga 3" xfId="44813" hidden="1"/>
    <cellStyle name="Uwaga 3" xfId="44811" hidden="1"/>
    <cellStyle name="Uwaga 3" xfId="44809" hidden="1"/>
    <cellStyle name="Uwaga 3" xfId="44798" hidden="1"/>
    <cellStyle name="Uwaga 3" xfId="44796" hidden="1"/>
    <cellStyle name="Uwaga 3" xfId="44794" hidden="1"/>
    <cellStyle name="Uwaga 3" xfId="44783" hidden="1"/>
    <cellStyle name="Uwaga 3" xfId="44781" hidden="1"/>
    <cellStyle name="Uwaga 3" xfId="44779" hidden="1"/>
    <cellStyle name="Uwaga 3" xfId="44768" hidden="1"/>
    <cellStyle name="Uwaga 3" xfId="44766" hidden="1"/>
    <cellStyle name="Uwaga 3" xfId="44764" hidden="1"/>
    <cellStyle name="Uwaga 3" xfId="44753" hidden="1"/>
    <cellStyle name="Uwaga 3" xfId="44751" hidden="1"/>
    <cellStyle name="Uwaga 3" xfId="44749" hidden="1"/>
    <cellStyle name="Uwaga 3" xfId="44738" hidden="1"/>
    <cellStyle name="Uwaga 3" xfId="44736" hidden="1"/>
    <cellStyle name="Uwaga 3" xfId="44734" hidden="1"/>
    <cellStyle name="Uwaga 3" xfId="44723" hidden="1"/>
    <cellStyle name="Uwaga 3" xfId="44721" hidden="1"/>
    <cellStyle name="Uwaga 3" xfId="44719" hidden="1"/>
    <cellStyle name="Uwaga 3" xfId="44708" hidden="1"/>
    <cellStyle name="Uwaga 3" xfId="44706" hidden="1"/>
    <cellStyle name="Uwaga 3" xfId="44704" hidden="1"/>
    <cellStyle name="Uwaga 3" xfId="44693" hidden="1"/>
    <cellStyle name="Uwaga 3" xfId="44691" hidden="1"/>
    <cellStyle name="Uwaga 3" xfId="44689" hidden="1"/>
    <cellStyle name="Uwaga 3" xfId="44678" hidden="1"/>
    <cellStyle name="Uwaga 3" xfId="44676" hidden="1"/>
    <cellStyle name="Uwaga 3" xfId="44674" hidden="1"/>
    <cellStyle name="Uwaga 3" xfId="44663" hidden="1"/>
    <cellStyle name="Uwaga 3" xfId="44661" hidden="1"/>
    <cellStyle name="Uwaga 3" xfId="44659" hidden="1"/>
    <cellStyle name="Uwaga 3" xfId="44648" hidden="1"/>
    <cellStyle name="Uwaga 3" xfId="44646" hidden="1"/>
    <cellStyle name="Uwaga 3" xfId="44644" hidden="1"/>
    <cellStyle name="Uwaga 3" xfId="44633" hidden="1"/>
    <cellStyle name="Uwaga 3" xfId="44631" hidden="1"/>
    <cellStyle name="Uwaga 3" xfId="44629" hidden="1"/>
    <cellStyle name="Uwaga 3" xfId="44618" hidden="1"/>
    <cellStyle name="Uwaga 3" xfId="44616" hidden="1"/>
    <cellStyle name="Uwaga 3" xfId="44614" hidden="1"/>
    <cellStyle name="Uwaga 3" xfId="44603" hidden="1"/>
    <cellStyle name="Uwaga 3" xfId="44601" hidden="1"/>
    <cellStyle name="Uwaga 3" xfId="44599" hidden="1"/>
    <cellStyle name="Uwaga 3" xfId="44588" hidden="1"/>
    <cellStyle name="Uwaga 3" xfId="44586" hidden="1"/>
    <cellStyle name="Uwaga 3" xfId="44584" hidden="1"/>
    <cellStyle name="Uwaga 3" xfId="44573" hidden="1"/>
    <cellStyle name="Uwaga 3" xfId="44571" hidden="1"/>
    <cellStyle name="Uwaga 3" xfId="44569" hidden="1"/>
    <cellStyle name="Uwaga 3" xfId="44558" hidden="1"/>
    <cellStyle name="Uwaga 3" xfId="44556" hidden="1"/>
    <cellStyle name="Uwaga 3" xfId="44554" hidden="1"/>
    <cellStyle name="Uwaga 3" xfId="44543" hidden="1"/>
    <cellStyle name="Uwaga 3" xfId="44541" hidden="1"/>
    <cellStyle name="Uwaga 3" xfId="44539" hidden="1"/>
    <cellStyle name="Uwaga 3" xfId="44528" hidden="1"/>
    <cellStyle name="Uwaga 3" xfId="44526" hidden="1"/>
    <cellStyle name="Uwaga 3" xfId="44523" hidden="1"/>
    <cellStyle name="Uwaga 3" xfId="44513" hidden="1"/>
    <cellStyle name="Uwaga 3" xfId="44511" hidden="1"/>
    <cellStyle name="Uwaga 3" xfId="44509" hidden="1"/>
    <cellStyle name="Uwaga 3" xfId="44498" hidden="1"/>
    <cellStyle name="Uwaga 3" xfId="44496" hidden="1"/>
    <cellStyle name="Uwaga 3" xfId="44494" hidden="1"/>
    <cellStyle name="Uwaga 3" xfId="44483" hidden="1"/>
    <cellStyle name="Uwaga 3" xfId="44481" hidden="1"/>
    <cellStyle name="Uwaga 3" xfId="44478" hidden="1"/>
    <cellStyle name="Uwaga 3" xfId="44468" hidden="1"/>
    <cellStyle name="Uwaga 3" xfId="44466" hidden="1"/>
    <cellStyle name="Uwaga 3" xfId="44463" hidden="1"/>
    <cellStyle name="Uwaga 3" xfId="44453" hidden="1"/>
    <cellStyle name="Uwaga 3" xfId="44451" hidden="1"/>
    <cellStyle name="Uwaga 3" xfId="44448" hidden="1"/>
    <cellStyle name="Uwaga 3" xfId="44439" hidden="1"/>
    <cellStyle name="Uwaga 3" xfId="44436" hidden="1"/>
    <cellStyle name="Uwaga 3" xfId="44432" hidden="1"/>
    <cellStyle name="Uwaga 3" xfId="44424" hidden="1"/>
    <cellStyle name="Uwaga 3" xfId="44421" hidden="1"/>
    <cellStyle name="Uwaga 3" xfId="44417" hidden="1"/>
    <cellStyle name="Uwaga 3" xfId="44409" hidden="1"/>
    <cellStyle name="Uwaga 3" xfId="44406" hidden="1"/>
    <cellStyle name="Uwaga 3" xfId="44402" hidden="1"/>
    <cellStyle name="Uwaga 3" xfId="44394" hidden="1"/>
    <cellStyle name="Uwaga 3" xfId="44391" hidden="1"/>
    <cellStyle name="Uwaga 3" xfId="44387" hidden="1"/>
    <cellStyle name="Uwaga 3" xfId="44379" hidden="1"/>
    <cellStyle name="Uwaga 3" xfId="44376" hidden="1"/>
    <cellStyle name="Uwaga 3" xfId="44372" hidden="1"/>
    <cellStyle name="Uwaga 3" xfId="44364" hidden="1"/>
    <cellStyle name="Uwaga 3" xfId="44360" hidden="1"/>
    <cellStyle name="Uwaga 3" xfId="44355" hidden="1"/>
    <cellStyle name="Uwaga 3" xfId="44349" hidden="1"/>
    <cellStyle name="Uwaga 3" xfId="44345" hidden="1"/>
    <cellStyle name="Uwaga 3" xfId="44340" hidden="1"/>
    <cellStyle name="Uwaga 3" xfId="44334" hidden="1"/>
    <cellStyle name="Uwaga 3" xfId="44330" hidden="1"/>
    <cellStyle name="Uwaga 3" xfId="44325" hidden="1"/>
    <cellStyle name="Uwaga 3" xfId="44319" hidden="1"/>
    <cellStyle name="Uwaga 3" xfId="44316" hidden="1"/>
    <cellStyle name="Uwaga 3" xfId="44312" hidden="1"/>
    <cellStyle name="Uwaga 3" xfId="44304" hidden="1"/>
    <cellStyle name="Uwaga 3" xfId="44301" hidden="1"/>
    <cellStyle name="Uwaga 3" xfId="44296" hidden="1"/>
    <cellStyle name="Uwaga 3" xfId="44289" hidden="1"/>
    <cellStyle name="Uwaga 3" xfId="44285" hidden="1"/>
    <cellStyle name="Uwaga 3" xfId="44280" hidden="1"/>
    <cellStyle name="Uwaga 3" xfId="44274" hidden="1"/>
    <cellStyle name="Uwaga 3" xfId="44270" hidden="1"/>
    <cellStyle name="Uwaga 3" xfId="44265" hidden="1"/>
    <cellStyle name="Uwaga 3" xfId="44259" hidden="1"/>
    <cellStyle name="Uwaga 3" xfId="44256" hidden="1"/>
    <cellStyle name="Uwaga 3" xfId="44252" hidden="1"/>
    <cellStyle name="Uwaga 3" xfId="44244" hidden="1"/>
    <cellStyle name="Uwaga 3" xfId="44239" hidden="1"/>
    <cellStyle name="Uwaga 3" xfId="44234" hidden="1"/>
    <cellStyle name="Uwaga 3" xfId="44229" hidden="1"/>
    <cellStyle name="Uwaga 3" xfId="44224" hidden="1"/>
    <cellStyle name="Uwaga 3" xfId="44219" hidden="1"/>
    <cellStyle name="Uwaga 3" xfId="44214" hidden="1"/>
    <cellStyle name="Uwaga 3" xfId="44209" hidden="1"/>
    <cellStyle name="Uwaga 3" xfId="44204" hidden="1"/>
    <cellStyle name="Uwaga 3" xfId="44199" hidden="1"/>
    <cellStyle name="Uwaga 3" xfId="44195" hidden="1"/>
    <cellStyle name="Uwaga 3" xfId="44190" hidden="1"/>
    <cellStyle name="Uwaga 3" xfId="44183" hidden="1"/>
    <cellStyle name="Uwaga 3" xfId="44178" hidden="1"/>
    <cellStyle name="Uwaga 3" xfId="44173" hidden="1"/>
    <cellStyle name="Uwaga 3" xfId="44168" hidden="1"/>
    <cellStyle name="Uwaga 3" xfId="44163" hidden="1"/>
    <cellStyle name="Uwaga 3" xfId="44158" hidden="1"/>
    <cellStyle name="Uwaga 3" xfId="44153" hidden="1"/>
    <cellStyle name="Uwaga 3" xfId="44148" hidden="1"/>
    <cellStyle name="Uwaga 3" xfId="44143" hidden="1"/>
    <cellStyle name="Uwaga 3" xfId="44139" hidden="1"/>
    <cellStyle name="Uwaga 3" xfId="44134" hidden="1"/>
    <cellStyle name="Uwaga 3" xfId="44129" hidden="1"/>
    <cellStyle name="Uwaga 3" xfId="44124" hidden="1"/>
    <cellStyle name="Uwaga 3" xfId="44120" hidden="1"/>
    <cellStyle name="Uwaga 3" xfId="44116" hidden="1"/>
    <cellStyle name="Uwaga 3" xfId="44109" hidden="1"/>
    <cellStyle name="Uwaga 3" xfId="44105" hidden="1"/>
    <cellStyle name="Uwaga 3" xfId="44100" hidden="1"/>
    <cellStyle name="Uwaga 3" xfId="44094" hidden="1"/>
    <cellStyle name="Uwaga 3" xfId="44090" hidden="1"/>
    <cellStyle name="Uwaga 3" xfId="44085" hidden="1"/>
    <cellStyle name="Uwaga 3" xfId="44079" hidden="1"/>
    <cellStyle name="Uwaga 3" xfId="44075" hidden="1"/>
    <cellStyle name="Uwaga 3" xfId="44071" hidden="1"/>
    <cellStyle name="Uwaga 3" xfId="44064" hidden="1"/>
    <cellStyle name="Uwaga 3" xfId="44060" hidden="1"/>
    <cellStyle name="Uwaga 3" xfId="44056" hidden="1"/>
    <cellStyle name="Uwaga 3" xfId="44923" hidden="1"/>
    <cellStyle name="Uwaga 3" xfId="44922" hidden="1"/>
    <cellStyle name="Uwaga 3" xfId="44920" hidden="1"/>
    <cellStyle name="Uwaga 3" xfId="44907" hidden="1"/>
    <cellStyle name="Uwaga 3" xfId="44905" hidden="1"/>
    <cellStyle name="Uwaga 3" xfId="44903" hidden="1"/>
    <cellStyle name="Uwaga 3" xfId="44893" hidden="1"/>
    <cellStyle name="Uwaga 3" xfId="44891" hidden="1"/>
    <cellStyle name="Uwaga 3" xfId="44889" hidden="1"/>
    <cellStyle name="Uwaga 3" xfId="44878" hidden="1"/>
    <cellStyle name="Uwaga 3" xfId="44876" hidden="1"/>
    <cellStyle name="Uwaga 3" xfId="44874" hidden="1"/>
    <cellStyle name="Uwaga 3" xfId="44861" hidden="1"/>
    <cellStyle name="Uwaga 3" xfId="44859" hidden="1"/>
    <cellStyle name="Uwaga 3" xfId="44858" hidden="1"/>
    <cellStyle name="Uwaga 3" xfId="44845" hidden="1"/>
    <cellStyle name="Uwaga 3" xfId="44844" hidden="1"/>
    <cellStyle name="Uwaga 3" xfId="44842" hidden="1"/>
    <cellStyle name="Uwaga 3" xfId="44830" hidden="1"/>
    <cellStyle name="Uwaga 3" xfId="44829" hidden="1"/>
    <cellStyle name="Uwaga 3" xfId="44827" hidden="1"/>
    <cellStyle name="Uwaga 3" xfId="44815" hidden="1"/>
    <cellStyle name="Uwaga 3" xfId="44814" hidden="1"/>
    <cellStyle name="Uwaga 3" xfId="44812" hidden="1"/>
    <cellStyle name="Uwaga 3" xfId="44800" hidden="1"/>
    <cellStyle name="Uwaga 3" xfId="44799" hidden="1"/>
    <cellStyle name="Uwaga 3" xfId="44797" hidden="1"/>
    <cellStyle name="Uwaga 3" xfId="44785" hidden="1"/>
    <cellStyle name="Uwaga 3" xfId="44784" hidden="1"/>
    <cellStyle name="Uwaga 3" xfId="44782" hidden="1"/>
    <cellStyle name="Uwaga 3" xfId="44770" hidden="1"/>
    <cellStyle name="Uwaga 3" xfId="44769" hidden="1"/>
    <cellStyle name="Uwaga 3" xfId="44767" hidden="1"/>
    <cellStyle name="Uwaga 3" xfId="44755" hidden="1"/>
    <cellStyle name="Uwaga 3" xfId="44754" hidden="1"/>
    <cellStyle name="Uwaga 3" xfId="44752" hidden="1"/>
    <cellStyle name="Uwaga 3" xfId="44740" hidden="1"/>
    <cellStyle name="Uwaga 3" xfId="44739" hidden="1"/>
    <cellStyle name="Uwaga 3" xfId="44737" hidden="1"/>
    <cellStyle name="Uwaga 3" xfId="44725" hidden="1"/>
    <cellStyle name="Uwaga 3" xfId="44724" hidden="1"/>
    <cellStyle name="Uwaga 3" xfId="44722" hidden="1"/>
    <cellStyle name="Uwaga 3" xfId="44710" hidden="1"/>
    <cellStyle name="Uwaga 3" xfId="44709" hidden="1"/>
    <cellStyle name="Uwaga 3" xfId="44707" hidden="1"/>
    <cellStyle name="Uwaga 3" xfId="44695" hidden="1"/>
    <cellStyle name="Uwaga 3" xfId="44694" hidden="1"/>
    <cellStyle name="Uwaga 3" xfId="44692" hidden="1"/>
    <cellStyle name="Uwaga 3" xfId="44680" hidden="1"/>
    <cellStyle name="Uwaga 3" xfId="44679" hidden="1"/>
    <cellStyle name="Uwaga 3" xfId="44677" hidden="1"/>
    <cellStyle name="Uwaga 3" xfId="44665" hidden="1"/>
    <cellStyle name="Uwaga 3" xfId="44664" hidden="1"/>
    <cellStyle name="Uwaga 3" xfId="44662" hidden="1"/>
    <cellStyle name="Uwaga 3" xfId="44650" hidden="1"/>
    <cellStyle name="Uwaga 3" xfId="44649" hidden="1"/>
    <cellStyle name="Uwaga 3" xfId="44647" hidden="1"/>
    <cellStyle name="Uwaga 3" xfId="44635" hidden="1"/>
    <cellStyle name="Uwaga 3" xfId="44634" hidden="1"/>
    <cellStyle name="Uwaga 3" xfId="44632" hidden="1"/>
    <cellStyle name="Uwaga 3" xfId="44620" hidden="1"/>
    <cellStyle name="Uwaga 3" xfId="44619" hidden="1"/>
    <cellStyle name="Uwaga 3" xfId="44617" hidden="1"/>
    <cellStyle name="Uwaga 3" xfId="44605" hidden="1"/>
    <cellStyle name="Uwaga 3" xfId="44604" hidden="1"/>
    <cellStyle name="Uwaga 3" xfId="44602" hidden="1"/>
    <cellStyle name="Uwaga 3" xfId="44590" hidden="1"/>
    <cellStyle name="Uwaga 3" xfId="44589" hidden="1"/>
    <cellStyle name="Uwaga 3" xfId="44587" hidden="1"/>
    <cellStyle name="Uwaga 3" xfId="44575" hidden="1"/>
    <cellStyle name="Uwaga 3" xfId="44574" hidden="1"/>
    <cellStyle name="Uwaga 3" xfId="44572" hidden="1"/>
    <cellStyle name="Uwaga 3" xfId="44560" hidden="1"/>
    <cellStyle name="Uwaga 3" xfId="44559" hidden="1"/>
    <cellStyle name="Uwaga 3" xfId="44557" hidden="1"/>
    <cellStyle name="Uwaga 3" xfId="44545" hidden="1"/>
    <cellStyle name="Uwaga 3" xfId="44544" hidden="1"/>
    <cellStyle name="Uwaga 3" xfId="44542" hidden="1"/>
    <cellStyle name="Uwaga 3" xfId="44530" hidden="1"/>
    <cellStyle name="Uwaga 3" xfId="44529" hidden="1"/>
    <cellStyle name="Uwaga 3" xfId="44527" hidden="1"/>
    <cellStyle name="Uwaga 3" xfId="44515" hidden="1"/>
    <cellStyle name="Uwaga 3" xfId="44514" hidden="1"/>
    <cellStyle name="Uwaga 3" xfId="44512" hidden="1"/>
    <cellStyle name="Uwaga 3" xfId="44500" hidden="1"/>
    <cellStyle name="Uwaga 3" xfId="44499" hidden="1"/>
    <cellStyle name="Uwaga 3" xfId="44497" hidden="1"/>
    <cellStyle name="Uwaga 3" xfId="44485" hidden="1"/>
    <cellStyle name="Uwaga 3" xfId="44484" hidden="1"/>
    <cellStyle name="Uwaga 3" xfId="44482" hidden="1"/>
    <cellStyle name="Uwaga 3" xfId="44470" hidden="1"/>
    <cellStyle name="Uwaga 3" xfId="44469" hidden="1"/>
    <cellStyle name="Uwaga 3" xfId="44467" hidden="1"/>
    <cellStyle name="Uwaga 3" xfId="44455" hidden="1"/>
    <cellStyle name="Uwaga 3" xfId="44454" hidden="1"/>
    <cellStyle name="Uwaga 3" xfId="44452" hidden="1"/>
    <cellStyle name="Uwaga 3" xfId="44440" hidden="1"/>
    <cellStyle name="Uwaga 3" xfId="44438" hidden="1"/>
    <cellStyle name="Uwaga 3" xfId="44435" hidden="1"/>
    <cellStyle name="Uwaga 3" xfId="44425" hidden="1"/>
    <cellStyle name="Uwaga 3" xfId="44423" hidden="1"/>
    <cellStyle name="Uwaga 3" xfId="44420" hidden="1"/>
    <cellStyle name="Uwaga 3" xfId="44410" hidden="1"/>
    <cellStyle name="Uwaga 3" xfId="44408" hidden="1"/>
    <cellStyle name="Uwaga 3" xfId="44405" hidden="1"/>
    <cellStyle name="Uwaga 3" xfId="44395" hidden="1"/>
    <cellStyle name="Uwaga 3" xfId="44393" hidden="1"/>
    <cellStyle name="Uwaga 3" xfId="44390" hidden="1"/>
    <cellStyle name="Uwaga 3" xfId="44380" hidden="1"/>
    <cellStyle name="Uwaga 3" xfId="44378" hidden="1"/>
    <cellStyle name="Uwaga 3" xfId="44375" hidden="1"/>
    <cellStyle name="Uwaga 3" xfId="44365" hidden="1"/>
    <cellStyle name="Uwaga 3" xfId="44363" hidden="1"/>
    <cellStyle name="Uwaga 3" xfId="44359" hidden="1"/>
    <cellStyle name="Uwaga 3" xfId="44350" hidden="1"/>
    <cellStyle name="Uwaga 3" xfId="44347" hidden="1"/>
    <cellStyle name="Uwaga 3" xfId="44343" hidden="1"/>
    <cellStyle name="Uwaga 3" xfId="44335" hidden="1"/>
    <cellStyle name="Uwaga 3" xfId="44333" hidden="1"/>
    <cellStyle name="Uwaga 3" xfId="44329" hidden="1"/>
    <cellStyle name="Uwaga 3" xfId="44320" hidden="1"/>
    <cellStyle name="Uwaga 3" xfId="44318" hidden="1"/>
    <cellStyle name="Uwaga 3" xfId="44315" hidden="1"/>
    <cellStyle name="Uwaga 3" xfId="44305" hidden="1"/>
    <cellStyle name="Uwaga 3" xfId="44303" hidden="1"/>
    <cellStyle name="Uwaga 3" xfId="44298" hidden="1"/>
    <cellStyle name="Uwaga 3" xfId="44290" hidden="1"/>
    <cellStyle name="Uwaga 3" xfId="44288" hidden="1"/>
    <cellStyle name="Uwaga 3" xfId="44283" hidden="1"/>
    <cellStyle name="Uwaga 3" xfId="44275" hidden="1"/>
    <cellStyle name="Uwaga 3" xfId="44273" hidden="1"/>
    <cellStyle name="Uwaga 3" xfId="44268" hidden="1"/>
    <cellStyle name="Uwaga 3" xfId="44260" hidden="1"/>
    <cellStyle name="Uwaga 3" xfId="44258" hidden="1"/>
    <cellStyle name="Uwaga 3" xfId="44254" hidden="1"/>
    <cellStyle name="Uwaga 3" xfId="44245" hidden="1"/>
    <cellStyle name="Uwaga 3" xfId="44242" hidden="1"/>
    <cellStyle name="Uwaga 3" xfId="44237" hidden="1"/>
    <cellStyle name="Uwaga 3" xfId="44230" hidden="1"/>
    <cellStyle name="Uwaga 3" xfId="44226" hidden="1"/>
    <cellStyle name="Uwaga 3" xfId="44221" hidden="1"/>
    <cellStyle name="Uwaga 3" xfId="44215" hidden="1"/>
    <cellStyle name="Uwaga 3" xfId="44211" hidden="1"/>
    <cellStyle name="Uwaga 3" xfId="44206" hidden="1"/>
    <cellStyle name="Uwaga 3" xfId="44200" hidden="1"/>
    <cellStyle name="Uwaga 3" xfId="44197" hidden="1"/>
    <cellStyle name="Uwaga 3" xfId="44193" hidden="1"/>
    <cellStyle name="Uwaga 3" xfId="44184" hidden="1"/>
    <cellStyle name="Uwaga 3" xfId="44179" hidden="1"/>
    <cellStyle name="Uwaga 3" xfId="44174" hidden="1"/>
    <cellStyle name="Uwaga 3" xfId="44169" hidden="1"/>
    <cellStyle name="Uwaga 3" xfId="44164" hidden="1"/>
    <cellStyle name="Uwaga 3" xfId="44159" hidden="1"/>
    <cellStyle name="Uwaga 3" xfId="44154" hidden="1"/>
    <cellStyle name="Uwaga 3" xfId="44149" hidden="1"/>
    <cellStyle name="Uwaga 3" xfId="44144" hidden="1"/>
    <cellStyle name="Uwaga 3" xfId="44140" hidden="1"/>
    <cellStyle name="Uwaga 3" xfId="44135" hidden="1"/>
    <cellStyle name="Uwaga 3" xfId="44130" hidden="1"/>
    <cellStyle name="Uwaga 3" xfId="44125" hidden="1"/>
    <cellStyle name="Uwaga 3" xfId="44121" hidden="1"/>
    <cellStyle name="Uwaga 3" xfId="44117" hidden="1"/>
    <cellStyle name="Uwaga 3" xfId="44110" hidden="1"/>
    <cellStyle name="Uwaga 3" xfId="44106" hidden="1"/>
    <cellStyle name="Uwaga 3" xfId="44101" hidden="1"/>
    <cellStyle name="Uwaga 3" xfId="44095" hidden="1"/>
    <cellStyle name="Uwaga 3" xfId="44091" hidden="1"/>
    <cellStyle name="Uwaga 3" xfId="44086" hidden="1"/>
    <cellStyle name="Uwaga 3" xfId="44080" hidden="1"/>
    <cellStyle name="Uwaga 3" xfId="44076" hidden="1"/>
    <cellStyle name="Uwaga 3" xfId="44072" hidden="1"/>
    <cellStyle name="Uwaga 3" xfId="44065" hidden="1"/>
    <cellStyle name="Uwaga 3" xfId="44061" hidden="1"/>
    <cellStyle name="Uwaga 3" xfId="44057" hidden="1"/>
    <cellStyle name="Uwaga 3" xfId="40078" hidden="1"/>
    <cellStyle name="Uwaga 3" xfId="39129" hidden="1"/>
    <cellStyle name="Uwaga 3" xfId="39093" hidden="1"/>
    <cellStyle name="Uwaga 3" xfId="37106" hidden="1"/>
    <cellStyle name="Uwaga 3" xfId="37101" hidden="1"/>
    <cellStyle name="Uwaga 3" xfId="37097" hidden="1"/>
    <cellStyle name="Uwaga 3" xfId="37067" hidden="1"/>
    <cellStyle name="Uwaga 3" xfId="37062" hidden="1"/>
    <cellStyle name="Uwaga 3" xfId="37058" hidden="1"/>
    <cellStyle name="Uwaga 3" xfId="37028" hidden="1"/>
    <cellStyle name="Uwaga 3" xfId="37025" hidden="1"/>
    <cellStyle name="Uwaga 3" xfId="37020" hidden="1"/>
    <cellStyle name="Uwaga 3" xfId="36980" hidden="1"/>
    <cellStyle name="Uwaga 3" xfId="36977" hidden="1"/>
    <cellStyle name="Uwaga 3" xfId="36974" hidden="1"/>
    <cellStyle name="Uwaga 3" xfId="36937" hidden="1"/>
    <cellStyle name="Uwaga 3" xfId="36933" hidden="1"/>
    <cellStyle name="Uwaga 3" xfId="36928" hidden="1"/>
    <cellStyle name="Uwaga 3" xfId="36899" hidden="1"/>
    <cellStyle name="Uwaga 3" xfId="36894" hidden="1"/>
    <cellStyle name="Uwaga 3" xfId="36889" hidden="1"/>
    <cellStyle name="Uwaga 3" xfId="36857" hidden="1"/>
    <cellStyle name="Uwaga 3" xfId="36852" hidden="1"/>
    <cellStyle name="Uwaga 3" xfId="36847" hidden="1"/>
    <cellStyle name="Uwaga 3" xfId="36816" hidden="1"/>
    <cellStyle name="Uwaga 3" xfId="36812" hidden="1"/>
    <cellStyle name="Uwaga 3" xfId="36809" hidden="1"/>
    <cellStyle name="Uwaga 3" xfId="36769" hidden="1"/>
    <cellStyle name="Uwaga 3" xfId="36765" hidden="1"/>
    <cellStyle name="Uwaga 3" xfId="36760" hidden="1"/>
    <cellStyle name="Uwaga 3" xfId="36729" hidden="1"/>
    <cellStyle name="Uwaga 3" xfId="36726" hidden="1"/>
    <cellStyle name="Uwaga 3" xfId="36720" hidden="1"/>
    <cellStyle name="Uwaga 3" xfId="36689" hidden="1"/>
    <cellStyle name="Uwaga 3" xfId="36684" hidden="1"/>
    <cellStyle name="Uwaga 3" xfId="36679" hidden="1"/>
    <cellStyle name="Uwaga 3" xfId="36646" hidden="1"/>
    <cellStyle name="Uwaga 3" xfId="36643" hidden="1"/>
    <cellStyle name="Uwaga 3" xfId="36639" hidden="1"/>
    <cellStyle name="Uwaga 3" xfId="36600" hidden="1"/>
    <cellStyle name="Uwaga 3" xfId="36595" hidden="1"/>
    <cellStyle name="Uwaga 3" xfId="36591" hidden="1"/>
    <cellStyle name="Uwaga 3" xfId="36561" hidden="1"/>
    <cellStyle name="Uwaga 3" xfId="36556" hidden="1"/>
    <cellStyle name="Uwaga 3" xfId="36552" hidden="1"/>
    <cellStyle name="Uwaga 3" xfId="36520" hidden="1"/>
    <cellStyle name="Uwaga 3" xfId="36516" hidden="1"/>
    <cellStyle name="Uwaga 3" xfId="36511" hidden="1"/>
    <cellStyle name="Uwaga 3" xfId="36476" hidden="1"/>
    <cellStyle name="Uwaga 3" xfId="36472" hidden="1"/>
    <cellStyle name="Uwaga 3" xfId="36468" hidden="1"/>
    <cellStyle name="Uwaga 3" xfId="36430" hidden="1"/>
    <cellStyle name="Uwaga 3" xfId="36427" hidden="1"/>
    <cellStyle name="Uwaga 3" xfId="36422" hidden="1"/>
    <cellStyle name="Uwaga 3" xfId="36392" hidden="1"/>
    <cellStyle name="Uwaga 3" xfId="36388" hidden="1"/>
    <cellStyle name="Uwaga 3" xfId="36382" hidden="1"/>
    <cellStyle name="Uwaga 3" xfId="36350" hidden="1"/>
    <cellStyle name="Uwaga 3" xfId="36345" hidden="1"/>
    <cellStyle name="Uwaga 3" xfId="36339" hidden="1"/>
    <cellStyle name="Uwaga 3" xfId="36308" hidden="1"/>
    <cellStyle name="Uwaga 3" xfId="36303" hidden="1"/>
    <cellStyle name="Uwaga 3" xfId="36298" hidden="1"/>
    <cellStyle name="Uwaga 3" xfId="36261" hidden="1"/>
    <cellStyle name="Uwaga 3" xfId="36257" hidden="1"/>
    <cellStyle name="Uwaga 3" xfId="36254" hidden="1"/>
    <cellStyle name="Uwaga 3" xfId="36222" hidden="1"/>
    <cellStyle name="Uwaga 3" xfId="36218" hidden="1"/>
    <cellStyle name="Uwaga 3" xfId="36215" hidden="1"/>
    <cellStyle name="Uwaga 3" xfId="36181" hidden="1"/>
    <cellStyle name="Uwaga 3" xfId="36176" hidden="1"/>
    <cellStyle name="Uwaga 3" xfId="36172" hidden="1"/>
    <cellStyle name="Uwaga 3" xfId="36135" hidden="1"/>
    <cellStyle name="Uwaga 3" xfId="36131" hidden="1"/>
    <cellStyle name="Uwaga 3" xfId="36128" hidden="1"/>
    <cellStyle name="Uwaga 3" xfId="36091" hidden="1"/>
    <cellStyle name="Uwaga 3" xfId="36088" hidden="1"/>
    <cellStyle name="Uwaga 3" xfId="36085" hidden="1"/>
    <cellStyle name="Uwaga 3" xfId="36050" hidden="1"/>
    <cellStyle name="Uwaga 3" xfId="36046" hidden="1"/>
    <cellStyle name="Uwaga 3" xfId="36043" hidden="1"/>
    <cellStyle name="Uwaga 3" xfId="36009" hidden="1"/>
    <cellStyle name="Uwaga 3" xfId="36004" hidden="1"/>
    <cellStyle name="Uwaga 3" xfId="36001" hidden="1"/>
    <cellStyle name="Uwaga 3" xfId="35964" hidden="1"/>
    <cellStyle name="Uwaga 3" xfId="35961" hidden="1"/>
    <cellStyle name="Uwaga 3" xfId="35959" hidden="1"/>
    <cellStyle name="Uwaga 3" xfId="35922" hidden="1"/>
    <cellStyle name="Uwaga 3" xfId="35919" hidden="1"/>
    <cellStyle name="Uwaga 3" xfId="35917" hidden="1"/>
    <cellStyle name="Uwaga 3" xfId="35881" hidden="1"/>
    <cellStyle name="Uwaga 3" xfId="35877" hidden="1"/>
    <cellStyle name="Uwaga 3" xfId="35875" hidden="1"/>
    <cellStyle name="Uwaga 3" xfId="35839" hidden="1"/>
    <cellStyle name="Uwaga 3" xfId="35834" hidden="1"/>
    <cellStyle name="Uwaga 3" xfId="35831" hidden="1"/>
    <cellStyle name="Uwaga 3" xfId="35797" hidden="1"/>
    <cellStyle name="Uwaga 3" xfId="35793" hidden="1"/>
    <cellStyle name="Uwaga 3" xfId="35789" hidden="1"/>
    <cellStyle name="Uwaga 3" xfId="35755" hidden="1"/>
    <cellStyle name="Uwaga 3" xfId="35751" hidden="1"/>
    <cellStyle name="Uwaga 3" xfId="35747" hidden="1"/>
    <cellStyle name="Uwaga 3" xfId="35714" hidden="1"/>
    <cellStyle name="Uwaga 3" xfId="35709" hidden="1"/>
    <cellStyle name="Uwaga 3" xfId="35705" hidden="1"/>
    <cellStyle name="Uwaga 3" xfId="35672" hidden="1"/>
    <cellStyle name="Uwaga 3" xfId="35667" hidden="1"/>
    <cellStyle name="Uwaga 3" xfId="35663" hidden="1"/>
    <cellStyle name="Uwaga 3" xfId="35629" hidden="1"/>
    <cellStyle name="Uwaga 3" xfId="35625" hidden="1"/>
    <cellStyle name="Uwaga 3" xfId="35621" hidden="1"/>
    <cellStyle name="Uwaga 3" xfId="35587" hidden="1"/>
    <cellStyle name="Uwaga 3" xfId="35583" hidden="1"/>
    <cellStyle name="Uwaga 3" xfId="35579" hidden="1"/>
    <cellStyle name="Uwaga 3" xfId="35545" hidden="1"/>
    <cellStyle name="Uwaga 3" xfId="35541" hidden="1"/>
    <cellStyle name="Uwaga 3" xfId="35537" hidden="1"/>
    <cellStyle name="Uwaga 3" xfId="35503" hidden="1"/>
    <cellStyle name="Uwaga 3" xfId="35499" hidden="1"/>
    <cellStyle name="Uwaga 3" xfId="35495" hidden="1"/>
    <cellStyle name="Uwaga 3" xfId="35461" hidden="1"/>
    <cellStyle name="Uwaga 3" xfId="35457" hidden="1"/>
    <cellStyle name="Uwaga 3" xfId="35452" hidden="1"/>
    <cellStyle name="Uwaga 3" xfId="35420" hidden="1"/>
    <cellStyle name="Uwaga 3" xfId="35415" hidden="1"/>
    <cellStyle name="Uwaga 3" xfId="35410" hidden="1"/>
    <cellStyle name="Uwaga 3" xfId="35378" hidden="1"/>
    <cellStyle name="Uwaga 3" xfId="35374" hidden="1"/>
    <cellStyle name="Uwaga 3" xfId="35368" hidden="1"/>
    <cellStyle name="Uwaga 3" xfId="35337" hidden="1"/>
    <cellStyle name="Uwaga 3" xfId="35332" hidden="1"/>
    <cellStyle name="Uwaga 3" xfId="35326" hidden="1"/>
    <cellStyle name="Uwaga 3" xfId="35295" hidden="1"/>
    <cellStyle name="Uwaga 3" xfId="35290" hidden="1"/>
    <cellStyle name="Uwaga 3" xfId="35283" hidden="1"/>
    <cellStyle name="Uwaga 3" xfId="35254" hidden="1"/>
    <cellStyle name="Uwaga 3" xfId="35247" hidden="1"/>
    <cellStyle name="Uwaga 3" xfId="35240" hidden="1"/>
    <cellStyle name="Uwaga 3" xfId="35212" hidden="1"/>
    <cellStyle name="Uwaga 3" xfId="35205" hidden="1"/>
    <cellStyle name="Uwaga 3" xfId="35198" hidden="1"/>
    <cellStyle name="Uwaga 3" xfId="35170" hidden="1"/>
    <cellStyle name="Uwaga 3" xfId="35163" hidden="1"/>
    <cellStyle name="Uwaga 3" xfId="35155" hidden="1"/>
    <cellStyle name="Uwaga 3" xfId="35129" hidden="1"/>
    <cellStyle name="Uwaga 3" xfId="35121" hidden="1"/>
    <cellStyle name="Uwaga 3" xfId="35113" hidden="1"/>
    <cellStyle name="Uwaga 3" xfId="35087" hidden="1"/>
    <cellStyle name="Uwaga 3" xfId="35079" hidden="1"/>
    <cellStyle name="Uwaga 3" xfId="35068" hidden="1"/>
    <cellStyle name="Uwaga 3" xfId="35046" hidden="1"/>
    <cellStyle name="Uwaga 3" xfId="35036" hidden="1"/>
    <cellStyle name="Uwaga 3" xfId="35025" hidden="1"/>
    <cellStyle name="Uwaga 3" xfId="35004" hidden="1"/>
    <cellStyle name="Uwaga 3" xfId="34994" hidden="1"/>
    <cellStyle name="Uwaga 3" xfId="34981" hidden="1"/>
    <cellStyle name="Uwaga 3" xfId="34963" hidden="1"/>
    <cellStyle name="Uwaga 3" xfId="34953" hidden="1"/>
    <cellStyle name="Uwaga 3" xfId="34939" hidden="1"/>
    <cellStyle name="Uwaga 3" xfId="34922" hidden="1"/>
    <cellStyle name="Uwaga 3" xfId="34911" hidden="1"/>
    <cellStyle name="Uwaga 3" xfId="34897" hidden="1"/>
    <cellStyle name="Uwaga 3" xfId="34880" hidden="1"/>
    <cellStyle name="Uwaga 3" xfId="34868" hidden="1"/>
    <cellStyle name="Uwaga 3" xfId="34854" hidden="1"/>
    <cellStyle name="Uwaga 3" xfId="34838" hidden="1"/>
    <cellStyle name="Uwaga 3" xfId="34825" hidden="1"/>
    <cellStyle name="Uwaga 3" xfId="34812" hidden="1"/>
    <cellStyle name="Uwaga 3" xfId="34797" hidden="1"/>
    <cellStyle name="Uwaga 3" xfId="34784" hidden="1"/>
    <cellStyle name="Uwaga 3" xfId="34771" hidden="1"/>
    <cellStyle name="Uwaga 3" xfId="34755" hidden="1"/>
    <cellStyle name="Uwaga 3" xfId="34741" hidden="1"/>
    <cellStyle name="Uwaga 3" xfId="19858" hidden="1"/>
    <cellStyle name="Uwaga 3" xfId="45048" hidden="1"/>
    <cellStyle name="Uwaga 3" xfId="45049" hidden="1"/>
    <cellStyle name="Uwaga 3" xfId="45051" hidden="1"/>
    <cellStyle name="Uwaga 3" xfId="45063" hidden="1"/>
    <cellStyle name="Uwaga 3" xfId="45064" hidden="1"/>
    <cellStyle name="Uwaga 3" xfId="45069" hidden="1"/>
    <cellStyle name="Uwaga 3" xfId="45078" hidden="1"/>
    <cellStyle name="Uwaga 3" xfId="45079" hidden="1"/>
    <cellStyle name="Uwaga 3" xfId="45084" hidden="1"/>
    <cellStyle name="Uwaga 3" xfId="45093" hidden="1"/>
    <cellStyle name="Uwaga 3" xfId="45094" hidden="1"/>
    <cellStyle name="Uwaga 3" xfId="45095" hidden="1"/>
    <cellStyle name="Uwaga 3" xfId="45108" hidden="1"/>
    <cellStyle name="Uwaga 3" xfId="45113" hidden="1"/>
    <cellStyle name="Uwaga 3" xfId="45118" hidden="1"/>
    <cellStyle name="Uwaga 3" xfId="45128" hidden="1"/>
    <cellStyle name="Uwaga 3" xfId="45133" hidden="1"/>
    <cellStyle name="Uwaga 3" xfId="45137" hidden="1"/>
    <cellStyle name="Uwaga 3" xfId="45144" hidden="1"/>
    <cellStyle name="Uwaga 3" xfId="45149" hidden="1"/>
    <cellStyle name="Uwaga 3" xfId="45152" hidden="1"/>
    <cellStyle name="Uwaga 3" xfId="45158" hidden="1"/>
    <cellStyle name="Uwaga 3" xfId="45163" hidden="1"/>
    <cellStyle name="Uwaga 3" xfId="45167" hidden="1"/>
    <cellStyle name="Uwaga 3" xfId="45168" hidden="1"/>
    <cellStyle name="Uwaga 3" xfId="45169" hidden="1"/>
    <cellStyle name="Uwaga 3" xfId="45173" hidden="1"/>
    <cellStyle name="Uwaga 3" xfId="45185" hidden="1"/>
    <cellStyle name="Uwaga 3" xfId="45190" hidden="1"/>
    <cellStyle name="Uwaga 3" xfId="45195" hidden="1"/>
    <cellStyle name="Uwaga 3" xfId="45200" hidden="1"/>
    <cellStyle name="Uwaga 3" xfId="45205" hidden="1"/>
    <cellStyle name="Uwaga 3" xfId="45210" hidden="1"/>
    <cellStyle name="Uwaga 3" xfId="45214" hidden="1"/>
    <cellStyle name="Uwaga 3" xfId="45218" hidden="1"/>
    <cellStyle name="Uwaga 3" xfId="45223" hidden="1"/>
    <cellStyle name="Uwaga 3" xfId="45228" hidden="1"/>
    <cellStyle name="Uwaga 3" xfId="45229" hidden="1"/>
    <cellStyle name="Uwaga 3" xfId="45231" hidden="1"/>
    <cellStyle name="Uwaga 3" xfId="45244" hidden="1"/>
    <cellStyle name="Uwaga 3" xfId="45248" hidden="1"/>
    <cellStyle name="Uwaga 3" xfId="45253" hidden="1"/>
    <cellStyle name="Uwaga 3" xfId="45260" hidden="1"/>
    <cellStyle name="Uwaga 3" xfId="45264" hidden="1"/>
    <cellStyle name="Uwaga 3" xfId="45269" hidden="1"/>
    <cellStyle name="Uwaga 3" xfId="45274" hidden="1"/>
    <cellStyle name="Uwaga 3" xfId="45277" hidden="1"/>
    <cellStyle name="Uwaga 3" xfId="45282" hidden="1"/>
    <cellStyle name="Uwaga 3" xfId="45288" hidden="1"/>
    <cellStyle name="Uwaga 3" xfId="45289" hidden="1"/>
    <cellStyle name="Uwaga 3" xfId="45292" hidden="1"/>
    <cellStyle name="Uwaga 3" xfId="45305" hidden="1"/>
    <cellStyle name="Uwaga 3" xfId="45309" hidden="1"/>
    <cellStyle name="Uwaga 3" xfId="45314" hidden="1"/>
    <cellStyle name="Uwaga 3" xfId="45321" hidden="1"/>
    <cellStyle name="Uwaga 3" xfId="45326" hidden="1"/>
    <cellStyle name="Uwaga 3" xfId="45330" hidden="1"/>
    <cellStyle name="Uwaga 3" xfId="45335" hidden="1"/>
    <cellStyle name="Uwaga 3" xfId="45339" hidden="1"/>
    <cellStyle name="Uwaga 3" xfId="45344" hidden="1"/>
    <cellStyle name="Uwaga 3" xfId="45348" hidden="1"/>
    <cellStyle name="Uwaga 3" xfId="45349" hidden="1"/>
    <cellStyle name="Uwaga 3" xfId="45351" hidden="1"/>
    <cellStyle name="Uwaga 3" xfId="45363" hidden="1"/>
    <cellStyle name="Uwaga 3" xfId="45364" hidden="1"/>
    <cellStyle name="Uwaga 3" xfId="45366" hidden="1"/>
    <cellStyle name="Uwaga 3" xfId="45378" hidden="1"/>
    <cellStyle name="Uwaga 3" xfId="45380" hidden="1"/>
    <cellStyle name="Uwaga 3" xfId="45383" hidden="1"/>
    <cellStyle name="Uwaga 3" xfId="45393" hidden="1"/>
    <cellStyle name="Uwaga 3" xfId="45394" hidden="1"/>
    <cellStyle name="Uwaga 3" xfId="45396" hidden="1"/>
    <cellStyle name="Uwaga 3" xfId="45408" hidden="1"/>
    <cellStyle name="Uwaga 3" xfId="45409" hidden="1"/>
    <cellStyle name="Uwaga 3" xfId="45410" hidden="1"/>
    <cellStyle name="Uwaga 3" xfId="45424" hidden="1"/>
    <cellStyle name="Uwaga 3" xfId="45427" hidden="1"/>
    <cellStyle name="Uwaga 3" xfId="45431" hidden="1"/>
    <cellStyle name="Uwaga 3" xfId="45439" hidden="1"/>
    <cellStyle name="Uwaga 3" xfId="45442" hidden="1"/>
    <cellStyle name="Uwaga 3" xfId="45446" hidden="1"/>
    <cellStyle name="Uwaga 3" xfId="45454" hidden="1"/>
    <cellStyle name="Uwaga 3" xfId="45457" hidden="1"/>
    <cellStyle name="Uwaga 3" xfId="45461" hidden="1"/>
    <cellStyle name="Uwaga 3" xfId="45468" hidden="1"/>
    <cellStyle name="Uwaga 3" xfId="45469" hidden="1"/>
    <cellStyle name="Uwaga 3" xfId="45471" hidden="1"/>
    <cellStyle name="Uwaga 3" xfId="45484" hidden="1"/>
    <cellStyle name="Uwaga 3" xfId="45487" hidden="1"/>
    <cellStyle name="Uwaga 3" xfId="45490" hidden="1"/>
    <cellStyle name="Uwaga 3" xfId="45499" hidden="1"/>
    <cellStyle name="Uwaga 3" xfId="45502" hidden="1"/>
    <cellStyle name="Uwaga 3" xfId="45506" hidden="1"/>
    <cellStyle name="Uwaga 3" xfId="45514" hidden="1"/>
    <cellStyle name="Uwaga 3" xfId="45516" hidden="1"/>
    <cellStyle name="Uwaga 3" xfId="45519" hidden="1"/>
    <cellStyle name="Uwaga 3" xfId="45528" hidden="1"/>
    <cellStyle name="Uwaga 3" xfId="45529" hidden="1"/>
    <cellStyle name="Uwaga 3" xfId="45530" hidden="1"/>
    <cellStyle name="Uwaga 3" xfId="45543" hidden="1"/>
    <cellStyle name="Uwaga 3" xfId="45544" hidden="1"/>
    <cellStyle name="Uwaga 3" xfId="45546" hidden="1"/>
    <cellStyle name="Uwaga 3" xfId="45558" hidden="1"/>
    <cellStyle name="Uwaga 3" xfId="45559" hidden="1"/>
    <cellStyle name="Uwaga 3" xfId="45561" hidden="1"/>
    <cellStyle name="Uwaga 3" xfId="45573" hidden="1"/>
    <cellStyle name="Uwaga 3" xfId="45574" hidden="1"/>
    <cellStyle name="Uwaga 3" xfId="45576" hidden="1"/>
    <cellStyle name="Uwaga 3" xfId="45588" hidden="1"/>
    <cellStyle name="Uwaga 3" xfId="45589" hidden="1"/>
    <cellStyle name="Uwaga 3" xfId="45590" hidden="1"/>
    <cellStyle name="Uwaga 3" xfId="45604" hidden="1"/>
    <cellStyle name="Uwaga 3" xfId="45606" hidden="1"/>
    <cellStyle name="Uwaga 3" xfId="45609" hidden="1"/>
    <cellStyle name="Uwaga 3" xfId="45619" hidden="1"/>
    <cellStyle name="Uwaga 3" xfId="45622" hidden="1"/>
    <cellStyle name="Uwaga 3" xfId="45625" hidden="1"/>
    <cellStyle name="Uwaga 3" xfId="45634" hidden="1"/>
    <cellStyle name="Uwaga 3" xfId="45636" hidden="1"/>
    <cellStyle name="Uwaga 3" xfId="45639" hidden="1"/>
    <cellStyle name="Uwaga 3" xfId="45648" hidden="1"/>
    <cellStyle name="Uwaga 3" xfId="45649" hidden="1"/>
    <cellStyle name="Uwaga 3" xfId="45650" hidden="1"/>
    <cellStyle name="Uwaga 3" xfId="45663" hidden="1"/>
    <cellStyle name="Uwaga 3" xfId="45665" hidden="1"/>
    <cellStyle name="Uwaga 3" xfId="45667" hidden="1"/>
    <cellStyle name="Uwaga 3" xfId="45678" hidden="1"/>
    <cellStyle name="Uwaga 3" xfId="45680" hidden="1"/>
    <cellStyle name="Uwaga 3" xfId="45682" hidden="1"/>
    <cellStyle name="Uwaga 3" xfId="45693" hidden="1"/>
    <cellStyle name="Uwaga 3" xfId="45695" hidden="1"/>
    <cellStyle name="Uwaga 3" xfId="45697" hidden="1"/>
    <cellStyle name="Uwaga 3" xfId="45708" hidden="1"/>
    <cellStyle name="Uwaga 3" xfId="45709" hidden="1"/>
    <cellStyle name="Uwaga 3" xfId="45710" hidden="1"/>
    <cellStyle name="Uwaga 3" xfId="45723" hidden="1"/>
    <cellStyle name="Uwaga 3" xfId="45725" hidden="1"/>
    <cellStyle name="Uwaga 3" xfId="45727" hidden="1"/>
    <cellStyle name="Uwaga 3" xfId="45738" hidden="1"/>
    <cellStyle name="Uwaga 3" xfId="45740" hidden="1"/>
    <cellStyle name="Uwaga 3" xfId="45742" hidden="1"/>
    <cellStyle name="Uwaga 3" xfId="45753" hidden="1"/>
    <cellStyle name="Uwaga 3" xfId="45755" hidden="1"/>
    <cellStyle name="Uwaga 3" xfId="45756" hidden="1"/>
    <cellStyle name="Uwaga 3" xfId="45768" hidden="1"/>
    <cellStyle name="Uwaga 3" xfId="45769" hidden="1"/>
    <cellStyle name="Uwaga 3" xfId="45770" hidden="1"/>
    <cellStyle name="Uwaga 3" xfId="45783" hidden="1"/>
    <cellStyle name="Uwaga 3" xfId="45785" hidden="1"/>
    <cellStyle name="Uwaga 3" xfId="45787" hidden="1"/>
    <cellStyle name="Uwaga 3" xfId="45798" hidden="1"/>
    <cellStyle name="Uwaga 3" xfId="45800" hidden="1"/>
    <cellStyle name="Uwaga 3" xfId="45802" hidden="1"/>
    <cellStyle name="Uwaga 3" xfId="45813" hidden="1"/>
    <cellStyle name="Uwaga 3" xfId="45815" hidden="1"/>
    <cellStyle name="Uwaga 3" xfId="45817" hidden="1"/>
    <cellStyle name="Uwaga 3" xfId="45828" hidden="1"/>
    <cellStyle name="Uwaga 3" xfId="45829" hidden="1"/>
    <cellStyle name="Uwaga 3" xfId="45831" hidden="1"/>
    <cellStyle name="Uwaga 3" xfId="45842" hidden="1"/>
    <cellStyle name="Uwaga 3" xfId="45844" hidden="1"/>
    <cellStyle name="Uwaga 3" xfId="45845" hidden="1"/>
    <cellStyle name="Uwaga 3" xfId="45854" hidden="1"/>
    <cellStyle name="Uwaga 3" xfId="45857" hidden="1"/>
    <cellStyle name="Uwaga 3" xfId="45859" hidden="1"/>
    <cellStyle name="Uwaga 3" xfId="45870" hidden="1"/>
    <cellStyle name="Uwaga 3" xfId="45872" hidden="1"/>
    <cellStyle name="Uwaga 3" xfId="45874" hidden="1"/>
    <cellStyle name="Uwaga 3" xfId="45886" hidden="1"/>
    <cellStyle name="Uwaga 3" xfId="45888" hidden="1"/>
    <cellStyle name="Uwaga 3" xfId="45890" hidden="1"/>
    <cellStyle name="Uwaga 3" xfId="45898" hidden="1"/>
    <cellStyle name="Uwaga 3" xfId="45900" hidden="1"/>
    <cellStyle name="Uwaga 3" xfId="45903" hidden="1"/>
    <cellStyle name="Uwaga 3" xfId="45893" hidden="1"/>
    <cellStyle name="Uwaga 3" xfId="45892" hidden="1"/>
    <cellStyle name="Uwaga 3" xfId="45891" hidden="1"/>
    <cellStyle name="Uwaga 3" xfId="45878" hidden="1"/>
    <cellStyle name="Uwaga 3" xfId="45877" hidden="1"/>
    <cellStyle name="Uwaga 3" xfId="45876" hidden="1"/>
    <cellStyle name="Uwaga 3" xfId="45863" hidden="1"/>
    <cellStyle name="Uwaga 3" xfId="45862" hidden="1"/>
    <cellStyle name="Uwaga 3" xfId="45861" hidden="1"/>
    <cellStyle name="Uwaga 3" xfId="45848" hidden="1"/>
    <cellStyle name="Uwaga 3" xfId="45847" hidden="1"/>
    <cellStyle name="Uwaga 3" xfId="45846" hidden="1"/>
    <cellStyle name="Uwaga 3" xfId="45833" hidden="1"/>
    <cellStyle name="Uwaga 3" xfId="45832" hidden="1"/>
    <cellStyle name="Uwaga 3" xfId="45830" hidden="1"/>
    <cellStyle name="Uwaga 3" xfId="45819" hidden="1"/>
    <cellStyle name="Uwaga 3" xfId="45816" hidden="1"/>
    <cellStyle name="Uwaga 3" xfId="45814" hidden="1"/>
    <cellStyle name="Uwaga 3" xfId="45804" hidden="1"/>
    <cellStyle name="Uwaga 3" xfId="45801" hidden="1"/>
    <cellStyle name="Uwaga 3" xfId="45799" hidden="1"/>
    <cellStyle name="Uwaga 3" xfId="45789" hidden="1"/>
    <cellStyle name="Uwaga 3" xfId="45786" hidden="1"/>
    <cellStyle name="Uwaga 3" xfId="45784" hidden="1"/>
    <cellStyle name="Uwaga 3" xfId="45774" hidden="1"/>
    <cellStyle name="Uwaga 3" xfId="45772" hidden="1"/>
    <cellStyle name="Uwaga 3" xfId="45771" hidden="1"/>
    <cellStyle name="Uwaga 3" xfId="45759" hidden="1"/>
    <cellStyle name="Uwaga 3" xfId="45757" hidden="1"/>
    <cellStyle name="Uwaga 3" xfId="45754" hidden="1"/>
    <cellStyle name="Uwaga 3" xfId="45744" hidden="1"/>
    <cellStyle name="Uwaga 3" xfId="45741" hidden="1"/>
    <cellStyle name="Uwaga 3" xfId="45739" hidden="1"/>
    <cellStyle name="Uwaga 3" xfId="45729" hidden="1"/>
    <cellStyle name="Uwaga 3" xfId="45726" hidden="1"/>
    <cellStyle name="Uwaga 3" xfId="45724" hidden="1"/>
    <cellStyle name="Uwaga 3" xfId="45714" hidden="1"/>
    <cellStyle name="Uwaga 3" xfId="45712" hidden="1"/>
    <cellStyle name="Uwaga 3" xfId="45711" hidden="1"/>
    <cellStyle name="Uwaga 3" xfId="45699" hidden="1"/>
    <cellStyle name="Uwaga 3" xfId="45696" hidden="1"/>
    <cellStyle name="Uwaga 3" xfId="45694" hidden="1"/>
    <cellStyle name="Uwaga 3" xfId="45684" hidden="1"/>
    <cellStyle name="Uwaga 3" xfId="45681" hidden="1"/>
    <cellStyle name="Uwaga 3" xfId="45679" hidden="1"/>
    <cellStyle name="Uwaga 3" xfId="45669" hidden="1"/>
    <cellStyle name="Uwaga 3" xfId="45666" hidden="1"/>
    <cellStyle name="Uwaga 3" xfId="45664" hidden="1"/>
    <cellStyle name="Uwaga 3" xfId="45654" hidden="1"/>
    <cellStyle name="Uwaga 3" xfId="45652" hidden="1"/>
    <cellStyle name="Uwaga 3" xfId="45651" hidden="1"/>
    <cellStyle name="Uwaga 3" xfId="45638" hidden="1"/>
    <cellStyle name="Uwaga 3" xfId="45635" hidden="1"/>
    <cellStyle name="Uwaga 3" xfId="45633" hidden="1"/>
    <cellStyle name="Uwaga 3" xfId="45623" hidden="1"/>
    <cellStyle name="Uwaga 3" xfId="45620" hidden="1"/>
    <cellStyle name="Uwaga 3" xfId="45618" hidden="1"/>
    <cellStyle name="Uwaga 3" xfId="45608" hidden="1"/>
    <cellStyle name="Uwaga 3" xfId="45605" hidden="1"/>
    <cellStyle name="Uwaga 3" xfId="45603" hidden="1"/>
    <cellStyle name="Uwaga 3" xfId="45594" hidden="1"/>
    <cellStyle name="Uwaga 3" xfId="45592" hidden="1"/>
    <cellStyle name="Uwaga 3" xfId="45591" hidden="1"/>
    <cellStyle name="Uwaga 3" xfId="45579" hidden="1"/>
    <cellStyle name="Uwaga 3" xfId="45577" hidden="1"/>
    <cellStyle name="Uwaga 3" xfId="45575" hidden="1"/>
    <cellStyle name="Uwaga 3" xfId="45564" hidden="1"/>
    <cellStyle name="Uwaga 3" xfId="45562" hidden="1"/>
    <cellStyle name="Uwaga 3" xfId="45560" hidden="1"/>
    <cellStyle name="Uwaga 3" xfId="45549" hidden="1"/>
    <cellStyle name="Uwaga 3" xfId="45547" hidden="1"/>
    <cellStyle name="Uwaga 3" xfId="45545" hidden="1"/>
    <cellStyle name="Uwaga 3" xfId="45534" hidden="1"/>
    <cellStyle name="Uwaga 3" xfId="45532" hidden="1"/>
    <cellStyle name="Uwaga 3" xfId="45531" hidden="1"/>
    <cellStyle name="Uwaga 3" xfId="45518" hidden="1"/>
    <cellStyle name="Uwaga 3" xfId="45515" hidden="1"/>
    <cellStyle name="Uwaga 3" xfId="45513" hidden="1"/>
    <cellStyle name="Uwaga 3" xfId="45503" hidden="1"/>
    <cellStyle name="Uwaga 3" xfId="45500" hidden="1"/>
    <cellStyle name="Uwaga 3" xfId="45498" hidden="1"/>
    <cellStyle name="Uwaga 3" xfId="45488" hidden="1"/>
    <cellStyle name="Uwaga 3" xfId="45485" hidden="1"/>
    <cellStyle name="Uwaga 3" xfId="45483" hidden="1"/>
    <cellStyle name="Uwaga 3" xfId="45474" hidden="1"/>
    <cellStyle name="Uwaga 3" xfId="45472" hidden="1"/>
    <cellStyle name="Uwaga 3" xfId="45470" hidden="1"/>
    <cellStyle name="Uwaga 3" xfId="45458" hidden="1"/>
    <cellStyle name="Uwaga 3" xfId="45455" hidden="1"/>
    <cellStyle name="Uwaga 3" xfId="45453" hidden="1"/>
    <cellStyle name="Uwaga 3" xfId="45443" hidden="1"/>
    <cellStyle name="Uwaga 3" xfId="45440" hidden="1"/>
    <cellStyle name="Uwaga 3" xfId="45438" hidden="1"/>
    <cellStyle name="Uwaga 3" xfId="45428" hidden="1"/>
    <cellStyle name="Uwaga 3" xfId="45425" hidden="1"/>
    <cellStyle name="Uwaga 3" xfId="45423" hidden="1"/>
    <cellStyle name="Uwaga 3" xfId="45416" hidden="1"/>
    <cellStyle name="Uwaga 3" xfId="45413" hidden="1"/>
    <cellStyle name="Uwaga 3" xfId="45411" hidden="1"/>
    <cellStyle name="Uwaga 3" xfId="45401" hidden="1"/>
    <cellStyle name="Uwaga 3" xfId="45398" hidden="1"/>
    <cellStyle name="Uwaga 3" xfId="45395" hidden="1"/>
    <cellStyle name="Uwaga 3" xfId="45386" hidden="1"/>
    <cellStyle name="Uwaga 3" xfId="45382" hidden="1"/>
    <cellStyle name="Uwaga 3" xfId="45379" hidden="1"/>
    <cellStyle name="Uwaga 3" xfId="45371" hidden="1"/>
    <cellStyle name="Uwaga 3" xfId="45368" hidden="1"/>
    <cellStyle name="Uwaga 3" xfId="45365" hidden="1"/>
    <cellStyle name="Uwaga 3" xfId="45356" hidden="1"/>
    <cellStyle name="Uwaga 3" xfId="45353" hidden="1"/>
    <cellStyle name="Uwaga 3" xfId="45350" hidden="1"/>
    <cellStyle name="Uwaga 3" xfId="45340" hidden="1"/>
    <cellStyle name="Uwaga 3" xfId="45336" hidden="1"/>
    <cellStyle name="Uwaga 3" xfId="45333" hidden="1"/>
    <cellStyle name="Uwaga 3" xfId="45324" hidden="1"/>
    <cellStyle name="Uwaga 3" xfId="45320" hidden="1"/>
    <cellStyle name="Uwaga 3" xfId="45318" hidden="1"/>
    <cellStyle name="Uwaga 3" xfId="45310" hidden="1"/>
    <cellStyle name="Uwaga 3" xfId="45306" hidden="1"/>
    <cellStyle name="Uwaga 3" xfId="45303" hidden="1"/>
    <cellStyle name="Uwaga 3" xfId="45296" hidden="1"/>
    <cellStyle name="Uwaga 3" xfId="45293" hidden="1"/>
    <cellStyle name="Uwaga 3" xfId="45290" hidden="1"/>
    <cellStyle name="Uwaga 3" xfId="45281" hidden="1"/>
    <cellStyle name="Uwaga 3" xfId="45276" hidden="1"/>
    <cellStyle name="Uwaga 3" xfId="45273" hidden="1"/>
    <cellStyle name="Uwaga 3" xfId="45266" hidden="1"/>
    <cellStyle name="Uwaga 3" xfId="45261" hidden="1"/>
    <cellStyle name="Uwaga 3" xfId="45258" hidden="1"/>
    <cellStyle name="Uwaga 3" xfId="45251" hidden="1"/>
    <cellStyle name="Uwaga 3" xfId="45246" hidden="1"/>
    <cellStyle name="Uwaga 3" xfId="45243" hidden="1"/>
    <cellStyle name="Uwaga 3" xfId="45237" hidden="1"/>
    <cellStyle name="Uwaga 3" xfId="45233" hidden="1"/>
    <cellStyle name="Uwaga 3" xfId="45230" hidden="1"/>
    <cellStyle name="Uwaga 3" xfId="45222" hidden="1"/>
    <cellStyle name="Uwaga 3" xfId="45217" hidden="1"/>
    <cellStyle name="Uwaga 3" xfId="45213" hidden="1"/>
    <cellStyle name="Uwaga 3" xfId="45207" hidden="1"/>
    <cellStyle name="Uwaga 3" xfId="45202" hidden="1"/>
    <cellStyle name="Uwaga 3" xfId="45198" hidden="1"/>
    <cellStyle name="Uwaga 3" xfId="45192" hidden="1"/>
    <cellStyle name="Uwaga 3" xfId="45187" hidden="1"/>
    <cellStyle name="Uwaga 3" xfId="45183" hidden="1"/>
    <cellStyle name="Uwaga 3" xfId="45178" hidden="1"/>
    <cellStyle name="Uwaga 3" xfId="45174" hidden="1"/>
    <cellStyle name="Uwaga 3" xfId="45170" hidden="1"/>
    <cellStyle name="Uwaga 3" xfId="45162" hidden="1"/>
    <cellStyle name="Uwaga 3" xfId="45157" hidden="1"/>
    <cellStyle name="Uwaga 3" xfId="45153" hidden="1"/>
    <cellStyle name="Uwaga 3" xfId="45147" hidden="1"/>
    <cellStyle name="Uwaga 3" xfId="45142" hidden="1"/>
    <cellStyle name="Uwaga 3" xfId="45138" hidden="1"/>
    <cellStyle name="Uwaga 3" xfId="45132" hidden="1"/>
    <cellStyle name="Uwaga 3" xfId="45127" hidden="1"/>
    <cellStyle name="Uwaga 3" xfId="45123" hidden="1"/>
    <cellStyle name="Uwaga 3" xfId="45119" hidden="1"/>
    <cellStyle name="Uwaga 3" xfId="45114" hidden="1"/>
    <cellStyle name="Uwaga 3" xfId="45109" hidden="1"/>
    <cellStyle name="Uwaga 3" xfId="45104" hidden="1"/>
    <cellStyle name="Uwaga 3" xfId="45100" hidden="1"/>
    <cellStyle name="Uwaga 3" xfId="45096" hidden="1"/>
    <cellStyle name="Uwaga 3" xfId="45089" hidden="1"/>
    <cellStyle name="Uwaga 3" xfId="45085" hidden="1"/>
    <cellStyle name="Uwaga 3" xfId="45080" hidden="1"/>
    <cellStyle name="Uwaga 3" xfId="45074" hidden="1"/>
    <cellStyle name="Uwaga 3" xfId="45070" hidden="1"/>
    <cellStyle name="Uwaga 3" xfId="45065" hidden="1"/>
    <cellStyle name="Uwaga 3" xfId="45059" hidden="1"/>
    <cellStyle name="Uwaga 3" xfId="45055" hidden="1"/>
    <cellStyle name="Uwaga 3" xfId="45050" hidden="1"/>
    <cellStyle name="Uwaga 3" xfId="45044" hidden="1"/>
    <cellStyle name="Uwaga 3" xfId="45040" hidden="1"/>
    <cellStyle name="Uwaga 3" xfId="45036" hidden="1"/>
    <cellStyle name="Uwaga 3" xfId="45896" hidden="1"/>
    <cellStyle name="Uwaga 3" xfId="45895" hidden="1"/>
    <cellStyle name="Uwaga 3" xfId="45894" hidden="1"/>
    <cellStyle name="Uwaga 3" xfId="45881" hidden="1"/>
    <cellStyle name="Uwaga 3" xfId="45880" hidden="1"/>
    <cellStyle name="Uwaga 3" xfId="45879" hidden="1"/>
    <cellStyle name="Uwaga 3" xfId="45866" hidden="1"/>
    <cellStyle name="Uwaga 3" xfId="45865" hidden="1"/>
    <cellStyle name="Uwaga 3" xfId="45864" hidden="1"/>
    <cellStyle name="Uwaga 3" xfId="45851" hidden="1"/>
    <cellStyle name="Uwaga 3" xfId="45850" hidden="1"/>
    <cellStyle name="Uwaga 3" xfId="45849" hidden="1"/>
    <cellStyle name="Uwaga 3" xfId="45836" hidden="1"/>
    <cellStyle name="Uwaga 3" xfId="45835" hidden="1"/>
    <cellStyle name="Uwaga 3" xfId="45834" hidden="1"/>
    <cellStyle name="Uwaga 3" xfId="45822" hidden="1"/>
    <cellStyle name="Uwaga 3" xfId="45820" hidden="1"/>
    <cellStyle name="Uwaga 3" xfId="45818" hidden="1"/>
    <cellStyle name="Uwaga 3" xfId="45807" hidden="1"/>
    <cellStyle name="Uwaga 3" xfId="45805" hidden="1"/>
    <cellStyle name="Uwaga 3" xfId="45803" hidden="1"/>
    <cellStyle name="Uwaga 3" xfId="45792" hidden="1"/>
    <cellStyle name="Uwaga 3" xfId="45790" hidden="1"/>
    <cellStyle name="Uwaga 3" xfId="45788" hidden="1"/>
    <cellStyle name="Uwaga 3" xfId="45777" hidden="1"/>
    <cellStyle name="Uwaga 3" xfId="45775" hidden="1"/>
    <cellStyle name="Uwaga 3" xfId="45773" hidden="1"/>
    <cellStyle name="Uwaga 3" xfId="45762" hidden="1"/>
    <cellStyle name="Uwaga 3" xfId="45760" hidden="1"/>
    <cellStyle name="Uwaga 3" xfId="45758" hidden="1"/>
    <cellStyle name="Uwaga 3" xfId="45747" hidden="1"/>
    <cellStyle name="Uwaga 3" xfId="45745" hidden="1"/>
    <cellStyle name="Uwaga 3" xfId="45743" hidden="1"/>
    <cellStyle name="Uwaga 3" xfId="45732" hidden="1"/>
    <cellStyle name="Uwaga 3" xfId="45730" hidden="1"/>
    <cellStyle name="Uwaga 3" xfId="45728" hidden="1"/>
    <cellStyle name="Uwaga 3" xfId="45717" hidden="1"/>
    <cellStyle name="Uwaga 3" xfId="45715" hidden="1"/>
    <cellStyle name="Uwaga 3" xfId="45713" hidden="1"/>
    <cellStyle name="Uwaga 3" xfId="45702" hidden="1"/>
    <cellStyle name="Uwaga 3" xfId="45700" hidden="1"/>
    <cellStyle name="Uwaga 3" xfId="45698" hidden="1"/>
    <cellStyle name="Uwaga 3" xfId="45687" hidden="1"/>
    <cellStyle name="Uwaga 3" xfId="45685" hidden="1"/>
    <cellStyle name="Uwaga 3" xfId="45683" hidden="1"/>
    <cellStyle name="Uwaga 3" xfId="45672" hidden="1"/>
    <cellStyle name="Uwaga 3" xfId="45670" hidden="1"/>
    <cellStyle name="Uwaga 3" xfId="45668" hidden="1"/>
    <cellStyle name="Uwaga 3" xfId="45657" hidden="1"/>
    <cellStyle name="Uwaga 3" xfId="45655" hidden="1"/>
    <cellStyle name="Uwaga 3" xfId="45653" hidden="1"/>
    <cellStyle name="Uwaga 3" xfId="45642" hidden="1"/>
    <cellStyle name="Uwaga 3" xfId="45640" hidden="1"/>
    <cellStyle name="Uwaga 3" xfId="45637" hidden="1"/>
    <cellStyle name="Uwaga 3" xfId="45627" hidden="1"/>
    <cellStyle name="Uwaga 3" xfId="45624" hidden="1"/>
    <cellStyle name="Uwaga 3" xfId="45621" hidden="1"/>
    <cellStyle name="Uwaga 3" xfId="45612" hidden="1"/>
    <cellStyle name="Uwaga 3" xfId="45610" hidden="1"/>
    <cellStyle name="Uwaga 3" xfId="45607" hidden="1"/>
    <cellStyle name="Uwaga 3" xfId="45597" hidden="1"/>
    <cellStyle name="Uwaga 3" xfId="45595" hidden="1"/>
    <cellStyle name="Uwaga 3" xfId="45593" hidden="1"/>
    <cellStyle name="Uwaga 3" xfId="45582" hidden="1"/>
    <cellStyle name="Uwaga 3" xfId="45580" hidden="1"/>
    <cellStyle name="Uwaga 3" xfId="45578" hidden="1"/>
    <cellStyle name="Uwaga 3" xfId="45567" hidden="1"/>
    <cellStyle name="Uwaga 3" xfId="45565" hidden="1"/>
    <cellStyle name="Uwaga 3" xfId="45563" hidden="1"/>
    <cellStyle name="Uwaga 3" xfId="45552" hidden="1"/>
    <cellStyle name="Uwaga 3" xfId="45550" hidden="1"/>
    <cellStyle name="Uwaga 3" xfId="45548" hidden="1"/>
    <cellStyle name="Uwaga 3" xfId="45537" hidden="1"/>
    <cellStyle name="Uwaga 3" xfId="45535" hidden="1"/>
    <cellStyle name="Uwaga 3" xfId="45533" hidden="1"/>
    <cellStyle name="Uwaga 3" xfId="45522" hidden="1"/>
    <cellStyle name="Uwaga 3" xfId="45520" hidden="1"/>
    <cellStyle name="Uwaga 3" xfId="45517" hidden="1"/>
    <cellStyle name="Uwaga 3" xfId="45507" hidden="1"/>
    <cellStyle name="Uwaga 3" xfId="45504" hidden="1"/>
    <cellStyle name="Uwaga 3" xfId="45501" hidden="1"/>
    <cellStyle name="Uwaga 3" xfId="45492" hidden="1"/>
    <cellStyle name="Uwaga 3" xfId="45489" hidden="1"/>
    <cellStyle name="Uwaga 3" xfId="45486" hidden="1"/>
    <cellStyle name="Uwaga 3" xfId="45477" hidden="1"/>
    <cellStyle name="Uwaga 3" xfId="45475" hidden="1"/>
    <cellStyle name="Uwaga 3" xfId="45473" hidden="1"/>
    <cellStyle name="Uwaga 3" xfId="45462" hidden="1"/>
    <cellStyle name="Uwaga 3" xfId="45459" hidden="1"/>
    <cellStyle name="Uwaga 3" xfId="45456" hidden="1"/>
    <cellStyle name="Uwaga 3" xfId="45447" hidden="1"/>
    <cellStyle name="Uwaga 3" xfId="45444" hidden="1"/>
    <cellStyle name="Uwaga 3" xfId="45441" hidden="1"/>
    <cellStyle name="Uwaga 3" xfId="45432" hidden="1"/>
    <cellStyle name="Uwaga 3" xfId="45429" hidden="1"/>
    <cellStyle name="Uwaga 3" xfId="45426" hidden="1"/>
    <cellStyle name="Uwaga 3" xfId="45419" hidden="1"/>
    <cellStyle name="Uwaga 3" xfId="45415" hidden="1"/>
    <cellStyle name="Uwaga 3" xfId="45412" hidden="1"/>
    <cellStyle name="Uwaga 3" xfId="45404" hidden="1"/>
    <cellStyle name="Uwaga 3" xfId="45400" hidden="1"/>
    <cellStyle name="Uwaga 3" xfId="45397" hidden="1"/>
    <cellStyle name="Uwaga 3" xfId="45389" hidden="1"/>
    <cellStyle name="Uwaga 3" xfId="45385" hidden="1"/>
    <cellStyle name="Uwaga 3" xfId="45381" hidden="1"/>
    <cellStyle name="Uwaga 3" xfId="45374" hidden="1"/>
    <cellStyle name="Uwaga 3" xfId="45370" hidden="1"/>
    <cellStyle name="Uwaga 3" xfId="45367" hidden="1"/>
    <cellStyle name="Uwaga 3" xfId="45359" hidden="1"/>
    <cellStyle name="Uwaga 3" xfId="45355" hidden="1"/>
    <cellStyle name="Uwaga 3" xfId="45352" hidden="1"/>
    <cellStyle name="Uwaga 3" xfId="45343" hidden="1"/>
    <cellStyle name="Uwaga 3" xfId="45338" hidden="1"/>
    <cellStyle name="Uwaga 3" xfId="45334" hidden="1"/>
    <cellStyle name="Uwaga 3" xfId="45328" hidden="1"/>
    <cellStyle name="Uwaga 3" xfId="45323" hidden="1"/>
    <cellStyle name="Uwaga 3" xfId="45319" hidden="1"/>
    <cellStyle name="Uwaga 3" xfId="45313" hidden="1"/>
    <cellStyle name="Uwaga 3" xfId="45308" hidden="1"/>
    <cellStyle name="Uwaga 3" xfId="45304" hidden="1"/>
    <cellStyle name="Uwaga 3" xfId="45299" hidden="1"/>
    <cellStyle name="Uwaga 3" xfId="45295" hidden="1"/>
    <cellStyle name="Uwaga 3" xfId="45291" hidden="1"/>
    <cellStyle name="Uwaga 3" xfId="45284" hidden="1"/>
    <cellStyle name="Uwaga 3" xfId="45279" hidden="1"/>
    <cellStyle name="Uwaga 3" xfId="45275" hidden="1"/>
    <cellStyle name="Uwaga 3" xfId="45268" hidden="1"/>
    <cellStyle name="Uwaga 3" xfId="45263" hidden="1"/>
    <cellStyle name="Uwaga 3" xfId="45259" hidden="1"/>
    <cellStyle name="Uwaga 3" xfId="45254" hidden="1"/>
    <cellStyle name="Uwaga 3" xfId="45249" hidden="1"/>
    <cellStyle name="Uwaga 3" xfId="45245" hidden="1"/>
    <cellStyle name="Uwaga 3" xfId="45239" hidden="1"/>
    <cellStyle name="Uwaga 3" xfId="45235" hidden="1"/>
    <cellStyle name="Uwaga 3" xfId="45232" hidden="1"/>
    <cellStyle name="Uwaga 3" xfId="45225" hidden="1"/>
    <cellStyle name="Uwaga 3" xfId="45220" hidden="1"/>
    <cellStyle name="Uwaga 3" xfId="45215" hidden="1"/>
    <cellStyle name="Uwaga 3" xfId="45209" hidden="1"/>
    <cellStyle name="Uwaga 3" xfId="45204" hidden="1"/>
    <cellStyle name="Uwaga 3" xfId="45199" hidden="1"/>
    <cellStyle name="Uwaga 3" xfId="45194" hidden="1"/>
    <cellStyle name="Uwaga 3" xfId="45189" hidden="1"/>
    <cellStyle name="Uwaga 3" xfId="45184" hidden="1"/>
    <cellStyle name="Uwaga 3" xfId="45180" hidden="1"/>
    <cellStyle name="Uwaga 3" xfId="45176" hidden="1"/>
    <cellStyle name="Uwaga 3" xfId="45171" hidden="1"/>
    <cellStyle name="Uwaga 3" xfId="45164" hidden="1"/>
    <cellStyle name="Uwaga 3" xfId="45159" hidden="1"/>
    <cellStyle name="Uwaga 3" xfId="45154" hidden="1"/>
    <cellStyle name="Uwaga 3" xfId="45148" hidden="1"/>
    <cellStyle name="Uwaga 3" xfId="45143" hidden="1"/>
    <cellStyle name="Uwaga 3" xfId="45139" hidden="1"/>
    <cellStyle name="Uwaga 3" xfId="45134" hidden="1"/>
    <cellStyle name="Uwaga 3" xfId="45129" hidden="1"/>
    <cellStyle name="Uwaga 3" xfId="45124" hidden="1"/>
    <cellStyle name="Uwaga 3" xfId="45120" hidden="1"/>
    <cellStyle name="Uwaga 3" xfId="45115" hidden="1"/>
    <cellStyle name="Uwaga 3" xfId="45110" hidden="1"/>
    <cellStyle name="Uwaga 3" xfId="45105" hidden="1"/>
    <cellStyle name="Uwaga 3" xfId="45101" hidden="1"/>
    <cellStyle name="Uwaga 3" xfId="45097" hidden="1"/>
    <cellStyle name="Uwaga 3" xfId="45090" hidden="1"/>
    <cellStyle name="Uwaga 3" xfId="45086" hidden="1"/>
    <cellStyle name="Uwaga 3" xfId="45081" hidden="1"/>
    <cellStyle name="Uwaga 3" xfId="45075" hidden="1"/>
    <cellStyle name="Uwaga 3" xfId="45071" hidden="1"/>
    <cellStyle name="Uwaga 3" xfId="45066" hidden="1"/>
    <cellStyle name="Uwaga 3" xfId="45060" hidden="1"/>
    <cellStyle name="Uwaga 3" xfId="45056" hidden="1"/>
    <cellStyle name="Uwaga 3" xfId="45052" hidden="1"/>
    <cellStyle name="Uwaga 3" xfId="45045" hidden="1"/>
    <cellStyle name="Uwaga 3" xfId="45041" hidden="1"/>
    <cellStyle name="Uwaga 3" xfId="45037" hidden="1"/>
    <cellStyle name="Uwaga 3" xfId="45901" hidden="1"/>
    <cellStyle name="Uwaga 3" xfId="45899" hidden="1"/>
    <cellStyle name="Uwaga 3" xfId="45897" hidden="1"/>
    <cellStyle name="Uwaga 3" xfId="45884" hidden="1"/>
    <cellStyle name="Uwaga 3" xfId="45883" hidden="1"/>
    <cellStyle name="Uwaga 3" xfId="45882" hidden="1"/>
    <cellStyle name="Uwaga 3" xfId="45869" hidden="1"/>
    <cellStyle name="Uwaga 3" xfId="45868" hidden="1"/>
    <cellStyle name="Uwaga 3" xfId="45867" hidden="1"/>
    <cellStyle name="Uwaga 3" xfId="45855" hidden="1"/>
    <cellStyle name="Uwaga 3" xfId="45853" hidden="1"/>
    <cellStyle name="Uwaga 3" xfId="45852" hidden="1"/>
    <cellStyle name="Uwaga 3" xfId="45839" hidden="1"/>
    <cellStyle name="Uwaga 3" xfId="45838" hidden="1"/>
    <cellStyle name="Uwaga 3" xfId="45837" hidden="1"/>
    <cellStyle name="Uwaga 3" xfId="45825" hidden="1"/>
    <cellStyle name="Uwaga 3" xfId="45823" hidden="1"/>
    <cellStyle name="Uwaga 3" xfId="45821" hidden="1"/>
    <cellStyle name="Uwaga 3" xfId="45810" hidden="1"/>
    <cellStyle name="Uwaga 3" xfId="45808" hidden="1"/>
    <cellStyle name="Uwaga 3" xfId="45806" hidden="1"/>
    <cellStyle name="Uwaga 3" xfId="45795" hidden="1"/>
    <cellStyle name="Uwaga 3" xfId="45793" hidden="1"/>
    <cellStyle name="Uwaga 3" xfId="45791" hidden="1"/>
    <cellStyle name="Uwaga 3" xfId="45780" hidden="1"/>
    <cellStyle name="Uwaga 3" xfId="45778" hidden="1"/>
    <cellStyle name="Uwaga 3" xfId="45776" hidden="1"/>
    <cellStyle name="Uwaga 3" xfId="45765" hidden="1"/>
    <cellStyle name="Uwaga 3" xfId="45763" hidden="1"/>
    <cellStyle name="Uwaga 3" xfId="45761" hidden="1"/>
    <cellStyle name="Uwaga 3" xfId="45750" hidden="1"/>
    <cellStyle name="Uwaga 3" xfId="45748" hidden="1"/>
    <cellStyle name="Uwaga 3" xfId="45746" hidden="1"/>
    <cellStyle name="Uwaga 3" xfId="45735" hidden="1"/>
    <cellStyle name="Uwaga 3" xfId="45733" hidden="1"/>
    <cellStyle name="Uwaga 3" xfId="45731" hidden="1"/>
    <cellStyle name="Uwaga 3" xfId="45720" hidden="1"/>
    <cellStyle name="Uwaga 3" xfId="45718" hidden="1"/>
    <cellStyle name="Uwaga 3" xfId="45716" hidden="1"/>
    <cellStyle name="Uwaga 3" xfId="45705" hidden="1"/>
    <cellStyle name="Uwaga 3" xfId="45703" hidden="1"/>
    <cellStyle name="Uwaga 3" xfId="45701" hidden="1"/>
    <cellStyle name="Uwaga 3" xfId="45690" hidden="1"/>
    <cellStyle name="Uwaga 3" xfId="45688" hidden="1"/>
    <cellStyle name="Uwaga 3" xfId="45686" hidden="1"/>
    <cellStyle name="Uwaga 3" xfId="45675" hidden="1"/>
    <cellStyle name="Uwaga 3" xfId="45673" hidden="1"/>
    <cellStyle name="Uwaga 3" xfId="45671" hidden="1"/>
    <cellStyle name="Uwaga 3" xfId="45660" hidden="1"/>
    <cellStyle name="Uwaga 3" xfId="45658" hidden="1"/>
    <cellStyle name="Uwaga 3" xfId="45656" hidden="1"/>
    <cellStyle name="Uwaga 3" xfId="45645" hidden="1"/>
    <cellStyle name="Uwaga 3" xfId="45643" hidden="1"/>
    <cellStyle name="Uwaga 3" xfId="45641" hidden="1"/>
    <cellStyle name="Uwaga 3" xfId="45630" hidden="1"/>
    <cellStyle name="Uwaga 3" xfId="45628" hidden="1"/>
    <cellStyle name="Uwaga 3" xfId="45626" hidden="1"/>
    <cellStyle name="Uwaga 3" xfId="45615" hidden="1"/>
    <cellStyle name="Uwaga 3" xfId="45613" hidden="1"/>
    <cellStyle name="Uwaga 3" xfId="45611" hidden="1"/>
    <cellStyle name="Uwaga 3" xfId="45600" hidden="1"/>
    <cellStyle name="Uwaga 3" xfId="45598" hidden="1"/>
    <cellStyle name="Uwaga 3" xfId="45596" hidden="1"/>
    <cellStyle name="Uwaga 3" xfId="45585" hidden="1"/>
    <cellStyle name="Uwaga 3" xfId="45583" hidden="1"/>
    <cellStyle name="Uwaga 3" xfId="45581" hidden="1"/>
    <cellStyle name="Uwaga 3" xfId="45570" hidden="1"/>
    <cellStyle name="Uwaga 3" xfId="45568" hidden="1"/>
    <cellStyle name="Uwaga 3" xfId="45566" hidden="1"/>
    <cellStyle name="Uwaga 3" xfId="45555" hidden="1"/>
    <cellStyle name="Uwaga 3" xfId="45553" hidden="1"/>
    <cellStyle name="Uwaga 3" xfId="45551" hidden="1"/>
    <cellStyle name="Uwaga 3" xfId="45540" hidden="1"/>
    <cellStyle name="Uwaga 3" xfId="45538" hidden="1"/>
    <cellStyle name="Uwaga 3" xfId="45536" hidden="1"/>
    <cellStyle name="Uwaga 3" xfId="45525" hidden="1"/>
    <cellStyle name="Uwaga 3" xfId="45523" hidden="1"/>
    <cellStyle name="Uwaga 3" xfId="45521" hidden="1"/>
    <cellStyle name="Uwaga 3" xfId="45510" hidden="1"/>
    <cellStyle name="Uwaga 3" xfId="45508" hidden="1"/>
    <cellStyle name="Uwaga 3" xfId="45505" hidden="1"/>
    <cellStyle name="Uwaga 3" xfId="45495" hidden="1"/>
    <cellStyle name="Uwaga 3" xfId="45493" hidden="1"/>
    <cellStyle name="Uwaga 3" xfId="45491" hidden="1"/>
    <cellStyle name="Uwaga 3" xfId="45480" hidden="1"/>
    <cellStyle name="Uwaga 3" xfId="45478" hidden="1"/>
    <cellStyle name="Uwaga 3" xfId="45476" hidden="1"/>
    <cellStyle name="Uwaga 3" xfId="45465" hidden="1"/>
    <cellStyle name="Uwaga 3" xfId="45463" hidden="1"/>
    <cellStyle name="Uwaga 3" xfId="45460" hidden="1"/>
    <cellStyle name="Uwaga 3" xfId="45450" hidden="1"/>
    <cellStyle name="Uwaga 3" xfId="45448" hidden="1"/>
    <cellStyle name="Uwaga 3" xfId="45445" hidden="1"/>
    <cellStyle name="Uwaga 3" xfId="45435" hidden="1"/>
    <cellStyle name="Uwaga 3" xfId="45433" hidden="1"/>
    <cellStyle name="Uwaga 3" xfId="45430" hidden="1"/>
    <cellStyle name="Uwaga 3" xfId="45421" hidden="1"/>
    <cellStyle name="Uwaga 3" xfId="45418" hidden="1"/>
    <cellStyle name="Uwaga 3" xfId="45414" hidden="1"/>
    <cellStyle name="Uwaga 3" xfId="45406" hidden="1"/>
    <cellStyle name="Uwaga 3" xfId="45403" hidden="1"/>
    <cellStyle name="Uwaga 3" xfId="45399" hidden="1"/>
    <cellStyle name="Uwaga 3" xfId="45391" hidden="1"/>
    <cellStyle name="Uwaga 3" xfId="45388" hidden="1"/>
    <cellStyle name="Uwaga 3" xfId="45384" hidden="1"/>
    <cellStyle name="Uwaga 3" xfId="45376" hidden="1"/>
    <cellStyle name="Uwaga 3" xfId="45373" hidden="1"/>
    <cellStyle name="Uwaga 3" xfId="45369" hidden="1"/>
    <cellStyle name="Uwaga 3" xfId="45361" hidden="1"/>
    <cellStyle name="Uwaga 3" xfId="45358" hidden="1"/>
    <cellStyle name="Uwaga 3" xfId="45354" hidden="1"/>
    <cellStyle name="Uwaga 3" xfId="45346" hidden="1"/>
    <cellStyle name="Uwaga 3" xfId="45342" hidden="1"/>
    <cellStyle name="Uwaga 3" xfId="45337" hidden="1"/>
    <cellStyle name="Uwaga 3" xfId="45331" hidden="1"/>
    <cellStyle name="Uwaga 3" xfId="45327" hidden="1"/>
    <cellStyle name="Uwaga 3" xfId="45322" hidden="1"/>
    <cellStyle name="Uwaga 3" xfId="45316" hidden="1"/>
    <cellStyle name="Uwaga 3" xfId="45312" hidden="1"/>
    <cellStyle name="Uwaga 3" xfId="45307" hidden="1"/>
    <cellStyle name="Uwaga 3" xfId="45301" hidden="1"/>
    <cellStyle name="Uwaga 3" xfId="45298" hidden="1"/>
    <cellStyle name="Uwaga 3" xfId="45294" hidden="1"/>
    <cellStyle name="Uwaga 3" xfId="45286" hidden="1"/>
    <cellStyle name="Uwaga 3" xfId="45283" hidden="1"/>
    <cellStyle name="Uwaga 3" xfId="45278" hidden="1"/>
    <cellStyle name="Uwaga 3" xfId="45271" hidden="1"/>
    <cellStyle name="Uwaga 3" xfId="45267" hidden="1"/>
    <cellStyle name="Uwaga 3" xfId="45262" hidden="1"/>
    <cellStyle name="Uwaga 3" xfId="45256" hidden="1"/>
    <cellStyle name="Uwaga 3" xfId="45252" hidden="1"/>
    <cellStyle name="Uwaga 3" xfId="45247" hidden="1"/>
    <cellStyle name="Uwaga 3" xfId="45241" hidden="1"/>
    <cellStyle name="Uwaga 3" xfId="45238" hidden="1"/>
    <cellStyle name="Uwaga 3" xfId="45234" hidden="1"/>
    <cellStyle name="Uwaga 3" xfId="45226" hidden="1"/>
    <cellStyle name="Uwaga 3" xfId="45221" hidden="1"/>
    <cellStyle name="Uwaga 3" xfId="45216" hidden="1"/>
    <cellStyle name="Uwaga 3" xfId="45211" hidden="1"/>
    <cellStyle name="Uwaga 3" xfId="45206" hidden="1"/>
    <cellStyle name="Uwaga 3" xfId="45201" hidden="1"/>
    <cellStyle name="Uwaga 3" xfId="45196" hidden="1"/>
    <cellStyle name="Uwaga 3" xfId="45191" hidden="1"/>
    <cellStyle name="Uwaga 3" xfId="45186" hidden="1"/>
    <cellStyle name="Uwaga 3" xfId="45181" hidden="1"/>
    <cellStyle name="Uwaga 3" xfId="45177" hidden="1"/>
    <cellStyle name="Uwaga 3" xfId="45172" hidden="1"/>
    <cellStyle name="Uwaga 3" xfId="45165" hidden="1"/>
    <cellStyle name="Uwaga 3" xfId="45160" hidden="1"/>
    <cellStyle name="Uwaga 3" xfId="45155" hidden="1"/>
    <cellStyle name="Uwaga 3" xfId="45150" hidden="1"/>
    <cellStyle name="Uwaga 3" xfId="45145" hidden="1"/>
    <cellStyle name="Uwaga 3" xfId="45140" hidden="1"/>
    <cellStyle name="Uwaga 3" xfId="45135" hidden="1"/>
    <cellStyle name="Uwaga 3" xfId="45130" hidden="1"/>
    <cellStyle name="Uwaga 3" xfId="45125" hidden="1"/>
    <cellStyle name="Uwaga 3" xfId="45121" hidden="1"/>
    <cellStyle name="Uwaga 3" xfId="45116" hidden="1"/>
    <cellStyle name="Uwaga 3" xfId="45111" hidden="1"/>
    <cellStyle name="Uwaga 3" xfId="45106" hidden="1"/>
    <cellStyle name="Uwaga 3" xfId="45102" hidden="1"/>
    <cellStyle name="Uwaga 3" xfId="45098" hidden="1"/>
    <cellStyle name="Uwaga 3" xfId="45091" hidden="1"/>
    <cellStyle name="Uwaga 3" xfId="45087" hidden="1"/>
    <cellStyle name="Uwaga 3" xfId="45082" hidden="1"/>
    <cellStyle name="Uwaga 3" xfId="45076" hidden="1"/>
    <cellStyle name="Uwaga 3" xfId="45072" hidden="1"/>
    <cellStyle name="Uwaga 3" xfId="45067" hidden="1"/>
    <cellStyle name="Uwaga 3" xfId="45061" hidden="1"/>
    <cellStyle name="Uwaga 3" xfId="45057" hidden="1"/>
    <cellStyle name="Uwaga 3" xfId="45053" hidden="1"/>
    <cellStyle name="Uwaga 3" xfId="45046" hidden="1"/>
    <cellStyle name="Uwaga 3" xfId="45042" hidden="1"/>
    <cellStyle name="Uwaga 3" xfId="45038" hidden="1"/>
    <cellStyle name="Uwaga 3" xfId="45905" hidden="1"/>
    <cellStyle name="Uwaga 3" xfId="45904" hidden="1"/>
    <cellStyle name="Uwaga 3" xfId="45902" hidden="1"/>
    <cellStyle name="Uwaga 3" xfId="45889" hidden="1"/>
    <cellStyle name="Uwaga 3" xfId="45887" hidden="1"/>
    <cellStyle name="Uwaga 3" xfId="45885" hidden="1"/>
    <cellStyle name="Uwaga 3" xfId="45875" hidden="1"/>
    <cellStyle name="Uwaga 3" xfId="45873" hidden="1"/>
    <cellStyle name="Uwaga 3" xfId="45871" hidden="1"/>
    <cellStyle name="Uwaga 3" xfId="45860" hidden="1"/>
    <cellStyle name="Uwaga 3" xfId="45858" hidden="1"/>
    <cellStyle name="Uwaga 3" xfId="45856" hidden="1"/>
    <cellStyle name="Uwaga 3" xfId="45843" hidden="1"/>
    <cellStyle name="Uwaga 3" xfId="45841" hidden="1"/>
    <cellStyle name="Uwaga 3" xfId="45840" hidden="1"/>
    <cellStyle name="Uwaga 3" xfId="45827" hidden="1"/>
    <cellStyle name="Uwaga 3" xfId="45826" hidden="1"/>
    <cellStyle name="Uwaga 3" xfId="45824" hidden="1"/>
    <cellStyle name="Uwaga 3" xfId="45812" hidden="1"/>
    <cellStyle name="Uwaga 3" xfId="45811" hidden="1"/>
    <cellStyle name="Uwaga 3" xfId="45809" hidden="1"/>
    <cellStyle name="Uwaga 3" xfId="45797" hidden="1"/>
    <cellStyle name="Uwaga 3" xfId="45796" hidden="1"/>
    <cellStyle name="Uwaga 3" xfId="45794" hidden="1"/>
    <cellStyle name="Uwaga 3" xfId="45782" hidden="1"/>
    <cellStyle name="Uwaga 3" xfId="45781" hidden="1"/>
    <cellStyle name="Uwaga 3" xfId="45779" hidden="1"/>
    <cellStyle name="Uwaga 3" xfId="45767" hidden="1"/>
    <cellStyle name="Uwaga 3" xfId="45766" hidden="1"/>
    <cellStyle name="Uwaga 3" xfId="45764" hidden="1"/>
    <cellStyle name="Uwaga 3" xfId="45752" hidden="1"/>
    <cellStyle name="Uwaga 3" xfId="45751" hidden="1"/>
    <cellStyle name="Uwaga 3" xfId="45749" hidden="1"/>
    <cellStyle name="Uwaga 3" xfId="45737" hidden="1"/>
    <cellStyle name="Uwaga 3" xfId="45736" hidden="1"/>
    <cellStyle name="Uwaga 3" xfId="45734" hidden="1"/>
    <cellStyle name="Uwaga 3" xfId="45722" hidden="1"/>
    <cellStyle name="Uwaga 3" xfId="45721" hidden="1"/>
    <cellStyle name="Uwaga 3" xfId="45719" hidden="1"/>
    <cellStyle name="Uwaga 3" xfId="45707" hidden="1"/>
    <cellStyle name="Uwaga 3" xfId="45706" hidden="1"/>
    <cellStyle name="Uwaga 3" xfId="45704" hidden="1"/>
    <cellStyle name="Uwaga 3" xfId="45692" hidden="1"/>
    <cellStyle name="Uwaga 3" xfId="45691" hidden="1"/>
    <cellStyle name="Uwaga 3" xfId="45689" hidden="1"/>
    <cellStyle name="Uwaga 3" xfId="45677" hidden="1"/>
    <cellStyle name="Uwaga 3" xfId="45676" hidden="1"/>
    <cellStyle name="Uwaga 3" xfId="45674" hidden="1"/>
    <cellStyle name="Uwaga 3" xfId="45662" hidden="1"/>
    <cellStyle name="Uwaga 3" xfId="45661" hidden="1"/>
    <cellStyle name="Uwaga 3" xfId="45659" hidden="1"/>
    <cellStyle name="Uwaga 3" xfId="45647" hidden="1"/>
    <cellStyle name="Uwaga 3" xfId="45646" hidden="1"/>
    <cellStyle name="Uwaga 3" xfId="45644" hidden="1"/>
    <cellStyle name="Uwaga 3" xfId="45632" hidden="1"/>
    <cellStyle name="Uwaga 3" xfId="45631" hidden="1"/>
    <cellStyle name="Uwaga 3" xfId="45629" hidden="1"/>
    <cellStyle name="Uwaga 3" xfId="45617" hidden="1"/>
    <cellStyle name="Uwaga 3" xfId="45616" hidden="1"/>
    <cellStyle name="Uwaga 3" xfId="45614" hidden="1"/>
    <cellStyle name="Uwaga 3" xfId="45602" hidden="1"/>
    <cellStyle name="Uwaga 3" xfId="45601" hidden="1"/>
    <cellStyle name="Uwaga 3" xfId="45599" hidden="1"/>
    <cellStyle name="Uwaga 3" xfId="45587" hidden="1"/>
    <cellStyle name="Uwaga 3" xfId="45586" hidden="1"/>
    <cellStyle name="Uwaga 3" xfId="45584" hidden="1"/>
    <cellStyle name="Uwaga 3" xfId="45572" hidden="1"/>
    <cellStyle name="Uwaga 3" xfId="45571" hidden="1"/>
    <cellStyle name="Uwaga 3" xfId="45569" hidden="1"/>
    <cellStyle name="Uwaga 3" xfId="45557" hidden="1"/>
    <cellStyle name="Uwaga 3" xfId="45556" hidden="1"/>
    <cellStyle name="Uwaga 3" xfId="45554" hidden="1"/>
    <cellStyle name="Uwaga 3" xfId="45542" hidden="1"/>
    <cellStyle name="Uwaga 3" xfId="45541" hidden="1"/>
    <cellStyle name="Uwaga 3" xfId="45539" hidden="1"/>
    <cellStyle name="Uwaga 3" xfId="45527" hidden="1"/>
    <cellStyle name="Uwaga 3" xfId="45526" hidden="1"/>
    <cellStyle name="Uwaga 3" xfId="45524" hidden="1"/>
    <cellStyle name="Uwaga 3" xfId="45512" hidden="1"/>
    <cellStyle name="Uwaga 3" xfId="45511" hidden="1"/>
    <cellStyle name="Uwaga 3" xfId="45509" hidden="1"/>
    <cellStyle name="Uwaga 3" xfId="45497" hidden="1"/>
    <cellStyle name="Uwaga 3" xfId="45496" hidden="1"/>
    <cellStyle name="Uwaga 3" xfId="45494" hidden="1"/>
    <cellStyle name="Uwaga 3" xfId="45482" hidden="1"/>
    <cellStyle name="Uwaga 3" xfId="45481" hidden="1"/>
    <cellStyle name="Uwaga 3" xfId="45479" hidden="1"/>
    <cellStyle name="Uwaga 3" xfId="45467" hidden="1"/>
    <cellStyle name="Uwaga 3" xfId="45466" hidden="1"/>
    <cellStyle name="Uwaga 3" xfId="45464" hidden="1"/>
    <cellStyle name="Uwaga 3" xfId="45452" hidden="1"/>
    <cellStyle name="Uwaga 3" xfId="45451" hidden="1"/>
    <cellStyle name="Uwaga 3" xfId="45449" hidden="1"/>
    <cellStyle name="Uwaga 3" xfId="45437" hidden="1"/>
    <cellStyle name="Uwaga 3" xfId="45436" hidden="1"/>
    <cellStyle name="Uwaga 3" xfId="45434" hidden="1"/>
    <cellStyle name="Uwaga 3" xfId="45422" hidden="1"/>
    <cellStyle name="Uwaga 3" xfId="45420" hidden="1"/>
    <cellStyle name="Uwaga 3" xfId="45417" hidden="1"/>
    <cellStyle name="Uwaga 3" xfId="45407" hidden="1"/>
    <cellStyle name="Uwaga 3" xfId="45405" hidden="1"/>
    <cellStyle name="Uwaga 3" xfId="45402" hidden="1"/>
    <cellStyle name="Uwaga 3" xfId="45392" hidden="1"/>
    <cellStyle name="Uwaga 3" xfId="45390" hidden="1"/>
    <cellStyle name="Uwaga 3" xfId="45387" hidden="1"/>
    <cellStyle name="Uwaga 3" xfId="45377" hidden="1"/>
    <cellStyle name="Uwaga 3" xfId="45375" hidden="1"/>
    <cellStyle name="Uwaga 3" xfId="45372" hidden="1"/>
    <cellStyle name="Uwaga 3" xfId="45362" hidden="1"/>
    <cellStyle name="Uwaga 3" xfId="45360" hidden="1"/>
    <cellStyle name="Uwaga 3" xfId="45357" hidden="1"/>
    <cellStyle name="Uwaga 3" xfId="45347" hidden="1"/>
    <cellStyle name="Uwaga 3" xfId="45345" hidden="1"/>
    <cellStyle name="Uwaga 3" xfId="45341" hidden="1"/>
    <cellStyle name="Uwaga 3" xfId="45332" hidden="1"/>
    <cellStyle name="Uwaga 3" xfId="45329" hidden="1"/>
    <cellStyle name="Uwaga 3" xfId="45325" hidden="1"/>
    <cellStyle name="Uwaga 3" xfId="45317" hidden="1"/>
    <cellStyle name="Uwaga 3" xfId="45315" hidden="1"/>
    <cellStyle name="Uwaga 3" xfId="45311" hidden="1"/>
    <cellStyle name="Uwaga 3" xfId="45302" hidden="1"/>
    <cellStyle name="Uwaga 3" xfId="45300" hidden="1"/>
    <cellStyle name="Uwaga 3" xfId="45297" hidden="1"/>
    <cellStyle name="Uwaga 3" xfId="45287" hidden="1"/>
    <cellStyle name="Uwaga 3" xfId="45285" hidden="1"/>
    <cellStyle name="Uwaga 3" xfId="45280" hidden="1"/>
    <cellStyle name="Uwaga 3" xfId="45272" hidden="1"/>
    <cellStyle name="Uwaga 3" xfId="45270" hidden="1"/>
    <cellStyle name="Uwaga 3" xfId="45265" hidden="1"/>
    <cellStyle name="Uwaga 3" xfId="45257" hidden="1"/>
    <cellStyle name="Uwaga 3" xfId="45255" hidden="1"/>
    <cellStyle name="Uwaga 3" xfId="45250" hidden="1"/>
    <cellStyle name="Uwaga 3" xfId="45242" hidden="1"/>
    <cellStyle name="Uwaga 3" xfId="45240" hidden="1"/>
    <cellStyle name="Uwaga 3" xfId="45236" hidden="1"/>
    <cellStyle name="Uwaga 3" xfId="45227" hidden="1"/>
    <cellStyle name="Uwaga 3" xfId="45224" hidden="1"/>
    <cellStyle name="Uwaga 3" xfId="45219" hidden="1"/>
    <cellStyle name="Uwaga 3" xfId="45212" hidden="1"/>
    <cellStyle name="Uwaga 3" xfId="45208" hidden="1"/>
    <cellStyle name="Uwaga 3" xfId="45203" hidden="1"/>
    <cellStyle name="Uwaga 3" xfId="45197" hidden="1"/>
    <cellStyle name="Uwaga 3" xfId="45193" hidden="1"/>
    <cellStyle name="Uwaga 3" xfId="45188" hidden="1"/>
    <cellStyle name="Uwaga 3" xfId="45182" hidden="1"/>
    <cellStyle name="Uwaga 3" xfId="45179" hidden="1"/>
    <cellStyle name="Uwaga 3" xfId="45175" hidden="1"/>
    <cellStyle name="Uwaga 3" xfId="45166" hidden="1"/>
    <cellStyle name="Uwaga 3" xfId="45161" hidden="1"/>
    <cellStyle name="Uwaga 3" xfId="45156" hidden="1"/>
    <cellStyle name="Uwaga 3" xfId="45151" hidden="1"/>
    <cellStyle name="Uwaga 3" xfId="45146" hidden="1"/>
    <cellStyle name="Uwaga 3" xfId="45141" hidden="1"/>
    <cellStyle name="Uwaga 3" xfId="45136" hidden="1"/>
    <cellStyle name="Uwaga 3" xfId="45131" hidden="1"/>
    <cellStyle name="Uwaga 3" xfId="45126" hidden="1"/>
    <cellStyle name="Uwaga 3" xfId="45122" hidden="1"/>
    <cellStyle name="Uwaga 3" xfId="45117" hidden="1"/>
    <cellStyle name="Uwaga 3" xfId="45112" hidden="1"/>
    <cellStyle name="Uwaga 3" xfId="45107" hidden="1"/>
    <cellStyle name="Uwaga 3" xfId="45103" hidden="1"/>
    <cellStyle name="Uwaga 3" xfId="45099" hidden="1"/>
    <cellStyle name="Uwaga 3" xfId="45092" hidden="1"/>
    <cellStyle name="Uwaga 3" xfId="45088" hidden="1"/>
    <cellStyle name="Uwaga 3" xfId="45083" hidden="1"/>
    <cellStyle name="Uwaga 3" xfId="45077" hidden="1"/>
    <cellStyle name="Uwaga 3" xfId="45073" hidden="1"/>
    <cellStyle name="Uwaga 3" xfId="45068" hidden="1"/>
    <cellStyle name="Uwaga 3" xfId="45062" hidden="1"/>
    <cellStyle name="Uwaga 3" xfId="45058" hidden="1"/>
    <cellStyle name="Uwaga 3" xfId="45054" hidden="1"/>
    <cellStyle name="Uwaga 3" xfId="45047" hidden="1"/>
    <cellStyle name="Uwaga 3" xfId="45043" hidden="1"/>
    <cellStyle name="Uwaga 3" xfId="45039" hidden="1"/>
    <cellStyle name="Uwaga 3" xfId="41063" hidden="1"/>
    <cellStyle name="Uwaga 3" xfId="40115" hidden="1"/>
    <cellStyle name="Uwaga 3" xfId="40079" hidden="1"/>
    <cellStyle name="Uwaga 3" xfId="37117" hidden="1"/>
    <cellStyle name="Uwaga 3" xfId="37112" hidden="1"/>
    <cellStyle name="Uwaga 3" xfId="37107" hidden="1"/>
    <cellStyle name="Uwaga 3" xfId="37078" hidden="1"/>
    <cellStyle name="Uwaga 3" xfId="37073" hidden="1"/>
    <cellStyle name="Uwaga 3" xfId="37068" hidden="1"/>
    <cellStyle name="Uwaga 3" xfId="37037" hidden="1"/>
    <cellStyle name="Uwaga 3" xfId="37033" hidden="1"/>
    <cellStyle name="Uwaga 3" xfId="37029" hidden="1"/>
    <cellStyle name="Uwaga 3" xfId="36988" hidden="1"/>
    <cellStyle name="Uwaga 3" xfId="36983" hidden="1"/>
    <cellStyle name="Uwaga 3" xfId="36981" hidden="1"/>
    <cellStyle name="Uwaga 3" xfId="36945" hidden="1"/>
    <cellStyle name="Uwaga 3" xfId="36941" hidden="1"/>
    <cellStyle name="Uwaga 3" xfId="36938" hidden="1"/>
    <cellStyle name="Uwaga 3" xfId="36906" hidden="1"/>
    <cellStyle name="Uwaga 3" xfId="36902" hidden="1"/>
    <cellStyle name="Uwaga 3" xfId="36898" hidden="1"/>
    <cellStyle name="Uwaga 3" xfId="36864" hidden="1"/>
    <cellStyle name="Uwaga 3" xfId="36860" hidden="1"/>
    <cellStyle name="Uwaga 3" xfId="36856" hidden="1"/>
    <cellStyle name="Uwaga 3" xfId="36822" hidden="1"/>
    <cellStyle name="Uwaga 3" xfId="36818" hidden="1"/>
    <cellStyle name="Uwaga 3" xfId="36815" hidden="1"/>
    <cellStyle name="Uwaga 3" xfId="36775" hidden="1"/>
    <cellStyle name="Uwaga 3" xfId="36772" hidden="1"/>
    <cellStyle name="Uwaga 3" xfId="36768" hidden="1"/>
    <cellStyle name="Uwaga 3" xfId="36736" hidden="1"/>
    <cellStyle name="Uwaga 3" xfId="36733" hidden="1"/>
    <cellStyle name="Uwaga 3" xfId="36728" hidden="1"/>
    <cellStyle name="Uwaga 3" xfId="36695" hidden="1"/>
    <cellStyle name="Uwaga 3" xfId="36691" hidden="1"/>
    <cellStyle name="Uwaga 3" xfId="36687" hidden="1"/>
    <cellStyle name="Uwaga 3" xfId="36652" hidden="1"/>
    <cellStyle name="Uwaga 3" xfId="36649" hidden="1"/>
    <cellStyle name="Uwaga 3" xfId="36645" hidden="1"/>
    <cellStyle name="Uwaga 3" xfId="36606" hidden="1"/>
    <cellStyle name="Uwaga 3" xfId="36602" hidden="1"/>
    <cellStyle name="Uwaga 3" xfId="36599" hidden="1"/>
    <cellStyle name="Uwaga 3" xfId="36568" hidden="1"/>
    <cellStyle name="Uwaga 3" xfId="36564" hidden="1"/>
    <cellStyle name="Uwaga 3" xfId="36560" hidden="1"/>
    <cellStyle name="Uwaga 3" xfId="36526" hidden="1"/>
    <cellStyle name="Uwaga 3" xfId="36522" hidden="1"/>
    <cellStyle name="Uwaga 3" xfId="36518" hidden="1"/>
    <cellStyle name="Uwaga 3" xfId="36482" hidden="1"/>
    <cellStyle name="Uwaga 3" xfId="36478" hidden="1"/>
    <cellStyle name="Uwaga 3" xfId="36474" hidden="1"/>
    <cellStyle name="Uwaga 3" xfId="36436" hidden="1"/>
    <cellStyle name="Uwaga 3" xfId="36433" hidden="1"/>
    <cellStyle name="Uwaga 3" xfId="36429" hidden="1"/>
    <cellStyle name="Uwaga 3" xfId="36398" hidden="1"/>
    <cellStyle name="Uwaga 3" xfId="36394" hidden="1"/>
    <cellStyle name="Uwaga 3" xfId="36390" hidden="1"/>
    <cellStyle name="Uwaga 3" xfId="36356" hidden="1"/>
    <cellStyle name="Uwaga 3" xfId="36352" hidden="1"/>
    <cellStyle name="Uwaga 3" xfId="36348" hidden="1"/>
    <cellStyle name="Uwaga 3" xfId="36314" hidden="1"/>
    <cellStyle name="Uwaga 3" xfId="36310" hidden="1"/>
    <cellStyle name="Uwaga 3" xfId="36306" hidden="1"/>
    <cellStyle name="Uwaga 3" xfId="36266" hidden="1"/>
    <cellStyle name="Uwaga 3" xfId="36262" hidden="1"/>
    <cellStyle name="Uwaga 3" xfId="36259" hidden="1"/>
    <cellStyle name="Uwaga 3" xfId="36228" hidden="1"/>
    <cellStyle name="Uwaga 3" xfId="36224" hidden="1"/>
    <cellStyle name="Uwaga 3" xfId="36220" hidden="1"/>
    <cellStyle name="Uwaga 3" xfId="36187" hidden="1"/>
    <cellStyle name="Uwaga 3" xfId="36182" hidden="1"/>
    <cellStyle name="Uwaga 3" xfId="36178" hidden="1"/>
    <cellStyle name="Uwaga 3" xfId="36141" hidden="1"/>
    <cellStyle name="Uwaga 3" xfId="36136" hidden="1"/>
    <cellStyle name="Uwaga 3" xfId="36132" hidden="1"/>
    <cellStyle name="Uwaga 3" xfId="36096" hidden="1"/>
    <cellStyle name="Uwaga 3" xfId="36093" hidden="1"/>
    <cellStyle name="Uwaga 3" xfId="36090" hidden="1"/>
    <cellStyle name="Uwaga 3" xfId="36058" hidden="1"/>
    <cellStyle name="Uwaga 3" xfId="36054" hidden="1"/>
    <cellStyle name="Uwaga 3" xfId="36048" hidden="1"/>
    <cellStyle name="Uwaga 3" xfId="36017" hidden="1"/>
    <cellStyle name="Uwaga 3" xfId="36011" hidden="1"/>
    <cellStyle name="Uwaga 3" xfId="36005" hidden="1"/>
    <cellStyle name="Uwaga 3" xfId="35972" hidden="1"/>
    <cellStyle name="Uwaga 3" xfId="35966" hidden="1"/>
    <cellStyle name="Uwaga 3" xfId="35962" hidden="1"/>
    <cellStyle name="Uwaga 3" xfId="35926" hidden="1"/>
    <cellStyle name="Uwaga 3" xfId="35923" hidden="1"/>
    <cellStyle name="Uwaga 3" xfId="35920" hidden="1"/>
    <cellStyle name="Uwaga 3" xfId="35887" hidden="1"/>
    <cellStyle name="Uwaga 3" xfId="35882" hidden="1"/>
    <cellStyle name="Uwaga 3" xfId="35878" hidden="1"/>
    <cellStyle name="Uwaga 3" xfId="35845" hidden="1"/>
    <cellStyle name="Uwaga 3" xfId="35840" hidden="1"/>
    <cellStyle name="Uwaga 3" xfId="35836" hidden="1"/>
    <cellStyle name="Uwaga 3" xfId="35804" hidden="1"/>
    <cellStyle name="Uwaga 3" xfId="35798" hidden="1"/>
    <cellStyle name="Uwaga 3" xfId="35792" hidden="1"/>
    <cellStyle name="Uwaga 3" xfId="35759" hidden="1"/>
    <cellStyle name="Uwaga 3" xfId="35754" hidden="1"/>
    <cellStyle name="Uwaga 3" xfId="35750" hidden="1"/>
    <cellStyle name="Uwaga 3" xfId="35719" hidden="1"/>
    <cellStyle name="Uwaga 3" xfId="35713" hidden="1"/>
    <cellStyle name="Uwaga 3" xfId="35708" hidden="1"/>
    <cellStyle name="Uwaga 3" xfId="35676" hidden="1"/>
    <cellStyle name="Uwaga 3" xfId="35670" hidden="1"/>
    <cellStyle name="Uwaga 3" xfId="35666" hidden="1"/>
    <cellStyle name="Uwaga 3" xfId="35632" hidden="1"/>
    <cellStyle name="Uwaga 3" xfId="35628" hidden="1"/>
    <cellStyle name="Uwaga 3" xfId="35624" hidden="1"/>
    <cellStyle name="Uwaga 3" xfId="35590" hidden="1"/>
    <cellStyle name="Uwaga 3" xfId="35586" hidden="1"/>
    <cellStyle name="Uwaga 3" xfId="35582" hidden="1"/>
    <cellStyle name="Uwaga 3" xfId="35548" hidden="1"/>
    <cellStyle name="Uwaga 3" xfId="35544" hidden="1"/>
    <cellStyle name="Uwaga 3" xfId="35540" hidden="1"/>
    <cellStyle name="Uwaga 3" xfId="35506" hidden="1"/>
    <cellStyle name="Uwaga 3" xfId="35502" hidden="1"/>
    <cellStyle name="Uwaga 3" xfId="35498" hidden="1"/>
    <cellStyle name="Uwaga 3" xfId="35464" hidden="1"/>
    <cellStyle name="Uwaga 3" xfId="35460" hidden="1"/>
    <cellStyle name="Uwaga 3" xfId="35456" hidden="1"/>
    <cellStyle name="Uwaga 3" xfId="35423" hidden="1"/>
    <cellStyle name="Uwaga 3" xfId="35418" hidden="1"/>
    <cellStyle name="Uwaga 3" xfId="35413" hidden="1"/>
    <cellStyle name="Uwaga 3" xfId="35381" hidden="1"/>
    <cellStyle name="Uwaga 3" xfId="35376" hidden="1"/>
    <cellStyle name="Uwaga 3" xfId="35371" hidden="1"/>
    <cellStyle name="Uwaga 3" xfId="35339" hidden="1"/>
    <cellStyle name="Uwaga 3" xfId="35334" hidden="1"/>
    <cellStyle name="Uwaga 3" xfId="35329" hidden="1"/>
    <cellStyle name="Uwaga 3" xfId="35297" hidden="1"/>
    <cellStyle name="Uwaga 3" xfId="35292" hidden="1"/>
    <cellStyle name="Uwaga 3" xfId="35287" hidden="1"/>
    <cellStyle name="Uwaga 3" xfId="35257" hidden="1"/>
    <cellStyle name="Uwaga 3" xfId="35250" hidden="1"/>
    <cellStyle name="Uwaga 3" xfId="35243" hidden="1"/>
    <cellStyle name="Uwaga 3" xfId="35215" hidden="1"/>
    <cellStyle name="Uwaga 3" xfId="35208" hidden="1"/>
    <cellStyle name="Uwaga 3" xfId="35201" hidden="1"/>
    <cellStyle name="Uwaga 3" xfId="35173" hidden="1"/>
    <cellStyle name="Uwaga 3" xfId="35166" hidden="1"/>
    <cellStyle name="Uwaga 3" xfId="35159" hidden="1"/>
    <cellStyle name="Uwaga 3" xfId="35131" hidden="1"/>
    <cellStyle name="Uwaga 3" xfId="35124" hidden="1"/>
    <cellStyle name="Uwaga 3" xfId="35116" hidden="1"/>
    <cellStyle name="Uwaga 3" xfId="35090" hidden="1"/>
    <cellStyle name="Uwaga 3" xfId="35082" hidden="1"/>
    <cellStyle name="Uwaga 3" xfId="35071" hidden="1"/>
    <cellStyle name="Uwaga 3" xfId="35048" hidden="1"/>
    <cellStyle name="Uwaga 3" xfId="35039" hidden="1"/>
    <cellStyle name="Uwaga 3" xfId="35028" hidden="1"/>
    <cellStyle name="Uwaga 3" xfId="35006" hidden="1"/>
    <cellStyle name="Uwaga 3" xfId="34998" hidden="1"/>
    <cellStyle name="Uwaga 3" xfId="34984" hidden="1"/>
    <cellStyle name="Uwaga 3" xfId="34965" hidden="1"/>
    <cellStyle name="Uwaga 3" xfId="34956" hidden="1"/>
    <cellStyle name="Uwaga 3" xfId="34943" hidden="1"/>
    <cellStyle name="Uwaga 3" xfId="34924" hidden="1"/>
    <cellStyle name="Uwaga 3" xfId="34914" hidden="1"/>
    <cellStyle name="Uwaga 3" xfId="34900" hidden="1"/>
    <cellStyle name="Uwaga 3" xfId="34882" hidden="1"/>
    <cellStyle name="Uwaga 3" xfId="34871" hidden="1"/>
    <cellStyle name="Uwaga 3" xfId="34857" hidden="1"/>
    <cellStyle name="Uwaga 3" xfId="34840" hidden="1"/>
    <cellStyle name="Uwaga 3" xfId="34827" hidden="1"/>
    <cellStyle name="Uwaga 3" xfId="34813" hidden="1"/>
    <cellStyle name="Uwaga 3" xfId="34798" hidden="1"/>
    <cellStyle name="Uwaga 3" xfId="34785" hidden="1"/>
    <cellStyle name="Uwaga 3" xfId="34772" hidden="1"/>
    <cellStyle name="Uwaga 3" xfId="34756" hidden="1"/>
    <cellStyle name="Uwaga 3" xfId="34743" hidden="1"/>
    <cellStyle name="Uwaga 3" xfId="19857" hidden="1"/>
    <cellStyle name="Uwaga 3" xfId="46029" hidden="1"/>
    <cellStyle name="Uwaga 3" xfId="46030" hidden="1"/>
    <cellStyle name="Uwaga 3" xfId="46032" hidden="1"/>
    <cellStyle name="Uwaga 3" xfId="46044" hidden="1"/>
    <cellStyle name="Uwaga 3" xfId="46045" hidden="1"/>
    <cellStyle name="Uwaga 3" xfId="46050" hidden="1"/>
    <cellStyle name="Uwaga 3" xfId="46059" hidden="1"/>
    <cellStyle name="Uwaga 3" xfId="46060" hidden="1"/>
    <cellStyle name="Uwaga 3" xfId="46065" hidden="1"/>
    <cellStyle name="Uwaga 3" xfId="46074" hidden="1"/>
    <cellStyle name="Uwaga 3" xfId="46075" hidden="1"/>
    <cellStyle name="Uwaga 3" xfId="46076" hidden="1"/>
    <cellStyle name="Uwaga 3" xfId="46089" hidden="1"/>
    <cellStyle name="Uwaga 3" xfId="46094" hidden="1"/>
    <cellStyle name="Uwaga 3" xfId="46099" hidden="1"/>
    <cellStyle name="Uwaga 3" xfId="46109" hidden="1"/>
    <cellStyle name="Uwaga 3" xfId="46114" hidden="1"/>
    <cellStyle name="Uwaga 3" xfId="46118" hidden="1"/>
    <cellStyle name="Uwaga 3" xfId="46125" hidden="1"/>
    <cellStyle name="Uwaga 3" xfId="46130" hidden="1"/>
    <cellStyle name="Uwaga 3" xfId="46133" hidden="1"/>
    <cellStyle name="Uwaga 3" xfId="46139" hidden="1"/>
    <cellStyle name="Uwaga 3" xfId="46144" hidden="1"/>
    <cellStyle name="Uwaga 3" xfId="46148" hidden="1"/>
    <cellStyle name="Uwaga 3" xfId="46149" hidden="1"/>
    <cellStyle name="Uwaga 3" xfId="46150" hidden="1"/>
    <cellStyle name="Uwaga 3" xfId="46154" hidden="1"/>
    <cellStyle name="Uwaga 3" xfId="46166" hidden="1"/>
    <cellStyle name="Uwaga 3" xfId="46171" hidden="1"/>
    <cellStyle name="Uwaga 3" xfId="46176" hidden="1"/>
    <cellStyle name="Uwaga 3" xfId="46181" hidden="1"/>
    <cellStyle name="Uwaga 3" xfId="46186" hidden="1"/>
    <cellStyle name="Uwaga 3" xfId="46191" hidden="1"/>
    <cellStyle name="Uwaga 3" xfId="46195" hidden="1"/>
    <cellStyle name="Uwaga 3" xfId="46199" hidden="1"/>
    <cellStyle name="Uwaga 3" xfId="46204" hidden="1"/>
    <cellStyle name="Uwaga 3" xfId="46209" hidden="1"/>
    <cellStyle name="Uwaga 3" xfId="46210" hidden="1"/>
    <cellStyle name="Uwaga 3" xfId="46212" hidden="1"/>
    <cellStyle name="Uwaga 3" xfId="46225" hidden="1"/>
    <cellStyle name="Uwaga 3" xfId="46229" hidden="1"/>
    <cellStyle name="Uwaga 3" xfId="46234" hidden="1"/>
    <cellStyle name="Uwaga 3" xfId="46241" hidden="1"/>
    <cellStyle name="Uwaga 3" xfId="46245" hidden="1"/>
    <cellStyle name="Uwaga 3" xfId="46250" hidden="1"/>
    <cellStyle name="Uwaga 3" xfId="46255" hidden="1"/>
    <cellStyle name="Uwaga 3" xfId="46258" hidden="1"/>
    <cellStyle name="Uwaga 3" xfId="46263" hidden="1"/>
    <cellStyle name="Uwaga 3" xfId="46269" hidden="1"/>
    <cellStyle name="Uwaga 3" xfId="46270" hidden="1"/>
    <cellStyle name="Uwaga 3" xfId="46273" hidden="1"/>
    <cellStyle name="Uwaga 3" xfId="46286" hidden="1"/>
    <cellStyle name="Uwaga 3" xfId="46290" hidden="1"/>
    <cellStyle name="Uwaga 3" xfId="46295" hidden="1"/>
    <cellStyle name="Uwaga 3" xfId="46302" hidden="1"/>
    <cellStyle name="Uwaga 3" xfId="46307" hidden="1"/>
    <cellStyle name="Uwaga 3" xfId="46311" hidden="1"/>
    <cellStyle name="Uwaga 3" xfId="46316" hidden="1"/>
    <cellStyle name="Uwaga 3" xfId="46320" hidden="1"/>
    <cellStyle name="Uwaga 3" xfId="46325" hidden="1"/>
    <cellStyle name="Uwaga 3" xfId="46329" hidden="1"/>
    <cellStyle name="Uwaga 3" xfId="46330" hidden="1"/>
    <cellStyle name="Uwaga 3" xfId="46332" hidden="1"/>
    <cellStyle name="Uwaga 3" xfId="46344" hidden="1"/>
    <cellStyle name="Uwaga 3" xfId="46345" hidden="1"/>
    <cellStyle name="Uwaga 3" xfId="46347" hidden="1"/>
    <cellStyle name="Uwaga 3" xfId="46359" hidden="1"/>
    <cellStyle name="Uwaga 3" xfId="46361" hidden="1"/>
    <cellStyle name="Uwaga 3" xfId="46364" hidden="1"/>
    <cellStyle name="Uwaga 3" xfId="46374" hidden="1"/>
    <cellStyle name="Uwaga 3" xfId="46375" hidden="1"/>
    <cellStyle name="Uwaga 3" xfId="46377" hidden="1"/>
    <cellStyle name="Uwaga 3" xfId="46389" hidden="1"/>
    <cellStyle name="Uwaga 3" xfId="46390" hidden="1"/>
    <cellStyle name="Uwaga 3" xfId="46391" hidden="1"/>
    <cellStyle name="Uwaga 3" xfId="46405" hidden="1"/>
    <cellStyle name="Uwaga 3" xfId="46408" hidden="1"/>
    <cellStyle name="Uwaga 3" xfId="46412" hidden="1"/>
    <cellStyle name="Uwaga 3" xfId="46420" hidden="1"/>
    <cellStyle name="Uwaga 3" xfId="46423" hidden="1"/>
    <cellStyle name="Uwaga 3" xfId="46427" hidden="1"/>
    <cellStyle name="Uwaga 3" xfId="46435" hidden="1"/>
    <cellStyle name="Uwaga 3" xfId="46438" hidden="1"/>
    <cellStyle name="Uwaga 3" xfId="46442" hidden="1"/>
    <cellStyle name="Uwaga 3" xfId="46449" hidden="1"/>
    <cellStyle name="Uwaga 3" xfId="46450" hidden="1"/>
    <cellStyle name="Uwaga 3" xfId="46452" hidden="1"/>
    <cellStyle name="Uwaga 3" xfId="46465" hidden="1"/>
    <cellStyle name="Uwaga 3" xfId="46468" hidden="1"/>
    <cellStyle name="Uwaga 3" xfId="46471" hidden="1"/>
    <cellStyle name="Uwaga 3" xfId="46480" hidden="1"/>
    <cellStyle name="Uwaga 3" xfId="46483" hidden="1"/>
    <cellStyle name="Uwaga 3" xfId="46487" hidden="1"/>
    <cellStyle name="Uwaga 3" xfId="46495" hidden="1"/>
    <cellStyle name="Uwaga 3" xfId="46497" hidden="1"/>
    <cellStyle name="Uwaga 3" xfId="46500" hidden="1"/>
    <cellStyle name="Uwaga 3" xfId="46509" hidden="1"/>
    <cellStyle name="Uwaga 3" xfId="46510" hidden="1"/>
    <cellStyle name="Uwaga 3" xfId="46511" hidden="1"/>
    <cellStyle name="Uwaga 3" xfId="46524" hidden="1"/>
    <cellStyle name="Uwaga 3" xfId="46525" hidden="1"/>
    <cellStyle name="Uwaga 3" xfId="46527" hidden="1"/>
    <cellStyle name="Uwaga 3" xfId="46539" hidden="1"/>
    <cellStyle name="Uwaga 3" xfId="46540" hidden="1"/>
    <cellStyle name="Uwaga 3" xfId="46542" hidden="1"/>
    <cellStyle name="Uwaga 3" xfId="46554" hidden="1"/>
    <cellStyle name="Uwaga 3" xfId="46555" hidden="1"/>
    <cellStyle name="Uwaga 3" xfId="46557" hidden="1"/>
    <cellStyle name="Uwaga 3" xfId="46569" hidden="1"/>
    <cellStyle name="Uwaga 3" xfId="46570" hidden="1"/>
    <cellStyle name="Uwaga 3" xfId="46571" hidden="1"/>
    <cellStyle name="Uwaga 3" xfId="46585" hidden="1"/>
    <cellStyle name="Uwaga 3" xfId="46587" hidden="1"/>
    <cellStyle name="Uwaga 3" xfId="46590" hidden="1"/>
    <cellStyle name="Uwaga 3" xfId="46600" hidden="1"/>
    <cellStyle name="Uwaga 3" xfId="46603" hidden="1"/>
    <cellStyle name="Uwaga 3" xfId="46606" hidden="1"/>
    <cellStyle name="Uwaga 3" xfId="46615" hidden="1"/>
    <cellStyle name="Uwaga 3" xfId="46617" hidden="1"/>
    <cellStyle name="Uwaga 3" xfId="46620" hidden="1"/>
    <cellStyle name="Uwaga 3" xfId="46629" hidden="1"/>
    <cellStyle name="Uwaga 3" xfId="46630" hidden="1"/>
    <cellStyle name="Uwaga 3" xfId="46631" hidden="1"/>
    <cellStyle name="Uwaga 3" xfId="46644" hidden="1"/>
    <cellStyle name="Uwaga 3" xfId="46646" hidden="1"/>
    <cellStyle name="Uwaga 3" xfId="46648" hidden="1"/>
    <cellStyle name="Uwaga 3" xfId="46659" hidden="1"/>
    <cellStyle name="Uwaga 3" xfId="46661" hidden="1"/>
    <cellStyle name="Uwaga 3" xfId="46663" hidden="1"/>
    <cellStyle name="Uwaga 3" xfId="46674" hidden="1"/>
    <cellStyle name="Uwaga 3" xfId="46676" hidden="1"/>
    <cellStyle name="Uwaga 3" xfId="46678" hidden="1"/>
    <cellStyle name="Uwaga 3" xfId="46689" hidden="1"/>
    <cellStyle name="Uwaga 3" xfId="46690" hidden="1"/>
    <cellStyle name="Uwaga 3" xfId="46691" hidden="1"/>
    <cellStyle name="Uwaga 3" xfId="46704" hidden="1"/>
    <cellStyle name="Uwaga 3" xfId="46706" hidden="1"/>
    <cellStyle name="Uwaga 3" xfId="46708" hidden="1"/>
    <cellStyle name="Uwaga 3" xfId="46719" hidden="1"/>
    <cellStyle name="Uwaga 3" xfId="46721" hidden="1"/>
    <cellStyle name="Uwaga 3" xfId="46723" hidden="1"/>
    <cellStyle name="Uwaga 3" xfId="46734" hidden="1"/>
    <cellStyle name="Uwaga 3" xfId="46736" hidden="1"/>
    <cellStyle name="Uwaga 3" xfId="46737" hidden="1"/>
    <cellStyle name="Uwaga 3" xfId="46749" hidden="1"/>
    <cellStyle name="Uwaga 3" xfId="46750" hidden="1"/>
    <cellStyle name="Uwaga 3" xfId="46751" hidden="1"/>
    <cellStyle name="Uwaga 3" xfId="46764" hidden="1"/>
    <cellStyle name="Uwaga 3" xfId="46766" hidden="1"/>
    <cellStyle name="Uwaga 3" xfId="46768" hidden="1"/>
    <cellStyle name="Uwaga 3" xfId="46779" hidden="1"/>
    <cellStyle name="Uwaga 3" xfId="46781" hidden="1"/>
    <cellStyle name="Uwaga 3" xfId="46783" hidden="1"/>
    <cellStyle name="Uwaga 3" xfId="46794" hidden="1"/>
    <cellStyle name="Uwaga 3" xfId="46796" hidden="1"/>
    <cellStyle name="Uwaga 3" xfId="46798" hidden="1"/>
    <cellStyle name="Uwaga 3" xfId="46809" hidden="1"/>
    <cellStyle name="Uwaga 3" xfId="46810" hidden="1"/>
    <cellStyle name="Uwaga 3" xfId="46812" hidden="1"/>
    <cellStyle name="Uwaga 3" xfId="46823" hidden="1"/>
    <cellStyle name="Uwaga 3" xfId="46825" hidden="1"/>
    <cellStyle name="Uwaga 3" xfId="46826" hidden="1"/>
    <cellStyle name="Uwaga 3" xfId="46835" hidden="1"/>
    <cellStyle name="Uwaga 3" xfId="46838" hidden="1"/>
    <cellStyle name="Uwaga 3" xfId="46840" hidden="1"/>
    <cellStyle name="Uwaga 3" xfId="46851" hidden="1"/>
    <cellStyle name="Uwaga 3" xfId="46853" hidden="1"/>
    <cellStyle name="Uwaga 3" xfId="46855" hidden="1"/>
    <cellStyle name="Uwaga 3" xfId="46867" hidden="1"/>
    <cellStyle name="Uwaga 3" xfId="46869" hidden="1"/>
    <cellStyle name="Uwaga 3" xfId="46871" hidden="1"/>
    <cellStyle name="Uwaga 3" xfId="46879" hidden="1"/>
    <cellStyle name="Uwaga 3" xfId="46881" hidden="1"/>
    <cellStyle name="Uwaga 3" xfId="46884" hidden="1"/>
    <cellStyle name="Uwaga 3" xfId="46874" hidden="1"/>
    <cellStyle name="Uwaga 3" xfId="46873" hidden="1"/>
    <cellStyle name="Uwaga 3" xfId="46872" hidden="1"/>
    <cellStyle name="Uwaga 3" xfId="46859" hidden="1"/>
    <cellStyle name="Uwaga 3" xfId="46858" hidden="1"/>
    <cellStyle name="Uwaga 3" xfId="46857" hidden="1"/>
    <cellStyle name="Uwaga 3" xfId="46844" hidden="1"/>
    <cellStyle name="Uwaga 3" xfId="46843" hidden="1"/>
    <cellStyle name="Uwaga 3" xfId="46842" hidden="1"/>
    <cellStyle name="Uwaga 3" xfId="46829" hidden="1"/>
    <cellStyle name="Uwaga 3" xfId="46828" hidden="1"/>
    <cellStyle name="Uwaga 3" xfId="46827" hidden="1"/>
    <cellStyle name="Uwaga 3" xfId="46814" hidden="1"/>
    <cellStyle name="Uwaga 3" xfId="46813" hidden="1"/>
    <cellStyle name="Uwaga 3" xfId="46811" hidden="1"/>
    <cellStyle name="Uwaga 3" xfId="46800" hidden="1"/>
    <cellStyle name="Uwaga 3" xfId="46797" hidden="1"/>
    <cellStyle name="Uwaga 3" xfId="46795" hidden="1"/>
    <cellStyle name="Uwaga 3" xfId="46785" hidden="1"/>
    <cellStyle name="Uwaga 3" xfId="46782" hidden="1"/>
    <cellStyle name="Uwaga 3" xfId="46780" hidden="1"/>
    <cellStyle name="Uwaga 3" xfId="46770" hidden="1"/>
    <cellStyle name="Uwaga 3" xfId="46767" hidden="1"/>
    <cellStyle name="Uwaga 3" xfId="46765" hidden="1"/>
    <cellStyle name="Uwaga 3" xfId="46755" hidden="1"/>
    <cellStyle name="Uwaga 3" xfId="46753" hidden="1"/>
    <cellStyle name="Uwaga 3" xfId="46752" hidden="1"/>
    <cellStyle name="Uwaga 3" xfId="46740" hidden="1"/>
    <cellStyle name="Uwaga 3" xfId="46738" hidden="1"/>
    <cellStyle name="Uwaga 3" xfId="46735" hidden="1"/>
    <cellStyle name="Uwaga 3" xfId="46725" hidden="1"/>
    <cellStyle name="Uwaga 3" xfId="46722" hidden="1"/>
    <cellStyle name="Uwaga 3" xfId="46720" hidden="1"/>
    <cellStyle name="Uwaga 3" xfId="46710" hidden="1"/>
    <cellStyle name="Uwaga 3" xfId="46707" hidden="1"/>
    <cellStyle name="Uwaga 3" xfId="46705" hidden="1"/>
    <cellStyle name="Uwaga 3" xfId="46695" hidden="1"/>
    <cellStyle name="Uwaga 3" xfId="46693" hidden="1"/>
    <cellStyle name="Uwaga 3" xfId="46692" hidden="1"/>
    <cellStyle name="Uwaga 3" xfId="46680" hidden="1"/>
    <cellStyle name="Uwaga 3" xfId="46677" hidden="1"/>
    <cellStyle name="Uwaga 3" xfId="46675" hidden="1"/>
    <cellStyle name="Uwaga 3" xfId="46665" hidden="1"/>
    <cellStyle name="Uwaga 3" xfId="46662" hidden="1"/>
    <cellStyle name="Uwaga 3" xfId="46660" hidden="1"/>
    <cellStyle name="Uwaga 3" xfId="46650" hidden="1"/>
    <cellStyle name="Uwaga 3" xfId="46647" hidden="1"/>
    <cellStyle name="Uwaga 3" xfId="46645" hidden="1"/>
    <cellStyle name="Uwaga 3" xfId="46635" hidden="1"/>
    <cellStyle name="Uwaga 3" xfId="46633" hidden="1"/>
    <cellStyle name="Uwaga 3" xfId="46632" hidden="1"/>
    <cellStyle name="Uwaga 3" xfId="46619" hidden="1"/>
    <cellStyle name="Uwaga 3" xfId="46616" hidden="1"/>
    <cellStyle name="Uwaga 3" xfId="46614" hidden="1"/>
    <cellStyle name="Uwaga 3" xfId="46604" hidden="1"/>
    <cellStyle name="Uwaga 3" xfId="46601" hidden="1"/>
    <cellStyle name="Uwaga 3" xfId="46599" hidden="1"/>
    <cellStyle name="Uwaga 3" xfId="46589" hidden="1"/>
    <cellStyle name="Uwaga 3" xfId="46586" hidden="1"/>
    <cellStyle name="Uwaga 3" xfId="46584" hidden="1"/>
    <cellStyle name="Uwaga 3" xfId="46575" hidden="1"/>
    <cellStyle name="Uwaga 3" xfId="46573" hidden="1"/>
    <cellStyle name="Uwaga 3" xfId="46572" hidden="1"/>
    <cellStyle name="Uwaga 3" xfId="46560" hidden="1"/>
    <cellStyle name="Uwaga 3" xfId="46558" hidden="1"/>
    <cellStyle name="Uwaga 3" xfId="46556" hidden="1"/>
    <cellStyle name="Uwaga 3" xfId="46545" hidden="1"/>
    <cellStyle name="Uwaga 3" xfId="46543" hidden="1"/>
    <cellStyle name="Uwaga 3" xfId="46541" hidden="1"/>
    <cellStyle name="Uwaga 3" xfId="46530" hidden="1"/>
    <cellStyle name="Uwaga 3" xfId="46528" hidden="1"/>
    <cellStyle name="Uwaga 3" xfId="46526" hidden="1"/>
    <cellStyle name="Uwaga 3" xfId="46515" hidden="1"/>
    <cellStyle name="Uwaga 3" xfId="46513" hidden="1"/>
    <cellStyle name="Uwaga 3" xfId="46512" hidden="1"/>
    <cellStyle name="Uwaga 3" xfId="46499" hidden="1"/>
    <cellStyle name="Uwaga 3" xfId="46496" hidden="1"/>
    <cellStyle name="Uwaga 3" xfId="46494" hidden="1"/>
    <cellStyle name="Uwaga 3" xfId="46484" hidden="1"/>
    <cellStyle name="Uwaga 3" xfId="46481" hidden="1"/>
    <cellStyle name="Uwaga 3" xfId="46479" hidden="1"/>
    <cellStyle name="Uwaga 3" xfId="46469" hidden="1"/>
    <cellStyle name="Uwaga 3" xfId="46466" hidden="1"/>
    <cellStyle name="Uwaga 3" xfId="46464" hidden="1"/>
    <cellStyle name="Uwaga 3" xfId="46455" hidden="1"/>
    <cellStyle name="Uwaga 3" xfId="46453" hidden="1"/>
    <cellStyle name="Uwaga 3" xfId="46451" hidden="1"/>
    <cellStyle name="Uwaga 3" xfId="46439" hidden="1"/>
    <cellStyle name="Uwaga 3" xfId="46436" hidden="1"/>
    <cellStyle name="Uwaga 3" xfId="46434" hidden="1"/>
    <cellStyle name="Uwaga 3" xfId="46424" hidden="1"/>
    <cellStyle name="Uwaga 3" xfId="46421" hidden="1"/>
    <cellStyle name="Uwaga 3" xfId="46419" hidden="1"/>
    <cellStyle name="Uwaga 3" xfId="46409" hidden="1"/>
    <cellStyle name="Uwaga 3" xfId="46406" hidden="1"/>
    <cellStyle name="Uwaga 3" xfId="46404" hidden="1"/>
    <cellStyle name="Uwaga 3" xfId="46397" hidden="1"/>
    <cellStyle name="Uwaga 3" xfId="46394" hidden="1"/>
    <cellStyle name="Uwaga 3" xfId="46392" hidden="1"/>
    <cellStyle name="Uwaga 3" xfId="46382" hidden="1"/>
    <cellStyle name="Uwaga 3" xfId="46379" hidden="1"/>
    <cellStyle name="Uwaga 3" xfId="46376" hidden="1"/>
    <cellStyle name="Uwaga 3" xfId="46367" hidden="1"/>
    <cellStyle name="Uwaga 3" xfId="46363" hidden="1"/>
    <cellStyle name="Uwaga 3" xfId="46360" hidden="1"/>
    <cellStyle name="Uwaga 3" xfId="46352" hidden="1"/>
    <cellStyle name="Uwaga 3" xfId="46349" hidden="1"/>
    <cellStyle name="Uwaga 3" xfId="46346" hidden="1"/>
    <cellStyle name="Uwaga 3" xfId="46337" hidden="1"/>
    <cellStyle name="Uwaga 3" xfId="46334" hidden="1"/>
    <cellStyle name="Uwaga 3" xfId="46331" hidden="1"/>
    <cellStyle name="Uwaga 3" xfId="46321" hidden="1"/>
    <cellStyle name="Uwaga 3" xfId="46317" hidden="1"/>
    <cellStyle name="Uwaga 3" xfId="46314" hidden="1"/>
    <cellStyle name="Uwaga 3" xfId="46305" hidden="1"/>
    <cellStyle name="Uwaga 3" xfId="46301" hidden="1"/>
    <cellStyle name="Uwaga 3" xfId="46299" hidden="1"/>
    <cellStyle name="Uwaga 3" xfId="46291" hidden="1"/>
    <cellStyle name="Uwaga 3" xfId="46287" hidden="1"/>
    <cellStyle name="Uwaga 3" xfId="46284" hidden="1"/>
    <cellStyle name="Uwaga 3" xfId="46277" hidden="1"/>
    <cellStyle name="Uwaga 3" xfId="46274" hidden="1"/>
    <cellStyle name="Uwaga 3" xfId="46271" hidden="1"/>
    <cellStyle name="Uwaga 3" xfId="46262" hidden="1"/>
    <cellStyle name="Uwaga 3" xfId="46257" hidden="1"/>
    <cellStyle name="Uwaga 3" xfId="46254" hidden="1"/>
    <cellStyle name="Uwaga 3" xfId="46247" hidden="1"/>
    <cellStyle name="Uwaga 3" xfId="46242" hidden="1"/>
    <cellStyle name="Uwaga 3" xfId="46239" hidden="1"/>
    <cellStyle name="Uwaga 3" xfId="46232" hidden="1"/>
    <cellStyle name="Uwaga 3" xfId="46227" hidden="1"/>
    <cellStyle name="Uwaga 3" xfId="46224" hidden="1"/>
    <cellStyle name="Uwaga 3" xfId="46218" hidden="1"/>
    <cellStyle name="Uwaga 3" xfId="46214" hidden="1"/>
    <cellStyle name="Uwaga 3" xfId="46211" hidden="1"/>
    <cellStyle name="Uwaga 3" xfId="46203" hidden="1"/>
    <cellStyle name="Uwaga 3" xfId="46198" hidden="1"/>
    <cellStyle name="Uwaga 3" xfId="46194" hidden="1"/>
    <cellStyle name="Uwaga 3" xfId="46188" hidden="1"/>
    <cellStyle name="Uwaga 3" xfId="46183" hidden="1"/>
    <cellStyle name="Uwaga 3" xfId="46179" hidden="1"/>
    <cellStyle name="Uwaga 3" xfId="46173" hidden="1"/>
    <cellStyle name="Uwaga 3" xfId="46168" hidden="1"/>
    <cellStyle name="Uwaga 3" xfId="46164" hidden="1"/>
    <cellStyle name="Uwaga 3" xfId="46159" hidden="1"/>
    <cellStyle name="Uwaga 3" xfId="46155" hidden="1"/>
    <cellStyle name="Uwaga 3" xfId="46151" hidden="1"/>
    <cellStyle name="Uwaga 3" xfId="46143" hidden="1"/>
    <cellStyle name="Uwaga 3" xfId="46138" hidden="1"/>
    <cellStyle name="Uwaga 3" xfId="46134" hidden="1"/>
    <cellStyle name="Uwaga 3" xfId="46128" hidden="1"/>
    <cellStyle name="Uwaga 3" xfId="46123" hidden="1"/>
    <cellStyle name="Uwaga 3" xfId="46119" hidden="1"/>
    <cellStyle name="Uwaga 3" xfId="46113" hidden="1"/>
    <cellStyle name="Uwaga 3" xfId="46108" hidden="1"/>
    <cellStyle name="Uwaga 3" xfId="46104" hidden="1"/>
    <cellStyle name="Uwaga 3" xfId="46100" hidden="1"/>
    <cellStyle name="Uwaga 3" xfId="46095" hidden="1"/>
    <cellStyle name="Uwaga 3" xfId="46090" hidden="1"/>
    <cellStyle name="Uwaga 3" xfId="46085" hidden="1"/>
    <cellStyle name="Uwaga 3" xfId="46081" hidden="1"/>
    <cellStyle name="Uwaga 3" xfId="46077" hidden="1"/>
    <cellStyle name="Uwaga 3" xfId="46070" hidden="1"/>
    <cellStyle name="Uwaga 3" xfId="46066" hidden="1"/>
    <cellStyle name="Uwaga 3" xfId="46061" hidden="1"/>
    <cellStyle name="Uwaga 3" xfId="46055" hidden="1"/>
    <cellStyle name="Uwaga 3" xfId="46051" hidden="1"/>
    <cellStyle name="Uwaga 3" xfId="46046" hidden="1"/>
    <cellStyle name="Uwaga 3" xfId="46040" hidden="1"/>
    <cellStyle name="Uwaga 3" xfId="46036" hidden="1"/>
    <cellStyle name="Uwaga 3" xfId="46031" hidden="1"/>
    <cellStyle name="Uwaga 3" xfId="46025" hidden="1"/>
    <cellStyle name="Uwaga 3" xfId="46021" hidden="1"/>
    <cellStyle name="Uwaga 3" xfId="46017" hidden="1"/>
    <cellStyle name="Uwaga 3" xfId="46877" hidden="1"/>
    <cellStyle name="Uwaga 3" xfId="46876" hidden="1"/>
    <cellStyle name="Uwaga 3" xfId="46875" hidden="1"/>
    <cellStyle name="Uwaga 3" xfId="46862" hidden="1"/>
    <cellStyle name="Uwaga 3" xfId="46861" hidden="1"/>
    <cellStyle name="Uwaga 3" xfId="46860" hidden="1"/>
    <cellStyle name="Uwaga 3" xfId="46847" hidden="1"/>
    <cellStyle name="Uwaga 3" xfId="46846" hidden="1"/>
    <cellStyle name="Uwaga 3" xfId="46845" hidden="1"/>
    <cellStyle name="Uwaga 3" xfId="46832" hidden="1"/>
    <cellStyle name="Uwaga 3" xfId="46831" hidden="1"/>
    <cellStyle name="Uwaga 3" xfId="46830" hidden="1"/>
    <cellStyle name="Uwaga 3" xfId="46817" hidden="1"/>
    <cellStyle name="Uwaga 3" xfId="46816" hidden="1"/>
    <cellStyle name="Uwaga 3" xfId="46815" hidden="1"/>
    <cellStyle name="Uwaga 3" xfId="46803" hidden="1"/>
    <cellStyle name="Uwaga 3" xfId="46801" hidden="1"/>
    <cellStyle name="Uwaga 3" xfId="46799" hidden="1"/>
    <cellStyle name="Uwaga 3" xfId="46788" hidden="1"/>
    <cellStyle name="Uwaga 3" xfId="46786" hidden="1"/>
    <cellStyle name="Uwaga 3" xfId="46784" hidden="1"/>
    <cellStyle name="Uwaga 3" xfId="46773" hidden="1"/>
    <cellStyle name="Uwaga 3" xfId="46771" hidden="1"/>
    <cellStyle name="Uwaga 3" xfId="46769" hidden="1"/>
    <cellStyle name="Uwaga 3" xfId="46758" hidden="1"/>
    <cellStyle name="Uwaga 3" xfId="46756" hidden="1"/>
    <cellStyle name="Uwaga 3" xfId="46754" hidden="1"/>
    <cellStyle name="Uwaga 3" xfId="46743" hidden="1"/>
    <cellStyle name="Uwaga 3" xfId="46741" hidden="1"/>
    <cellStyle name="Uwaga 3" xfId="46739" hidden="1"/>
    <cellStyle name="Uwaga 3" xfId="46728" hidden="1"/>
    <cellStyle name="Uwaga 3" xfId="46726" hidden="1"/>
    <cellStyle name="Uwaga 3" xfId="46724" hidden="1"/>
    <cellStyle name="Uwaga 3" xfId="46713" hidden="1"/>
    <cellStyle name="Uwaga 3" xfId="46711" hidden="1"/>
    <cellStyle name="Uwaga 3" xfId="46709" hidden="1"/>
    <cellStyle name="Uwaga 3" xfId="46698" hidden="1"/>
    <cellStyle name="Uwaga 3" xfId="46696" hidden="1"/>
    <cellStyle name="Uwaga 3" xfId="46694" hidden="1"/>
    <cellStyle name="Uwaga 3" xfId="46683" hidden="1"/>
    <cellStyle name="Uwaga 3" xfId="46681" hidden="1"/>
    <cellStyle name="Uwaga 3" xfId="46679" hidden="1"/>
    <cellStyle name="Uwaga 3" xfId="46668" hidden="1"/>
    <cellStyle name="Uwaga 3" xfId="46666" hidden="1"/>
    <cellStyle name="Uwaga 3" xfId="46664" hidden="1"/>
    <cellStyle name="Uwaga 3" xfId="46653" hidden="1"/>
    <cellStyle name="Uwaga 3" xfId="46651" hidden="1"/>
    <cellStyle name="Uwaga 3" xfId="46649" hidden="1"/>
    <cellStyle name="Uwaga 3" xfId="46638" hidden="1"/>
    <cellStyle name="Uwaga 3" xfId="46636" hidden="1"/>
    <cellStyle name="Uwaga 3" xfId="46634" hidden="1"/>
    <cellStyle name="Uwaga 3" xfId="46623" hidden="1"/>
    <cellStyle name="Uwaga 3" xfId="46621" hidden="1"/>
    <cellStyle name="Uwaga 3" xfId="46618" hidden="1"/>
    <cellStyle name="Uwaga 3" xfId="46608" hidden="1"/>
    <cellStyle name="Uwaga 3" xfId="46605" hidden="1"/>
    <cellStyle name="Uwaga 3" xfId="46602" hidden="1"/>
    <cellStyle name="Uwaga 3" xfId="46593" hidden="1"/>
    <cellStyle name="Uwaga 3" xfId="46591" hidden="1"/>
    <cellStyle name="Uwaga 3" xfId="46588" hidden="1"/>
    <cellStyle name="Uwaga 3" xfId="46578" hidden="1"/>
    <cellStyle name="Uwaga 3" xfId="46576" hidden="1"/>
    <cellStyle name="Uwaga 3" xfId="46574" hidden="1"/>
    <cellStyle name="Uwaga 3" xfId="46563" hidden="1"/>
    <cellStyle name="Uwaga 3" xfId="46561" hidden="1"/>
    <cellStyle name="Uwaga 3" xfId="46559" hidden="1"/>
    <cellStyle name="Uwaga 3" xfId="46548" hidden="1"/>
    <cellStyle name="Uwaga 3" xfId="46546" hidden="1"/>
    <cellStyle name="Uwaga 3" xfId="46544" hidden="1"/>
    <cellStyle name="Uwaga 3" xfId="46533" hidden="1"/>
    <cellStyle name="Uwaga 3" xfId="46531" hidden="1"/>
    <cellStyle name="Uwaga 3" xfId="46529" hidden="1"/>
    <cellStyle name="Uwaga 3" xfId="46518" hidden="1"/>
    <cellStyle name="Uwaga 3" xfId="46516" hidden="1"/>
    <cellStyle name="Uwaga 3" xfId="46514" hidden="1"/>
    <cellStyle name="Uwaga 3" xfId="46503" hidden="1"/>
    <cellStyle name="Uwaga 3" xfId="46501" hidden="1"/>
    <cellStyle name="Uwaga 3" xfId="46498" hidden="1"/>
    <cellStyle name="Uwaga 3" xfId="46488" hidden="1"/>
    <cellStyle name="Uwaga 3" xfId="46485" hidden="1"/>
    <cellStyle name="Uwaga 3" xfId="46482" hidden="1"/>
    <cellStyle name="Uwaga 3" xfId="46473" hidden="1"/>
    <cellStyle name="Uwaga 3" xfId="46470" hidden="1"/>
    <cellStyle name="Uwaga 3" xfId="46467" hidden="1"/>
    <cellStyle name="Uwaga 3" xfId="46458" hidden="1"/>
    <cellStyle name="Uwaga 3" xfId="46456" hidden="1"/>
    <cellStyle name="Uwaga 3" xfId="46454" hidden="1"/>
    <cellStyle name="Uwaga 3" xfId="46443" hidden="1"/>
    <cellStyle name="Uwaga 3" xfId="46440" hidden="1"/>
    <cellStyle name="Uwaga 3" xfId="46437" hidden="1"/>
    <cellStyle name="Uwaga 3" xfId="46428" hidden="1"/>
    <cellStyle name="Uwaga 3" xfId="46425" hidden="1"/>
    <cellStyle name="Uwaga 3" xfId="46422" hidden="1"/>
    <cellStyle name="Uwaga 3" xfId="46413" hidden="1"/>
    <cellStyle name="Uwaga 3" xfId="46410" hidden="1"/>
    <cellStyle name="Uwaga 3" xfId="46407" hidden="1"/>
    <cellStyle name="Uwaga 3" xfId="46400" hidden="1"/>
    <cellStyle name="Uwaga 3" xfId="46396" hidden="1"/>
    <cellStyle name="Uwaga 3" xfId="46393" hidden="1"/>
    <cellStyle name="Uwaga 3" xfId="46385" hidden="1"/>
    <cellStyle name="Uwaga 3" xfId="46381" hidden="1"/>
    <cellStyle name="Uwaga 3" xfId="46378" hidden="1"/>
    <cellStyle name="Uwaga 3" xfId="46370" hidden="1"/>
    <cellStyle name="Uwaga 3" xfId="46366" hidden="1"/>
    <cellStyle name="Uwaga 3" xfId="46362" hidden="1"/>
    <cellStyle name="Uwaga 3" xfId="46355" hidden="1"/>
    <cellStyle name="Uwaga 3" xfId="46351" hidden="1"/>
    <cellStyle name="Uwaga 3" xfId="46348" hidden="1"/>
    <cellStyle name="Uwaga 3" xfId="46340" hidden="1"/>
    <cellStyle name="Uwaga 3" xfId="46336" hidden="1"/>
    <cellStyle name="Uwaga 3" xfId="46333" hidden="1"/>
    <cellStyle name="Uwaga 3" xfId="46324" hidden="1"/>
    <cellStyle name="Uwaga 3" xfId="46319" hidden="1"/>
    <cellStyle name="Uwaga 3" xfId="46315" hidden="1"/>
    <cellStyle name="Uwaga 3" xfId="46309" hidden="1"/>
    <cellStyle name="Uwaga 3" xfId="46304" hidden="1"/>
    <cellStyle name="Uwaga 3" xfId="46300" hidden="1"/>
    <cellStyle name="Uwaga 3" xfId="46294" hidden="1"/>
    <cellStyle name="Uwaga 3" xfId="46289" hidden="1"/>
    <cellStyle name="Uwaga 3" xfId="46285" hidden="1"/>
    <cellStyle name="Uwaga 3" xfId="46280" hidden="1"/>
    <cellStyle name="Uwaga 3" xfId="46276" hidden="1"/>
    <cellStyle name="Uwaga 3" xfId="46272" hidden="1"/>
    <cellStyle name="Uwaga 3" xfId="46265" hidden="1"/>
    <cellStyle name="Uwaga 3" xfId="46260" hidden="1"/>
    <cellStyle name="Uwaga 3" xfId="46256" hidden="1"/>
    <cellStyle name="Uwaga 3" xfId="46249" hidden="1"/>
    <cellStyle name="Uwaga 3" xfId="46244" hidden="1"/>
    <cellStyle name="Uwaga 3" xfId="46240" hidden="1"/>
    <cellStyle name="Uwaga 3" xfId="46235" hidden="1"/>
    <cellStyle name="Uwaga 3" xfId="46230" hidden="1"/>
    <cellStyle name="Uwaga 3" xfId="46226" hidden="1"/>
    <cellStyle name="Uwaga 3" xfId="46220" hidden="1"/>
    <cellStyle name="Uwaga 3" xfId="46216" hidden="1"/>
    <cellStyle name="Uwaga 3" xfId="46213" hidden="1"/>
    <cellStyle name="Uwaga 3" xfId="46206" hidden="1"/>
    <cellStyle name="Uwaga 3" xfId="46201" hidden="1"/>
    <cellStyle name="Uwaga 3" xfId="46196" hidden="1"/>
    <cellStyle name="Uwaga 3" xfId="46190" hidden="1"/>
    <cellStyle name="Uwaga 3" xfId="46185" hidden="1"/>
    <cellStyle name="Uwaga 3" xfId="46180" hidden="1"/>
    <cellStyle name="Uwaga 3" xfId="46175" hidden="1"/>
    <cellStyle name="Uwaga 3" xfId="46170" hidden="1"/>
    <cellStyle name="Uwaga 3" xfId="46165" hidden="1"/>
    <cellStyle name="Uwaga 3" xfId="46161" hidden="1"/>
    <cellStyle name="Uwaga 3" xfId="46157" hidden="1"/>
    <cellStyle name="Uwaga 3" xfId="46152" hidden="1"/>
    <cellStyle name="Uwaga 3" xfId="46145" hidden="1"/>
    <cellStyle name="Uwaga 3" xfId="46140" hidden="1"/>
    <cellStyle name="Uwaga 3" xfId="46135" hidden="1"/>
    <cellStyle name="Uwaga 3" xfId="46129" hidden="1"/>
    <cellStyle name="Uwaga 3" xfId="46124" hidden="1"/>
    <cellStyle name="Uwaga 3" xfId="46120" hidden="1"/>
    <cellStyle name="Uwaga 3" xfId="46115" hidden="1"/>
    <cellStyle name="Uwaga 3" xfId="46110" hidden="1"/>
    <cellStyle name="Uwaga 3" xfId="46105" hidden="1"/>
    <cellStyle name="Uwaga 3" xfId="46101" hidden="1"/>
    <cellStyle name="Uwaga 3" xfId="46096" hidden="1"/>
    <cellStyle name="Uwaga 3" xfId="46091" hidden="1"/>
    <cellStyle name="Uwaga 3" xfId="46086" hidden="1"/>
    <cellStyle name="Uwaga 3" xfId="46082" hidden="1"/>
    <cellStyle name="Uwaga 3" xfId="46078" hidden="1"/>
    <cellStyle name="Uwaga 3" xfId="46071" hidden="1"/>
    <cellStyle name="Uwaga 3" xfId="46067" hidden="1"/>
    <cellStyle name="Uwaga 3" xfId="46062" hidden="1"/>
    <cellStyle name="Uwaga 3" xfId="46056" hidden="1"/>
    <cellStyle name="Uwaga 3" xfId="46052" hidden="1"/>
    <cellStyle name="Uwaga 3" xfId="46047" hidden="1"/>
    <cellStyle name="Uwaga 3" xfId="46041" hidden="1"/>
    <cellStyle name="Uwaga 3" xfId="46037" hidden="1"/>
    <cellStyle name="Uwaga 3" xfId="46033" hidden="1"/>
    <cellStyle name="Uwaga 3" xfId="46026" hidden="1"/>
    <cellStyle name="Uwaga 3" xfId="46022" hidden="1"/>
    <cellStyle name="Uwaga 3" xfId="46018" hidden="1"/>
    <cellStyle name="Uwaga 3" xfId="46882" hidden="1"/>
    <cellStyle name="Uwaga 3" xfId="46880" hidden="1"/>
    <cellStyle name="Uwaga 3" xfId="46878" hidden="1"/>
    <cellStyle name="Uwaga 3" xfId="46865" hidden="1"/>
    <cellStyle name="Uwaga 3" xfId="46864" hidden="1"/>
    <cellStyle name="Uwaga 3" xfId="46863" hidden="1"/>
    <cellStyle name="Uwaga 3" xfId="46850" hidden="1"/>
    <cellStyle name="Uwaga 3" xfId="46849" hidden="1"/>
    <cellStyle name="Uwaga 3" xfId="46848" hidden="1"/>
    <cellStyle name="Uwaga 3" xfId="46836" hidden="1"/>
    <cellStyle name="Uwaga 3" xfId="46834" hidden="1"/>
    <cellStyle name="Uwaga 3" xfId="46833" hidden="1"/>
    <cellStyle name="Uwaga 3" xfId="46820" hidden="1"/>
    <cellStyle name="Uwaga 3" xfId="46819" hidden="1"/>
    <cellStyle name="Uwaga 3" xfId="46818" hidden="1"/>
    <cellStyle name="Uwaga 3" xfId="46806" hidden="1"/>
    <cellStyle name="Uwaga 3" xfId="46804" hidden="1"/>
    <cellStyle name="Uwaga 3" xfId="46802" hidden="1"/>
    <cellStyle name="Uwaga 3" xfId="46791" hidden="1"/>
    <cellStyle name="Uwaga 3" xfId="46789" hidden="1"/>
    <cellStyle name="Uwaga 3" xfId="46787" hidden="1"/>
    <cellStyle name="Uwaga 3" xfId="46776" hidden="1"/>
    <cellStyle name="Uwaga 3" xfId="46774" hidden="1"/>
    <cellStyle name="Uwaga 3" xfId="46772" hidden="1"/>
    <cellStyle name="Uwaga 3" xfId="46761" hidden="1"/>
    <cellStyle name="Uwaga 3" xfId="46759" hidden="1"/>
    <cellStyle name="Uwaga 3" xfId="46757" hidden="1"/>
    <cellStyle name="Uwaga 3" xfId="46746" hidden="1"/>
    <cellStyle name="Uwaga 3" xfId="46744" hidden="1"/>
    <cellStyle name="Uwaga 3" xfId="46742" hidden="1"/>
    <cellStyle name="Uwaga 3" xfId="46731" hidden="1"/>
    <cellStyle name="Uwaga 3" xfId="46729" hidden="1"/>
    <cellStyle name="Uwaga 3" xfId="46727" hidden="1"/>
    <cellStyle name="Uwaga 3" xfId="46716" hidden="1"/>
    <cellStyle name="Uwaga 3" xfId="46714" hidden="1"/>
    <cellStyle name="Uwaga 3" xfId="46712" hidden="1"/>
    <cellStyle name="Uwaga 3" xfId="46701" hidden="1"/>
    <cellStyle name="Uwaga 3" xfId="46699" hidden="1"/>
    <cellStyle name="Uwaga 3" xfId="46697" hidden="1"/>
    <cellStyle name="Uwaga 3" xfId="46686" hidden="1"/>
    <cellStyle name="Uwaga 3" xfId="46684" hidden="1"/>
    <cellStyle name="Uwaga 3" xfId="46682" hidden="1"/>
    <cellStyle name="Uwaga 3" xfId="46671" hidden="1"/>
    <cellStyle name="Uwaga 3" xfId="46669" hidden="1"/>
    <cellStyle name="Uwaga 3" xfId="46667" hidden="1"/>
    <cellStyle name="Uwaga 3" xfId="46656" hidden="1"/>
    <cellStyle name="Uwaga 3" xfId="46654" hidden="1"/>
    <cellStyle name="Uwaga 3" xfId="46652" hidden="1"/>
    <cellStyle name="Uwaga 3" xfId="46641" hidden="1"/>
    <cellStyle name="Uwaga 3" xfId="46639" hidden="1"/>
    <cellStyle name="Uwaga 3" xfId="46637" hidden="1"/>
    <cellStyle name="Uwaga 3" xfId="46626" hidden="1"/>
    <cellStyle name="Uwaga 3" xfId="46624" hidden="1"/>
    <cellStyle name="Uwaga 3" xfId="46622" hidden="1"/>
    <cellStyle name="Uwaga 3" xfId="46611" hidden="1"/>
    <cellStyle name="Uwaga 3" xfId="46609" hidden="1"/>
    <cellStyle name="Uwaga 3" xfId="46607" hidden="1"/>
    <cellStyle name="Uwaga 3" xfId="46596" hidden="1"/>
    <cellStyle name="Uwaga 3" xfId="46594" hidden="1"/>
    <cellStyle name="Uwaga 3" xfId="46592" hidden="1"/>
    <cellStyle name="Uwaga 3" xfId="46581" hidden="1"/>
    <cellStyle name="Uwaga 3" xfId="46579" hidden="1"/>
    <cellStyle name="Uwaga 3" xfId="46577" hidden="1"/>
    <cellStyle name="Uwaga 3" xfId="46566" hidden="1"/>
    <cellStyle name="Uwaga 3" xfId="46564" hidden="1"/>
    <cellStyle name="Uwaga 3" xfId="46562" hidden="1"/>
    <cellStyle name="Uwaga 3" xfId="46551" hidden="1"/>
    <cellStyle name="Uwaga 3" xfId="46549" hidden="1"/>
    <cellStyle name="Uwaga 3" xfId="46547" hidden="1"/>
    <cellStyle name="Uwaga 3" xfId="46536" hidden="1"/>
    <cellStyle name="Uwaga 3" xfId="46534" hidden="1"/>
    <cellStyle name="Uwaga 3" xfId="46532" hidden="1"/>
    <cellStyle name="Uwaga 3" xfId="46521" hidden="1"/>
    <cellStyle name="Uwaga 3" xfId="46519" hidden="1"/>
    <cellStyle name="Uwaga 3" xfId="46517" hidden="1"/>
    <cellStyle name="Uwaga 3" xfId="46506" hidden="1"/>
    <cellStyle name="Uwaga 3" xfId="46504" hidden="1"/>
    <cellStyle name="Uwaga 3" xfId="46502" hidden="1"/>
    <cellStyle name="Uwaga 3" xfId="46491" hidden="1"/>
    <cellStyle name="Uwaga 3" xfId="46489" hidden="1"/>
    <cellStyle name="Uwaga 3" xfId="46486" hidden="1"/>
    <cellStyle name="Uwaga 3" xfId="46476" hidden="1"/>
    <cellStyle name="Uwaga 3" xfId="46474" hidden="1"/>
    <cellStyle name="Uwaga 3" xfId="46472" hidden="1"/>
    <cellStyle name="Uwaga 3" xfId="46461" hidden="1"/>
    <cellStyle name="Uwaga 3" xfId="46459" hidden="1"/>
    <cellStyle name="Uwaga 3" xfId="46457" hidden="1"/>
    <cellStyle name="Uwaga 3" xfId="46446" hidden="1"/>
    <cellStyle name="Uwaga 3" xfId="46444" hidden="1"/>
    <cellStyle name="Uwaga 3" xfId="46441" hidden="1"/>
    <cellStyle name="Uwaga 3" xfId="46431" hidden="1"/>
    <cellStyle name="Uwaga 3" xfId="46429" hidden="1"/>
    <cellStyle name="Uwaga 3" xfId="46426" hidden="1"/>
    <cellStyle name="Uwaga 3" xfId="46416" hidden="1"/>
    <cellStyle name="Uwaga 3" xfId="46414" hidden="1"/>
    <cellStyle name="Uwaga 3" xfId="46411" hidden="1"/>
    <cellStyle name="Uwaga 3" xfId="46402" hidden="1"/>
    <cellStyle name="Uwaga 3" xfId="46399" hidden="1"/>
    <cellStyle name="Uwaga 3" xfId="46395" hidden="1"/>
    <cellStyle name="Uwaga 3" xfId="46387" hidden="1"/>
    <cellStyle name="Uwaga 3" xfId="46384" hidden="1"/>
    <cellStyle name="Uwaga 3" xfId="46380" hidden="1"/>
    <cellStyle name="Uwaga 3" xfId="46372" hidden="1"/>
    <cellStyle name="Uwaga 3" xfId="46369" hidden="1"/>
    <cellStyle name="Uwaga 3" xfId="46365" hidden="1"/>
    <cellStyle name="Uwaga 3" xfId="46357" hidden="1"/>
    <cellStyle name="Uwaga 3" xfId="46354" hidden="1"/>
    <cellStyle name="Uwaga 3" xfId="46350" hidden="1"/>
    <cellStyle name="Uwaga 3" xfId="46342" hidden="1"/>
    <cellStyle name="Uwaga 3" xfId="46339" hidden="1"/>
    <cellStyle name="Uwaga 3" xfId="46335" hidden="1"/>
    <cellStyle name="Uwaga 3" xfId="46327" hidden="1"/>
    <cellStyle name="Uwaga 3" xfId="46323" hidden="1"/>
    <cellStyle name="Uwaga 3" xfId="46318" hidden="1"/>
    <cellStyle name="Uwaga 3" xfId="46312" hidden="1"/>
    <cellStyle name="Uwaga 3" xfId="46308" hidden="1"/>
    <cellStyle name="Uwaga 3" xfId="46303" hidden="1"/>
    <cellStyle name="Uwaga 3" xfId="46297" hidden="1"/>
    <cellStyle name="Uwaga 3" xfId="46293" hidden="1"/>
    <cellStyle name="Uwaga 3" xfId="46288" hidden="1"/>
    <cellStyle name="Uwaga 3" xfId="46282" hidden="1"/>
    <cellStyle name="Uwaga 3" xfId="46279" hidden="1"/>
    <cellStyle name="Uwaga 3" xfId="46275" hidden="1"/>
    <cellStyle name="Uwaga 3" xfId="46267" hidden="1"/>
    <cellStyle name="Uwaga 3" xfId="46264" hidden="1"/>
    <cellStyle name="Uwaga 3" xfId="46259" hidden="1"/>
    <cellStyle name="Uwaga 3" xfId="46252" hidden="1"/>
    <cellStyle name="Uwaga 3" xfId="46248" hidden="1"/>
    <cellStyle name="Uwaga 3" xfId="46243" hidden="1"/>
    <cellStyle name="Uwaga 3" xfId="46237" hidden="1"/>
    <cellStyle name="Uwaga 3" xfId="46233" hidden="1"/>
    <cellStyle name="Uwaga 3" xfId="46228" hidden="1"/>
    <cellStyle name="Uwaga 3" xfId="46222" hidden="1"/>
    <cellStyle name="Uwaga 3" xfId="46219" hidden="1"/>
    <cellStyle name="Uwaga 3" xfId="46215" hidden="1"/>
    <cellStyle name="Uwaga 3" xfId="46207" hidden="1"/>
    <cellStyle name="Uwaga 3" xfId="46202" hidden="1"/>
    <cellStyle name="Uwaga 3" xfId="46197" hidden="1"/>
    <cellStyle name="Uwaga 3" xfId="46192" hidden="1"/>
    <cellStyle name="Uwaga 3" xfId="46187" hidden="1"/>
    <cellStyle name="Uwaga 3" xfId="46182" hidden="1"/>
    <cellStyle name="Uwaga 3" xfId="46177" hidden="1"/>
    <cellStyle name="Uwaga 3" xfId="46172" hidden="1"/>
    <cellStyle name="Uwaga 3" xfId="46167" hidden="1"/>
    <cellStyle name="Uwaga 3" xfId="46162" hidden="1"/>
    <cellStyle name="Uwaga 3" xfId="46158" hidden="1"/>
    <cellStyle name="Uwaga 3" xfId="46153" hidden="1"/>
    <cellStyle name="Uwaga 3" xfId="46146" hidden="1"/>
    <cellStyle name="Uwaga 3" xfId="46141" hidden="1"/>
    <cellStyle name="Uwaga 3" xfId="46136" hidden="1"/>
    <cellStyle name="Uwaga 3" xfId="46131" hidden="1"/>
    <cellStyle name="Uwaga 3" xfId="46126" hidden="1"/>
    <cellStyle name="Uwaga 3" xfId="46121" hidden="1"/>
    <cellStyle name="Uwaga 3" xfId="46116" hidden="1"/>
    <cellStyle name="Uwaga 3" xfId="46111" hidden="1"/>
    <cellStyle name="Uwaga 3" xfId="46106" hidden="1"/>
    <cellStyle name="Uwaga 3" xfId="46102" hidden="1"/>
    <cellStyle name="Uwaga 3" xfId="46097" hidden="1"/>
    <cellStyle name="Uwaga 3" xfId="46092" hidden="1"/>
    <cellStyle name="Uwaga 3" xfId="46087" hidden="1"/>
    <cellStyle name="Uwaga 3" xfId="46083" hidden="1"/>
    <cellStyle name="Uwaga 3" xfId="46079" hidden="1"/>
    <cellStyle name="Uwaga 3" xfId="46072" hidden="1"/>
    <cellStyle name="Uwaga 3" xfId="46068" hidden="1"/>
    <cellStyle name="Uwaga 3" xfId="46063" hidden="1"/>
    <cellStyle name="Uwaga 3" xfId="46057" hidden="1"/>
    <cellStyle name="Uwaga 3" xfId="46053" hidden="1"/>
    <cellStyle name="Uwaga 3" xfId="46048" hidden="1"/>
    <cellStyle name="Uwaga 3" xfId="46042" hidden="1"/>
    <cellStyle name="Uwaga 3" xfId="46038" hidden="1"/>
    <cellStyle name="Uwaga 3" xfId="46034" hidden="1"/>
    <cellStyle name="Uwaga 3" xfId="46027" hidden="1"/>
    <cellStyle name="Uwaga 3" xfId="46023" hidden="1"/>
    <cellStyle name="Uwaga 3" xfId="46019" hidden="1"/>
    <cellStyle name="Uwaga 3" xfId="46886" hidden="1"/>
    <cellStyle name="Uwaga 3" xfId="46885" hidden="1"/>
    <cellStyle name="Uwaga 3" xfId="46883" hidden="1"/>
    <cellStyle name="Uwaga 3" xfId="46870" hidden="1"/>
    <cellStyle name="Uwaga 3" xfId="46868" hidden="1"/>
    <cellStyle name="Uwaga 3" xfId="46866" hidden="1"/>
    <cellStyle name="Uwaga 3" xfId="46856" hidden="1"/>
    <cellStyle name="Uwaga 3" xfId="46854" hidden="1"/>
    <cellStyle name="Uwaga 3" xfId="46852" hidden="1"/>
    <cellStyle name="Uwaga 3" xfId="46841" hidden="1"/>
    <cellStyle name="Uwaga 3" xfId="46839" hidden="1"/>
    <cellStyle name="Uwaga 3" xfId="46837" hidden="1"/>
    <cellStyle name="Uwaga 3" xfId="46824" hidden="1"/>
    <cellStyle name="Uwaga 3" xfId="46822" hidden="1"/>
    <cellStyle name="Uwaga 3" xfId="46821" hidden="1"/>
    <cellStyle name="Uwaga 3" xfId="46808" hidden="1"/>
    <cellStyle name="Uwaga 3" xfId="46807" hidden="1"/>
    <cellStyle name="Uwaga 3" xfId="46805" hidden="1"/>
    <cellStyle name="Uwaga 3" xfId="46793" hidden="1"/>
    <cellStyle name="Uwaga 3" xfId="46792" hidden="1"/>
    <cellStyle name="Uwaga 3" xfId="46790" hidden="1"/>
    <cellStyle name="Uwaga 3" xfId="46778" hidden="1"/>
    <cellStyle name="Uwaga 3" xfId="46777" hidden="1"/>
    <cellStyle name="Uwaga 3" xfId="46775" hidden="1"/>
    <cellStyle name="Uwaga 3" xfId="46763" hidden="1"/>
    <cellStyle name="Uwaga 3" xfId="46762" hidden="1"/>
    <cellStyle name="Uwaga 3" xfId="46760" hidden="1"/>
    <cellStyle name="Uwaga 3" xfId="46748" hidden="1"/>
    <cellStyle name="Uwaga 3" xfId="46747" hidden="1"/>
    <cellStyle name="Uwaga 3" xfId="46745" hidden="1"/>
    <cellStyle name="Uwaga 3" xfId="46733" hidden="1"/>
    <cellStyle name="Uwaga 3" xfId="46732" hidden="1"/>
    <cellStyle name="Uwaga 3" xfId="46730" hidden="1"/>
    <cellStyle name="Uwaga 3" xfId="46718" hidden="1"/>
    <cellStyle name="Uwaga 3" xfId="46717" hidden="1"/>
    <cellStyle name="Uwaga 3" xfId="46715" hidden="1"/>
    <cellStyle name="Uwaga 3" xfId="46703" hidden="1"/>
    <cellStyle name="Uwaga 3" xfId="46702" hidden="1"/>
    <cellStyle name="Uwaga 3" xfId="46700" hidden="1"/>
    <cellStyle name="Uwaga 3" xfId="46688" hidden="1"/>
    <cellStyle name="Uwaga 3" xfId="46687" hidden="1"/>
    <cellStyle name="Uwaga 3" xfId="46685" hidden="1"/>
    <cellStyle name="Uwaga 3" xfId="46673" hidden="1"/>
    <cellStyle name="Uwaga 3" xfId="46672" hidden="1"/>
    <cellStyle name="Uwaga 3" xfId="46670" hidden="1"/>
    <cellStyle name="Uwaga 3" xfId="46658" hidden="1"/>
    <cellStyle name="Uwaga 3" xfId="46657" hidden="1"/>
    <cellStyle name="Uwaga 3" xfId="46655" hidden="1"/>
    <cellStyle name="Uwaga 3" xfId="46643" hidden="1"/>
    <cellStyle name="Uwaga 3" xfId="46642" hidden="1"/>
    <cellStyle name="Uwaga 3" xfId="46640" hidden="1"/>
    <cellStyle name="Uwaga 3" xfId="46628" hidden="1"/>
    <cellStyle name="Uwaga 3" xfId="46627" hidden="1"/>
    <cellStyle name="Uwaga 3" xfId="46625" hidden="1"/>
    <cellStyle name="Uwaga 3" xfId="46613" hidden="1"/>
    <cellStyle name="Uwaga 3" xfId="46612" hidden="1"/>
    <cellStyle name="Uwaga 3" xfId="46610" hidden="1"/>
    <cellStyle name="Uwaga 3" xfId="46598" hidden="1"/>
    <cellStyle name="Uwaga 3" xfId="46597" hidden="1"/>
    <cellStyle name="Uwaga 3" xfId="46595" hidden="1"/>
    <cellStyle name="Uwaga 3" xfId="46583" hidden="1"/>
    <cellStyle name="Uwaga 3" xfId="46582" hidden="1"/>
    <cellStyle name="Uwaga 3" xfId="46580" hidden="1"/>
    <cellStyle name="Uwaga 3" xfId="46568" hidden="1"/>
    <cellStyle name="Uwaga 3" xfId="46567" hidden="1"/>
    <cellStyle name="Uwaga 3" xfId="46565" hidden="1"/>
    <cellStyle name="Uwaga 3" xfId="46553" hidden="1"/>
    <cellStyle name="Uwaga 3" xfId="46552" hidden="1"/>
    <cellStyle name="Uwaga 3" xfId="46550" hidden="1"/>
    <cellStyle name="Uwaga 3" xfId="46538" hidden="1"/>
    <cellStyle name="Uwaga 3" xfId="46537" hidden="1"/>
    <cellStyle name="Uwaga 3" xfId="46535" hidden="1"/>
    <cellStyle name="Uwaga 3" xfId="46523" hidden="1"/>
    <cellStyle name="Uwaga 3" xfId="46522" hidden="1"/>
    <cellStyle name="Uwaga 3" xfId="46520" hidden="1"/>
    <cellStyle name="Uwaga 3" xfId="46508" hidden="1"/>
    <cellStyle name="Uwaga 3" xfId="46507" hidden="1"/>
    <cellStyle name="Uwaga 3" xfId="46505" hidden="1"/>
    <cellStyle name="Uwaga 3" xfId="46493" hidden="1"/>
    <cellStyle name="Uwaga 3" xfId="46492" hidden="1"/>
    <cellStyle name="Uwaga 3" xfId="46490" hidden="1"/>
    <cellStyle name="Uwaga 3" xfId="46478" hidden="1"/>
    <cellStyle name="Uwaga 3" xfId="46477" hidden="1"/>
    <cellStyle name="Uwaga 3" xfId="46475" hidden="1"/>
    <cellStyle name="Uwaga 3" xfId="46463" hidden="1"/>
    <cellStyle name="Uwaga 3" xfId="46462" hidden="1"/>
    <cellStyle name="Uwaga 3" xfId="46460" hidden="1"/>
    <cellStyle name="Uwaga 3" xfId="46448" hidden="1"/>
    <cellStyle name="Uwaga 3" xfId="46447" hidden="1"/>
    <cellStyle name="Uwaga 3" xfId="46445" hidden="1"/>
    <cellStyle name="Uwaga 3" xfId="46433" hidden="1"/>
    <cellStyle name="Uwaga 3" xfId="46432" hidden="1"/>
    <cellStyle name="Uwaga 3" xfId="46430" hidden="1"/>
    <cellStyle name="Uwaga 3" xfId="46418" hidden="1"/>
    <cellStyle name="Uwaga 3" xfId="46417" hidden="1"/>
    <cellStyle name="Uwaga 3" xfId="46415" hidden="1"/>
    <cellStyle name="Uwaga 3" xfId="46403" hidden="1"/>
    <cellStyle name="Uwaga 3" xfId="46401" hidden="1"/>
    <cellStyle name="Uwaga 3" xfId="46398" hidden="1"/>
    <cellStyle name="Uwaga 3" xfId="46388" hidden="1"/>
    <cellStyle name="Uwaga 3" xfId="46386" hidden="1"/>
    <cellStyle name="Uwaga 3" xfId="46383" hidden="1"/>
    <cellStyle name="Uwaga 3" xfId="46373" hidden="1"/>
    <cellStyle name="Uwaga 3" xfId="46371" hidden="1"/>
    <cellStyle name="Uwaga 3" xfId="46368" hidden="1"/>
    <cellStyle name="Uwaga 3" xfId="46358" hidden="1"/>
    <cellStyle name="Uwaga 3" xfId="46356" hidden="1"/>
    <cellStyle name="Uwaga 3" xfId="46353" hidden="1"/>
    <cellStyle name="Uwaga 3" xfId="46343" hidden="1"/>
    <cellStyle name="Uwaga 3" xfId="46341" hidden="1"/>
    <cellStyle name="Uwaga 3" xfId="46338" hidden="1"/>
    <cellStyle name="Uwaga 3" xfId="46328" hidden="1"/>
    <cellStyle name="Uwaga 3" xfId="46326" hidden="1"/>
    <cellStyle name="Uwaga 3" xfId="46322" hidden="1"/>
    <cellStyle name="Uwaga 3" xfId="46313" hidden="1"/>
    <cellStyle name="Uwaga 3" xfId="46310" hidden="1"/>
    <cellStyle name="Uwaga 3" xfId="46306" hidden="1"/>
    <cellStyle name="Uwaga 3" xfId="46298" hidden="1"/>
    <cellStyle name="Uwaga 3" xfId="46296" hidden="1"/>
    <cellStyle name="Uwaga 3" xfId="46292" hidden="1"/>
    <cellStyle name="Uwaga 3" xfId="46283" hidden="1"/>
    <cellStyle name="Uwaga 3" xfId="46281" hidden="1"/>
    <cellStyle name="Uwaga 3" xfId="46278" hidden="1"/>
    <cellStyle name="Uwaga 3" xfId="46268" hidden="1"/>
    <cellStyle name="Uwaga 3" xfId="46266" hidden="1"/>
    <cellStyle name="Uwaga 3" xfId="46261" hidden="1"/>
    <cellStyle name="Uwaga 3" xfId="46253" hidden="1"/>
    <cellStyle name="Uwaga 3" xfId="46251" hidden="1"/>
    <cellStyle name="Uwaga 3" xfId="46246" hidden="1"/>
    <cellStyle name="Uwaga 3" xfId="46238" hidden="1"/>
    <cellStyle name="Uwaga 3" xfId="46236" hidden="1"/>
    <cellStyle name="Uwaga 3" xfId="46231" hidden="1"/>
    <cellStyle name="Uwaga 3" xfId="46223" hidden="1"/>
    <cellStyle name="Uwaga 3" xfId="46221" hidden="1"/>
    <cellStyle name="Uwaga 3" xfId="46217" hidden="1"/>
    <cellStyle name="Uwaga 3" xfId="46208" hidden="1"/>
    <cellStyle name="Uwaga 3" xfId="46205" hidden="1"/>
    <cellStyle name="Uwaga 3" xfId="46200" hidden="1"/>
    <cellStyle name="Uwaga 3" xfId="46193" hidden="1"/>
    <cellStyle name="Uwaga 3" xfId="46189" hidden="1"/>
    <cellStyle name="Uwaga 3" xfId="46184" hidden="1"/>
    <cellStyle name="Uwaga 3" xfId="46178" hidden="1"/>
    <cellStyle name="Uwaga 3" xfId="46174" hidden="1"/>
    <cellStyle name="Uwaga 3" xfId="46169" hidden="1"/>
    <cellStyle name="Uwaga 3" xfId="46163" hidden="1"/>
    <cellStyle name="Uwaga 3" xfId="46160" hidden="1"/>
    <cellStyle name="Uwaga 3" xfId="46156" hidden="1"/>
    <cellStyle name="Uwaga 3" xfId="46147" hidden="1"/>
    <cellStyle name="Uwaga 3" xfId="46142" hidden="1"/>
    <cellStyle name="Uwaga 3" xfId="46137" hidden="1"/>
    <cellStyle name="Uwaga 3" xfId="46132" hidden="1"/>
    <cellStyle name="Uwaga 3" xfId="46127" hidden="1"/>
    <cellStyle name="Uwaga 3" xfId="46122" hidden="1"/>
    <cellStyle name="Uwaga 3" xfId="46117" hidden="1"/>
    <cellStyle name="Uwaga 3" xfId="46112" hidden="1"/>
    <cellStyle name="Uwaga 3" xfId="46107" hidden="1"/>
    <cellStyle name="Uwaga 3" xfId="46103" hidden="1"/>
    <cellStyle name="Uwaga 3" xfId="46098" hidden="1"/>
    <cellStyle name="Uwaga 3" xfId="46093" hidden="1"/>
    <cellStyle name="Uwaga 3" xfId="46088" hidden="1"/>
    <cellStyle name="Uwaga 3" xfId="46084" hidden="1"/>
    <cellStyle name="Uwaga 3" xfId="46080" hidden="1"/>
    <cellStyle name="Uwaga 3" xfId="46073" hidden="1"/>
    <cellStyle name="Uwaga 3" xfId="46069" hidden="1"/>
    <cellStyle name="Uwaga 3" xfId="46064" hidden="1"/>
    <cellStyle name="Uwaga 3" xfId="46058" hidden="1"/>
    <cellStyle name="Uwaga 3" xfId="46054" hidden="1"/>
    <cellStyle name="Uwaga 3" xfId="46049" hidden="1"/>
    <cellStyle name="Uwaga 3" xfId="46043" hidden="1"/>
    <cellStyle name="Uwaga 3" xfId="46039" hidden="1"/>
    <cellStyle name="Uwaga 3" xfId="46035" hidden="1"/>
    <cellStyle name="Uwaga 3" xfId="46028" hidden="1"/>
    <cellStyle name="Uwaga 3" xfId="46024" hidden="1"/>
    <cellStyle name="Uwaga 3" xfId="46020" hidden="1"/>
    <cellStyle name="Uwaga 3" xfId="42046" hidden="1"/>
    <cellStyle name="Uwaga 3" xfId="41094" hidden="1"/>
    <cellStyle name="Uwaga 3" xfId="41062" hidden="1"/>
    <cellStyle name="Uwaga 3" xfId="37122" hidden="1"/>
    <cellStyle name="Uwaga 3" xfId="37120" hidden="1"/>
    <cellStyle name="Uwaga 3" xfId="37116" hidden="1"/>
    <cellStyle name="Uwaga 3" xfId="37083" hidden="1"/>
    <cellStyle name="Uwaga 3" xfId="37080" hidden="1"/>
    <cellStyle name="Uwaga 3" xfId="37077" hidden="1"/>
    <cellStyle name="Uwaga 3" xfId="37045" hidden="1"/>
    <cellStyle name="Uwaga 3" xfId="37041" hidden="1"/>
    <cellStyle name="Uwaga 3" xfId="37036" hidden="1"/>
    <cellStyle name="Uwaga 3" xfId="36995" hidden="1"/>
    <cellStyle name="Uwaga 3" xfId="36991" hidden="1"/>
    <cellStyle name="Uwaga 3" xfId="36987" hidden="1"/>
    <cellStyle name="Uwaga 3" xfId="36951" hidden="1"/>
    <cellStyle name="Uwaga 3" xfId="36947" hidden="1"/>
    <cellStyle name="Uwaga 3" xfId="36944" hidden="1"/>
    <cellStyle name="Uwaga 3" xfId="36912" hidden="1"/>
    <cellStyle name="Uwaga 3" xfId="36908" hidden="1"/>
    <cellStyle name="Uwaga 3" xfId="36905" hidden="1"/>
    <cellStyle name="Uwaga 3" xfId="36873" hidden="1"/>
    <cellStyle name="Uwaga 3" xfId="36868" hidden="1"/>
    <cellStyle name="Uwaga 3" xfId="36863" hidden="1"/>
    <cellStyle name="Uwaga 3" xfId="36831" hidden="1"/>
    <cellStyle name="Uwaga 3" xfId="36826" hidden="1"/>
    <cellStyle name="Uwaga 3" xfId="36821" hidden="1"/>
    <cellStyle name="Uwaga 3" xfId="36780" hidden="1"/>
    <cellStyle name="Uwaga 3" xfId="36778" hidden="1"/>
    <cellStyle name="Uwaga 3" xfId="36774" hidden="1"/>
    <cellStyle name="Uwaga 3" xfId="36742" hidden="1"/>
    <cellStyle name="Uwaga 3" xfId="36739" hidden="1"/>
    <cellStyle name="Uwaga 3" xfId="36735" hidden="1"/>
    <cellStyle name="Uwaga 3" xfId="36701" hidden="1"/>
    <cellStyle name="Uwaga 3" xfId="36697" hidden="1"/>
    <cellStyle name="Uwaga 3" xfId="36693" hidden="1"/>
    <cellStyle name="Uwaga 3" xfId="36658" hidden="1"/>
    <cellStyle name="Uwaga 3" xfId="36654" hidden="1"/>
    <cellStyle name="Uwaga 3" xfId="36650" hidden="1"/>
    <cellStyle name="Uwaga 3" xfId="36612" hidden="1"/>
    <cellStyle name="Uwaga 3" xfId="36608" hidden="1"/>
    <cellStyle name="Uwaga 3" xfId="36605" hidden="1"/>
    <cellStyle name="Uwaga 3" xfId="36573" hidden="1"/>
    <cellStyle name="Uwaga 3" xfId="36569" hidden="1"/>
    <cellStyle name="Uwaga 3" xfId="36566" hidden="1"/>
    <cellStyle name="Uwaga 3" xfId="36531" hidden="1"/>
    <cellStyle name="Uwaga 3" xfId="36527" hidden="1"/>
    <cellStyle name="Uwaga 3" xfId="36524" hidden="1"/>
    <cellStyle name="Uwaga 3" xfId="36487" hidden="1"/>
    <cellStyle name="Uwaga 3" xfId="36484" hidden="1"/>
    <cellStyle name="Uwaga 3" xfId="36480" hidden="1"/>
    <cellStyle name="Uwaga 3" xfId="36442" hidden="1"/>
    <cellStyle name="Uwaga 3" xfId="36438" hidden="1"/>
    <cellStyle name="Uwaga 3" xfId="36434" hidden="1"/>
    <cellStyle name="Uwaga 3" xfId="36404" hidden="1"/>
    <cellStyle name="Uwaga 3" xfId="36400" hidden="1"/>
    <cellStyle name="Uwaga 3" xfId="36396" hidden="1"/>
    <cellStyle name="Uwaga 3" xfId="36362" hidden="1"/>
    <cellStyle name="Uwaga 3" xfId="36358" hidden="1"/>
    <cellStyle name="Uwaga 3" xfId="36354" hidden="1"/>
    <cellStyle name="Uwaga 3" xfId="36319" hidden="1"/>
    <cellStyle name="Uwaga 3" xfId="36315" hidden="1"/>
    <cellStyle name="Uwaga 3" xfId="36311" hidden="1"/>
    <cellStyle name="Uwaga 3" xfId="36272" hidden="1"/>
    <cellStyle name="Uwaga 3" xfId="36268" hidden="1"/>
    <cellStyle name="Uwaga 3" xfId="36264" hidden="1"/>
    <cellStyle name="Uwaga 3" xfId="36234" hidden="1"/>
    <cellStyle name="Uwaga 3" xfId="36230" hidden="1"/>
    <cellStyle name="Uwaga 3" xfId="36226" hidden="1"/>
    <cellStyle name="Uwaga 3" xfId="36192" hidden="1"/>
    <cellStyle name="Uwaga 3" xfId="36188" hidden="1"/>
    <cellStyle name="Uwaga 3" xfId="36184" hidden="1"/>
    <cellStyle name="Uwaga 3" xfId="36146" hidden="1"/>
    <cellStyle name="Uwaga 3" xfId="36142" hidden="1"/>
    <cellStyle name="Uwaga 3" xfId="36138" hidden="1"/>
    <cellStyle name="Uwaga 3" xfId="36101" hidden="1"/>
    <cellStyle name="Uwaga 3" xfId="36097" hidden="1"/>
    <cellStyle name="Uwaga 3" xfId="36094" hidden="1"/>
    <cellStyle name="Uwaga 3" xfId="36063" hidden="1"/>
    <cellStyle name="Uwaga 3" xfId="36059" hidden="1"/>
    <cellStyle name="Uwaga 3" xfId="36053" hidden="1"/>
    <cellStyle name="Uwaga 3" xfId="36022" hidden="1"/>
    <cellStyle name="Uwaga 3" xfId="36016" hidden="1"/>
    <cellStyle name="Uwaga 3" xfId="36010" hidden="1"/>
    <cellStyle name="Uwaga 3" xfId="35976" hidden="1"/>
    <cellStyle name="Uwaga 3" xfId="35970" hidden="1"/>
    <cellStyle name="Uwaga 3" xfId="35965" hidden="1"/>
    <cellStyle name="Uwaga 3" xfId="35930" hidden="1"/>
    <cellStyle name="Uwaga 3" xfId="35925" hidden="1"/>
    <cellStyle name="Uwaga 3" xfId="35921" hidden="1"/>
    <cellStyle name="Uwaga 3" xfId="35891" hidden="1"/>
    <cellStyle name="Uwaga 3" xfId="35885" hidden="1"/>
    <cellStyle name="Uwaga 3" xfId="35880" hidden="1"/>
    <cellStyle name="Uwaga 3" xfId="35850" hidden="1"/>
    <cellStyle name="Uwaga 3" xfId="35844" hidden="1"/>
    <cellStyle name="Uwaga 3" xfId="35838" hidden="1"/>
    <cellStyle name="Uwaga 3" xfId="35807" hidden="1"/>
    <cellStyle name="Uwaga 3" xfId="35801" hidden="1"/>
    <cellStyle name="Uwaga 3" xfId="35795" hidden="1"/>
    <cellStyle name="Uwaga 3" xfId="35761" hidden="1"/>
    <cellStyle name="Uwaga 3" xfId="35757" hidden="1"/>
    <cellStyle name="Uwaga 3" xfId="35753" hidden="1"/>
    <cellStyle name="Uwaga 3" xfId="35722" hidden="1"/>
    <cellStyle name="Uwaga 3" xfId="35716" hidden="1"/>
    <cellStyle name="Uwaga 3" xfId="35711" hidden="1"/>
    <cellStyle name="Uwaga 3" xfId="35679" hidden="1"/>
    <cellStyle name="Uwaga 3" xfId="35673" hidden="1"/>
    <cellStyle name="Uwaga 3" xfId="35669" hidden="1"/>
    <cellStyle name="Uwaga 3" xfId="35634" hidden="1"/>
    <cellStyle name="Uwaga 3" xfId="35630" hidden="1"/>
    <cellStyle name="Uwaga 3" xfId="35627" hidden="1"/>
    <cellStyle name="Uwaga 3" xfId="35593" hidden="1"/>
    <cellStyle name="Uwaga 3" xfId="35589" hidden="1"/>
    <cellStyle name="Uwaga 3" xfId="35585" hidden="1"/>
    <cellStyle name="Uwaga 3" xfId="35551" hidden="1"/>
    <cellStyle name="Uwaga 3" xfId="35547" hidden="1"/>
    <cellStyle name="Uwaga 3" xfId="35543" hidden="1"/>
    <cellStyle name="Uwaga 3" xfId="35509" hidden="1"/>
    <cellStyle name="Uwaga 3" xfId="35505" hidden="1"/>
    <cellStyle name="Uwaga 3" xfId="35500" hidden="1"/>
    <cellStyle name="Uwaga 3" xfId="35467" hidden="1"/>
    <cellStyle name="Uwaga 3" xfId="35463" hidden="1"/>
    <cellStyle name="Uwaga 3" xfId="35458" hidden="1"/>
    <cellStyle name="Uwaga 3" xfId="35425" hidden="1"/>
    <cellStyle name="Uwaga 3" xfId="35421" hidden="1"/>
    <cellStyle name="Uwaga 3" xfId="35416" hidden="1"/>
    <cellStyle name="Uwaga 3" xfId="35384" hidden="1"/>
    <cellStyle name="Uwaga 3" xfId="35379" hidden="1"/>
    <cellStyle name="Uwaga 3" xfId="35373" hidden="1"/>
    <cellStyle name="Uwaga 3" xfId="35342" hidden="1"/>
    <cellStyle name="Uwaga 3" xfId="35336" hidden="1"/>
    <cellStyle name="Uwaga 3" xfId="35331" hidden="1"/>
    <cellStyle name="Uwaga 3" xfId="35300" hidden="1"/>
    <cellStyle name="Uwaga 3" xfId="35294" hidden="1"/>
    <cellStyle name="Uwaga 3" xfId="35288" hidden="1"/>
    <cellStyle name="Uwaga 3" xfId="35258" hidden="1"/>
    <cellStyle name="Uwaga 3" xfId="35252" hidden="1"/>
    <cellStyle name="Uwaga 3" xfId="35246" hidden="1"/>
    <cellStyle name="Uwaga 3" xfId="35216" hidden="1"/>
    <cellStyle name="Uwaga 3" xfId="35210" hidden="1"/>
    <cellStyle name="Uwaga 3" xfId="35203" hidden="1"/>
    <cellStyle name="Uwaga 3" xfId="35174" hidden="1"/>
    <cellStyle name="Uwaga 3" xfId="35169" hidden="1"/>
    <cellStyle name="Uwaga 3" xfId="35160" hidden="1"/>
    <cellStyle name="Uwaga 3" xfId="35133" hidden="1"/>
    <cellStyle name="Uwaga 3" xfId="35126" hidden="1"/>
    <cellStyle name="Uwaga 3" xfId="35117" hidden="1"/>
    <cellStyle name="Uwaga 3" xfId="35091" hidden="1"/>
    <cellStyle name="Uwaga 3" xfId="35084" hidden="1"/>
    <cellStyle name="Uwaga 3" xfId="35074" hidden="1"/>
    <cellStyle name="Uwaga 3" xfId="35049" hidden="1"/>
    <cellStyle name="Uwaga 3" xfId="35040" hidden="1"/>
    <cellStyle name="Uwaga 3" xfId="35029" hidden="1"/>
    <cellStyle name="Uwaga 3" xfId="35008" hidden="1"/>
    <cellStyle name="Uwaga 3" xfId="34999" hidden="1"/>
    <cellStyle name="Uwaga 3" xfId="34986" hidden="1"/>
    <cellStyle name="Uwaga 3" xfId="34966" hidden="1"/>
    <cellStyle name="Uwaga 3" xfId="34957" hidden="1"/>
    <cellStyle name="Uwaga 3" xfId="34942" hidden="1"/>
    <cellStyle name="Uwaga 3" xfId="34923" hidden="1"/>
    <cellStyle name="Uwaga 3" xfId="34913" hidden="1"/>
    <cellStyle name="Uwaga 3" xfId="34899" hidden="1"/>
    <cellStyle name="Uwaga 3" xfId="34881" hidden="1"/>
    <cellStyle name="Uwaga 3" xfId="34869" hidden="1"/>
    <cellStyle name="Uwaga 3" xfId="34856" hidden="1"/>
    <cellStyle name="Uwaga 3" xfId="34839" hidden="1"/>
    <cellStyle name="Uwaga 3" xfId="34826" hidden="1"/>
    <cellStyle name="Uwaga 3" xfId="34811" hidden="1"/>
    <cellStyle name="Uwaga 3" xfId="34795" hidden="1"/>
    <cellStyle name="Uwaga 3" xfId="34782" hidden="1"/>
    <cellStyle name="Uwaga 3" xfId="34767" hidden="1"/>
    <cellStyle name="Uwaga 3" xfId="34749" hidden="1"/>
    <cellStyle name="Uwaga 3" xfId="34734" hidden="1"/>
    <cellStyle name="Uwaga 3" xfId="19868" hidden="1"/>
    <cellStyle name="Uwaga 3" xfId="47010" hidden="1"/>
    <cellStyle name="Uwaga 3" xfId="47011" hidden="1"/>
    <cellStyle name="Uwaga 3" xfId="47013" hidden="1"/>
    <cellStyle name="Uwaga 3" xfId="47025" hidden="1"/>
    <cellStyle name="Uwaga 3" xfId="47026" hidden="1"/>
    <cellStyle name="Uwaga 3" xfId="47031" hidden="1"/>
    <cellStyle name="Uwaga 3" xfId="47040" hidden="1"/>
    <cellStyle name="Uwaga 3" xfId="47041" hidden="1"/>
    <cellStyle name="Uwaga 3" xfId="47046" hidden="1"/>
    <cellStyle name="Uwaga 3" xfId="47055" hidden="1"/>
    <cellStyle name="Uwaga 3" xfId="47056" hidden="1"/>
    <cellStyle name="Uwaga 3" xfId="47057" hidden="1"/>
    <cellStyle name="Uwaga 3" xfId="47070" hidden="1"/>
    <cellStyle name="Uwaga 3" xfId="47075" hidden="1"/>
    <cellStyle name="Uwaga 3" xfId="47080" hidden="1"/>
    <cellStyle name="Uwaga 3" xfId="47090" hidden="1"/>
    <cellStyle name="Uwaga 3" xfId="47095" hidden="1"/>
    <cellStyle name="Uwaga 3" xfId="47099" hidden="1"/>
    <cellStyle name="Uwaga 3" xfId="47106" hidden="1"/>
    <cellStyle name="Uwaga 3" xfId="47111" hidden="1"/>
    <cellStyle name="Uwaga 3" xfId="47114" hidden="1"/>
    <cellStyle name="Uwaga 3" xfId="47120" hidden="1"/>
    <cellStyle name="Uwaga 3" xfId="47125" hidden="1"/>
    <cellStyle name="Uwaga 3" xfId="47129" hidden="1"/>
    <cellStyle name="Uwaga 3" xfId="47130" hidden="1"/>
    <cellStyle name="Uwaga 3" xfId="47131" hidden="1"/>
    <cellStyle name="Uwaga 3" xfId="47135" hidden="1"/>
    <cellStyle name="Uwaga 3" xfId="47147" hidden="1"/>
    <cellStyle name="Uwaga 3" xfId="47152" hidden="1"/>
    <cellStyle name="Uwaga 3" xfId="47157" hidden="1"/>
    <cellStyle name="Uwaga 3" xfId="47162" hidden="1"/>
    <cellStyle name="Uwaga 3" xfId="47167" hidden="1"/>
    <cellStyle name="Uwaga 3" xfId="47172" hidden="1"/>
    <cellStyle name="Uwaga 3" xfId="47176" hidden="1"/>
    <cellStyle name="Uwaga 3" xfId="47180" hidden="1"/>
    <cellStyle name="Uwaga 3" xfId="47185" hidden="1"/>
    <cellStyle name="Uwaga 3" xfId="47190" hidden="1"/>
    <cellStyle name="Uwaga 3" xfId="47191" hidden="1"/>
    <cellStyle name="Uwaga 3" xfId="47193" hidden="1"/>
    <cellStyle name="Uwaga 3" xfId="47206" hidden="1"/>
    <cellStyle name="Uwaga 3" xfId="47210" hidden="1"/>
    <cellStyle name="Uwaga 3" xfId="47215" hidden="1"/>
    <cellStyle name="Uwaga 3" xfId="47222" hidden="1"/>
    <cellStyle name="Uwaga 3" xfId="47226" hidden="1"/>
    <cellStyle name="Uwaga 3" xfId="47231" hidden="1"/>
    <cellStyle name="Uwaga 3" xfId="47236" hidden="1"/>
    <cellStyle name="Uwaga 3" xfId="47239" hidden="1"/>
    <cellStyle name="Uwaga 3" xfId="47244" hidden="1"/>
    <cellStyle name="Uwaga 3" xfId="47250" hidden="1"/>
    <cellStyle name="Uwaga 3" xfId="47251" hidden="1"/>
    <cellStyle name="Uwaga 3" xfId="47254" hidden="1"/>
    <cellStyle name="Uwaga 3" xfId="47267" hidden="1"/>
    <cellStyle name="Uwaga 3" xfId="47271" hidden="1"/>
    <cellStyle name="Uwaga 3" xfId="47276" hidden="1"/>
    <cellStyle name="Uwaga 3" xfId="47283" hidden="1"/>
    <cellStyle name="Uwaga 3" xfId="47288" hidden="1"/>
    <cellStyle name="Uwaga 3" xfId="47292" hidden="1"/>
    <cellStyle name="Uwaga 3" xfId="47297" hidden="1"/>
    <cellStyle name="Uwaga 3" xfId="47301" hidden="1"/>
    <cellStyle name="Uwaga 3" xfId="47306" hidden="1"/>
    <cellStyle name="Uwaga 3" xfId="47310" hidden="1"/>
    <cellStyle name="Uwaga 3" xfId="47311" hidden="1"/>
    <cellStyle name="Uwaga 3" xfId="47313" hidden="1"/>
    <cellStyle name="Uwaga 3" xfId="47325" hidden="1"/>
    <cellStyle name="Uwaga 3" xfId="47326" hidden="1"/>
    <cellStyle name="Uwaga 3" xfId="47328" hidden="1"/>
    <cellStyle name="Uwaga 3" xfId="47340" hidden="1"/>
    <cellStyle name="Uwaga 3" xfId="47342" hidden="1"/>
    <cellStyle name="Uwaga 3" xfId="47345" hidden="1"/>
    <cellStyle name="Uwaga 3" xfId="47355" hidden="1"/>
    <cellStyle name="Uwaga 3" xfId="47356" hidden="1"/>
    <cellStyle name="Uwaga 3" xfId="47358" hidden="1"/>
    <cellStyle name="Uwaga 3" xfId="47370" hidden="1"/>
    <cellStyle name="Uwaga 3" xfId="47371" hidden="1"/>
    <cellStyle name="Uwaga 3" xfId="47372" hidden="1"/>
    <cellStyle name="Uwaga 3" xfId="47386" hidden="1"/>
    <cellStyle name="Uwaga 3" xfId="47389" hidden="1"/>
    <cellStyle name="Uwaga 3" xfId="47393" hidden="1"/>
    <cellStyle name="Uwaga 3" xfId="47401" hidden="1"/>
    <cellStyle name="Uwaga 3" xfId="47404" hidden="1"/>
    <cellStyle name="Uwaga 3" xfId="47408" hidden="1"/>
    <cellStyle name="Uwaga 3" xfId="47416" hidden="1"/>
    <cellStyle name="Uwaga 3" xfId="47419" hidden="1"/>
    <cellStyle name="Uwaga 3" xfId="47423" hidden="1"/>
    <cellStyle name="Uwaga 3" xfId="47430" hidden="1"/>
    <cellStyle name="Uwaga 3" xfId="47431" hidden="1"/>
    <cellStyle name="Uwaga 3" xfId="47433" hidden="1"/>
    <cellStyle name="Uwaga 3" xfId="47446" hidden="1"/>
    <cellStyle name="Uwaga 3" xfId="47449" hidden="1"/>
    <cellStyle name="Uwaga 3" xfId="47452" hidden="1"/>
    <cellStyle name="Uwaga 3" xfId="47461" hidden="1"/>
    <cellStyle name="Uwaga 3" xfId="47464" hidden="1"/>
    <cellStyle name="Uwaga 3" xfId="47468" hidden="1"/>
    <cellStyle name="Uwaga 3" xfId="47476" hidden="1"/>
    <cellStyle name="Uwaga 3" xfId="47478" hidden="1"/>
    <cellStyle name="Uwaga 3" xfId="47481" hidden="1"/>
    <cellStyle name="Uwaga 3" xfId="47490" hidden="1"/>
    <cellStyle name="Uwaga 3" xfId="47491" hidden="1"/>
    <cellStyle name="Uwaga 3" xfId="47492" hidden="1"/>
    <cellStyle name="Uwaga 3" xfId="47505" hidden="1"/>
    <cellStyle name="Uwaga 3" xfId="47506" hidden="1"/>
    <cellStyle name="Uwaga 3" xfId="47508" hidden="1"/>
    <cellStyle name="Uwaga 3" xfId="47520" hidden="1"/>
    <cellStyle name="Uwaga 3" xfId="47521" hidden="1"/>
    <cellStyle name="Uwaga 3" xfId="47523" hidden="1"/>
    <cellStyle name="Uwaga 3" xfId="47535" hidden="1"/>
    <cellStyle name="Uwaga 3" xfId="47536" hidden="1"/>
    <cellStyle name="Uwaga 3" xfId="47538" hidden="1"/>
    <cellStyle name="Uwaga 3" xfId="47550" hidden="1"/>
    <cellStyle name="Uwaga 3" xfId="47551" hidden="1"/>
    <cellStyle name="Uwaga 3" xfId="47552" hidden="1"/>
    <cellStyle name="Uwaga 3" xfId="47566" hidden="1"/>
    <cellStyle name="Uwaga 3" xfId="47568" hidden="1"/>
    <cellStyle name="Uwaga 3" xfId="47571" hidden="1"/>
    <cellStyle name="Uwaga 3" xfId="47581" hidden="1"/>
    <cellStyle name="Uwaga 3" xfId="47584" hidden="1"/>
    <cellStyle name="Uwaga 3" xfId="47587" hidden="1"/>
    <cellStyle name="Uwaga 3" xfId="47596" hidden="1"/>
    <cellStyle name="Uwaga 3" xfId="47598" hidden="1"/>
    <cellStyle name="Uwaga 3" xfId="47601" hidden="1"/>
    <cellStyle name="Uwaga 3" xfId="47610" hidden="1"/>
    <cellStyle name="Uwaga 3" xfId="47611" hidden="1"/>
    <cellStyle name="Uwaga 3" xfId="47612" hidden="1"/>
    <cellStyle name="Uwaga 3" xfId="47625" hidden="1"/>
    <cellStyle name="Uwaga 3" xfId="47627" hidden="1"/>
    <cellStyle name="Uwaga 3" xfId="47629" hidden="1"/>
    <cellStyle name="Uwaga 3" xfId="47640" hidden="1"/>
    <cellStyle name="Uwaga 3" xfId="47642" hidden="1"/>
    <cellStyle name="Uwaga 3" xfId="47644" hidden="1"/>
    <cellStyle name="Uwaga 3" xfId="47655" hidden="1"/>
    <cellStyle name="Uwaga 3" xfId="47657" hidden="1"/>
    <cellStyle name="Uwaga 3" xfId="47659" hidden="1"/>
    <cellStyle name="Uwaga 3" xfId="47670" hidden="1"/>
    <cellStyle name="Uwaga 3" xfId="47671" hidden="1"/>
    <cellStyle name="Uwaga 3" xfId="47672" hidden="1"/>
    <cellStyle name="Uwaga 3" xfId="47685" hidden="1"/>
    <cellStyle name="Uwaga 3" xfId="47687" hidden="1"/>
    <cellStyle name="Uwaga 3" xfId="47689" hidden="1"/>
    <cellStyle name="Uwaga 3" xfId="47700" hidden="1"/>
    <cellStyle name="Uwaga 3" xfId="47702" hidden="1"/>
    <cellStyle name="Uwaga 3" xfId="47704" hidden="1"/>
    <cellStyle name="Uwaga 3" xfId="47715" hidden="1"/>
    <cellStyle name="Uwaga 3" xfId="47717" hidden="1"/>
    <cellStyle name="Uwaga 3" xfId="47718" hidden="1"/>
    <cellStyle name="Uwaga 3" xfId="47730" hidden="1"/>
    <cellStyle name="Uwaga 3" xfId="47731" hidden="1"/>
    <cellStyle name="Uwaga 3" xfId="47732" hidden="1"/>
    <cellStyle name="Uwaga 3" xfId="47745" hidden="1"/>
    <cellStyle name="Uwaga 3" xfId="47747" hidden="1"/>
    <cellStyle name="Uwaga 3" xfId="47749" hidden="1"/>
    <cellStyle name="Uwaga 3" xfId="47760" hidden="1"/>
    <cellStyle name="Uwaga 3" xfId="47762" hidden="1"/>
    <cellStyle name="Uwaga 3" xfId="47764" hidden="1"/>
    <cellStyle name="Uwaga 3" xfId="47775" hidden="1"/>
    <cellStyle name="Uwaga 3" xfId="47777" hidden="1"/>
    <cellStyle name="Uwaga 3" xfId="47779" hidden="1"/>
    <cellStyle name="Uwaga 3" xfId="47790" hidden="1"/>
    <cellStyle name="Uwaga 3" xfId="47791" hidden="1"/>
    <cellStyle name="Uwaga 3" xfId="47793" hidden="1"/>
    <cellStyle name="Uwaga 3" xfId="47804" hidden="1"/>
    <cellStyle name="Uwaga 3" xfId="47806" hidden="1"/>
    <cellStyle name="Uwaga 3" xfId="47807" hidden="1"/>
    <cellStyle name="Uwaga 3" xfId="47816" hidden="1"/>
    <cellStyle name="Uwaga 3" xfId="47819" hidden="1"/>
    <cellStyle name="Uwaga 3" xfId="47821" hidden="1"/>
    <cellStyle name="Uwaga 3" xfId="47832" hidden="1"/>
    <cellStyle name="Uwaga 3" xfId="47834" hidden="1"/>
    <cellStyle name="Uwaga 3" xfId="47836" hidden="1"/>
    <cellStyle name="Uwaga 3" xfId="47848" hidden="1"/>
    <cellStyle name="Uwaga 3" xfId="47850" hidden="1"/>
    <cellStyle name="Uwaga 3" xfId="47852" hidden="1"/>
    <cellStyle name="Uwaga 3" xfId="47860" hidden="1"/>
    <cellStyle name="Uwaga 3" xfId="47862" hidden="1"/>
    <cellStyle name="Uwaga 3" xfId="47865" hidden="1"/>
    <cellStyle name="Uwaga 3" xfId="47855" hidden="1"/>
    <cellStyle name="Uwaga 3" xfId="47854" hidden="1"/>
    <cellStyle name="Uwaga 3" xfId="47853" hidden="1"/>
    <cellStyle name="Uwaga 3" xfId="47840" hidden="1"/>
    <cellStyle name="Uwaga 3" xfId="47839" hidden="1"/>
    <cellStyle name="Uwaga 3" xfId="47838" hidden="1"/>
    <cellStyle name="Uwaga 3" xfId="47825" hidden="1"/>
    <cellStyle name="Uwaga 3" xfId="47824" hidden="1"/>
    <cellStyle name="Uwaga 3" xfId="47823" hidden="1"/>
    <cellStyle name="Uwaga 3" xfId="47810" hidden="1"/>
    <cellStyle name="Uwaga 3" xfId="47809" hidden="1"/>
    <cellStyle name="Uwaga 3" xfId="47808" hidden="1"/>
    <cellStyle name="Uwaga 3" xfId="47795" hidden="1"/>
    <cellStyle name="Uwaga 3" xfId="47794" hidden="1"/>
    <cellStyle name="Uwaga 3" xfId="47792" hidden="1"/>
    <cellStyle name="Uwaga 3" xfId="47781" hidden="1"/>
    <cellStyle name="Uwaga 3" xfId="47778" hidden="1"/>
    <cellStyle name="Uwaga 3" xfId="47776" hidden="1"/>
    <cellStyle name="Uwaga 3" xfId="47766" hidden="1"/>
    <cellStyle name="Uwaga 3" xfId="47763" hidden="1"/>
    <cellStyle name="Uwaga 3" xfId="47761" hidden="1"/>
    <cellStyle name="Uwaga 3" xfId="47751" hidden="1"/>
    <cellStyle name="Uwaga 3" xfId="47748" hidden="1"/>
    <cellStyle name="Uwaga 3" xfId="47746" hidden="1"/>
    <cellStyle name="Uwaga 3" xfId="47736" hidden="1"/>
    <cellStyle name="Uwaga 3" xfId="47734" hidden="1"/>
    <cellStyle name="Uwaga 3" xfId="47733" hidden="1"/>
    <cellStyle name="Uwaga 3" xfId="47721" hidden="1"/>
    <cellStyle name="Uwaga 3" xfId="47719" hidden="1"/>
    <cellStyle name="Uwaga 3" xfId="47716" hidden="1"/>
    <cellStyle name="Uwaga 3" xfId="47706" hidden="1"/>
    <cellStyle name="Uwaga 3" xfId="47703" hidden="1"/>
    <cellStyle name="Uwaga 3" xfId="47701" hidden="1"/>
    <cellStyle name="Uwaga 3" xfId="47691" hidden="1"/>
    <cellStyle name="Uwaga 3" xfId="47688" hidden="1"/>
    <cellStyle name="Uwaga 3" xfId="47686" hidden="1"/>
    <cellStyle name="Uwaga 3" xfId="47676" hidden="1"/>
    <cellStyle name="Uwaga 3" xfId="47674" hidden="1"/>
    <cellStyle name="Uwaga 3" xfId="47673" hidden="1"/>
    <cellStyle name="Uwaga 3" xfId="47661" hidden="1"/>
    <cellStyle name="Uwaga 3" xfId="47658" hidden="1"/>
    <cellStyle name="Uwaga 3" xfId="47656" hidden="1"/>
    <cellStyle name="Uwaga 3" xfId="47646" hidden="1"/>
    <cellStyle name="Uwaga 3" xfId="47643" hidden="1"/>
    <cellStyle name="Uwaga 3" xfId="47641" hidden="1"/>
    <cellStyle name="Uwaga 3" xfId="47631" hidden="1"/>
    <cellStyle name="Uwaga 3" xfId="47628" hidden="1"/>
    <cellStyle name="Uwaga 3" xfId="47626" hidden="1"/>
    <cellStyle name="Uwaga 3" xfId="47616" hidden="1"/>
    <cellStyle name="Uwaga 3" xfId="47614" hidden="1"/>
    <cellStyle name="Uwaga 3" xfId="47613" hidden="1"/>
    <cellStyle name="Uwaga 3" xfId="47600" hidden="1"/>
    <cellStyle name="Uwaga 3" xfId="47597" hidden="1"/>
    <cellStyle name="Uwaga 3" xfId="47595" hidden="1"/>
    <cellStyle name="Uwaga 3" xfId="47585" hidden="1"/>
    <cellStyle name="Uwaga 3" xfId="47582" hidden="1"/>
    <cellStyle name="Uwaga 3" xfId="47580" hidden="1"/>
    <cellStyle name="Uwaga 3" xfId="47570" hidden="1"/>
    <cellStyle name="Uwaga 3" xfId="47567" hidden="1"/>
    <cellStyle name="Uwaga 3" xfId="47565" hidden="1"/>
    <cellStyle name="Uwaga 3" xfId="47556" hidden="1"/>
    <cellStyle name="Uwaga 3" xfId="47554" hidden="1"/>
    <cellStyle name="Uwaga 3" xfId="47553" hidden="1"/>
    <cellStyle name="Uwaga 3" xfId="47541" hidden="1"/>
    <cellStyle name="Uwaga 3" xfId="47539" hidden="1"/>
    <cellStyle name="Uwaga 3" xfId="47537" hidden="1"/>
    <cellStyle name="Uwaga 3" xfId="47526" hidden="1"/>
    <cellStyle name="Uwaga 3" xfId="47524" hidden="1"/>
    <cellStyle name="Uwaga 3" xfId="47522" hidden="1"/>
    <cellStyle name="Uwaga 3" xfId="47511" hidden="1"/>
    <cellStyle name="Uwaga 3" xfId="47509" hidden="1"/>
    <cellStyle name="Uwaga 3" xfId="47507" hidden="1"/>
    <cellStyle name="Uwaga 3" xfId="47496" hidden="1"/>
    <cellStyle name="Uwaga 3" xfId="47494" hidden="1"/>
    <cellStyle name="Uwaga 3" xfId="47493" hidden="1"/>
    <cellStyle name="Uwaga 3" xfId="47480" hidden="1"/>
    <cellStyle name="Uwaga 3" xfId="47477" hidden="1"/>
    <cellStyle name="Uwaga 3" xfId="47475" hidden="1"/>
    <cellStyle name="Uwaga 3" xfId="47465" hidden="1"/>
    <cellStyle name="Uwaga 3" xfId="47462" hidden="1"/>
    <cellStyle name="Uwaga 3" xfId="47460" hidden="1"/>
    <cellStyle name="Uwaga 3" xfId="47450" hidden="1"/>
    <cellStyle name="Uwaga 3" xfId="47447" hidden="1"/>
    <cellStyle name="Uwaga 3" xfId="47445" hidden="1"/>
    <cellStyle name="Uwaga 3" xfId="47436" hidden="1"/>
    <cellStyle name="Uwaga 3" xfId="47434" hidden="1"/>
    <cellStyle name="Uwaga 3" xfId="47432" hidden="1"/>
    <cellStyle name="Uwaga 3" xfId="47420" hidden="1"/>
    <cellStyle name="Uwaga 3" xfId="47417" hidden="1"/>
    <cellStyle name="Uwaga 3" xfId="47415" hidden="1"/>
    <cellStyle name="Uwaga 3" xfId="47405" hidden="1"/>
    <cellStyle name="Uwaga 3" xfId="47402" hidden="1"/>
    <cellStyle name="Uwaga 3" xfId="47400" hidden="1"/>
    <cellStyle name="Uwaga 3" xfId="47390" hidden="1"/>
    <cellStyle name="Uwaga 3" xfId="47387" hidden="1"/>
    <cellStyle name="Uwaga 3" xfId="47385" hidden="1"/>
    <cellStyle name="Uwaga 3" xfId="47378" hidden="1"/>
    <cellStyle name="Uwaga 3" xfId="47375" hidden="1"/>
    <cellStyle name="Uwaga 3" xfId="47373" hidden="1"/>
    <cellStyle name="Uwaga 3" xfId="47363" hidden="1"/>
    <cellStyle name="Uwaga 3" xfId="47360" hidden="1"/>
    <cellStyle name="Uwaga 3" xfId="47357" hidden="1"/>
    <cellStyle name="Uwaga 3" xfId="47348" hidden="1"/>
    <cellStyle name="Uwaga 3" xfId="47344" hidden="1"/>
    <cellStyle name="Uwaga 3" xfId="47341" hidden="1"/>
    <cellStyle name="Uwaga 3" xfId="47333" hidden="1"/>
    <cellStyle name="Uwaga 3" xfId="47330" hidden="1"/>
    <cellStyle name="Uwaga 3" xfId="47327" hidden="1"/>
    <cellStyle name="Uwaga 3" xfId="47318" hidden="1"/>
    <cellStyle name="Uwaga 3" xfId="47315" hidden="1"/>
    <cellStyle name="Uwaga 3" xfId="47312" hidden="1"/>
    <cellStyle name="Uwaga 3" xfId="47302" hidden="1"/>
    <cellStyle name="Uwaga 3" xfId="47298" hidden="1"/>
    <cellStyle name="Uwaga 3" xfId="47295" hidden="1"/>
    <cellStyle name="Uwaga 3" xfId="47286" hidden="1"/>
    <cellStyle name="Uwaga 3" xfId="47282" hidden="1"/>
    <cellStyle name="Uwaga 3" xfId="47280" hidden="1"/>
    <cellStyle name="Uwaga 3" xfId="47272" hidden="1"/>
    <cellStyle name="Uwaga 3" xfId="47268" hidden="1"/>
    <cellStyle name="Uwaga 3" xfId="47265" hidden="1"/>
    <cellStyle name="Uwaga 3" xfId="47258" hidden="1"/>
    <cellStyle name="Uwaga 3" xfId="47255" hidden="1"/>
    <cellStyle name="Uwaga 3" xfId="47252" hidden="1"/>
    <cellStyle name="Uwaga 3" xfId="47243" hidden="1"/>
    <cellStyle name="Uwaga 3" xfId="47238" hidden="1"/>
    <cellStyle name="Uwaga 3" xfId="47235" hidden="1"/>
    <cellStyle name="Uwaga 3" xfId="47228" hidden="1"/>
    <cellStyle name="Uwaga 3" xfId="47223" hidden="1"/>
    <cellStyle name="Uwaga 3" xfId="47220" hidden="1"/>
    <cellStyle name="Uwaga 3" xfId="47213" hidden="1"/>
    <cellStyle name="Uwaga 3" xfId="47208" hidden="1"/>
    <cellStyle name="Uwaga 3" xfId="47205" hidden="1"/>
    <cellStyle name="Uwaga 3" xfId="47199" hidden="1"/>
    <cellStyle name="Uwaga 3" xfId="47195" hidden="1"/>
    <cellStyle name="Uwaga 3" xfId="47192" hidden="1"/>
    <cellStyle name="Uwaga 3" xfId="47184" hidden="1"/>
    <cellStyle name="Uwaga 3" xfId="47179" hidden="1"/>
    <cellStyle name="Uwaga 3" xfId="47175" hidden="1"/>
    <cellStyle name="Uwaga 3" xfId="47169" hidden="1"/>
    <cellStyle name="Uwaga 3" xfId="47164" hidden="1"/>
    <cellStyle name="Uwaga 3" xfId="47160" hidden="1"/>
    <cellStyle name="Uwaga 3" xfId="47154" hidden="1"/>
    <cellStyle name="Uwaga 3" xfId="47149" hidden="1"/>
    <cellStyle name="Uwaga 3" xfId="47145" hidden="1"/>
    <cellStyle name="Uwaga 3" xfId="47140" hidden="1"/>
    <cellStyle name="Uwaga 3" xfId="47136" hidden="1"/>
    <cellStyle name="Uwaga 3" xfId="47132" hidden="1"/>
    <cellStyle name="Uwaga 3" xfId="47124" hidden="1"/>
    <cellStyle name="Uwaga 3" xfId="47119" hidden="1"/>
    <cellStyle name="Uwaga 3" xfId="47115" hidden="1"/>
    <cellStyle name="Uwaga 3" xfId="47109" hidden="1"/>
    <cellStyle name="Uwaga 3" xfId="47104" hidden="1"/>
    <cellStyle name="Uwaga 3" xfId="47100" hidden="1"/>
    <cellStyle name="Uwaga 3" xfId="47094" hidden="1"/>
    <cellStyle name="Uwaga 3" xfId="47089" hidden="1"/>
    <cellStyle name="Uwaga 3" xfId="47085" hidden="1"/>
    <cellStyle name="Uwaga 3" xfId="47081" hidden="1"/>
    <cellStyle name="Uwaga 3" xfId="47076" hidden="1"/>
    <cellStyle name="Uwaga 3" xfId="47071" hidden="1"/>
    <cellStyle name="Uwaga 3" xfId="47066" hidden="1"/>
    <cellStyle name="Uwaga 3" xfId="47062" hidden="1"/>
    <cellStyle name="Uwaga 3" xfId="47058" hidden="1"/>
    <cellStyle name="Uwaga 3" xfId="47051" hidden="1"/>
    <cellStyle name="Uwaga 3" xfId="47047" hidden="1"/>
    <cellStyle name="Uwaga 3" xfId="47042" hidden="1"/>
    <cellStyle name="Uwaga 3" xfId="47036" hidden="1"/>
    <cellStyle name="Uwaga 3" xfId="47032" hidden="1"/>
    <cellStyle name="Uwaga 3" xfId="47027" hidden="1"/>
    <cellStyle name="Uwaga 3" xfId="47021" hidden="1"/>
    <cellStyle name="Uwaga 3" xfId="47017" hidden="1"/>
    <cellStyle name="Uwaga 3" xfId="47012" hidden="1"/>
    <cellStyle name="Uwaga 3" xfId="47006" hidden="1"/>
    <cellStyle name="Uwaga 3" xfId="47002" hidden="1"/>
    <cellStyle name="Uwaga 3" xfId="46998" hidden="1"/>
    <cellStyle name="Uwaga 3" xfId="47858" hidden="1"/>
    <cellStyle name="Uwaga 3" xfId="47857" hidden="1"/>
    <cellStyle name="Uwaga 3" xfId="47856" hidden="1"/>
    <cellStyle name="Uwaga 3" xfId="47843" hidden="1"/>
    <cellStyle name="Uwaga 3" xfId="47842" hidden="1"/>
    <cellStyle name="Uwaga 3" xfId="47841" hidden="1"/>
    <cellStyle name="Uwaga 3" xfId="47828" hidden="1"/>
    <cellStyle name="Uwaga 3" xfId="47827" hidden="1"/>
    <cellStyle name="Uwaga 3" xfId="47826" hidden="1"/>
    <cellStyle name="Uwaga 3" xfId="47813" hidden="1"/>
    <cellStyle name="Uwaga 3" xfId="47812" hidden="1"/>
    <cellStyle name="Uwaga 3" xfId="47811" hidden="1"/>
    <cellStyle name="Uwaga 3" xfId="47798" hidden="1"/>
    <cellStyle name="Uwaga 3" xfId="47797" hidden="1"/>
    <cellStyle name="Uwaga 3" xfId="47796" hidden="1"/>
    <cellStyle name="Uwaga 3" xfId="47784" hidden="1"/>
    <cellStyle name="Uwaga 3" xfId="47782" hidden="1"/>
    <cellStyle name="Uwaga 3" xfId="47780" hidden="1"/>
    <cellStyle name="Uwaga 3" xfId="47769" hidden="1"/>
    <cellStyle name="Uwaga 3" xfId="47767" hidden="1"/>
    <cellStyle name="Uwaga 3" xfId="47765" hidden="1"/>
    <cellStyle name="Uwaga 3" xfId="47754" hidden="1"/>
    <cellStyle name="Uwaga 3" xfId="47752" hidden="1"/>
    <cellStyle name="Uwaga 3" xfId="47750" hidden="1"/>
    <cellStyle name="Uwaga 3" xfId="47739" hidden="1"/>
    <cellStyle name="Uwaga 3" xfId="47737" hidden="1"/>
    <cellStyle name="Uwaga 3" xfId="47735" hidden="1"/>
    <cellStyle name="Uwaga 3" xfId="47724" hidden="1"/>
    <cellStyle name="Uwaga 3" xfId="47722" hidden="1"/>
    <cellStyle name="Uwaga 3" xfId="47720" hidden="1"/>
    <cellStyle name="Uwaga 3" xfId="47709" hidden="1"/>
    <cellStyle name="Uwaga 3" xfId="47707" hidden="1"/>
    <cellStyle name="Uwaga 3" xfId="47705" hidden="1"/>
    <cellStyle name="Uwaga 3" xfId="47694" hidden="1"/>
    <cellStyle name="Uwaga 3" xfId="47692" hidden="1"/>
    <cellStyle name="Uwaga 3" xfId="47690" hidden="1"/>
    <cellStyle name="Uwaga 3" xfId="47679" hidden="1"/>
    <cellStyle name="Uwaga 3" xfId="47677" hidden="1"/>
    <cellStyle name="Uwaga 3" xfId="47675" hidden="1"/>
    <cellStyle name="Uwaga 3" xfId="47664" hidden="1"/>
    <cellStyle name="Uwaga 3" xfId="47662" hidden="1"/>
    <cellStyle name="Uwaga 3" xfId="47660" hidden="1"/>
    <cellStyle name="Uwaga 3" xfId="47649" hidden="1"/>
    <cellStyle name="Uwaga 3" xfId="47647" hidden="1"/>
    <cellStyle name="Uwaga 3" xfId="47645" hidden="1"/>
    <cellStyle name="Uwaga 3" xfId="47634" hidden="1"/>
    <cellStyle name="Uwaga 3" xfId="47632" hidden="1"/>
    <cellStyle name="Uwaga 3" xfId="47630" hidden="1"/>
    <cellStyle name="Uwaga 3" xfId="47619" hidden="1"/>
    <cellStyle name="Uwaga 3" xfId="47617" hidden="1"/>
    <cellStyle name="Uwaga 3" xfId="47615" hidden="1"/>
    <cellStyle name="Uwaga 3" xfId="47604" hidden="1"/>
    <cellStyle name="Uwaga 3" xfId="47602" hidden="1"/>
    <cellStyle name="Uwaga 3" xfId="47599" hidden="1"/>
    <cellStyle name="Uwaga 3" xfId="47589" hidden="1"/>
    <cellStyle name="Uwaga 3" xfId="47586" hidden="1"/>
    <cellStyle name="Uwaga 3" xfId="47583" hidden="1"/>
    <cellStyle name="Uwaga 3" xfId="47574" hidden="1"/>
    <cellStyle name="Uwaga 3" xfId="47572" hidden="1"/>
    <cellStyle name="Uwaga 3" xfId="47569" hidden="1"/>
    <cellStyle name="Uwaga 3" xfId="47559" hidden="1"/>
    <cellStyle name="Uwaga 3" xfId="47557" hidden="1"/>
    <cellStyle name="Uwaga 3" xfId="47555" hidden="1"/>
    <cellStyle name="Uwaga 3" xfId="47544" hidden="1"/>
    <cellStyle name="Uwaga 3" xfId="47542" hidden="1"/>
    <cellStyle name="Uwaga 3" xfId="47540" hidden="1"/>
    <cellStyle name="Uwaga 3" xfId="47529" hidden="1"/>
    <cellStyle name="Uwaga 3" xfId="47527" hidden="1"/>
    <cellStyle name="Uwaga 3" xfId="47525" hidden="1"/>
    <cellStyle name="Uwaga 3" xfId="47514" hidden="1"/>
    <cellStyle name="Uwaga 3" xfId="47512" hidden="1"/>
    <cellStyle name="Uwaga 3" xfId="47510" hidden="1"/>
    <cellStyle name="Uwaga 3" xfId="47499" hidden="1"/>
    <cellStyle name="Uwaga 3" xfId="47497" hidden="1"/>
    <cellStyle name="Uwaga 3" xfId="47495" hidden="1"/>
    <cellStyle name="Uwaga 3" xfId="47484" hidden="1"/>
    <cellStyle name="Uwaga 3" xfId="47482" hidden="1"/>
    <cellStyle name="Uwaga 3" xfId="47479" hidden="1"/>
    <cellStyle name="Uwaga 3" xfId="47469" hidden="1"/>
    <cellStyle name="Uwaga 3" xfId="47466" hidden="1"/>
    <cellStyle name="Uwaga 3" xfId="47463" hidden="1"/>
    <cellStyle name="Uwaga 3" xfId="47454" hidden="1"/>
    <cellStyle name="Uwaga 3" xfId="47451" hidden="1"/>
    <cellStyle name="Uwaga 3" xfId="47448" hidden="1"/>
    <cellStyle name="Uwaga 3" xfId="47439" hidden="1"/>
    <cellStyle name="Uwaga 3" xfId="47437" hidden="1"/>
    <cellStyle name="Uwaga 3" xfId="47435" hidden="1"/>
    <cellStyle name="Uwaga 3" xfId="47424" hidden="1"/>
    <cellStyle name="Uwaga 3" xfId="47421" hidden="1"/>
    <cellStyle name="Uwaga 3" xfId="47418" hidden="1"/>
    <cellStyle name="Uwaga 3" xfId="47409" hidden="1"/>
    <cellStyle name="Uwaga 3" xfId="47406" hidden="1"/>
    <cellStyle name="Uwaga 3" xfId="47403" hidden="1"/>
    <cellStyle name="Uwaga 3" xfId="47394" hidden="1"/>
    <cellStyle name="Uwaga 3" xfId="47391" hidden="1"/>
    <cellStyle name="Uwaga 3" xfId="47388" hidden="1"/>
    <cellStyle name="Uwaga 3" xfId="47381" hidden="1"/>
    <cellStyle name="Uwaga 3" xfId="47377" hidden="1"/>
    <cellStyle name="Uwaga 3" xfId="47374" hidden="1"/>
    <cellStyle name="Uwaga 3" xfId="47366" hidden="1"/>
    <cellStyle name="Uwaga 3" xfId="47362" hidden="1"/>
    <cellStyle name="Uwaga 3" xfId="47359" hidden="1"/>
    <cellStyle name="Uwaga 3" xfId="47351" hidden="1"/>
    <cellStyle name="Uwaga 3" xfId="47347" hidden="1"/>
    <cellStyle name="Uwaga 3" xfId="47343" hidden="1"/>
    <cellStyle name="Uwaga 3" xfId="47336" hidden="1"/>
    <cellStyle name="Uwaga 3" xfId="47332" hidden="1"/>
    <cellStyle name="Uwaga 3" xfId="47329" hidden="1"/>
    <cellStyle name="Uwaga 3" xfId="47321" hidden="1"/>
    <cellStyle name="Uwaga 3" xfId="47317" hidden="1"/>
    <cellStyle name="Uwaga 3" xfId="47314" hidden="1"/>
    <cellStyle name="Uwaga 3" xfId="47305" hidden="1"/>
    <cellStyle name="Uwaga 3" xfId="47300" hidden="1"/>
    <cellStyle name="Uwaga 3" xfId="47296" hidden="1"/>
    <cellStyle name="Uwaga 3" xfId="47290" hidden="1"/>
    <cellStyle name="Uwaga 3" xfId="47285" hidden="1"/>
    <cellStyle name="Uwaga 3" xfId="47281" hidden="1"/>
    <cellStyle name="Uwaga 3" xfId="47275" hidden="1"/>
    <cellStyle name="Uwaga 3" xfId="47270" hidden="1"/>
    <cellStyle name="Uwaga 3" xfId="47266" hidden="1"/>
    <cellStyle name="Uwaga 3" xfId="47261" hidden="1"/>
    <cellStyle name="Uwaga 3" xfId="47257" hidden="1"/>
    <cellStyle name="Uwaga 3" xfId="47253" hidden="1"/>
    <cellStyle name="Uwaga 3" xfId="47246" hidden="1"/>
    <cellStyle name="Uwaga 3" xfId="47241" hidden="1"/>
    <cellStyle name="Uwaga 3" xfId="47237" hidden="1"/>
    <cellStyle name="Uwaga 3" xfId="47230" hidden="1"/>
    <cellStyle name="Uwaga 3" xfId="47225" hidden="1"/>
    <cellStyle name="Uwaga 3" xfId="47221" hidden="1"/>
    <cellStyle name="Uwaga 3" xfId="47216" hidden="1"/>
    <cellStyle name="Uwaga 3" xfId="47211" hidden="1"/>
    <cellStyle name="Uwaga 3" xfId="47207" hidden="1"/>
    <cellStyle name="Uwaga 3" xfId="47201" hidden="1"/>
    <cellStyle name="Uwaga 3" xfId="47197" hidden="1"/>
    <cellStyle name="Uwaga 3" xfId="47194" hidden="1"/>
    <cellStyle name="Uwaga 3" xfId="47187" hidden="1"/>
    <cellStyle name="Uwaga 3" xfId="47182" hidden="1"/>
    <cellStyle name="Uwaga 3" xfId="47177" hidden="1"/>
    <cellStyle name="Uwaga 3" xfId="47171" hidden="1"/>
    <cellStyle name="Uwaga 3" xfId="47166" hidden="1"/>
    <cellStyle name="Uwaga 3" xfId="47161" hidden="1"/>
    <cellStyle name="Uwaga 3" xfId="47156" hidden="1"/>
    <cellStyle name="Uwaga 3" xfId="47151" hidden="1"/>
    <cellStyle name="Uwaga 3" xfId="47146" hidden="1"/>
    <cellStyle name="Uwaga 3" xfId="47142" hidden="1"/>
    <cellStyle name="Uwaga 3" xfId="47138" hidden="1"/>
    <cellStyle name="Uwaga 3" xfId="47133" hidden="1"/>
    <cellStyle name="Uwaga 3" xfId="47126" hidden="1"/>
    <cellStyle name="Uwaga 3" xfId="47121" hidden="1"/>
    <cellStyle name="Uwaga 3" xfId="47116" hidden="1"/>
    <cellStyle name="Uwaga 3" xfId="47110" hidden="1"/>
    <cellStyle name="Uwaga 3" xfId="47105" hidden="1"/>
    <cellStyle name="Uwaga 3" xfId="47101" hidden="1"/>
    <cellStyle name="Uwaga 3" xfId="47096" hidden="1"/>
    <cellStyle name="Uwaga 3" xfId="47091" hidden="1"/>
    <cellStyle name="Uwaga 3" xfId="47086" hidden="1"/>
    <cellStyle name="Uwaga 3" xfId="47082" hidden="1"/>
    <cellStyle name="Uwaga 3" xfId="47077" hidden="1"/>
    <cellStyle name="Uwaga 3" xfId="47072" hidden="1"/>
    <cellStyle name="Uwaga 3" xfId="47067" hidden="1"/>
    <cellStyle name="Uwaga 3" xfId="47063" hidden="1"/>
    <cellStyle name="Uwaga 3" xfId="47059" hidden="1"/>
    <cellStyle name="Uwaga 3" xfId="47052" hidden="1"/>
    <cellStyle name="Uwaga 3" xfId="47048" hidden="1"/>
    <cellStyle name="Uwaga 3" xfId="47043" hidden="1"/>
    <cellStyle name="Uwaga 3" xfId="47037" hidden="1"/>
    <cellStyle name="Uwaga 3" xfId="47033" hidden="1"/>
    <cellStyle name="Uwaga 3" xfId="47028" hidden="1"/>
    <cellStyle name="Uwaga 3" xfId="47022" hidden="1"/>
    <cellStyle name="Uwaga 3" xfId="47018" hidden="1"/>
    <cellStyle name="Uwaga 3" xfId="47014" hidden="1"/>
    <cellStyle name="Uwaga 3" xfId="47007" hidden="1"/>
    <cellStyle name="Uwaga 3" xfId="47003" hidden="1"/>
    <cellStyle name="Uwaga 3" xfId="46999" hidden="1"/>
    <cellStyle name="Uwaga 3" xfId="47863" hidden="1"/>
    <cellStyle name="Uwaga 3" xfId="47861" hidden="1"/>
    <cellStyle name="Uwaga 3" xfId="47859" hidden="1"/>
    <cellStyle name="Uwaga 3" xfId="47846" hidden="1"/>
    <cellStyle name="Uwaga 3" xfId="47845" hidden="1"/>
    <cellStyle name="Uwaga 3" xfId="47844" hidden="1"/>
    <cellStyle name="Uwaga 3" xfId="47831" hidden="1"/>
    <cellStyle name="Uwaga 3" xfId="47830" hidden="1"/>
    <cellStyle name="Uwaga 3" xfId="47829" hidden="1"/>
    <cellStyle name="Uwaga 3" xfId="47817" hidden="1"/>
    <cellStyle name="Uwaga 3" xfId="47815" hidden="1"/>
    <cellStyle name="Uwaga 3" xfId="47814" hidden="1"/>
    <cellStyle name="Uwaga 3" xfId="47801" hidden="1"/>
    <cellStyle name="Uwaga 3" xfId="47800" hidden="1"/>
    <cellStyle name="Uwaga 3" xfId="47799" hidden="1"/>
    <cellStyle name="Uwaga 3" xfId="47787" hidden="1"/>
    <cellStyle name="Uwaga 3" xfId="47785" hidden="1"/>
    <cellStyle name="Uwaga 3" xfId="47783" hidden="1"/>
    <cellStyle name="Uwaga 3" xfId="47772" hidden="1"/>
    <cellStyle name="Uwaga 3" xfId="47770" hidden="1"/>
    <cellStyle name="Uwaga 3" xfId="47768" hidden="1"/>
    <cellStyle name="Uwaga 3" xfId="47757" hidden="1"/>
    <cellStyle name="Uwaga 3" xfId="47755" hidden="1"/>
    <cellStyle name="Uwaga 3" xfId="47753" hidden="1"/>
    <cellStyle name="Uwaga 3" xfId="47742" hidden="1"/>
    <cellStyle name="Uwaga 3" xfId="47740" hidden="1"/>
    <cellStyle name="Uwaga 3" xfId="47738" hidden="1"/>
    <cellStyle name="Uwaga 3" xfId="47727" hidden="1"/>
    <cellStyle name="Uwaga 3" xfId="47725" hidden="1"/>
    <cellStyle name="Uwaga 3" xfId="47723" hidden="1"/>
    <cellStyle name="Uwaga 3" xfId="47712" hidden="1"/>
    <cellStyle name="Uwaga 3" xfId="47710" hidden="1"/>
    <cellStyle name="Uwaga 3" xfId="47708" hidden="1"/>
    <cellStyle name="Uwaga 3" xfId="47697" hidden="1"/>
    <cellStyle name="Uwaga 3" xfId="47695" hidden="1"/>
    <cellStyle name="Uwaga 3" xfId="47693" hidden="1"/>
    <cellStyle name="Uwaga 3" xfId="47682" hidden="1"/>
    <cellStyle name="Uwaga 3" xfId="47680" hidden="1"/>
    <cellStyle name="Uwaga 3" xfId="47678" hidden="1"/>
    <cellStyle name="Uwaga 3" xfId="47667" hidden="1"/>
    <cellStyle name="Uwaga 3" xfId="47665" hidden="1"/>
    <cellStyle name="Uwaga 3" xfId="47663" hidden="1"/>
    <cellStyle name="Uwaga 3" xfId="47652" hidden="1"/>
    <cellStyle name="Uwaga 3" xfId="47650" hidden="1"/>
    <cellStyle name="Uwaga 3" xfId="47648" hidden="1"/>
    <cellStyle name="Uwaga 3" xfId="47637" hidden="1"/>
    <cellStyle name="Uwaga 3" xfId="47635" hidden="1"/>
    <cellStyle name="Uwaga 3" xfId="47633" hidden="1"/>
    <cellStyle name="Uwaga 3" xfId="47622" hidden="1"/>
    <cellStyle name="Uwaga 3" xfId="47620" hidden="1"/>
    <cellStyle name="Uwaga 3" xfId="47618" hidden="1"/>
    <cellStyle name="Uwaga 3" xfId="47607" hidden="1"/>
    <cellStyle name="Uwaga 3" xfId="47605" hidden="1"/>
    <cellStyle name="Uwaga 3" xfId="47603" hidden="1"/>
    <cellStyle name="Uwaga 3" xfId="47592" hidden="1"/>
    <cellStyle name="Uwaga 3" xfId="47590" hidden="1"/>
    <cellStyle name="Uwaga 3" xfId="47588" hidden="1"/>
    <cellStyle name="Uwaga 3" xfId="47577" hidden="1"/>
    <cellStyle name="Uwaga 3" xfId="47575" hidden="1"/>
    <cellStyle name="Uwaga 3" xfId="47573" hidden="1"/>
    <cellStyle name="Uwaga 3" xfId="47562" hidden="1"/>
    <cellStyle name="Uwaga 3" xfId="47560" hidden="1"/>
    <cellStyle name="Uwaga 3" xfId="47558" hidden="1"/>
    <cellStyle name="Uwaga 3" xfId="47547" hidden="1"/>
    <cellStyle name="Uwaga 3" xfId="47545" hidden="1"/>
    <cellStyle name="Uwaga 3" xfId="47543" hidden="1"/>
    <cellStyle name="Uwaga 3" xfId="47532" hidden="1"/>
    <cellStyle name="Uwaga 3" xfId="47530" hidden="1"/>
    <cellStyle name="Uwaga 3" xfId="47528" hidden="1"/>
    <cellStyle name="Uwaga 3" xfId="47517" hidden="1"/>
    <cellStyle name="Uwaga 3" xfId="47515" hidden="1"/>
    <cellStyle name="Uwaga 3" xfId="47513" hidden="1"/>
    <cellStyle name="Uwaga 3" xfId="47502" hidden="1"/>
    <cellStyle name="Uwaga 3" xfId="47500" hidden="1"/>
    <cellStyle name="Uwaga 3" xfId="47498" hidden="1"/>
    <cellStyle name="Uwaga 3" xfId="47487" hidden="1"/>
    <cellStyle name="Uwaga 3" xfId="47485" hidden="1"/>
    <cellStyle name="Uwaga 3" xfId="47483" hidden="1"/>
    <cellStyle name="Uwaga 3" xfId="47472" hidden="1"/>
    <cellStyle name="Uwaga 3" xfId="47470" hidden="1"/>
    <cellStyle name="Uwaga 3" xfId="47467" hidden="1"/>
    <cellStyle name="Uwaga 3" xfId="47457" hidden="1"/>
    <cellStyle name="Uwaga 3" xfId="47455" hidden="1"/>
    <cellStyle name="Uwaga 3" xfId="47453" hidden="1"/>
    <cellStyle name="Uwaga 3" xfId="47442" hidden="1"/>
    <cellStyle name="Uwaga 3" xfId="47440" hidden="1"/>
    <cellStyle name="Uwaga 3" xfId="47438" hidden="1"/>
    <cellStyle name="Uwaga 3" xfId="47427" hidden="1"/>
    <cellStyle name="Uwaga 3" xfId="47425" hidden="1"/>
    <cellStyle name="Uwaga 3" xfId="47422" hidden="1"/>
    <cellStyle name="Uwaga 3" xfId="47412" hidden="1"/>
    <cellStyle name="Uwaga 3" xfId="47410" hidden="1"/>
    <cellStyle name="Uwaga 3" xfId="47407" hidden="1"/>
    <cellStyle name="Uwaga 3" xfId="47397" hidden="1"/>
    <cellStyle name="Uwaga 3" xfId="47395" hidden="1"/>
    <cellStyle name="Uwaga 3" xfId="47392" hidden="1"/>
    <cellStyle name="Uwaga 3" xfId="47383" hidden="1"/>
    <cellStyle name="Uwaga 3" xfId="47380" hidden="1"/>
    <cellStyle name="Uwaga 3" xfId="47376" hidden="1"/>
    <cellStyle name="Uwaga 3" xfId="47368" hidden="1"/>
    <cellStyle name="Uwaga 3" xfId="47365" hidden="1"/>
    <cellStyle name="Uwaga 3" xfId="47361" hidden="1"/>
    <cellStyle name="Uwaga 3" xfId="47353" hidden="1"/>
    <cellStyle name="Uwaga 3" xfId="47350" hidden="1"/>
    <cellStyle name="Uwaga 3" xfId="47346" hidden="1"/>
    <cellStyle name="Uwaga 3" xfId="47338" hidden="1"/>
    <cellStyle name="Uwaga 3" xfId="47335" hidden="1"/>
    <cellStyle name="Uwaga 3" xfId="47331" hidden="1"/>
    <cellStyle name="Uwaga 3" xfId="47323" hidden="1"/>
    <cellStyle name="Uwaga 3" xfId="47320" hidden="1"/>
    <cellStyle name="Uwaga 3" xfId="47316" hidden="1"/>
    <cellStyle name="Uwaga 3" xfId="47308" hidden="1"/>
    <cellStyle name="Uwaga 3" xfId="47304" hidden="1"/>
    <cellStyle name="Uwaga 3" xfId="47299" hidden="1"/>
    <cellStyle name="Uwaga 3" xfId="47293" hidden="1"/>
    <cellStyle name="Uwaga 3" xfId="47289" hidden="1"/>
    <cellStyle name="Uwaga 3" xfId="47284" hidden="1"/>
    <cellStyle name="Uwaga 3" xfId="47278" hidden="1"/>
    <cellStyle name="Uwaga 3" xfId="47274" hidden="1"/>
    <cellStyle name="Uwaga 3" xfId="47269" hidden="1"/>
    <cellStyle name="Uwaga 3" xfId="47263" hidden="1"/>
    <cellStyle name="Uwaga 3" xfId="47260" hidden="1"/>
    <cellStyle name="Uwaga 3" xfId="47256" hidden="1"/>
    <cellStyle name="Uwaga 3" xfId="47248" hidden="1"/>
    <cellStyle name="Uwaga 3" xfId="47245" hidden="1"/>
    <cellStyle name="Uwaga 3" xfId="47240" hidden="1"/>
    <cellStyle name="Uwaga 3" xfId="47233" hidden="1"/>
    <cellStyle name="Uwaga 3" xfId="47229" hidden="1"/>
    <cellStyle name="Uwaga 3" xfId="47224" hidden="1"/>
    <cellStyle name="Uwaga 3" xfId="47218" hidden="1"/>
    <cellStyle name="Uwaga 3" xfId="47214" hidden="1"/>
    <cellStyle name="Uwaga 3" xfId="47209" hidden="1"/>
    <cellStyle name="Uwaga 3" xfId="47203" hidden="1"/>
    <cellStyle name="Uwaga 3" xfId="47200" hidden="1"/>
    <cellStyle name="Uwaga 3" xfId="47196" hidden="1"/>
    <cellStyle name="Uwaga 3" xfId="47188" hidden="1"/>
    <cellStyle name="Uwaga 3" xfId="47183" hidden="1"/>
    <cellStyle name="Uwaga 3" xfId="47178" hidden="1"/>
    <cellStyle name="Uwaga 3" xfId="47173" hidden="1"/>
    <cellStyle name="Uwaga 3" xfId="47168" hidden="1"/>
    <cellStyle name="Uwaga 3" xfId="47163" hidden="1"/>
    <cellStyle name="Uwaga 3" xfId="47158" hidden="1"/>
    <cellStyle name="Uwaga 3" xfId="47153" hidden="1"/>
    <cellStyle name="Uwaga 3" xfId="47148" hidden="1"/>
    <cellStyle name="Uwaga 3" xfId="47143" hidden="1"/>
    <cellStyle name="Uwaga 3" xfId="47139" hidden="1"/>
    <cellStyle name="Uwaga 3" xfId="47134" hidden="1"/>
    <cellStyle name="Uwaga 3" xfId="47127" hidden="1"/>
    <cellStyle name="Uwaga 3" xfId="47122" hidden="1"/>
    <cellStyle name="Uwaga 3" xfId="47117" hidden="1"/>
    <cellStyle name="Uwaga 3" xfId="47112" hidden="1"/>
    <cellStyle name="Uwaga 3" xfId="47107" hidden="1"/>
    <cellStyle name="Uwaga 3" xfId="47102" hidden="1"/>
    <cellStyle name="Uwaga 3" xfId="47097" hidden="1"/>
    <cellStyle name="Uwaga 3" xfId="47092" hidden="1"/>
    <cellStyle name="Uwaga 3" xfId="47087" hidden="1"/>
    <cellStyle name="Uwaga 3" xfId="47083" hidden="1"/>
    <cellStyle name="Uwaga 3" xfId="47078" hidden="1"/>
    <cellStyle name="Uwaga 3" xfId="47073" hidden="1"/>
    <cellStyle name="Uwaga 3" xfId="47068" hidden="1"/>
    <cellStyle name="Uwaga 3" xfId="47064" hidden="1"/>
    <cellStyle name="Uwaga 3" xfId="47060" hidden="1"/>
    <cellStyle name="Uwaga 3" xfId="47053" hidden="1"/>
    <cellStyle name="Uwaga 3" xfId="47049" hidden="1"/>
    <cellStyle name="Uwaga 3" xfId="47044" hidden="1"/>
    <cellStyle name="Uwaga 3" xfId="47038" hidden="1"/>
    <cellStyle name="Uwaga 3" xfId="47034" hidden="1"/>
    <cellStyle name="Uwaga 3" xfId="47029" hidden="1"/>
    <cellStyle name="Uwaga 3" xfId="47023" hidden="1"/>
    <cellStyle name="Uwaga 3" xfId="47019" hidden="1"/>
    <cellStyle name="Uwaga 3" xfId="47015" hidden="1"/>
    <cellStyle name="Uwaga 3" xfId="47008" hidden="1"/>
    <cellStyle name="Uwaga 3" xfId="47004" hidden="1"/>
    <cellStyle name="Uwaga 3" xfId="47000" hidden="1"/>
    <cellStyle name="Uwaga 3" xfId="47867" hidden="1"/>
    <cellStyle name="Uwaga 3" xfId="47866" hidden="1"/>
    <cellStyle name="Uwaga 3" xfId="47864" hidden="1"/>
    <cellStyle name="Uwaga 3" xfId="47851" hidden="1"/>
    <cellStyle name="Uwaga 3" xfId="47849" hidden="1"/>
    <cellStyle name="Uwaga 3" xfId="47847" hidden="1"/>
    <cellStyle name="Uwaga 3" xfId="47837" hidden="1"/>
    <cellStyle name="Uwaga 3" xfId="47835" hidden="1"/>
    <cellStyle name="Uwaga 3" xfId="47833" hidden="1"/>
    <cellStyle name="Uwaga 3" xfId="47822" hidden="1"/>
    <cellStyle name="Uwaga 3" xfId="47820" hidden="1"/>
    <cellStyle name="Uwaga 3" xfId="47818" hidden="1"/>
    <cellStyle name="Uwaga 3" xfId="47805" hidden="1"/>
    <cellStyle name="Uwaga 3" xfId="47803" hidden="1"/>
    <cellStyle name="Uwaga 3" xfId="47802" hidden="1"/>
    <cellStyle name="Uwaga 3" xfId="47789" hidden="1"/>
    <cellStyle name="Uwaga 3" xfId="47788" hidden="1"/>
    <cellStyle name="Uwaga 3" xfId="47786" hidden="1"/>
    <cellStyle name="Uwaga 3" xfId="47774" hidden="1"/>
    <cellStyle name="Uwaga 3" xfId="47773" hidden="1"/>
    <cellStyle name="Uwaga 3" xfId="47771" hidden="1"/>
    <cellStyle name="Uwaga 3" xfId="47759" hidden="1"/>
    <cellStyle name="Uwaga 3" xfId="47758" hidden="1"/>
    <cellStyle name="Uwaga 3" xfId="47756" hidden="1"/>
    <cellStyle name="Uwaga 3" xfId="47744" hidden="1"/>
    <cellStyle name="Uwaga 3" xfId="47743" hidden="1"/>
    <cellStyle name="Uwaga 3" xfId="47741" hidden="1"/>
    <cellStyle name="Uwaga 3" xfId="47729" hidden="1"/>
    <cellStyle name="Uwaga 3" xfId="47728" hidden="1"/>
    <cellStyle name="Uwaga 3" xfId="47726" hidden="1"/>
    <cellStyle name="Uwaga 3" xfId="47714" hidden="1"/>
    <cellStyle name="Uwaga 3" xfId="47713" hidden="1"/>
    <cellStyle name="Uwaga 3" xfId="47711" hidden="1"/>
    <cellStyle name="Uwaga 3" xfId="47699" hidden="1"/>
    <cellStyle name="Uwaga 3" xfId="47698" hidden="1"/>
    <cellStyle name="Uwaga 3" xfId="47696" hidden="1"/>
    <cellStyle name="Uwaga 3" xfId="47684" hidden="1"/>
    <cellStyle name="Uwaga 3" xfId="47683" hidden="1"/>
    <cellStyle name="Uwaga 3" xfId="47681" hidden="1"/>
    <cellStyle name="Uwaga 3" xfId="47669" hidden="1"/>
    <cellStyle name="Uwaga 3" xfId="47668" hidden="1"/>
    <cellStyle name="Uwaga 3" xfId="47666" hidden="1"/>
    <cellStyle name="Uwaga 3" xfId="47654" hidden="1"/>
    <cellStyle name="Uwaga 3" xfId="47653" hidden="1"/>
    <cellStyle name="Uwaga 3" xfId="47651" hidden="1"/>
    <cellStyle name="Uwaga 3" xfId="47639" hidden="1"/>
    <cellStyle name="Uwaga 3" xfId="47638" hidden="1"/>
    <cellStyle name="Uwaga 3" xfId="47636" hidden="1"/>
    <cellStyle name="Uwaga 3" xfId="47624" hidden="1"/>
    <cellStyle name="Uwaga 3" xfId="47623" hidden="1"/>
    <cellStyle name="Uwaga 3" xfId="47621" hidden="1"/>
    <cellStyle name="Uwaga 3" xfId="47609" hidden="1"/>
    <cellStyle name="Uwaga 3" xfId="47608" hidden="1"/>
    <cellStyle name="Uwaga 3" xfId="47606" hidden="1"/>
    <cellStyle name="Uwaga 3" xfId="47594" hidden="1"/>
    <cellStyle name="Uwaga 3" xfId="47593" hidden="1"/>
    <cellStyle name="Uwaga 3" xfId="47591" hidden="1"/>
    <cellStyle name="Uwaga 3" xfId="47579" hidden="1"/>
    <cellStyle name="Uwaga 3" xfId="47578" hidden="1"/>
    <cellStyle name="Uwaga 3" xfId="47576" hidden="1"/>
    <cellStyle name="Uwaga 3" xfId="47564" hidden="1"/>
    <cellStyle name="Uwaga 3" xfId="47563" hidden="1"/>
    <cellStyle name="Uwaga 3" xfId="47561" hidden="1"/>
    <cellStyle name="Uwaga 3" xfId="47549" hidden="1"/>
    <cellStyle name="Uwaga 3" xfId="47548" hidden="1"/>
    <cellStyle name="Uwaga 3" xfId="47546" hidden="1"/>
    <cellStyle name="Uwaga 3" xfId="47534" hidden="1"/>
    <cellStyle name="Uwaga 3" xfId="47533" hidden="1"/>
    <cellStyle name="Uwaga 3" xfId="47531" hidden="1"/>
    <cellStyle name="Uwaga 3" xfId="47519" hidden="1"/>
    <cellStyle name="Uwaga 3" xfId="47518" hidden="1"/>
    <cellStyle name="Uwaga 3" xfId="47516" hidden="1"/>
    <cellStyle name="Uwaga 3" xfId="47504" hidden="1"/>
    <cellStyle name="Uwaga 3" xfId="47503" hidden="1"/>
    <cellStyle name="Uwaga 3" xfId="47501" hidden="1"/>
    <cellStyle name="Uwaga 3" xfId="47489" hidden="1"/>
    <cellStyle name="Uwaga 3" xfId="47488" hidden="1"/>
    <cellStyle name="Uwaga 3" xfId="47486" hidden="1"/>
    <cellStyle name="Uwaga 3" xfId="47474" hidden="1"/>
    <cellStyle name="Uwaga 3" xfId="47473" hidden="1"/>
    <cellStyle name="Uwaga 3" xfId="47471" hidden="1"/>
    <cellStyle name="Uwaga 3" xfId="47459" hidden="1"/>
    <cellStyle name="Uwaga 3" xfId="47458" hidden="1"/>
    <cellStyle name="Uwaga 3" xfId="47456" hidden="1"/>
    <cellStyle name="Uwaga 3" xfId="47444" hidden="1"/>
    <cellStyle name="Uwaga 3" xfId="47443" hidden="1"/>
    <cellStyle name="Uwaga 3" xfId="47441" hidden="1"/>
    <cellStyle name="Uwaga 3" xfId="47429" hidden="1"/>
    <cellStyle name="Uwaga 3" xfId="47428" hidden="1"/>
    <cellStyle name="Uwaga 3" xfId="47426" hidden="1"/>
    <cellStyle name="Uwaga 3" xfId="47414" hidden="1"/>
    <cellStyle name="Uwaga 3" xfId="47413" hidden="1"/>
    <cellStyle name="Uwaga 3" xfId="47411" hidden="1"/>
    <cellStyle name="Uwaga 3" xfId="47399" hidden="1"/>
    <cellStyle name="Uwaga 3" xfId="47398" hidden="1"/>
    <cellStyle name="Uwaga 3" xfId="47396" hidden="1"/>
    <cellStyle name="Uwaga 3" xfId="47384" hidden="1"/>
    <cellStyle name="Uwaga 3" xfId="47382" hidden="1"/>
    <cellStyle name="Uwaga 3" xfId="47379" hidden="1"/>
    <cellStyle name="Uwaga 3" xfId="47369" hidden="1"/>
    <cellStyle name="Uwaga 3" xfId="47367" hidden="1"/>
    <cellStyle name="Uwaga 3" xfId="47364" hidden="1"/>
    <cellStyle name="Uwaga 3" xfId="47354" hidden="1"/>
    <cellStyle name="Uwaga 3" xfId="47352" hidden="1"/>
    <cellStyle name="Uwaga 3" xfId="47349" hidden="1"/>
    <cellStyle name="Uwaga 3" xfId="47339" hidden="1"/>
    <cellStyle name="Uwaga 3" xfId="47337" hidden="1"/>
    <cellStyle name="Uwaga 3" xfId="47334" hidden="1"/>
    <cellStyle name="Uwaga 3" xfId="47324" hidden="1"/>
    <cellStyle name="Uwaga 3" xfId="47322" hidden="1"/>
    <cellStyle name="Uwaga 3" xfId="47319" hidden="1"/>
    <cellStyle name="Uwaga 3" xfId="47309" hidden="1"/>
    <cellStyle name="Uwaga 3" xfId="47307" hidden="1"/>
    <cellStyle name="Uwaga 3" xfId="47303" hidden="1"/>
    <cellStyle name="Uwaga 3" xfId="47294" hidden="1"/>
    <cellStyle name="Uwaga 3" xfId="47291" hidden="1"/>
    <cellStyle name="Uwaga 3" xfId="47287" hidden="1"/>
    <cellStyle name="Uwaga 3" xfId="47279" hidden="1"/>
    <cellStyle name="Uwaga 3" xfId="47277" hidden="1"/>
    <cellStyle name="Uwaga 3" xfId="47273" hidden="1"/>
    <cellStyle name="Uwaga 3" xfId="47264" hidden="1"/>
    <cellStyle name="Uwaga 3" xfId="47262" hidden="1"/>
    <cellStyle name="Uwaga 3" xfId="47259" hidden="1"/>
    <cellStyle name="Uwaga 3" xfId="47249" hidden="1"/>
    <cellStyle name="Uwaga 3" xfId="47247" hidden="1"/>
    <cellStyle name="Uwaga 3" xfId="47242" hidden="1"/>
    <cellStyle name="Uwaga 3" xfId="47234" hidden="1"/>
    <cellStyle name="Uwaga 3" xfId="47232" hidden="1"/>
    <cellStyle name="Uwaga 3" xfId="47227" hidden="1"/>
    <cellStyle name="Uwaga 3" xfId="47219" hidden="1"/>
    <cellStyle name="Uwaga 3" xfId="47217" hidden="1"/>
    <cellStyle name="Uwaga 3" xfId="47212" hidden="1"/>
    <cellStyle name="Uwaga 3" xfId="47204" hidden="1"/>
    <cellStyle name="Uwaga 3" xfId="47202" hidden="1"/>
    <cellStyle name="Uwaga 3" xfId="47198" hidden="1"/>
    <cellStyle name="Uwaga 3" xfId="47189" hidden="1"/>
    <cellStyle name="Uwaga 3" xfId="47186" hidden="1"/>
    <cellStyle name="Uwaga 3" xfId="47181" hidden="1"/>
    <cellStyle name="Uwaga 3" xfId="47174" hidden="1"/>
    <cellStyle name="Uwaga 3" xfId="47170" hidden="1"/>
    <cellStyle name="Uwaga 3" xfId="47165" hidden="1"/>
    <cellStyle name="Uwaga 3" xfId="47159" hidden="1"/>
    <cellStyle name="Uwaga 3" xfId="47155" hidden="1"/>
    <cellStyle name="Uwaga 3" xfId="47150" hidden="1"/>
    <cellStyle name="Uwaga 3" xfId="47144" hidden="1"/>
    <cellStyle name="Uwaga 3" xfId="47141" hidden="1"/>
    <cellStyle name="Uwaga 3" xfId="47137" hidden="1"/>
    <cellStyle name="Uwaga 3" xfId="47128" hidden="1"/>
    <cellStyle name="Uwaga 3" xfId="47123" hidden="1"/>
    <cellStyle name="Uwaga 3" xfId="47118" hidden="1"/>
    <cellStyle name="Uwaga 3" xfId="47113" hidden="1"/>
    <cellStyle name="Uwaga 3" xfId="47108" hidden="1"/>
    <cellStyle name="Uwaga 3" xfId="47103" hidden="1"/>
    <cellStyle name="Uwaga 3" xfId="47098" hidden="1"/>
    <cellStyle name="Uwaga 3" xfId="47093" hidden="1"/>
    <cellStyle name="Uwaga 3" xfId="47088" hidden="1"/>
    <cellStyle name="Uwaga 3" xfId="47084" hidden="1"/>
    <cellStyle name="Uwaga 3" xfId="47079" hidden="1"/>
    <cellStyle name="Uwaga 3" xfId="47074" hidden="1"/>
    <cellStyle name="Uwaga 3" xfId="47069" hidden="1"/>
    <cellStyle name="Uwaga 3" xfId="47065" hidden="1"/>
    <cellStyle name="Uwaga 3" xfId="47061" hidden="1"/>
    <cellStyle name="Uwaga 3" xfId="47054" hidden="1"/>
    <cellStyle name="Uwaga 3" xfId="47050" hidden="1"/>
    <cellStyle name="Uwaga 3" xfId="47045" hidden="1"/>
    <cellStyle name="Uwaga 3" xfId="47039" hidden="1"/>
    <cellStyle name="Uwaga 3" xfId="47035" hidden="1"/>
    <cellStyle name="Uwaga 3" xfId="47030" hidden="1"/>
    <cellStyle name="Uwaga 3" xfId="47024" hidden="1"/>
    <cellStyle name="Uwaga 3" xfId="47020" hidden="1"/>
    <cellStyle name="Uwaga 3" xfId="47016" hidden="1"/>
    <cellStyle name="Uwaga 3" xfId="47009" hidden="1"/>
    <cellStyle name="Uwaga 3" xfId="47005" hidden="1"/>
    <cellStyle name="Uwaga 3" xfId="47001" hidden="1"/>
    <cellStyle name="Uwaga 3" xfId="43030" hidden="1"/>
    <cellStyle name="Uwaga 3" xfId="42083" hidden="1"/>
    <cellStyle name="Uwaga 3" xfId="42047" hidden="1"/>
    <cellStyle name="Uwaga 3" xfId="38103" hidden="1"/>
    <cellStyle name="Uwaga 3" xfId="37147" hidden="1"/>
    <cellStyle name="Uwaga 3" xfId="37123" hidden="1"/>
    <cellStyle name="Uwaga 3" xfId="37093" hidden="1"/>
    <cellStyle name="Uwaga 3" xfId="37089" hidden="1"/>
    <cellStyle name="Uwaga 3" xfId="37085" hidden="1"/>
    <cellStyle name="Uwaga 3" xfId="37054" hidden="1"/>
    <cellStyle name="Uwaga 3" xfId="37050" hidden="1"/>
    <cellStyle name="Uwaga 3" xfId="37046" hidden="1"/>
    <cellStyle name="Uwaga 3" xfId="37003" hidden="1"/>
    <cellStyle name="Uwaga 3" xfId="36999" hidden="1"/>
    <cellStyle name="Uwaga 3" xfId="36996" hidden="1"/>
    <cellStyle name="Uwaga 3" xfId="36960" hidden="1"/>
    <cellStyle name="Uwaga 3" xfId="36956" hidden="1"/>
    <cellStyle name="Uwaga 3" xfId="36953" hidden="1"/>
    <cellStyle name="Uwaga 3" xfId="36923" hidden="1"/>
    <cellStyle name="Uwaga 3" xfId="36916" hidden="1"/>
    <cellStyle name="Uwaga 3" xfId="36913" hidden="1"/>
    <cellStyle name="Uwaga 3" xfId="36884" hidden="1"/>
    <cellStyle name="Uwaga 3" xfId="36879" hidden="1"/>
    <cellStyle name="Uwaga 3" xfId="36874" hidden="1"/>
    <cellStyle name="Uwaga 3" xfId="36842" hidden="1"/>
    <cellStyle name="Uwaga 3" xfId="36837" hidden="1"/>
    <cellStyle name="Uwaga 3" xfId="36832" hidden="1"/>
    <cellStyle name="Uwaga 3" xfId="36789" hidden="1"/>
    <cellStyle name="Uwaga 3" xfId="36784" hidden="1"/>
    <cellStyle name="Uwaga 3" xfId="36781" hidden="1"/>
    <cellStyle name="Uwaga 3" xfId="36751" hidden="1"/>
    <cellStyle name="Uwaga 3" xfId="36747" hidden="1"/>
    <cellStyle name="Uwaga 3" xfId="36743" hidden="1"/>
    <cellStyle name="Uwaga 3" xfId="36712" hidden="1"/>
    <cellStyle name="Uwaga 3" xfId="36706" hidden="1"/>
    <cellStyle name="Uwaga 3" xfId="36700" hidden="1"/>
    <cellStyle name="Uwaga 3" xfId="36668" hidden="1"/>
    <cellStyle name="Uwaga 3" xfId="36663" hidden="1"/>
    <cellStyle name="Uwaga 3" xfId="36657" hidden="1"/>
    <cellStyle name="Uwaga 3" xfId="36618" hidden="1"/>
    <cellStyle name="Uwaga 3" xfId="36614" hidden="1"/>
    <cellStyle name="Uwaga 3" xfId="36611" hidden="1"/>
    <cellStyle name="Uwaga 3" xfId="36582" hidden="1"/>
    <cellStyle name="Uwaga 3" xfId="36576" hidden="1"/>
    <cellStyle name="Uwaga 3" xfId="36572" hidden="1"/>
    <cellStyle name="Uwaga 3" xfId="36541" hidden="1"/>
    <cellStyle name="Uwaga 3" xfId="36535" hidden="1"/>
    <cellStyle name="Uwaga 3" xfId="36530" hidden="1"/>
    <cellStyle name="Uwaga 3" xfId="36494" hidden="1"/>
    <cellStyle name="Uwaga 3" xfId="36490" hidden="1"/>
    <cellStyle name="Uwaga 3" xfId="36486" hidden="1"/>
    <cellStyle name="Uwaga 3" xfId="36448" hidden="1"/>
    <cellStyle name="Uwaga 3" xfId="36445" hidden="1"/>
    <cellStyle name="Uwaga 3" xfId="36441" hidden="1"/>
    <cellStyle name="Uwaga 3" xfId="36410" hidden="1"/>
    <cellStyle name="Uwaga 3" xfId="36406" hidden="1"/>
    <cellStyle name="Uwaga 3" xfId="36402" hidden="1"/>
    <cellStyle name="Uwaga 3" xfId="36368" hidden="1"/>
    <cellStyle name="Uwaga 3" xfId="36364" hidden="1"/>
    <cellStyle name="Uwaga 3" xfId="36360" hidden="1"/>
    <cellStyle name="Uwaga 3" xfId="36326" hidden="1"/>
    <cellStyle name="Uwaga 3" xfId="36322" hidden="1"/>
    <cellStyle name="Uwaga 3" xfId="36318" hidden="1"/>
    <cellStyle name="Uwaga 3" xfId="36278" hidden="1"/>
    <cellStyle name="Uwaga 3" xfId="36274" hidden="1"/>
    <cellStyle name="Uwaga 3" xfId="36270" hidden="1"/>
    <cellStyle name="Uwaga 3" xfId="36240" hidden="1"/>
    <cellStyle name="Uwaga 3" xfId="36236" hidden="1"/>
    <cellStyle name="Uwaga 3" xfId="36232" hidden="1"/>
    <cellStyle name="Uwaga 3" xfId="36199" hidden="1"/>
    <cellStyle name="Uwaga 3" xfId="36194" hidden="1"/>
    <cellStyle name="Uwaga 3" xfId="36190" hidden="1"/>
    <cellStyle name="Uwaga 3" xfId="36152" hidden="1"/>
    <cellStyle name="Uwaga 3" xfId="36148" hidden="1"/>
    <cellStyle name="Uwaga 3" xfId="36144" hidden="1"/>
    <cellStyle name="Uwaga 3" xfId="36107" hidden="1"/>
    <cellStyle name="Uwaga 3" xfId="36103" hidden="1"/>
    <cellStyle name="Uwaga 3" xfId="36099" hidden="1"/>
    <cellStyle name="Uwaga 3" xfId="36070" hidden="1"/>
    <cellStyle name="Uwaga 3" xfId="36066" hidden="1"/>
    <cellStyle name="Uwaga 3" xfId="36061" hidden="1"/>
    <cellStyle name="Uwaga 3" xfId="36029" hidden="1"/>
    <cellStyle name="Uwaga 3" xfId="36024" hidden="1"/>
    <cellStyle name="Uwaga 3" xfId="36019" hidden="1"/>
    <cellStyle name="Uwaga 3" xfId="35984" hidden="1"/>
    <cellStyle name="Uwaga 3" xfId="35979" hidden="1"/>
    <cellStyle name="Uwaga 3" xfId="35973" hidden="1"/>
    <cellStyle name="Uwaga 3" xfId="35936" hidden="1"/>
    <cellStyle name="Uwaga 3" xfId="35931" hidden="1"/>
    <cellStyle name="Uwaga 3" xfId="35927" hidden="1"/>
    <cellStyle name="Uwaga 3" xfId="35900" hidden="1"/>
    <cellStyle name="Uwaga 3" xfId="35895" hidden="1"/>
    <cellStyle name="Uwaga 3" xfId="35888" hidden="1"/>
    <cellStyle name="Uwaga 3" xfId="35858" hidden="1"/>
    <cellStyle name="Uwaga 3" xfId="35852" hidden="1"/>
    <cellStyle name="Uwaga 3" xfId="35846" hidden="1"/>
    <cellStyle name="Uwaga 3" xfId="35818" hidden="1"/>
    <cellStyle name="Uwaga 3" xfId="35811" hidden="1"/>
    <cellStyle name="Uwaga 3" xfId="35803" hidden="1"/>
    <cellStyle name="Uwaga 3" xfId="35768" hidden="1"/>
    <cellStyle name="Uwaga 3" xfId="35763" hidden="1"/>
    <cellStyle name="Uwaga 3" xfId="35758" hidden="1"/>
    <cellStyle name="Uwaga 3" xfId="35728" hidden="1"/>
    <cellStyle name="Uwaga 3" xfId="35723" hidden="1"/>
    <cellStyle name="Uwaga 3" xfId="35717" hidden="1"/>
    <cellStyle name="Uwaga 3" xfId="35687" hidden="1"/>
    <cellStyle name="Uwaga 3" xfId="35680" hidden="1"/>
    <cellStyle name="Uwaga 3" xfId="35674" hidden="1"/>
    <cellStyle name="Uwaga 3" xfId="35639" hidden="1"/>
    <cellStyle name="Uwaga 3" xfId="35635" hidden="1"/>
    <cellStyle name="Uwaga 3" xfId="35631" hidden="1"/>
    <cellStyle name="Uwaga 3" xfId="35597" hidden="1"/>
    <cellStyle name="Uwaga 3" xfId="35592" hidden="1"/>
    <cellStyle name="Uwaga 3" xfId="35588" hidden="1"/>
    <cellStyle name="Uwaga 3" xfId="35555" hidden="1"/>
    <cellStyle name="Uwaga 3" xfId="35550" hidden="1"/>
    <cellStyle name="Uwaga 3" xfId="35546" hidden="1"/>
    <cellStyle name="Uwaga 3" xfId="35513" hidden="1"/>
    <cellStyle name="Uwaga 3" xfId="35508" hidden="1"/>
    <cellStyle name="Uwaga 3" xfId="35504" hidden="1"/>
    <cellStyle name="Uwaga 3" xfId="35470" hidden="1"/>
    <cellStyle name="Uwaga 3" xfId="35466" hidden="1"/>
    <cellStyle name="Uwaga 3" xfId="35462" hidden="1"/>
    <cellStyle name="Uwaga 3" xfId="35428" hidden="1"/>
    <cellStyle name="Uwaga 3" xfId="35424" hidden="1"/>
    <cellStyle name="Uwaga 3" xfId="35419" hidden="1"/>
    <cellStyle name="Uwaga 3" xfId="35386" hidden="1"/>
    <cellStyle name="Uwaga 3" xfId="35382" hidden="1"/>
    <cellStyle name="Uwaga 3" xfId="35377" hidden="1"/>
    <cellStyle name="Uwaga 3" xfId="35344" hidden="1"/>
    <cellStyle name="Uwaga 3" xfId="35340" hidden="1"/>
    <cellStyle name="Uwaga 3" xfId="35335" hidden="1"/>
    <cellStyle name="Uwaga 3" xfId="35302" hidden="1"/>
    <cellStyle name="Uwaga 3" xfId="35298" hidden="1"/>
    <cellStyle name="Uwaga 3" xfId="35293" hidden="1"/>
    <cellStyle name="Uwaga 3" xfId="35261" hidden="1"/>
    <cellStyle name="Uwaga 3" xfId="35256" hidden="1"/>
    <cellStyle name="Uwaga 3" xfId="35249" hidden="1"/>
    <cellStyle name="Uwaga 3" xfId="35219" hidden="1"/>
    <cellStyle name="Uwaga 3" xfId="35214" hidden="1"/>
    <cellStyle name="Uwaga 3" xfId="35207" hidden="1"/>
    <cellStyle name="Uwaga 3" xfId="35177" hidden="1"/>
    <cellStyle name="Uwaga 3" xfId="35172" hidden="1"/>
    <cellStyle name="Uwaga 3" xfId="35165" hidden="1"/>
    <cellStyle name="Uwaga 3" xfId="35135" hidden="1"/>
    <cellStyle name="Uwaga 3" xfId="35130" hidden="1"/>
    <cellStyle name="Uwaga 3" xfId="35122" hidden="1"/>
    <cellStyle name="Uwaga 3" xfId="35093" hidden="1"/>
    <cellStyle name="Uwaga 3" xfId="35088" hidden="1"/>
    <cellStyle name="Uwaga 3" xfId="35078" hidden="1"/>
    <cellStyle name="Uwaga 3" xfId="35051" hidden="1"/>
    <cellStyle name="Uwaga 3" xfId="35045" hidden="1"/>
    <cellStyle name="Uwaga 3" xfId="35035" hidden="1"/>
    <cellStyle name="Uwaga 3" xfId="35009" hidden="1"/>
    <cellStyle name="Uwaga 3" xfId="35003" hidden="1"/>
    <cellStyle name="Uwaga 3" xfId="34990" hidden="1"/>
    <cellStyle name="Uwaga 3" xfId="34967" hidden="1"/>
    <cellStyle name="Uwaga 3" xfId="34960" hidden="1"/>
    <cellStyle name="Uwaga 3" xfId="34948" hidden="1"/>
    <cellStyle name="Uwaga 3" xfId="34925" hidden="1"/>
    <cellStyle name="Uwaga 3" xfId="34917" hidden="1"/>
    <cellStyle name="Uwaga 3" xfId="34903" hidden="1"/>
    <cellStyle name="Uwaga 3" xfId="34883" hidden="1"/>
    <cellStyle name="Uwaga 3" xfId="34873" hidden="1"/>
    <cellStyle name="Uwaga 3" xfId="34860" hidden="1"/>
    <cellStyle name="Uwaga 3" xfId="34841" hidden="1"/>
    <cellStyle name="Uwaga 3" xfId="34829" hidden="1"/>
    <cellStyle name="Uwaga 3" xfId="34814" hidden="1"/>
    <cellStyle name="Uwaga 3" xfId="34799" hidden="1"/>
    <cellStyle name="Uwaga 3" xfId="34786" hidden="1"/>
    <cellStyle name="Uwaga 3" xfId="34773" hidden="1"/>
    <cellStyle name="Uwaga 3" xfId="34757" hidden="1"/>
    <cellStyle name="Uwaga 3" xfId="34744" hidden="1"/>
    <cellStyle name="Uwaga 3" xfId="34731" hidden="1"/>
    <cellStyle name="Uwaga 3" xfId="47991" hidden="1"/>
    <cellStyle name="Uwaga 3" xfId="47992" hidden="1"/>
    <cellStyle name="Uwaga 3" xfId="47994" hidden="1"/>
    <cellStyle name="Uwaga 3" xfId="48006" hidden="1"/>
    <cellStyle name="Uwaga 3" xfId="48007" hidden="1"/>
    <cellStyle name="Uwaga 3" xfId="48012" hidden="1"/>
    <cellStyle name="Uwaga 3" xfId="48021" hidden="1"/>
    <cellStyle name="Uwaga 3" xfId="48022" hidden="1"/>
    <cellStyle name="Uwaga 3" xfId="48027" hidden="1"/>
    <cellStyle name="Uwaga 3" xfId="48036" hidden="1"/>
    <cellStyle name="Uwaga 3" xfId="48037" hidden="1"/>
    <cellStyle name="Uwaga 3" xfId="48038" hidden="1"/>
    <cellStyle name="Uwaga 3" xfId="48051" hidden="1"/>
    <cellStyle name="Uwaga 3" xfId="48056" hidden="1"/>
    <cellStyle name="Uwaga 3" xfId="48061" hidden="1"/>
    <cellStyle name="Uwaga 3" xfId="48071" hidden="1"/>
    <cellStyle name="Uwaga 3" xfId="48076" hidden="1"/>
    <cellStyle name="Uwaga 3" xfId="48080" hidden="1"/>
    <cellStyle name="Uwaga 3" xfId="48087" hidden="1"/>
    <cellStyle name="Uwaga 3" xfId="48092" hidden="1"/>
    <cellStyle name="Uwaga 3" xfId="48095" hidden="1"/>
    <cellStyle name="Uwaga 3" xfId="48101" hidden="1"/>
    <cellStyle name="Uwaga 3" xfId="48106" hidden="1"/>
    <cellStyle name="Uwaga 3" xfId="48110" hidden="1"/>
    <cellStyle name="Uwaga 3" xfId="48111" hidden="1"/>
    <cellStyle name="Uwaga 3" xfId="48112" hidden="1"/>
    <cellStyle name="Uwaga 3" xfId="48116" hidden="1"/>
    <cellStyle name="Uwaga 3" xfId="48128" hidden="1"/>
    <cellStyle name="Uwaga 3" xfId="48133" hidden="1"/>
    <cellStyle name="Uwaga 3" xfId="48138" hidden="1"/>
    <cellStyle name="Uwaga 3" xfId="48143" hidden="1"/>
    <cellStyle name="Uwaga 3" xfId="48148" hidden="1"/>
    <cellStyle name="Uwaga 3" xfId="48153" hidden="1"/>
    <cellStyle name="Uwaga 3" xfId="48157" hidden="1"/>
    <cellStyle name="Uwaga 3" xfId="48161" hidden="1"/>
    <cellStyle name="Uwaga 3" xfId="48166" hidden="1"/>
    <cellStyle name="Uwaga 3" xfId="48171" hidden="1"/>
    <cellStyle name="Uwaga 3" xfId="48172" hidden="1"/>
    <cellStyle name="Uwaga 3" xfId="48174" hidden="1"/>
    <cellStyle name="Uwaga 3" xfId="48187" hidden="1"/>
    <cellStyle name="Uwaga 3" xfId="48191" hidden="1"/>
    <cellStyle name="Uwaga 3" xfId="48196" hidden="1"/>
    <cellStyle name="Uwaga 3" xfId="48203" hidden="1"/>
    <cellStyle name="Uwaga 3" xfId="48207" hidden="1"/>
    <cellStyle name="Uwaga 3" xfId="48212" hidden="1"/>
    <cellStyle name="Uwaga 3" xfId="48217" hidden="1"/>
    <cellStyle name="Uwaga 3" xfId="48220" hidden="1"/>
    <cellStyle name="Uwaga 3" xfId="48225" hidden="1"/>
    <cellStyle name="Uwaga 3" xfId="48231" hidden="1"/>
    <cellStyle name="Uwaga 3" xfId="48232" hidden="1"/>
    <cellStyle name="Uwaga 3" xfId="48235" hidden="1"/>
    <cellStyle name="Uwaga 3" xfId="48248" hidden="1"/>
    <cellStyle name="Uwaga 3" xfId="48252" hidden="1"/>
    <cellStyle name="Uwaga 3" xfId="48257" hidden="1"/>
    <cellStyle name="Uwaga 3" xfId="48264" hidden="1"/>
    <cellStyle name="Uwaga 3" xfId="48269" hidden="1"/>
    <cellStyle name="Uwaga 3" xfId="48273" hidden="1"/>
    <cellStyle name="Uwaga 3" xfId="48278" hidden="1"/>
    <cellStyle name="Uwaga 3" xfId="48282" hidden="1"/>
    <cellStyle name="Uwaga 3" xfId="48287" hidden="1"/>
    <cellStyle name="Uwaga 3" xfId="48291" hidden="1"/>
    <cellStyle name="Uwaga 3" xfId="48292" hidden="1"/>
    <cellStyle name="Uwaga 3" xfId="48294" hidden="1"/>
    <cellStyle name="Uwaga 3" xfId="48306" hidden="1"/>
    <cellStyle name="Uwaga 3" xfId="48307" hidden="1"/>
    <cellStyle name="Uwaga 3" xfId="48309" hidden="1"/>
    <cellStyle name="Uwaga 3" xfId="48321" hidden="1"/>
    <cellStyle name="Uwaga 3" xfId="48323" hidden="1"/>
    <cellStyle name="Uwaga 3" xfId="48326" hidden="1"/>
    <cellStyle name="Uwaga 3" xfId="48336" hidden="1"/>
    <cellStyle name="Uwaga 3" xfId="48337" hidden="1"/>
    <cellStyle name="Uwaga 3" xfId="48339" hidden="1"/>
    <cellStyle name="Uwaga 3" xfId="48351" hidden="1"/>
    <cellStyle name="Uwaga 3" xfId="48352" hidden="1"/>
    <cellStyle name="Uwaga 3" xfId="48353" hidden="1"/>
    <cellStyle name="Uwaga 3" xfId="48367" hidden="1"/>
    <cellStyle name="Uwaga 3" xfId="48370" hidden="1"/>
    <cellStyle name="Uwaga 3" xfId="48374" hidden="1"/>
    <cellStyle name="Uwaga 3" xfId="48382" hidden="1"/>
    <cellStyle name="Uwaga 3" xfId="48385" hidden="1"/>
    <cellStyle name="Uwaga 3" xfId="48389" hidden="1"/>
    <cellStyle name="Uwaga 3" xfId="48397" hidden="1"/>
    <cellStyle name="Uwaga 3" xfId="48400" hidden="1"/>
    <cellStyle name="Uwaga 3" xfId="48404" hidden="1"/>
    <cellStyle name="Uwaga 3" xfId="48411" hidden="1"/>
    <cellStyle name="Uwaga 3" xfId="48412" hidden="1"/>
    <cellStyle name="Uwaga 3" xfId="48414" hidden="1"/>
    <cellStyle name="Uwaga 3" xfId="48427" hidden="1"/>
    <cellStyle name="Uwaga 3" xfId="48430" hidden="1"/>
    <cellStyle name="Uwaga 3" xfId="48433" hidden="1"/>
    <cellStyle name="Uwaga 3" xfId="48442" hidden="1"/>
    <cellStyle name="Uwaga 3" xfId="48445" hidden="1"/>
    <cellStyle name="Uwaga 3" xfId="48449" hidden="1"/>
    <cellStyle name="Uwaga 3" xfId="48457" hidden="1"/>
    <cellStyle name="Uwaga 3" xfId="48459" hidden="1"/>
    <cellStyle name="Uwaga 3" xfId="48462" hidden="1"/>
    <cellStyle name="Uwaga 3" xfId="48471" hidden="1"/>
    <cellStyle name="Uwaga 3" xfId="48472" hidden="1"/>
    <cellStyle name="Uwaga 3" xfId="48473" hidden="1"/>
    <cellStyle name="Uwaga 3" xfId="48486" hidden="1"/>
    <cellStyle name="Uwaga 3" xfId="48487" hidden="1"/>
    <cellStyle name="Uwaga 3" xfId="48489" hidden="1"/>
    <cellStyle name="Uwaga 3" xfId="48501" hidden="1"/>
    <cellStyle name="Uwaga 3" xfId="48502" hidden="1"/>
    <cellStyle name="Uwaga 3" xfId="48504" hidden="1"/>
    <cellStyle name="Uwaga 3" xfId="48516" hidden="1"/>
    <cellStyle name="Uwaga 3" xfId="48517" hidden="1"/>
    <cellStyle name="Uwaga 3" xfId="48519" hidden="1"/>
    <cellStyle name="Uwaga 3" xfId="48531" hidden="1"/>
    <cellStyle name="Uwaga 3" xfId="48532" hidden="1"/>
    <cellStyle name="Uwaga 3" xfId="48533" hidden="1"/>
    <cellStyle name="Uwaga 3" xfId="48547" hidden="1"/>
    <cellStyle name="Uwaga 3" xfId="48549" hidden="1"/>
    <cellStyle name="Uwaga 3" xfId="48552" hidden="1"/>
    <cellStyle name="Uwaga 3" xfId="48562" hidden="1"/>
    <cellStyle name="Uwaga 3" xfId="48565" hidden="1"/>
    <cellStyle name="Uwaga 3" xfId="48568" hidden="1"/>
    <cellStyle name="Uwaga 3" xfId="48577" hidden="1"/>
    <cellStyle name="Uwaga 3" xfId="48579" hidden="1"/>
    <cellStyle name="Uwaga 3" xfId="48582" hidden="1"/>
    <cellStyle name="Uwaga 3" xfId="48591" hidden="1"/>
    <cellStyle name="Uwaga 3" xfId="48592" hidden="1"/>
    <cellStyle name="Uwaga 3" xfId="48593" hidden="1"/>
    <cellStyle name="Uwaga 3" xfId="48606" hidden="1"/>
    <cellStyle name="Uwaga 3" xfId="48608" hidden="1"/>
    <cellStyle name="Uwaga 3" xfId="48610" hidden="1"/>
    <cellStyle name="Uwaga 3" xfId="48621" hidden="1"/>
    <cellStyle name="Uwaga 3" xfId="48623" hidden="1"/>
    <cellStyle name="Uwaga 3" xfId="48625" hidden="1"/>
    <cellStyle name="Uwaga 3" xfId="48636" hidden="1"/>
    <cellStyle name="Uwaga 3" xfId="48638" hidden="1"/>
    <cellStyle name="Uwaga 3" xfId="48640" hidden="1"/>
    <cellStyle name="Uwaga 3" xfId="48651" hidden="1"/>
    <cellStyle name="Uwaga 3" xfId="48652" hidden="1"/>
    <cellStyle name="Uwaga 3" xfId="48653" hidden="1"/>
    <cellStyle name="Uwaga 3" xfId="48666" hidden="1"/>
    <cellStyle name="Uwaga 3" xfId="48668" hidden="1"/>
    <cellStyle name="Uwaga 3" xfId="48670" hidden="1"/>
    <cellStyle name="Uwaga 3" xfId="48681" hidden="1"/>
    <cellStyle name="Uwaga 3" xfId="48683" hidden="1"/>
    <cellStyle name="Uwaga 3" xfId="48685" hidden="1"/>
    <cellStyle name="Uwaga 3" xfId="48696" hidden="1"/>
    <cellStyle name="Uwaga 3" xfId="48698" hidden="1"/>
    <cellStyle name="Uwaga 3" xfId="48699" hidden="1"/>
    <cellStyle name="Uwaga 3" xfId="48711" hidden="1"/>
    <cellStyle name="Uwaga 3" xfId="48712" hidden="1"/>
    <cellStyle name="Uwaga 3" xfId="48713" hidden="1"/>
    <cellStyle name="Uwaga 3" xfId="48726" hidden="1"/>
    <cellStyle name="Uwaga 3" xfId="48728" hidden="1"/>
    <cellStyle name="Uwaga 3" xfId="48730" hidden="1"/>
    <cellStyle name="Uwaga 3" xfId="48741" hidden="1"/>
    <cellStyle name="Uwaga 3" xfId="48743" hidden="1"/>
    <cellStyle name="Uwaga 3" xfId="48745" hidden="1"/>
    <cellStyle name="Uwaga 3" xfId="48756" hidden="1"/>
    <cellStyle name="Uwaga 3" xfId="48758" hidden="1"/>
    <cellStyle name="Uwaga 3" xfId="48760" hidden="1"/>
    <cellStyle name="Uwaga 3" xfId="48771" hidden="1"/>
    <cellStyle name="Uwaga 3" xfId="48772" hidden="1"/>
    <cellStyle name="Uwaga 3" xfId="48774" hidden="1"/>
    <cellStyle name="Uwaga 3" xfId="48785" hidden="1"/>
    <cellStyle name="Uwaga 3" xfId="48787" hidden="1"/>
    <cellStyle name="Uwaga 3" xfId="48788" hidden="1"/>
    <cellStyle name="Uwaga 3" xfId="48797" hidden="1"/>
    <cellStyle name="Uwaga 3" xfId="48800" hidden="1"/>
    <cellStyle name="Uwaga 3" xfId="48802" hidden="1"/>
    <cellStyle name="Uwaga 3" xfId="48813" hidden="1"/>
    <cellStyle name="Uwaga 3" xfId="48815" hidden="1"/>
    <cellStyle name="Uwaga 3" xfId="48817" hidden="1"/>
    <cellStyle name="Uwaga 3" xfId="48829" hidden="1"/>
    <cellStyle name="Uwaga 3" xfId="48831" hidden="1"/>
    <cellStyle name="Uwaga 3" xfId="48833" hidden="1"/>
    <cellStyle name="Uwaga 3" xfId="48841" hidden="1"/>
    <cellStyle name="Uwaga 3" xfId="48843" hidden="1"/>
    <cellStyle name="Uwaga 3" xfId="48846" hidden="1"/>
    <cellStyle name="Uwaga 3" xfId="48836" hidden="1"/>
    <cellStyle name="Uwaga 3" xfId="48835" hidden="1"/>
    <cellStyle name="Uwaga 3" xfId="48834" hidden="1"/>
    <cellStyle name="Uwaga 3" xfId="48821" hidden="1"/>
    <cellStyle name="Uwaga 3" xfId="48820" hidden="1"/>
    <cellStyle name="Uwaga 3" xfId="48819" hidden="1"/>
    <cellStyle name="Uwaga 3" xfId="48806" hidden="1"/>
    <cellStyle name="Uwaga 3" xfId="48805" hidden="1"/>
    <cellStyle name="Uwaga 3" xfId="48804" hidden="1"/>
    <cellStyle name="Uwaga 3" xfId="48791" hidden="1"/>
    <cellStyle name="Uwaga 3" xfId="48790" hidden="1"/>
    <cellStyle name="Uwaga 3" xfId="48789" hidden="1"/>
    <cellStyle name="Uwaga 3" xfId="48776" hidden="1"/>
    <cellStyle name="Uwaga 3" xfId="48775" hidden="1"/>
    <cellStyle name="Uwaga 3" xfId="48773" hidden="1"/>
    <cellStyle name="Uwaga 3" xfId="48762" hidden="1"/>
    <cellStyle name="Uwaga 3" xfId="48759" hidden="1"/>
    <cellStyle name="Uwaga 3" xfId="48757" hidden="1"/>
    <cellStyle name="Uwaga 3" xfId="48747" hidden="1"/>
    <cellStyle name="Uwaga 3" xfId="48744" hidden="1"/>
    <cellStyle name="Uwaga 3" xfId="48742" hidden="1"/>
    <cellStyle name="Uwaga 3" xfId="48732" hidden="1"/>
    <cellStyle name="Uwaga 3" xfId="48729" hidden="1"/>
    <cellStyle name="Uwaga 3" xfId="48727" hidden="1"/>
    <cellStyle name="Uwaga 3" xfId="48717" hidden="1"/>
    <cellStyle name="Uwaga 3" xfId="48715" hidden="1"/>
    <cellStyle name="Uwaga 3" xfId="48714" hidden="1"/>
    <cellStyle name="Uwaga 3" xfId="48702" hidden="1"/>
    <cellStyle name="Uwaga 3" xfId="48700" hidden="1"/>
    <cellStyle name="Uwaga 3" xfId="48697" hidden="1"/>
    <cellStyle name="Uwaga 3" xfId="48687" hidden="1"/>
    <cellStyle name="Uwaga 3" xfId="48684" hidden="1"/>
    <cellStyle name="Uwaga 3" xfId="48682" hidden="1"/>
    <cellStyle name="Uwaga 3" xfId="48672" hidden="1"/>
    <cellStyle name="Uwaga 3" xfId="48669" hidden="1"/>
    <cellStyle name="Uwaga 3" xfId="48667" hidden="1"/>
    <cellStyle name="Uwaga 3" xfId="48657" hidden="1"/>
    <cellStyle name="Uwaga 3" xfId="48655" hidden="1"/>
    <cellStyle name="Uwaga 3" xfId="48654" hidden="1"/>
    <cellStyle name="Uwaga 3" xfId="48642" hidden="1"/>
    <cellStyle name="Uwaga 3" xfId="48639" hidden="1"/>
    <cellStyle name="Uwaga 3" xfId="48637" hidden="1"/>
    <cellStyle name="Uwaga 3" xfId="48627" hidden="1"/>
    <cellStyle name="Uwaga 3" xfId="48624" hidden="1"/>
    <cellStyle name="Uwaga 3" xfId="48622" hidden="1"/>
    <cellStyle name="Uwaga 3" xfId="48612" hidden="1"/>
    <cellStyle name="Uwaga 3" xfId="48609" hidden="1"/>
    <cellStyle name="Uwaga 3" xfId="48607" hidden="1"/>
    <cellStyle name="Uwaga 3" xfId="48597" hidden="1"/>
    <cellStyle name="Uwaga 3" xfId="48595" hidden="1"/>
    <cellStyle name="Uwaga 3" xfId="48594" hidden="1"/>
    <cellStyle name="Uwaga 3" xfId="48581" hidden="1"/>
    <cellStyle name="Uwaga 3" xfId="48578" hidden="1"/>
    <cellStyle name="Uwaga 3" xfId="48576" hidden="1"/>
    <cellStyle name="Uwaga 3" xfId="48566" hidden="1"/>
    <cellStyle name="Uwaga 3" xfId="48563" hidden="1"/>
    <cellStyle name="Uwaga 3" xfId="48561" hidden="1"/>
    <cellStyle name="Uwaga 3" xfId="48551" hidden="1"/>
    <cellStyle name="Uwaga 3" xfId="48548" hidden="1"/>
    <cellStyle name="Uwaga 3" xfId="48546" hidden="1"/>
    <cellStyle name="Uwaga 3" xfId="48537" hidden="1"/>
    <cellStyle name="Uwaga 3" xfId="48535" hidden="1"/>
    <cellStyle name="Uwaga 3" xfId="48534" hidden="1"/>
    <cellStyle name="Uwaga 3" xfId="48522" hidden="1"/>
    <cellStyle name="Uwaga 3" xfId="48520" hidden="1"/>
    <cellStyle name="Uwaga 3" xfId="48518" hidden="1"/>
    <cellStyle name="Uwaga 3" xfId="48507" hidden="1"/>
    <cellStyle name="Uwaga 3" xfId="48505" hidden="1"/>
    <cellStyle name="Uwaga 3" xfId="48503" hidden="1"/>
    <cellStyle name="Uwaga 3" xfId="48492" hidden="1"/>
    <cellStyle name="Uwaga 3" xfId="48490" hidden="1"/>
    <cellStyle name="Uwaga 3" xfId="48488" hidden="1"/>
    <cellStyle name="Uwaga 3" xfId="48477" hidden="1"/>
    <cellStyle name="Uwaga 3" xfId="48475" hidden="1"/>
    <cellStyle name="Uwaga 3" xfId="48474" hidden="1"/>
    <cellStyle name="Uwaga 3" xfId="48461" hidden="1"/>
    <cellStyle name="Uwaga 3" xfId="48458" hidden="1"/>
    <cellStyle name="Uwaga 3" xfId="48456" hidden="1"/>
    <cellStyle name="Uwaga 3" xfId="48446" hidden="1"/>
    <cellStyle name="Uwaga 3" xfId="48443" hidden="1"/>
    <cellStyle name="Uwaga 3" xfId="48441" hidden="1"/>
    <cellStyle name="Uwaga 3" xfId="48431" hidden="1"/>
    <cellStyle name="Uwaga 3" xfId="48428" hidden="1"/>
    <cellStyle name="Uwaga 3" xfId="48426" hidden="1"/>
    <cellStyle name="Uwaga 3" xfId="48417" hidden="1"/>
    <cellStyle name="Uwaga 3" xfId="48415" hidden="1"/>
    <cellStyle name="Uwaga 3" xfId="48413" hidden="1"/>
    <cellStyle name="Uwaga 3" xfId="48401" hidden="1"/>
    <cellStyle name="Uwaga 3" xfId="48398" hidden="1"/>
    <cellStyle name="Uwaga 3" xfId="48396" hidden="1"/>
    <cellStyle name="Uwaga 3" xfId="48386" hidden="1"/>
    <cellStyle name="Uwaga 3" xfId="48383" hidden="1"/>
    <cellStyle name="Uwaga 3" xfId="48381" hidden="1"/>
    <cellStyle name="Uwaga 3" xfId="48371" hidden="1"/>
    <cellStyle name="Uwaga 3" xfId="48368" hidden="1"/>
    <cellStyle name="Uwaga 3" xfId="48366" hidden="1"/>
    <cellStyle name="Uwaga 3" xfId="48359" hidden="1"/>
    <cellStyle name="Uwaga 3" xfId="48356" hidden="1"/>
    <cellStyle name="Uwaga 3" xfId="48354" hidden="1"/>
    <cellStyle name="Uwaga 3" xfId="48344" hidden="1"/>
    <cellStyle name="Uwaga 3" xfId="48341" hidden="1"/>
    <cellStyle name="Uwaga 3" xfId="48338" hidden="1"/>
    <cellStyle name="Uwaga 3" xfId="48329" hidden="1"/>
    <cellStyle name="Uwaga 3" xfId="48325" hidden="1"/>
    <cellStyle name="Uwaga 3" xfId="48322" hidden="1"/>
    <cellStyle name="Uwaga 3" xfId="48314" hidden="1"/>
    <cellStyle name="Uwaga 3" xfId="48311" hidden="1"/>
    <cellStyle name="Uwaga 3" xfId="48308" hidden="1"/>
    <cellStyle name="Uwaga 3" xfId="48299" hidden="1"/>
    <cellStyle name="Uwaga 3" xfId="48296" hidden="1"/>
    <cellStyle name="Uwaga 3" xfId="48293" hidden="1"/>
    <cellStyle name="Uwaga 3" xfId="48283" hidden="1"/>
    <cellStyle name="Uwaga 3" xfId="48279" hidden="1"/>
    <cellStyle name="Uwaga 3" xfId="48276" hidden="1"/>
    <cellStyle name="Uwaga 3" xfId="48267" hidden="1"/>
    <cellStyle name="Uwaga 3" xfId="48263" hidden="1"/>
    <cellStyle name="Uwaga 3" xfId="48261" hidden="1"/>
    <cellStyle name="Uwaga 3" xfId="48253" hidden="1"/>
    <cellStyle name="Uwaga 3" xfId="48249" hidden="1"/>
    <cellStyle name="Uwaga 3" xfId="48246" hidden="1"/>
    <cellStyle name="Uwaga 3" xfId="48239" hidden="1"/>
    <cellStyle name="Uwaga 3" xfId="48236" hidden="1"/>
    <cellStyle name="Uwaga 3" xfId="48233" hidden="1"/>
    <cellStyle name="Uwaga 3" xfId="48224" hidden="1"/>
    <cellStyle name="Uwaga 3" xfId="48219" hidden="1"/>
    <cellStyle name="Uwaga 3" xfId="48216" hidden="1"/>
    <cellStyle name="Uwaga 3" xfId="48209" hidden="1"/>
    <cellStyle name="Uwaga 3" xfId="48204" hidden="1"/>
    <cellStyle name="Uwaga 3" xfId="48201" hidden="1"/>
    <cellStyle name="Uwaga 3" xfId="48194" hidden="1"/>
    <cellStyle name="Uwaga 3" xfId="48189" hidden="1"/>
    <cellStyle name="Uwaga 3" xfId="48186" hidden="1"/>
    <cellStyle name="Uwaga 3" xfId="48180" hidden="1"/>
    <cellStyle name="Uwaga 3" xfId="48176" hidden="1"/>
    <cellStyle name="Uwaga 3" xfId="48173" hidden="1"/>
    <cellStyle name="Uwaga 3" xfId="48165" hidden="1"/>
    <cellStyle name="Uwaga 3" xfId="48160" hidden="1"/>
    <cellStyle name="Uwaga 3" xfId="48156" hidden="1"/>
    <cellStyle name="Uwaga 3" xfId="48150" hidden="1"/>
    <cellStyle name="Uwaga 3" xfId="48145" hidden="1"/>
    <cellStyle name="Uwaga 3" xfId="48141" hidden="1"/>
    <cellStyle name="Uwaga 3" xfId="48135" hidden="1"/>
    <cellStyle name="Uwaga 3" xfId="48130" hidden="1"/>
    <cellStyle name="Uwaga 3" xfId="48126" hidden="1"/>
    <cellStyle name="Uwaga 3" xfId="48121" hidden="1"/>
    <cellStyle name="Uwaga 3" xfId="48117" hidden="1"/>
    <cellStyle name="Uwaga 3" xfId="48113" hidden="1"/>
    <cellStyle name="Uwaga 3" xfId="48105" hidden="1"/>
    <cellStyle name="Uwaga 3" xfId="48100" hidden="1"/>
    <cellStyle name="Uwaga 3" xfId="48096" hidden="1"/>
    <cellStyle name="Uwaga 3" xfId="48090" hidden="1"/>
    <cellStyle name="Uwaga 3" xfId="48085" hidden="1"/>
    <cellStyle name="Uwaga 3" xfId="48081" hidden="1"/>
    <cellStyle name="Uwaga 3" xfId="48075" hidden="1"/>
    <cellStyle name="Uwaga 3" xfId="48070" hidden="1"/>
    <cellStyle name="Uwaga 3" xfId="48066" hidden="1"/>
    <cellStyle name="Uwaga 3" xfId="48062" hidden="1"/>
    <cellStyle name="Uwaga 3" xfId="48057" hidden="1"/>
    <cellStyle name="Uwaga 3" xfId="48052" hidden="1"/>
    <cellStyle name="Uwaga 3" xfId="48047" hidden="1"/>
    <cellStyle name="Uwaga 3" xfId="48043" hidden="1"/>
    <cellStyle name="Uwaga 3" xfId="48039" hidden="1"/>
    <cellStyle name="Uwaga 3" xfId="48032" hidden="1"/>
    <cellStyle name="Uwaga 3" xfId="48028" hidden="1"/>
    <cellStyle name="Uwaga 3" xfId="48023" hidden="1"/>
    <cellStyle name="Uwaga 3" xfId="48017" hidden="1"/>
    <cellStyle name="Uwaga 3" xfId="48013" hidden="1"/>
    <cellStyle name="Uwaga 3" xfId="48008" hidden="1"/>
    <cellStyle name="Uwaga 3" xfId="48002" hidden="1"/>
    <cellStyle name="Uwaga 3" xfId="47998" hidden="1"/>
    <cellStyle name="Uwaga 3" xfId="47993" hidden="1"/>
    <cellStyle name="Uwaga 3" xfId="47987" hidden="1"/>
    <cellStyle name="Uwaga 3" xfId="47983" hidden="1"/>
    <cellStyle name="Uwaga 3" xfId="47979" hidden="1"/>
    <cellStyle name="Uwaga 3" xfId="48839" hidden="1"/>
    <cellStyle name="Uwaga 3" xfId="48838" hidden="1"/>
    <cellStyle name="Uwaga 3" xfId="48837" hidden="1"/>
    <cellStyle name="Uwaga 3" xfId="48824" hidden="1"/>
    <cellStyle name="Uwaga 3" xfId="48823" hidden="1"/>
    <cellStyle name="Uwaga 3" xfId="48822" hidden="1"/>
    <cellStyle name="Uwaga 3" xfId="48809" hidden="1"/>
    <cellStyle name="Uwaga 3" xfId="48808" hidden="1"/>
    <cellStyle name="Uwaga 3" xfId="48807" hidden="1"/>
    <cellStyle name="Uwaga 3" xfId="48794" hidden="1"/>
    <cellStyle name="Uwaga 3" xfId="48793" hidden="1"/>
    <cellStyle name="Uwaga 3" xfId="48792" hidden="1"/>
    <cellStyle name="Uwaga 3" xfId="48779" hidden="1"/>
    <cellStyle name="Uwaga 3" xfId="48778" hidden="1"/>
    <cellStyle name="Uwaga 3" xfId="48777" hidden="1"/>
    <cellStyle name="Uwaga 3" xfId="48765" hidden="1"/>
    <cellStyle name="Uwaga 3" xfId="48763" hidden="1"/>
    <cellStyle name="Uwaga 3" xfId="48761" hidden="1"/>
    <cellStyle name="Uwaga 3" xfId="48750" hidden="1"/>
    <cellStyle name="Uwaga 3" xfId="48748" hidden="1"/>
    <cellStyle name="Uwaga 3" xfId="48746" hidden="1"/>
    <cellStyle name="Uwaga 3" xfId="48735" hidden="1"/>
    <cellStyle name="Uwaga 3" xfId="48733" hidden="1"/>
    <cellStyle name="Uwaga 3" xfId="48731" hidden="1"/>
    <cellStyle name="Uwaga 3" xfId="48720" hidden="1"/>
    <cellStyle name="Uwaga 3" xfId="48718" hidden="1"/>
    <cellStyle name="Uwaga 3" xfId="48716" hidden="1"/>
    <cellStyle name="Uwaga 3" xfId="48705" hidden="1"/>
    <cellStyle name="Uwaga 3" xfId="48703" hidden="1"/>
    <cellStyle name="Uwaga 3" xfId="48701" hidden="1"/>
    <cellStyle name="Uwaga 3" xfId="48690" hidden="1"/>
    <cellStyle name="Uwaga 3" xfId="48688" hidden="1"/>
    <cellStyle name="Uwaga 3" xfId="48686" hidden="1"/>
    <cellStyle name="Uwaga 3" xfId="48675" hidden="1"/>
    <cellStyle name="Uwaga 3" xfId="48673" hidden="1"/>
    <cellStyle name="Uwaga 3" xfId="48671" hidden="1"/>
    <cellStyle name="Uwaga 3" xfId="48660" hidden="1"/>
    <cellStyle name="Uwaga 3" xfId="48658" hidden="1"/>
    <cellStyle name="Uwaga 3" xfId="48656" hidden="1"/>
    <cellStyle name="Uwaga 3" xfId="48645" hidden="1"/>
    <cellStyle name="Uwaga 3" xfId="48643" hidden="1"/>
    <cellStyle name="Uwaga 3" xfId="48641" hidden="1"/>
    <cellStyle name="Uwaga 3" xfId="48630" hidden="1"/>
    <cellStyle name="Uwaga 3" xfId="48628" hidden="1"/>
    <cellStyle name="Uwaga 3" xfId="48626" hidden="1"/>
    <cellStyle name="Uwaga 3" xfId="48615" hidden="1"/>
    <cellStyle name="Uwaga 3" xfId="48613" hidden="1"/>
    <cellStyle name="Uwaga 3" xfId="48611" hidden="1"/>
    <cellStyle name="Uwaga 3" xfId="48600" hidden="1"/>
    <cellStyle name="Uwaga 3" xfId="48598" hidden="1"/>
    <cellStyle name="Uwaga 3" xfId="48596" hidden="1"/>
    <cellStyle name="Uwaga 3" xfId="48585" hidden="1"/>
    <cellStyle name="Uwaga 3" xfId="48583" hidden="1"/>
    <cellStyle name="Uwaga 3" xfId="48580" hidden="1"/>
    <cellStyle name="Uwaga 3" xfId="48570" hidden="1"/>
    <cellStyle name="Uwaga 3" xfId="48567" hidden="1"/>
    <cellStyle name="Uwaga 3" xfId="48564" hidden="1"/>
    <cellStyle name="Uwaga 3" xfId="48555" hidden="1"/>
    <cellStyle name="Uwaga 3" xfId="48553" hidden="1"/>
    <cellStyle name="Uwaga 3" xfId="48550" hidden="1"/>
    <cellStyle name="Uwaga 3" xfId="48540" hidden="1"/>
    <cellStyle name="Uwaga 3" xfId="48538" hidden="1"/>
    <cellStyle name="Uwaga 3" xfId="48536" hidden="1"/>
    <cellStyle name="Uwaga 3" xfId="48525" hidden="1"/>
    <cellStyle name="Uwaga 3" xfId="48523" hidden="1"/>
    <cellStyle name="Uwaga 3" xfId="48521" hidden="1"/>
    <cellStyle name="Uwaga 3" xfId="48510" hidden="1"/>
    <cellStyle name="Uwaga 3" xfId="48508" hidden="1"/>
    <cellStyle name="Uwaga 3" xfId="48506" hidden="1"/>
    <cellStyle name="Uwaga 3" xfId="48495" hidden="1"/>
    <cellStyle name="Uwaga 3" xfId="48493" hidden="1"/>
    <cellStyle name="Uwaga 3" xfId="48491" hidden="1"/>
    <cellStyle name="Uwaga 3" xfId="48480" hidden="1"/>
    <cellStyle name="Uwaga 3" xfId="48478" hidden="1"/>
    <cellStyle name="Uwaga 3" xfId="48476" hidden="1"/>
    <cellStyle name="Uwaga 3" xfId="48465" hidden="1"/>
    <cellStyle name="Uwaga 3" xfId="48463" hidden="1"/>
    <cellStyle name="Uwaga 3" xfId="48460" hidden="1"/>
    <cellStyle name="Uwaga 3" xfId="48450" hidden="1"/>
    <cellStyle name="Uwaga 3" xfId="48447" hidden="1"/>
    <cellStyle name="Uwaga 3" xfId="48444" hidden="1"/>
    <cellStyle name="Uwaga 3" xfId="48435" hidden="1"/>
    <cellStyle name="Uwaga 3" xfId="48432" hidden="1"/>
    <cellStyle name="Uwaga 3" xfId="48429" hidden="1"/>
    <cellStyle name="Uwaga 3" xfId="48420" hidden="1"/>
    <cellStyle name="Uwaga 3" xfId="48418" hidden="1"/>
    <cellStyle name="Uwaga 3" xfId="48416" hidden="1"/>
    <cellStyle name="Uwaga 3" xfId="48405" hidden="1"/>
    <cellStyle name="Uwaga 3" xfId="48402" hidden="1"/>
    <cellStyle name="Uwaga 3" xfId="48399" hidden="1"/>
    <cellStyle name="Uwaga 3" xfId="48390" hidden="1"/>
    <cellStyle name="Uwaga 3" xfId="48387" hidden="1"/>
    <cellStyle name="Uwaga 3" xfId="48384" hidden="1"/>
    <cellStyle name="Uwaga 3" xfId="48375" hidden="1"/>
    <cellStyle name="Uwaga 3" xfId="48372" hidden="1"/>
    <cellStyle name="Uwaga 3" xfId="48369" hidden="1"/>
    <cellStyle name="Uwaga 3" xfId="48362" hidden="1"/>
    <cellStyle name="Uwaga 3" xfId="48358" hidden="1"/>
    <cellStyle name="Uwaga 3" xfId="48355" hidden="1"/>
    <cellStyle name="Uwaga 3" xfId="48347" hidden="1"/>
    <cellStyle name="Uwaga 3" xfId="48343" hidden="1"/>
    <cellStyle name="Uwaga 3" xfId="48340" hidden="1"/>
    <cellStyle name="Uwaga 3" xfId="48332" hidden="1"/>
    <cellStyle name="Uwaga 3" xfId="48328" hidden="1"/>
    <cellStyle name="Uwaga 3" xfId="48324" hidden="1"/>
    <cellStyle name="Uwaga 3" xfId="48317" hidden="1"/>
    <cellStyle name="Uwaga 3" xfId="48313" hidden="1"/>
    <cellStyle name="Uwaga 3" xfId="48310" hidden="1"/>
    <cellStyle name="Uwaga 3" xfId="48302" hidden="1"/>
    <cellStyle name="Uwaga 3" xfId="48298" hidden="1"/>
    <cellStyle name="Uwaga 3" xfId="48295" hidden="1"/>
    <cellStyle name="Uwaga 3" xfId="48286" hidden="1"/>
    <cellStyle name="Uwaga 3" xfId="48281" hidden="1"/>
    <cellStyle name="Uwaga 3" xfId="48277" hidden="1"/>
    <cellStyle name="Uwaga 3" xfId="48271" hidden="1"/>
    <cellStyle name="Uwaga 3" xfId="48266" hidden="1"/>
    <cellStyle name="Uwaga 3" xfId="48262" hidden="1"/>
    <cellStyle name="Uwaga 3" xfId="48256" hidden="1"/>
    <cellStyle name="Uwaga 3" xfId="48251" hidden="1"/>
    <cellStyle name="Uwaga 3" xfId="48247" hidden="1"/>
    <cellStyle name="Uwaga 3" xfId="48242" hidden="1"/>
    <cellStyle name="Uwaga 3" xfId="48238" hidden="1"/>
    <cellStyle name="Uwaga 3" xfId="48234" hidden="1"/>
    <cellStyle name="Uwaga 3" xfId="48227" hidden="1"/>
    <cellStyle name="Uwaga 3" xfId="48222" hidden="1"/>
    <cellStyle name="Uwaga 3" xfId="48218" hidden="1"/>
    <cellStyle name="Uwaga 3" xfId="48211" hidden="1"/>
    <cellStyle name="Uwaga 3" xfId="48206" hidden="1"/>
    <cellStyle name="Uwaga 3" xfId="48202" hidden="1"/>
    <cellStyle name="Uwaga 3" xfId="48197" hidden="1"/>
    <cellStyle name="Uwaga 3" xfId="48192" hidden="1"/>
    <cellStyle name="Uwaga 3" xfId="48188" hidden="1"/>
    <cellStyle name="Uwaga 3" xfId="48182" hidden="1"/>
    <cellStyle name="Uwaga 3" xfId="48178" hidden="1"/>
    <cellStyle name="Uwaga 3" xfId="48175" hidden="1"/>
    <cellStyle name="Uwaga 3" xfId="48168" hidden="1"/>
    <cellStyle name="Uwaga 3" xfId="48163" hidden="1"/>
    <cellStyle name="Uwaga 3" xfId="48158" hidden="1"/>
    <cellStyle name="Uwaga 3" xfId="48152" hidden="1"/>
    <cellStyle name="Uwaga 3" xfId="48147" hidden="1"/>
    <cellStyle name="Uwaga 3" xfId="48142" hidden="1"/>
    <cellStyle name="Uwaga 3" xfId="48137" hidden="1"/>
    <cellStyle name="Uwaga 3" xfId="48132" hidden="1"/>
    <cellStyle name="Uwaga 3" xfId="48127" hidden="1"/>
    <cellStyle name="Uwaga 3" xfId="48123" hidden="1"/>
    <cellStyle name="Uwaga 3" xfId="48119" hidden="1"/>
    <cellStyle name="Uwaga 3" xfId="48114" hidden="1"/>
    <cellStyle name="Uwaga 3" xfId="48107" hidden="1"/>
    <cellStyle name="Uwaga 3" xfId="48102" hidden="1"/>
    <cellStyle name="Uwaga 3" xfId="48097" hidden="1"/>
    <cellStyle name="Uwaga 3" xfId="48091" hidden="1"/>
    <cellStyle name="Uwaga 3" xfId="48086" hidden="1"/>
    <cellStyle name="Uwaga 3" xfId="48082" hidden="1"/>
    <cellStyle name="Uwaga 3" xfId="48077" hidden="1"/>
    <cellStyle name="Uwaga 3" xfId="48072" hidden="1"/>
    <cellStyle name="Uwaga 3" xfId="48067" hidden="1"/>
    <cellStyle name="Uwaga 3" xfId="48063" hidden="1"/>
    <cellStyle name="Uwaga 3" xfId="48058" hidden="1"/>
    <cellStyle name="Uwaga 3" xfId="48053" hidden="1"/>
    <cellStyle name="Uwaga 3" xfId="48048" hidden="1"/>
    <cellStyle name="Uwaga 3" xfId="48044" hidden="1"/>
    <cellStyle name="Uwaga 3" xfId="48040" hidden="1"/>
    <cellStyle name="Uwaga 3" xfId="48033" hidden="1"/>
    <cellStyle name="Uwaga 3" xfId="48029" hidden="1"/>
    <cellStyle name="Uwaga 3" xfId="48024" hidden="1"/>
    <cellStyle name="Uwaga 3" xfId="48018" hidden="1"/>
    <cellStyle name="Uwaga 3" xfId="48014" hidden="1"/>
    <cellStyle name="Uwaga 3" xfId="48009" hidden="1"/>
    <cellStyle name="Uwaga 3" xfId="48003" hidden="1"/>
    <cellStyle name="Uwaga 3" xfId="47999" hidden="1"/>
    <cellStyle name="Uwaga 3" xfId="47995" hidden="1"/>
    <cellStyle name="Uwaga 3" xfId="47988" hidden="1"/>
    <cellStyle name="Uwaga 3" xfId="47984" hidden="1"/>
    <cellStyle name="Uwaga 3" xfId="47980" hidden="1"/>
    <cellStyle name="Uwaga 3" xfId="48844" hidden="1"/>
    <cellStyle name="Uwaga 3" xfId="48842" hidden="1"/>
    <cellStyle name="Uwaga 3" xfId="48840" hidden="1"/>
    <cellStyle name="Uwaga 3" xfId="48827" hidden="1"/>
    <cellStyle name="Uwaga 3" xfId="48826" hidden="1"/>
    <cellStyle name="Uwaga 3" xfId="48825" hidden="1"/>
    <cellStyle name="Uwaga 3" xfId="48812" hidden="1"/>
    <cellStyle name="Uwaga 3" xfId="48811" hidden="1"/>
    <cellStyle name="Uwaga 3" xfId="48810" hidden="1"/>
    <cellStyle name="Uwaga 3" xfId="48798" hidden="1"/>
    <cellStyle name="Uwaga 3" xfId="48796" hidden="1"/>
    <cellStyle name="Uwaga 3" xfId="48795" hidden="1"/>
    <cellStyle name="Uwaga 3" xfId="48782" hidden="1"/>
    <cellStyle name="Uwaga 3" xfId="48781" hidden="1"/>
    <cellStyle name="Uwaga 3" xfId="48780" hidden="1"/>
    <cellStyle name="Uwaga 3" xfId="48768" hidden="1"/>
    <cellStyle name="Uwaga 3" xfId="48766" hidden="1"/>
    <cellStyle name="Uwaga 3" xfId="48764" hidden="1"/>
    <cellStyle name="Uwaga 3" xfId="48753" hidden="1"/>
    <cellStyle name="Uwaga 3" xfId="48751" hidden="1"/>
    <cellStyle name="Uwaga 3" xfId="48749" hidden="1"/>
    <cellStyle name="Uwaga 3" xfId="48738" hidden="1"/>
    <cellStyle name="Uwaga 3" xfId="48736" hidden="1"/>
    <cellStyle name="Uwaga 3" xfId="48734" hidden="1"/>
    <cellStyle name="Uwaga 3" xfId="48723" hidden="1"/>
    <cellStyle name="Uwaga 3" xfId="48721" hidden="1"/>
    <cellStyle name="Uwaga 3" xfId="48719" hidden="1"/>
    <cellStyle name="Uwaga 3" xfId="48708" hidden="1"/>
    <cellStyle name="Uwaga 3" xfId="48706" hidden="1"/>
    <cellStyle name="Uwaga 3" xfId="48704" hidden="1"/>
    <cellStyle name="Uwaga 3" xfId="48693" hidden="1"/>
    <cellStyle name="Uwaga 3" xfId="48691" hidden="1"/>
    <cellStyle name="Uwaga 3" xfId="48689" hidden="1"/>
    <cellStyle name="Uwaga 3" xfId="48678" hidden="1"/>
    <cellStyle name="Uwaga 3" xfId="48676" hidden="1"/>
    <cellStyle name="Uwaga 3" xfId="48674" hidden="1"/>
    <cellStyle name="Uwaga 3" xfId="48663" hidden="1"/>
    <cellStyle name="Uwaga 3" xfId="48661" hidden="1"/>
    <cellStyle name="Uwaga 3" xfId="48659" hidden="1"/>
    <cellStyle name="Uwaga 3" xfId="48648" hidden="1"/>
    <cellStyle name="Uwaga 3" xfId="48646" hidden="1"/>
    <cellStyle name="Uwaga 3" xfId="48644" hidden="1"/>
    <cellStyle name="Uwaga 3" xfId="48633" hidden="1"/>
    <cellStyle name="Uwaga 3" xfId="48631" hidden="1"/>
    <cellStyle name="Uwaga 3" xfId="48629" hidden="1"/>
    <cellStyle name="Uwaga 3" xfId="48618" hidden="1"/>
    <cellStyle name="Uwaga 3" xfId="48616" hidden="1"/>
    <cellStyle name="Uwaga 3" xfId="48614" hidden="1"/>
    <cellStyle name="Uwaga 3" xfId="48603" hidden="1"/>
    <cellStyle name="Uwaga 3" xfId="48601" hidden="1"/>
    <cellStyle name="Uwaga 3" xfId="48599" hidden="1"/>
    <cellStyle name="Uwaga 3" xfId="48588" hidden="1"/>
    <cellStyle name="Uwaga 3" xfId="48586" hidden="1"/>
    <cellStyle name="Uwaga 3" xfId="48584" hidden="1"/>
    <cellStyle name="Uwaga 3" xfId="48573" hidden="1"/>
    <cellStyle name="Uwaga 3" xfId="48571" hidden="1"/>
    <cellStyle name="Uwaga 3" xfId="48569" hidden="1"/>
    <cellStyle name="Uwaga 3" xfId="48558" hidden="1"/>
    <cellStyle name="Uwaga 3" xfId="48556" hidden="1"/>
    <cellStyle name="Uwaga 3" xfId="48554" hidden="1"/>
    <cellStyle name="Uwaga 3" xfId="48543" hidden="1"/>
    <cellStyle name="Uwaga 3" xfId="48541" hidden="1"/>
    <cellStyle name="Uwaga 3" xfId="48539" hidden="1"/>
    <cellStyle name="Uwaga 3" xfId="48528" hidden="1"/>
    <cellStyle name="Uwaga 3" xfId="48526" hidden="1"/>
    <cellStyle name="Uwaga 3" xfId="48524" hidden="1"/>
    <cellStyle name="Uwaga 3" xfId="48513" hidden="1"/>
    <cellStyle name="Uwaga 3" xfId="48511" hidden="1"/>
    <cellStyle name="Uwaga 3" xfId="48509" hidden="1"/>
    <cellStyle name="Uwaga 3" xfId="48498" hidden="1"/>
    <cellStyle name="Uwaga 3" xfId="48496" hidden="1"/>
    <cellStyle name="Uwaga 3" xfId="48494" hidden="1"/>
    <cellStyle name="Uwaga 3" xfId="48483" hidden="1"/>
    <cellStyle name="Uwaga 3" xfId="48481" hidden="1"/>
    <cellStyle name="Uwaga 3" xfId="48479" hidden="1"/>
    <cellStyle name="Uwaga 3" xfId="48468" hidden="1"/>
    <cellStyle name="Uwaga 3" xfId="48466" hidden="1"/>
    <cellStyle name="Uwaga 3" xfId="48464" hidden="1"/>
    <cellStyle name="Uwaga 3" xfId="48453" hidden="1"/>
    <cellStyle name="Uwaga 3" xfId="48451" hidden="1"/>
    <cellStyle name="Uwaga 3" xfId="48448" hidden="1"/>
    <cellStyle name="Uwaga 3" xfId="48438" hidden="1"/>
    <cellStyle name="Uwaga 3" xfId="48436" hidden="1"/>
    <cellStyle name="Uwaga 3" xfId="48434" hidden="1"/>
    <cellStyle name="Uwaga 3" xfId="48423" hidden="1"/>
    <cellStyle name="Uwaga 3" xfId="48421" hidden="1"/>
    <cellStyle name="Uwaga 3" xfId="48419" hidden="1"/>
    <cellStyle name="Uwaga 3" xfId="48408" hidden="1"/>
    <cellStyle name="Uwaga 3" xfId="48406" hidden="1"/>
    <cellStyle name="Uwaga 3" xfId="48403" hidden="1"/>
    <cellStyle name="Uwaga 3" xfId="48393" hidden="1"/>
    <cellStyle name="Uwaga 3" xfId="48391" hidden="1"/>
    <cellStyle name="Uwaga 3" xfId="48388" hidden="1"/>
    <cellStyle name="Uwaga 3" xfId="48378" hidden="1"/>
    <cellStyle name="Uwaga 3" xfId="48376" hidden="1"/>
    <cellStyle name="Uwaga 3" xfId="48373" hidden="1"/>
    <cellStyle name="Uwaga 3" xfId="48364" hidden="1"/>
    <cellStyle name="Uwaga 3" xfId="48361" hidden="1"/>
    <cellStyle name="Uwaga 3" xfId="48357" hidden="1"/>
    <cellStyle name="Uwaga 3" xfId="48349" hidden="1"/>
    <cellStyle name="Uwaga 3" xfId="48346" hidden="1"/>
    <cellStyle name="Uwaga 3" xfId="48342" hidden="1"/>
    <cellStyle name="Uwaga 3" xfId="48334" hidden="1"/>
    <cellStyle name="Uwaga 3" xfId="48331" hidden="1"/>
    <cellStyle name="Uwaga 3" xfId="48327" hidden="1"/>
    <cellStyle name="Uwaga 3" xfId="48319" hidden="1"/>
    <cellStyle name="Uwaga 3" xfId="48316" hidden="1"/>
    <cellStyle name="Uwaga 3" xfId="48312" hidden="1"/>
    <cellStyle name="Uwaga 3" xfId="48304" hidden="1"/>
    <cellStyle name="Uwaga 3" xfId="48301" hidden="1"/>
    <cellStyle name="Uwaga 3" xfId="48297" hidden="1"/>
    <cellStyle name="Uwaga 3" xfId="48289" hidden="1"/>
    <cellStyle name="Uwaga 3" xfId="48285" hidden="1"/>
    <cellStyle name="Uwaga 3" xfId="48280" hidden="1"/>
    <cellStyle name="Uwaga 3" xfId="48274" hidden="1"/>
    <cellStyle name="Uwaga 3" xfId="48270" hidden="1"/>
    <cellStyle name="Uwaga 3" xfId="48265" hidden="1"/>
    <cellStyle name="Uwaga 3" xfId="48259" hidden="1"/>
    <cellStyle name="Uwaga 3" xfId="48255" hidden="1"/>
    <cellStyle name="Uwaga 3" xfId="48250" hidden="1"/>
    <cellStyle name="Uwaga 3" xfId="48244" hidden="1"/>
    <cellStyle name="Uwaga 3" xfId="48241" hidden="1"/>
    <cellStyle name="Uwaga 3" xfId="48237" hidden="1"/>
    <cellStyle name="Uwaga 3" xfId="48229" hidden="1"/>
    <cellStyle name="Uwaga 3" xfId="48226" hidden="1"/>
    <cellStyle name="Uwaga 3" xfId="48221" hidden="1"/>
    <cellStyle name="Uwaga 3" xfId="48214" hidden="1"/>
    <cellStyle name="Uwaga 3" xfId="48210" hidden="1"/>
    <cellStyle name="Uwaga 3" xfId="48205" hidden="1"/>
    <cellStyle name="Uwaga 3" xfId="48199" hidden="1"/>
    <cellStyle name="Uwaga 3" xfId="48195" hidden="1"/>
    <cellStyle name="Uwaga 3" xfId="48190" hidden="1"/>
    <cellStyle name="Uwaga 3" xfId="48184" hidden="1"/>
    <cellStyle name="Uwaga 3" xfId="48181" hidden="1"/>
    <cellStyle name="Uwaga 3" xfId="48177" hidden="1"/>
    <cellStyle name="Uwaga 3" xfId="48169" hidden="1"/>
    <cellStyle name="Uwaga 3" xfId="48164" hidden="1"/>
    <cellStyle name="Uwaga 3" xfId="48159" hidden="1"/>
    <cellStyle name="Uwaga 3" xfId="48154" hidden="1"/>
    <cellStyle name="Uwaga 3" xfId="48149" hidden="1"/>
    <cellStyle name="Uwaga 3" xfId="48144" hidden="1"/>
    <cellStyle name="Uwaga 3" xfId="48139" hidden="1"/>
    <cellStyle name="Uwaga 3" xfId="48134" hidden="1"/>
    <cellStyle name="Uwaga 3" xfId="48129" hidden="1"/>
    <cellStyle name="Uwaga 3" xfId="48124" hidden="1"/>
    <cellStyle name="Uwaga 3" xfId="48120" hidden="1"/>
    <cellStyle name="Uwaga 3" xfId="48115" hidden="1"/>
    <cellStyle name="Uwaga 3" xfId="48108" hidden="1"/>
    <cellStyle name="Uwaga 3" xfId="48103" hidden="1"/>
    <cellStyle name="Uwaga 3" xfId="48098" hidden="1"/>
    <cellStyle name="Uwaga 3" xfId="48093" hidden="1"/>
    <cellStyle name="Uwaga 3" xfId="48088" hidden="1"/>
    <cellStyle name="Uwaga 3" xfId="48083" hidden="1"/>
    <cellStyle name="Uwaga 3" xfId="48078" hidden="1"/>
    <cellStyle name="Uwaga 3" xfId="48073" hidden="1"/>
    <cellStyle name="Uwaga 3" xfId="48068" hidden="1"/>
    <cellStyle name="Uwaga 3" xfId="48064" hidden="1"/>
    <cellStyle name="Uwaga 3" xfId="48059" hidden="1"/>
    <cellStyle name="Uwaga 3" xfId="48054" hidden="1"/>
    <cellStyle name="Uwaga 3" xfId="48049" hidden="1"/>
    <cellStyle name="Uwaga 3" xfId="48045" hidden="1"/>
    <cellStyle name="Uwaga 3" xfId="48041" hidden="1"/>
    <cellStyle name="Uwaga 3" xfId="48034" hidden="1"/>
    <cellStyle name="Uwaga 3" xfId="48030" hidden="1"/>
    <cellStyle name="Uwaga 3" xfId="48025" hidden="1"/>
    <cellStyle name="Uwaga 3" xfId="48019" hidden="1"/>
    <cellStyle name="Uwaga 3" xfId="48015" hidden="1"/>
    <cellStyle name="Uwaga 3" xfId="48010" hidden="1"/>
    <cellStyle name="Uwaga 3" xfId="48004" hidden="1"/>
    <cellStyle name="Uwaga 3" xfId="48000" hidden="1"/>
    <cellStyle name="Uwaga 3" xfId="47996" hidden="1"/>
    <cellStyle name="Uwaga 3" xfId="47989" hidden="1"/>
    <cellStyle name="Uwaga 3" xfId="47985" hidden="1"/>
    <cellStyle name="Uwaga 3" xfId="47981" hidden="1"/>
    <cellStyle name="Uwaga 3" xfId="48848" hidden="1"/>
    <cellStyle name="Uwaga 3" xfId="48847" hidden="1"/>
    <cellStyle name="Uwaga 3" xfId="48845" hidden="1"/>
    <cellStyle name="Uwaga 3" xfId="48832" hidden="1"/>
    <cellStyle name="Uwaga 3" xfId="48830" hidden="1"/>
    <cellStyle name="Uwaga 3" xfId="48828" hidden="1"/>
    <cellStyle name="Uwaga 3" xfId="48818" hidden="1"/>
    <cellStyle name="Uwaga 3" xfId="48816" hidden="1"/>
    <cellStyle name="Uwaga 3" xfId="48814" hidden="1"/>
    <cellStyle name="Uwaga 3" xfId="48803" hidden="1"/>
    <cellStyle name="Uwaga 3" xfId="48801" hidden="1"/>
    <cellStyle name="Uwaga 3" xfId="48799" hidden="1"/>
    <cellStyle name="Uwaga 3" xfId="48786" hidden="1"/>
    <cellStyle name="Uwaga 3" xfId="48784" hidden="1"/>
    <cellStyle name="Uwaga 3" xfId="48783" hidden="1"/>
    <cellStyle name="Uwaga 3" xfId="48770" hidden="1"/>
    <cellStyle name="Uwaga 3" xfId="48769" hidden="1"/>
    <cellStyle name="Uwaga 3" xfId="48767" hidden="1"/>
    <cellStyle name="Uwaga 3" xfId="48755" hidden="1"/>
    <cellStyle name="Uwaga 3" xfId="48754" hidden="1"/>
    <cellStyle name="Uwaga 3" xfId="48752" hidden="1"/>
    <cellStyle name="Uwaga 3" xfId="48740" hidden="1"/>
    <cellStyle name="Uwaga 3" xfId="48739" hidden="1"/>
    <cellStyle name="Uwaga 3" xfId="48737" hidden="1"/>
    <cellStyle name="Uwaga 3" xfId="48725" hidden="1"/>
    <cellStyle name="Uwaga 3" xfId="48724" hidden="1"/>
    <cellStyle name="Uwaga 3" xfId="48722" hidden="1"/>
    <cellStyle name="Uwaga 3" xfId="48710" hidden="1"/>
    <cellStyle name="Uwaga 3" xfId="48709" hidden="1"/>
    <cellStyle name="Uwaga 3" xfId="48707" hidden="1"/>
    <cellStyle name="Uwaga 3" xfId="48695" hidden="1"/>
    <cellStyle name="Uwaga 3" xfId="48694" hidden="1"/>
    <cellStyle name="Uwaga 3" xfId="48692" hidden="1"/>
    <cellStyle name="Uwaga 3" xfId="48680" hidden="1"/>
    <cellStyle name="Uwaga 3" xfId="48679" hidden="1"/>
    <cellStyle name="Uwaga 3" xfId="48677" hidden="1"/>
    <cellStyle name="Uwaga 3" xfId="48665" hidden="1"/>
    <cellStyle name="Uwaga 3" xfId="48664" hidden="1"/>
    <cellStyle name="Uwaga 3" xfId="48662" hidden="1"/>
    <cellStyle name="Uwaga 3" xfId="48650" hidden="1"/>
    <cellStyle name="Uwaga 3" xfId="48649" hidden="1"/>
    <cellStyle name="Uwaga 3" xfId="48647" hidden="1"/>
    <cellStyle name="Uwaga 3" xfId="48635" hidden="1"/>
    <cellStyle name="Uwaga 3" xfId="48634" hidden="1"/>
    <cellStyle name="Uwaga 3" xfId="48632" hidden="1"/>
    <cellStyle name="Uwaga 3" xfId="48620" hidden="1"/>
    <cellStyle name="Uwaga 3" xfId="48619" hidden="1"/>
    <cellStyle name="Uwaga 3" xfId="48617" hidden="1"/>
    <cellStyle name="Uwaga 3" xfId="48605" hidden="1"/>
    <cellStyle name="Uwaga 3" xfId="48604" hidden="1"/>
    <cellStyle name="Uwaga 3" xfId="48602" hidden="1"/>
    <cellStyle name="Uwaga 3" xfId="48590" hidden="1"/>
    <cellStyle name="Uwaga 3" xfId="48589" hidden="1"/>
    <cellStyle name="Uwaga 3" xfId="48587" hidden="1"/>
    <cellStyle name="Uwaga 3" xfId="48575" hidden="1"/>
    <cellStyle name="Uwaga 3" xfId="48574" hidden="1"/>
    <cellStyle name="Uwaga 3" xfId="48572" hidden="1"/>
    <cellStyle name="Uwaga 3" xfId="48560" hidden="1"/>
    <cellStyle name="Uwaga 3" xfId="48559" hidden="1"/>
    <cellStyle name="Uwaga 3" xfId="48557" hidden="1"/>
    <cellStyle name="Uwaga 3" xfId="48545" hidden="1"/>
    <cellStyle name="Uwaga 3" xfId="48544" hidden="1"/>
    <cellStyle name="Uwaga 3" xfId="48542" hidden="1"/>
    <cellStyle name="Uwaga 3" xfId="48530" hidden="1"/>
    <cellStyle name="Uwaga 3" xfId="48529" hidden="1"/>
    <cellStyle name="Uwaga 3" xfId="48527" hidden="1"/>
    <cellStyle name="Uwaga 3" xfId="48515" hidden="1"/>
    <cellStyle name="Uwaga 3" xfId="48514" hidden="1"/>
    <cellStyle name="Uwaga 3" xfId="48512" hidden="1"/>
    <cellStyle name="Uwaga 3" xfId="48500" hidden="1"/>
    <cellStyle name="Uwaga 3" xfId="48499" hidden="1"/>
    <cellStyle name="Uwaga 3" xfId="48497" hidden="1"/>
    <cellStyle name="Uwaga 3" xfId="48485" hidden="1"/>
    <cellStyle name="Uwaga 3" xfId="48484" hidden="1"/>
    <cellStyle name="Uwaga 3" xfId="48482" hidden="1"/>
    <cellStyle name="Uwaga 3" xfId="48470" hidden="1"/>
    <cellStyle name="Uwaga 3" xfId="48469" hidden="1"/>
    <cellStyle name="Uwaga 3" xfId="48467" hidden="1"/>
    <cellStyle name="Uwaga 3" xfId="48455" hidden="1"/>
    <cellStyle name="Uwaga 3" xfId="48454" hidden="1"/>
    <cellStyle name="Uwaga 3" xfId="48452" hidden="1"/>
    <cellStyle name="Uwaga 3" xfId="48440" hidden="1"/>
    <cellStyle name="Uwaga 3" xfId="48439" hidden="1"/>
    <cellStyle name="Uwaga 3" xfId="48437" hidden="1"/>
    <cellStyle name="Uwaga 3" xfId="48425" hidden="1"/>
    <cellStyle name="Uwaga 3" xfId="48424" hidden="1"/>
    <cellStyle name="Uwaga 3" xfId="48422" hidden="1"/>
    <cellStyle name="Uwaga 3" xfId="48410" hidden="1"/>
    <cellStyle name="Uwaga 3" xfId="48409" hidden="1"/>
    <cellStyle name="Uwaga 3" xfId="48407" hidden="1"/>
    <cellStyle name="Uwaga 3" xfId="48395" hidden="1"/>
    <cellStyle name="Uwaga 3" xfId="48394" hidden="1"/>
    <cellStyle name="Uwaga 3" xfId="48392" hidden="1"/>
    <cellStyle name="Uwaga 3" xfId="48380" hidden="1"/>
    <cellStyle name="Uwaga 3" xfId="48379" hidden="1"/>
    <cellStyle name="Uwaga 3" xfId="48377" hidden="1"/>
    <cellStyle name="Uwaga 3" xfId="48365" hidden="1"/>
    <cellStyle name="Uwaga 3" xfId="48363" hidden="1"/>
    <cellStyle name="Uwaga 3" xfId="48360" hidden="1"/>
    <cellStyle name="Uwaga 3" xfId="48350" hidden="1"/>
    <cellStyle name="Uwaga 3" xfId="48348" hidden="1"/>
    <cellStyle name="Uwaga 3" xfId="48345" hidden="1"/>
    <cellStyle name="Uwaga 3" xfId="48335" hidden="1"/>
    <cellStyle name="Uwaga 3" xfId="48333" hidden="1"/>
    <cellStyle name="Uwaga 3" xfId="48330" hidden="1"/>
    <cellStyle name="Uwaga 3" xfId="48320" hidden="1"/>
    <cellStyle name="Uwaga 3" xfId="48318" hidden="1"/>
    <cellStyle name="Uwaga 3" xfId="48315" hidden="1"/>
    <cellStyle name="Uwaga 3" xfId="48305" hidden="1"/>
    <cellStyle name="Uwaga 3" xfId="48303" hidden="1"/>
    <cellStyle name="Uwaga 3" xfId="48300" hidden="1"/>
    <cellStyle name="Uwaga 3" xfId="48290" hidden="1"/>
    <cellStyle name="Uwaga 3" xfId="48288" hidden="1"/>
    <cellStyle name="Uwaga 3" xfId="48284" hidden="1"/>
    <cellStyle name="Uwaga 3" xfId="48275" hidden="1"/>
    <cellStyle name="Uwaga 3" xfId="48272" hidden="1"/>
    <cellStyle name="Uwaga 3" xfId="48268" hidden="1"/>
    <cellStyle name="Uwaga 3" xfId="48260" hidden="1"/>
    <cellStyle name="Uwaga 3" xfId="48258" hidden="1"/>
    <cellStyle name="Uwaga 3" xfId="48254" hidden="1"/>
    <cellStyle name="Uwaga 3" xfId="48245" hidden="1"/>
    <cellStyle name="Uwaga 3" xfId="48243" hidden="1"/>
    <cellStyle name="Uwaga 3" xfId="48240" hidden="1"/>
    <cellStyle name="Uwaga 3" xfId="48230" hidden="1"/>
    <cellStyle name="Uwaga 3" xfId="48228" hidden="1"/>
    <cellStyle name="Uwaga 3" xfId="48223" hidden="1"/>
    <cellStyle name="Uwaga 3" xfId="48215" hidden="1"/>
    <cellStyle name="Uwaga 3" xfId="48213" hidden="1"/>
    <cellStyle name="Uwaga 3" xfId="48208" hidden="1"/>
    <cellStyle name="Uwaga 3" xfId="48200" hidden="1"/>
    <cellStyle name="Uwaga 3" xfId="48198" hidden="1"/>
    <cellStyle name="Uwaga 3" xfId="48193" hidden="1"/>
    <cellStyle name="Uwaga 3" xfId="48185" hidden="1"/>
    <cellStyle name="Uwaga 3" xfId="48183" hidden="1"/>
    <cellStyle name="Uwaga 3" xfId="48179" hidden="1"/>
    <cellStyle name="Uwaga 3" xfId="48170" hidden="1"/>
    <cellStyle name="Uwaga 3" xfId="48167" hidden="1"/>
    <cellStyle name="Uwaga 3" xfId="48162" hidden="1"/>
    <cellStyle name="Uwaga 3" xfId="48155" hidden="1"/>
    <cellStyle name="Uwaga 3" xfId="48151" hidden="1"/>
    <cellStyle name="Uwaga 3" xfId="48146" hidden="1"/>
    <cellStyle name="Uwaga 3" xfId="48140" hidden="1"/>
    <cellStyle name="Uwaga 3" xfId="48136" hidden="1"/>
    <cellStyle name="Uwaga 3" xfId="48131" hidden="1"/>
    <cellStyle name="Uwaga 3" xfId="48125" hidden="1"/>
    <cellStyle name="Uwaga 3" xfId="48122" hidden="1"/>
    <cellStyle name="Uwaga 3" xfId="48118" hidden="1"/>
    <cellStyle name="Uwaga 3" xfId="48109" hidden="1"/>
    <cellStyle name="Uwaga 3" xfId="48104" hidden="1"/>
    <cellStyle name="Uwaga 3" xfId="48099" hidden="1"/>
    <cellStyle name="Uwaga 3" xfId="48094" hidden="1"/>
    <cellStyle name="Uwaga 3" xfId="48089" hidden="1"/>
    <cellStyle name="Uwaga 3" xfId="48084" hidden="1"/>
    <cellStyle name="Uwaga 3" xfId="48079" hidden="1"/>
    <cellStyle name="Uwaga 3" xfId="48074" hidden="1"/>
    <cellStyle name="Uwaga 3" xfId="48069" hidden="1"/>
    <cellStyle name="Uwaga 3" xfId="48065" hidden="1"/>
    <cellStyle name="Uwaga 3" xfId="48060" hidden="1"/>
    <cellStyle name="Uwaga 3" xfId="48055" hidden="1"/>
    <cellStyle name="Uwaga 3" xfId="48050" hidden="1"/>
    <cellStyle name="Uwaga 3" xfId="48046" hidden="1"/>
    <cellStyle name="Uwaga 3" xfId="48042" hidden="1"/>
    <cellStyle name="Uwaga 3" xfId="48035" hidden="1"/>
    <cellStyle name="Uwaga 3" xfId="48031" hidden="1"/>
    <cellStyle name="Uwaga 3" xfId="48026" hidden="1"/>
    <cellStyle name="Uwaga 3" xfId="48020" hidden="1"/>
    <cellStyle name="Uwaga 3" xfId="48016" hidden="1"/>
    <cellStyle name="Uwaga 3" xfId="48011" hidden="1"/>
    <cellStyle name="Uwaga 3" xfId="48005" hidden="1"/>
    <cellStyle name="Uwaga 3" xfId="48001" hidden="1"/>
    <cellStyle name="Uwaga 3" xfId="47997" hidden="1"/>
    <cellStyle name="Uwaga 3" xfId="47990" hidden="1"/>
    <cellStyle name="Uwaga 3" xfId="47986" hidden="1"/>
    <cellStyle name="Uwaga 3" xfId="47982" hidden="1"/>
    <cellStyle name="Uwaga 3" xfId="44014" hidden="1"/>
    <cellStyle name="Uwaga 3" xfId="43067" hidden="1"/>
    <cellStyle name="Uwaga 3" xfId="43031" hidden="1"/>
    <cellStyle name="Uwaga 3" xfId="39090" hidden="1"/>
    <cellStyle name="Uwaga 3" xfId="38107" hidden="1"/>
    <cellStyle name="Uwaga 3" xfId="38104" hidden="1"/>
    <cellStyle name="Uwaga 3" xfId="37102" hidden="1"/>
    <cellStyle name="Uwaga 3" xfId="37098" hidden="1"/>
    <cellStyle name="Uwaga 3" xfId="37094" hidden="1"/>
    <cellStyle name="Uwaga 3" xfId="37063" hidden="1"/>
    <cellStyle name="Uwaga 3" xfId="37059" hidden="1"/>
    <cellStyle name="Uwaga 3" xfId="37055" hidden="1"/>
    <cellStyle name="Uwaga 3" xfId="37012" hidden="1"/>
    <cellStyle name="Uwaga 3" xfId="37008" hidden="1"/>
    <cellStyle name="Uwaga 3" xfId="37004" hidden="1"/>
    <cellStyle name="Uwaga 3" xfId="36967" hidden="1"/>
    <cellStyle name="Uwaga 3" xfId="36962" hidden="1"/>
    <cellStyle name="Uwaga 3" xfId="36959" hidden="1"/>
    <cellStyle name="Uwaga 3" xfId="36931" hidden="1"/>
    <cellStyle name="Uwaga 3" xfId="36926" hidden="1"/>
    <cellStyle name="Uwaga 3" xfId="36921" hidden="1"/>
    <cellStyle name="Uwaga 3" xfId="36893" hidden="1"/>
    <cellStyle name="Uwaga 3" xfId="36888" hidden="1"/>
    <cellStyle name="Uwaga 3" xfId="36883" hidden="1"/>
    <cellStyle name="Uwaga 3" xfId="36851" hidden="1"/>
    <cellStyle name="Uwaga 3" xfId="36846" hidden="1"/>
    <cellStyle name="Uwaga 3" xfId="36841" hidden="1"/>
    <cellStyle name="Uwaga 3" xfId="36800" hidden="1"/>
    <cellStyle name="Uwaga 3" xfId="36794" hidden="1"/>
    <cellStyle name="Uwaga 3" xfId="36787" hidden="1"/>
    <cellStyle name="Uwaga 3" xfId="36759" hidden="1"/>
    <cellStyle name="Uwaga 3" xfId="36755" hidden="1"/>
    <cellStyle name="Uwaga 3" xfId="36750" hidden="1"/>
    <cellStyle name="Uwaga 3" xfId="36721" hidden="1"/>
    <cellStyle name="Uwaga 3" xfId="36716" hidden="1"/>
    <cellStyle name="Uwaga 3" xfId="36710" hidden="1"/>
    <cellStyle name="Uwaga 3" xfId="36678" hidden="1"/>
    <cellStyle name="Uwaga 3" xfId="36674" hidden="1"/>
    <cellStyle name="Uwaga 3" xfId="36667" hidden="1"/>
    <cellStyle name="Uwaga 3" xfId="36627" hidden="1"/>
    <cellStyle name="Uwaga 3" xfId="36621" hidden="1"/>
    <cellStyle name="Uwaga 3" xfId="36617" hidden="1"/>
    <cellStyle name="Uwaga 3" xfId="36589" hidden="1"/>
    <cellStyle name="Uwaga 3" xfId="36584" hidden="1"/>
    <cellStyle name="Uwaga 3" xfId="36579" hidden="1"/>
    <cellStyle name="Uwaga 3" xfId="36550" hidden="1"/>
    <cellStyle name="Uwaga 3" xfId="36543" hidden="1"/>
    <cellStyle name="Uwaga 3" xfId="36537" hidden="1"/>
    <cellStyle name="Uwaga 3" xfId="36503" hidden="1"/>
    <cellStyle name="Uwaga 3" xfId="36497" hidden="1"/>
    <cellStyle name="Uwaga 3" xfId="36492" hidden="1"/>
    <cellStyle name="Uwaga 3" xfId="36454" hidden="1"/>
    <cellStyle name="Uwaga 3" xfId="36451" hidden="1"/>
    <cellStyle name="Uwaga 3" xfId="36447" hidden="1"/>
    <cellStyle name="Uwaga 3" xfId="36417" hidden="1"/>
    <cellStyle name="Uwaga 3" xfId="36412" hidden="1"/>
    <cellStyle name="Uwaga 3" xfId="36408" hidden="1"/>
    <cellStyle name="Uwaga 3" xfId="36376" hidden="1"/>
    <cellStyle name="Uwaga 3" xfId="36370" hidden="1"/>
    <cellStyle name="Uwaga 3" xfId="36366" hidden="1"/>
    <cellStyle name="Uwaga 3" xfId="36333" hidden="1"/>
    <cellStyle name="Uwaga 3" xfId="36328" hidden="1"/>
    <cellStyle name="Uwaga 3" xfId="36324" hidden="1"/>
    <cellStyle name="Uwaga 3" xfId="36284" hidden="1"/>
    <cellStyle name="Uwaga 3" xfId="36280" hidden="1"/>
    <cellStyle name="Uwaga 3" xfId="36276" hidden="1"/>
    <cellStyle name="Uwaga 3" xfId="36246" hidden="1"/>
    <cellStyle name="Uwaga 3" xfId="36242" hidden="1"/>
    <cellStyle name="Uwaga 3" xfId="36238" hidden="1"/>
    <cellStyle name="Uwaga 3" xfId="36206" hidden="1"/>
    <cellStyle name="Uwaga 3" xfId="36200" hidden="1"/>
    <cellStyle name="Uwaga 3" xfId="36196" hidden="1"/>
    <cellStyle name="Uwaga 3" xfId="36158" hidden="1"/>
    <cellStyle name="Uwaga 3" xfId="36154" hidden="1"/>
    <cellStyle name="Uwaga 3" xfId="36150" hidden="1"/>
    <cellStyle name="Uwaga 3" xfId="36113" hidden="1"/>
    <cellStyle name="Uwaga 3" xfId="36109" hidden="1"/>
    <cellStyle name="Uwaga 3" xfId="36105" hidden="1"/>
    <cellStyle name="Uwaga 3" xfId="36076" hidden="1"/>
    <cellStyle name="Uwaga 3" xfId="36072" hidden="1"/>
    <cellStyle name="Uwaga 3" xfId="36067" hidden="1"/>
    <cellStyle name="Uwaga 3" xfId="36035" hidden="1"/>
    <cellStyle name="Uwaga 3" xfId="36030" hidden="1"/>
    <cellStyle name="Uwaga 3" xfId="36025" hidden="1"/>
    <cellStyle name="Uwaga 3" xfId="35990" hidden="1"/>
    <cellStyle name="Uwaga 3" xfId="35985" hidden="1"/>
    <cellStyle name="Uwaga 3" xfId="35980" hidden="1"/>
    <cellStyle name="Uwaga 3" xfId="35942" hidden="1"/>
    <cellStyle name="Uwaga 3" xfId="35937" hidden="1"/>
    <cellStyle name="Uwaga 3" xfId="35932" hidden="1"/>
    <cellStyle name="Uwaga 3" xfId="35906" hidden="1"/>
    <cellStyle name="Uwaga 3" xfId="35901" hidden="1"/>
    <cellStyle name="Uwaga 3" xfId="35896" hidden="1"/>
    <cellStyle name="Uwaga 3" xfId="35864" hidden="1"/>
    <cellStyle name="Uwaga 3" xfId="35859" hidden="1"/>
    <cellStyle name="Uwaga 3" xfId="35853" hidden="1"/>
    <cellStyle name="Uwaga 3" xfId="35823" hidden="1"/>
    <cellStyle name="Uwaga 3" xfId="35817" hidden="1"/>
    <cellStyle name="Uwaga 3" xfId="35810" hidden="1"/>
    <cellStyle name="Uwaga 3" xfId="35772" hidden="1"/>
    <cellStyle name="Uwaga 3" xfId="35767" hidden="1"/>
    <cellStyle name="Uwaga 3" xfId="35762" hidden="1"/>
    <cellStyle name="Uwaga 3" xfId="35733" hidden="1"/>
    <cellStyle name="Uwaga 3" xfId="35727" hidden="1"/>
    <cellStyle name="Uwaga 3" xfId="35721" hidden="1"/>
    <cellStyle name="Uwaga 3" xfId="35692" hidden="1"/>
    <cellStyle name="Uwaga 3" xfId="35685" hidden="1"/>
    <cellStyle name="Uwaga 3" xfId="35678" hidden="1"/>
    <cellStyle name="Uwaga 3" xfId="35643" hidden="1"/>
    <cellStyle name="Uwaga 3" xfId="35638" hidden="1"/>
    <cellStyle name="Uwaga 3" xfId="35633" hidden="1"/>
    <cellStyle name="Uwaga 3" xfId="35599" hidden="1"/>
    <cellStyle name="Uwaga 3" xfId="35595" hidden="1"/>
    <cellStyle name="Uwaga 3" xfId="35591" hidden="1"/>
    <cellStyle name="Uwaga 3" xfId="35560" hidden="1"/>
    <cellStyle name="Uwaga 3" xfId="35554" hidden="1"/>
    <cellStyle name="Uwaga 3" xfId="35549" hidden="1"/>
    <cellStyle name="Uwaga 3" xfId="35517" hidden="1"/>
    <cellStyle name="Uwaga 3" xfId="35512" hidden="1"/>
    <cellStyle name="Uwaga 3" xfId="35507" hidden="1"/>
    <cellStyle name="Uwaga 3" xfId="35473" hidden="1"/>
    <cellStyle name="Uwaga 3" xfId="35469" hidden="1"/>
    <cellStyle name="Uwaga 3" xfId="35465" hidden="1"/>
    <cellStyle name="Uwaga 3" xfId="35430" hidden="1"/>
    <cellStyle name="Uwaga 3" xfId="35427" hidden="1"/>
    <cellStyle name="Uwaga 3" xfId="35422" hidden="1"/>
    <cellStyle name="Uwaga 3" xfId="35388" hidden="1"/>
    <cellStyle name="Uwaga 3" xfId="35385" hidden="1"/>
    <cellStyle name="Uwaga 3" xfId="35380" hidden="1"/>
    <cellStyle name="Uwaga 3" xfId="35346" hidden="1"/>
    <cellStyle name="Uwaga 3" xfId="35343" hidden="1"/>
    <cellStyle name="Uwaga 3" xfId="35338" hidden="1"/>
    <cellStyle name="Uwaga 3" xfId="35304" hidden="1"/>
    <cellStyle name="Uwaga 3" xfId="35301" hidden="1"/>
    <cellStyle name="Uwaga 3" xfId="35296" hidden="1"/>
    <cellStyle name="Uwaga 3" xfId="35262" hidden="1"/>
    <cellStyle name="Uwaga 3" xfId="35259" hidden="1"/>
    <cellStyle name="Uwaga 3" xfId="35253" hidden="1"/>
    <cellStyle name="Uwaga 3" xfId="35220" hidden="1"/>
    <cellStyle name="Uwaga 3" xfId="35217" hidden="1"/>
    <cellStyle name="Uwaga 3" xfId="35211" hidden="1"/>
    <cellStyle name="Uwaga 3" xfId="35178" hidden="1"/>
    <cellStyle name="Uwaga 3" xfId="35175" hidden="1"/>
    <cellStyle name="Uwaga 3" xfId="35168" hidden="1"/>
    <cellStyle name="Uwaga 3" xfId="35136" hidden="1"/>
    <cellStyle name="Uwaga 3" xfId="35132" hidden="1"/>
    <cellStyle name="Uwaga 3" xfId="35125" hidden="1"/>
    <cellStyle name="Uwaga 3" xfId="35094" hidden="1"/>
    <cellStyle name="Uwaga 3" xfId="35089" hidden="1"/>
    <cellStyle name="Uwaga 3" xfId="35081" hidden="1"/>
    <cellStyle name="Uwaga 3" xfId="35052" hidden="1"/>
    <cellStyle name="Uwaga 3" xfId="35047" hidden="1"/>
    <cellStyle name="Uwaga 3" xfId="35038" hidden="1"/>
    <cellStyle name="Uwaga 3" xfId="35010" hidden="1"/>
    <cellStyle name="Uwaga 3" xfId="35005" hidden="1"/>
    <cellStyle name="Uwaga 3" xfId="34993" hidden="1"/>
    <cellStyle name="Uwaga 3" xfId="34968" hidden="1"/>
    <cellStyle name="Uwaga 3" xfId="34962" hidden="1"/>
    <cellStyle name="Uwaga 3" xfId="34951" hidden="1"/>
    <cellStyle name="Uwaga 3" xfId="34926" hidden="1"/>
    <cellStyle name="Uwaga 3" xfId="34919" hidden="1"/>
    <cellStyle name="Uwaga 3" xfId="34905" hidden="1"/>
    <cellStyle name="Uwaga 3" xfId="34884" hidden="1"/>
    <cellStyle name="Uwaga 3" xfId="34875" hidden="1"/>
    <cellStyle name="Uwaga 3" xfId="34862" hidden="1"/>
    <cellStyle name="Uwaga 3" xfId="34842" hidden="1"/>
    <cellStyle name="Uwaga 3" xfId="34831" hidden="1"/>
    <cellStyle name="Uwaga 3" xfId="34817" hidden="1"/>
    <cellStyle name="Uwaga 3" xfId="34800" hidden="1"/>
    <cellStyle name="Uwaga 3" xfId="34787" hidden="1"/>
    <cellStyle name="Uwaga 3" xfId="34774" hidden="1"/>
    <cellStyle name="Uwaga 3" xfId="34758" hidden="1"/>
    <cellStyle name="Uwaga 3" xfId="34745" hidden="1"/>
    <cellStyle name="Uwaga 3" xfId="34732" hidden="1"/>
    <cellStyle name="Uwaga 3" xfId="48972" hidden="1"/>
    <cellStyle name="Uwaga 3" xfId="48973" hidden="1"/>
    <cellStyle name="Uwaga 3" xfId="48975" hidden="1"/>
    <cellStyle name="Uwaga 3" xfId="48987" hidden="1"/>
    <cellStyle name="Uwaga 3" xfId="48988" hidden="1"/>
    <cellStyle name="Uwaga 3" xfId="48993" hidden="1"/>
    <cellStyle name="Uwaga 3" xfId="49002" hidden="1"/>
    <cellStyle name="Uwaga 3" xfId="49003" hidden="1"/>
    <cellStyle name="Uwaga 3" xfId="49008" hidden="1"/>
    <cellStyle name="Uwaga 3" xfId="49017" hidden="1"/>
    <cellStyle name="Uwaga 3" xfId="49018" hidden="1"/>
    <cellStyle name="Uwaga 3" xfId="49019" hidden="1"/>
    <cellStyle name="Uwaga 3" xfId="49032" hidden="1"/>
    <cellStyle name="Uwaga 3" xfId="49037" hidden="1"/>
    <cellStyle name="Uwaga 3" xfId="49042" hidden="1"/>
    <cellStyle name="Uwaga 3" xfId="49052" hidden="1"/>
    <cellStyle name="Uwaga 3" xfId="49057" hidden="1"/>
    <cellStyle name="Uwaga 3" xfId="49061" hidden="1"/>
    <cellStyle name="Uwaga 3" xfId="49068" hidden="1"/>
    <cellStyle name="Uwaga 3" xfId="49073" hidden="1"/>
    <cellStyle name="Uwaga 3" xfId="49076" hidden="1"/>
    <cellStyle name="Uwaga 3" xfId="49082" hidden="1"/>
    <cellStyle name="Uwaga 3" xfId="49087" hidden="1"/>
    <cellStyle name="Uwaga 3" xfId="49091" hidden="1"/>
    <cellStyle name="Uwaga 3" xfId="49092" hidden="1"/>
    <cellStyle name="Uwaga 3" xfId="49093" hidden="1"/>
    <cellStyle name="Uwaga 3" xfId="49097" hidden="1"/>
    <cellStyle name="Uwaga 3" xfId="49109" hidden="1"/>
    <cellStyle name="Uwaga 3" xfId="49114" hidden="1"/>
    <cellStyle name="Uwaga 3" xfId="49119" hidden="1"/>
    <cellStyle name="Uwaga 3" xfId="49124" hidden="1"/>
    <cellStyle name="Uwaga 3" xfId="49129" hidden="1"/>
    <cellStyle name="Uwaga 3" xfId="49134" hidden="1"/>
    <cellStyle name="Uwaga 3" xfId="49138" hidden="1"/>
    <cellStyle name="Uwaga 3" xfId="49142" hidden="1"/>
    <cellStyle name="Uwaga 3" xfId="49147" hidden="1"/>
    <cellStyle name="Uwaga 3" xfId="49152" hidden="1"/>
    <cellStyle name="Uwaga 3" xfId="49153" hidden="1"/>
    <cellStyle name="Uwaga 3" xfId="49155" hidden="1"/>
    <cellStyle name="Uwaga 3" xfId="49168" hidden="1"/>
    <cellStyle name="Uwaga 3" xfId="49172" hidden="1"/>
    <cellStyle name="Uwaga 3" xfId="49177" hidden="1"/>
    <cellStyle name="Uwaga 3" xfId="49184" hidden="1"/>
    <cellStyle name="Uwaga 3" xfId="49188" hidden="1"/>
    <cellStyle name="Uwaga 3" xfId="49193" hidden="1"/>
    <cellStyle name="Uwaga 3" xfId="49198" hidden="1"/>
    <cellStyle name="Uwaga 3" xfId="49201" hidden="1"/>
    <cellStyle name="Uwaga 3" xfId="49206" hidden="1"/>
    <cellStyle name="Uwaga 3" xfId="49212" hidden="1"/>
    <cellStyle name="Uwaga 3" xfId="49213" hidden="1"/>
    <cellStyle name="Uwaga 3" xfId="49216" hidden="1"/>
    <cellStyle name="Uwaga 3" xfId="49229" hidden="1"/>
    <cellStyle name="Uwaga 3" xfId="49233" hidden="1"/>
    <cellStyle name="Uwaga 3" xfId="49238" hidden="1"/>
    <cellStyle name="Uwaga 3" xfId="49245" hidden="1"/>
    <cellStyle name="Uwaga 3" xfId="49250" hidden="1"/>
    <cellStyle name="Uwaga 3" xfId="49254" hidden="1"/>
    <cellStyle name="Uwaga 3" xfId="49259" hidden="1"/>
    <cellStyle name="Uwaga 3" xfId="49263" hidden="1"/>
    <cellStyle name="Uwaga 3" xfId="49268" hidden="1"/>
    <cellStyle name="Uwaga 3" xfId="49272" hidden="1"/>
    <cellStyle name="Uwaga 3" xfId="49273" hidden="1"/>
    <cellStyle name="Uwaga 3" xfId="49275" hidden="1"/>
    <cellStyle name="Uwaga 3" xfId="49287" hidden="1"/>
    <cellStyle name="Uwaga 3" xfId="49288" hidden="1"/>
    <cellStyle name="Uwaga 3" xfId="49290" hidden="1"/>
    <cellStyle name="Uwaga 3" xfId="49302" hidden="1"/>
    <cellStyle name="Uwaga 3" xfId="49304" hidden="1"/>
    <cellStyle name="Uwaga 3" xfId="49307" hidden="1"/>
    <cellStyle name="Uwaga 3" xfId="49317" hidden="1"/>
    <cellStyle name="Uwaga 3" xfId="49318" hidden="1"/>
    <cellStyle name="Uwaga 3" xfId="49320" hidden="1"/>
    <cellStyle name="Uwaga 3" xfId="49332" hidden="1"/>
    <cellStyle name="Uwaga 3" xfId="49333" hidden="1"/>
    <cellStyle name="Uwaga 3" xfId="49334" hidden="1"/>
    <cellStyle name="Uwaga 3" xfId="49348" hidden="1"/>
    <cellStyle name="Uwaga 3" xfId="49351" hidden="1"/>
    <cellStyle name="Uwaga 3" xfId="49355" hidden="1"/>
    <cellStyle name="Uwaga 3" xfId="49363" hidden="1"/>
    <cellStyle name="Uwaga 3" xfId="49366" hidden="1"/>
    <cellStyle name="Uwaga 3" xfId="49370" hidden="1"/>
    <cellStyle name="Uwaga 3" xfId="49378" hidden="1"/>
    <cellStyle name="Uwaga 3" xfId="49381" hidden="1"/>
    <cellStyle name="Uwaga 3" xfId="49385" hidden="1"/>
    <cellStyle name="Uwaga 3" xfId="49392" hidden="1"/>
    <cellStyle name="Uwaga 3" xfId="49393" hidden="1"/>
    <cellStyle name="Uwaga 3" xfId="49395" hidden="1"/>
    <cellStyle name="Uwaga 3" xfId="49408" hidden="1"/>
    <cellStyle name="Uwaga 3" xfId="49411" hidden="1"/>
    <cellStyle name="Uwaga 3" xfId="49414" hidden="1"/>
    <cellStyle name="Uwaga 3" xfId="49423" hidden="1"/>
    <cellStyle name="Uwaga 3" xfId="49426" hidden="1"/>
    <cellStyle name="Uwaga 3" xfId="49430" hidden="1"/>
    <cellStyle name="Uwaga 3" xfId="49438" hidden="1"/>
    <cellStyle name="Uwaga 3" xfId="49440" hidden="1"/>
    <cellStyle name="Uwaga 3" xfId="49443" hidden="1"/>
    <cellStyle name="Uwaga 3" xfId="49452" hidden="1"/>
    <cellStyle name="Uwaga 3" xfId="49453" hidden="1"/>
    <cellStyle name="Uwaga 3" xfId="49454" hidden="1"/>
    <cellStyle name="Uwaga 3" xfId="49467" hidden="1"/>
    <cellStyle name="Uwaga 3" xfId="49468" hidden="1"/>
    <cellStyle name="Uwaga 3" xfId="49470" hidden="1"/>
    <cellStyle name="Uwaga 3" xfId="49482" hidden="1"/>
    <cellStyle name="Uwaga 3" xfId="49483" hidden="1"/>
    <cellStyle name="Uwaga 3" xfId="49485" hidden="1"/>
    <cellStyle name="Uwaga 3" xfId="49497" hidden="1"/>
    <cellStyle name="Uwaga 3" xfId="49498" hidden="1"/>
    <cellStyle name="Uwaga 3" xfId="49500" hidden="1"/>
    <cellStyle name="Uwaga 3" xfId="49512" hidden="1"/>
    <cellStyle name="Uwaga 3" xfId="49513" hidden="1"/>
    <cellStyle name="Uwaga 3" xfId="49514" hidden="1"/>
    <cellStyle name="Uwaga 3" xfId="49528" hidden="1"/>
    <cellStyle name="Uwaga 3" xfId="49530" hidden="1"/>
    <cellStyle name="Uwaga 3" xfId="49533" hidden="1"/>
    <cellStyle name="Uwaga 3" xfId="49543" hidden="1"/>
    <cellStyle name="Uwaga 3" xfId="49546" hidden="1"/>
    <cellStyle name="Uwaga 3" xfId="49549" hidden="1"/>
    <cellStyle name="Uwaga 3" xfId="49558" hidden="1"/>
    <cellStyle name="Uwaga 3" xfId="49560" hidden="1"/>
    <cellStyle name="Uwaga 3" xfId="49563" hidden="1"/>
    <cellStyle name="Uwaga 3" xfId="49572" hidden="1"/>
    <cellStyle name="Uwaga 3" xfId="49573" hidden="1"/>
    <cellStyle name="Uwaga 3" xfId="49574" hidden="1"/>
    <cellStyle name="Uwaga 3" xfId="49587" hidden="1"/>
    <cellStyle name="Uwaga 3" xfId="49589" hidden="1"/>
    <cellStyle name="Uwaga 3" xfId="49591" hidden="1"/>
    <cellStyle name="Uwaga 3" xfId="49602" hidden="1"/>
    <cellStyle name="Uwaga 3" xfId="49604" hidden="1"/>
    <cellStyle name="Uwaga 3" xfId="49606" hidden="1"/>
    <cellStyle name="Uwaga 3" xfId="49617" hidden="1"/>
    <cellStyle name="Uwaga 3" xfId="49619" hidden="1"/>
    <cellStyle name="Uwaga 3" xfId="49621" hidden="1"/>
    <cellStyle name="Uwaga 3" xfId="49632" hidden="1"/>
    <cellStyle name="Uwaga 3" xfId="49633" hidden="1"/>
    <cellStyle name="Uwaga 3" xfId="49634" hidden="1"/>
    <cellStyle name="Uwaga 3" xfId="49647" hidden="1"/>
    <cellStyle name="Uwaga 3" xfId="49649" hidden="1"/>
    <cellStyle name="Uwaga 3" xfId="49651" hidden="1"/>
    <cellStyle name="Uwaga 3" xfId="49662" hidden="1"/>
    <cellStyle name="Uwaga 3" xfId="49664" hidden="1"/>
    <cellStyle name="Uwaga 3" xfId="49666" hidden="1"/>
    <cellStyle name="Uwaga 3" xfId="49677" hidden="1"/>
    <cellStyle name="Uwaga 3" xfId="49679" hidden="1"/>
    <cellStyle name="Uwaga 3" xfId="49680" hidden="1"/>
    <cellStyle name="Uwaga 3" xfId="49692" hidden="1"/>
    <cellStyle name="Uwaga 3" xfId="49693" hidden="1"/>
    <cellStyle name="Uwaga 3" xfId="49694" hidden="1"/>
    <cellStyle name="Uwaga 3" xfId="49707" hidden="1"/>
    <cellStyle name="Uwaga 3" xfId="49709" hidden="1"/>
    <cellStyle name="Uwaga 3" xfId="49711" hidden="1"/>
    <cellStyle name="Uwaga 3" xfId="49722" hidden="1"/>
    <cellStyle name="Uwaga 3" xfId="49724" hidden="1"/>
    <cellStyle name="Uwaga 3" xfId="49726" hidden="1"/>
    <cellStyle name="Uwaga 3" xfId="49737" hidden="1"/>
    <cellStyle name="Uwaga 3" xfId="49739" hidden="1"/>
    <cellStyle name="Uwaga 3" xfId="49741" hidden="1"/>
    <cellStyle name="Uwaga 3" xfId="49752" hidden="1"/>
    <cellStyle name="Uwaga 3" xfId="49753" hidden="1"/>
    <cellStyle name="Uwaga 3" xfId="49755" hidden="1"/>
    <cellStyle name="Uwaga 3" xfId="49766" hidden="1"/>
    <cellStyle name="Uwaga 3" xfId="49768" hidden="1"/>
    <cellStyle name="Uwaga 3" xfId="49769" hidden="1"/>
    <cellStyle name="Uwaga 3" xfId="49778" hidden="1"/>
    <cellStyle name="Uwaga 3" xfId="49781" hidden="1"/>
    <cellStyle name="Uwaga 3" xfId="49783" hidden="1"/>
    <cellStyle name="Uwaga 3" xfId="49794" hidden="1"/>
    <cellStyle name="Uwaga 3" xfId="49796" hidden="1"/>
    <cellStyle name="Uwaga 3" xfId="49798" hidden="1"/>
    <cellStyle name="Uwaga 3" xfId="49810" hidden="1"/>
    <cellStyle name="Uwaga 3" xfId="49812" hidden="1"/>
    <cellStyle name="Uwaga 3" xfId="49814" hidden="1"/>
    <cellStyle name="Uwaga 3" xfId="49822" hidden="1"/>
    <cellStyle name="Uwaga 3" xfId="49824" hidden="1"/>
    <cellStyle name="Uwaga 3" xfId="49827" hidden="1"/>
    <cellStyle name="Uwaga 3" xfId="49817" hidden="1"/>
    <cellStyle name="Uwaga 3" xfId="49816" hidden="1"/>
    <cellStyle name="Uwaga 3" xfId="49815" hidden="1"/>
    <cellStyle name="Uwaga 3" xfId="49802" hidden="1"/>
    <cellStyle name="Uwaga 3" xfId="49801" hidden="1"/>
    <cellStyle name="Uwaga 3" xfId="49800" hidden="1"/>
    <cellStyle name="Uwaga 3" xfId="49787" hidden="1"/>
    <cellStyle name="Uwaga 3" xfId="49786" hidden="1"/>
    <cellStyle name="Uwaga 3" xfId="49785" hidden="1"/>
    <cellStyle name="Uwaga 3" xfId="49772" hidden="1"/>
    <cellStyle name="Uwaga 3" xfId="49771" hidden="1"/>
    <cellStyle name="Uwaga 3" xfId="49770" hidden="1"/>
    <cellStyle name="Uwaga 3" xfId="49757" hidden="1"/>
    <cellStyle name="Uwaga 3" xfId="49756" hidden="1"/>
    <cellStyle name="Uwaga 3" xfId="49754" hidden="1"/>
    <cellStyle name="Uwaga 3" xfId="49743" hidden="1"/>
    <cellStyle name="Uwaga 3" xfId="49740" hidden="1"/>
    <cellStyle name="Uwaga 3" xfId="49738" hidden="1"/>
    <cellStyle name="Uwaga 3" xfId="49728" hidden="1"/>
    <cellStyle name="Uwaga 3" xfId="49725" hidden="1"/>
    <cellStyle name="Uwaga 3" xfId="49723" hidden="1"/>
    <cellStyle name="Uwaga 3" xfId="49713" hidden="1"/>
    <cellStyle name="Uwaga 3" xfId="49710" hidden="1"/>
    <cellStyle name="Uwaga 3" xfId="49708" hidden="1"/>
    <cellStyle name="Uwaga 3" xfId="49698" hidden="1"/>
    <cellStyle name="Uwaga 3" xfId="49696" hidden="1"/>
    <cellStyle name="Uwaga 3" xfId="49695" hidden="1"/>
    <cellStyle name="Uwaga 3" xfId="49683" hidden="1"/>
    <cellStyle name="Uwaga 3" xfId="49681" hidden="1"/>
    <cellStyle name="Uwaga 3" xfId="49678" hidden="1"/>
    <cellStyle name="Uwaga 3" xfId="49668" hidden="1"/>
    <cellStyle name="Uwaga 3" xfId="49665" hidden="1"/>
    <cellStyle name="Uwaga 3" xfId="49663" hidden="1"/>
    <cellStyle name="Uwaga 3" xfId="49653" hidden="1"/>
    <cellStyle name="Uwaga 3" xfId="49650" hidden="1"/>
    <cellStyle name="Uwaga 3" xfId="49648" hidden="1"/>
    <cellStyle name="Uwaga 3" xfId="49638" hidden="1"/>
    <cellStyle name="Uwaga 3" xfId="49636" hidden="1"/>
    <cellStyle name="Uwaga 3" xfId="49635" hidden="1"/>
    <cellStyle name="Uwaga 3" xfId="49623" hidden="1"/>
    <cellStyle name="Uwaga 3" xfId="49620" hidden="1"/>
    <cellStyle name="Uwaga 3" xfId="49618" hidden="1"/>
    <cellStyle name="Uwaga 3" xfId="49608" hidden="1"/>
    <cellStyle name="Uwaga 3" xfId="49605" hidden="1"/>
    <cellStyle name="Uwaga 3" xfId="49603" hidden="1"/>
    <cellStyle name="Uwaga 3" xfId="49593" hidden="1"/>
    <cellStyle name="Uwaga 3" xfId="49590" hidden="1"/>
    <cellStyle name="Uwaga 3" xfId="49588" hidden="1"/>
    <cellStyle name="Uwaga 3" xfId="49578" hidden="1"/>
    <cellStyle name="Uwaga 3" xfId="49576" hidden="1"/>
    <cellStyle name="Uwaga 3" xfId="49575" hidden="1"/>
    <cellStyle name="Uwaga 3" xfId="49562" hidden="1"/>
    <cellStyle name="Uwaga 3" xfId="49559" hidden="1"/>
    <cellStyle name="Uwaga 3" xfId="49557" hidden="1"/>
    <cellStyle name="Uwaga 3" xfId="49547" hidden="1"/>
    <cellStyle name="Uwaga 3" xfId="49544" hidden="1"/>
    <cellStyle name="Uwaga 3" xfId="49542" hidden="1"/>
    <cellStyle name="Uwaga 3" xfId="49532" hidden="1"/>
    <cellStyle name="Uwaga 3" xfId="49529" hidden="1"/>
    <cellStyle name="Uwaga 3" xfId="49527" hidden="1"/>
    <cellStyle name="Uwaga 3" xfId="49518" hidden="1"/>
    <cellStyle name="Uwaga 3" xfId="49516" hidden="1"/>
    <cellStyle name="Uwaga 3" xfId="49515" hidden="1"/>
    <cellStyle name="Uwaga 3" xfId="49503" hidden="1"/>
    <cellStyle name="Uwaga 3" xfId="49501" hidden="1"/>
    <cellStyle name="Uwaga 3" xfId="49499" hidden="1"/>
    <cellStyle name="Uwaga 3" xfId="49488" hidden="1"/>
    <cellStyle name="Uwaga 3" xfId="49486" hidden="1"/>
    <cellStyle name="Uwaga 3" xfId="49484" hidden="1"/>
    <cellStyle name="Uwaga 3" xfId="49473" hidden="1"/>
    <cellStyle name="Uwaga 3" xfId="49471" hidden="1"/>
    <cellStyle name="Uwaga 3" xfId="49469" hidden="1"/>
    <cellStyle name="Uwaga 3" xfId="49458" hidden="1"/>
    <cellStyle name="Uwaga 3" xfId="49456" hidden="1"/>
    <cellStyle name="Uwaga 3" xfId="49455" hidden="1"/>
    <cellStyle name="Uwaga 3" xfId="49442" hidden="1"/>
    <cellStyle name="Uwaga 3" xfId="49439" hidden="1"/>
    <cellStyle name="Uwaga 3" xfId="49437" hidden="1"/>
    <cellStyle name="Uwaga 3" xfId="49427" hidden="1"/>
    <cellStyle name="Uwaga 3" xfId="49424" hidden="1"/>
    <cellStyle name="Uwaga 3" xfId="49422" hidden="1"/>
    <cellStyle name="Uwaga 3" xfId="49412" hidden="1"/>
    <cellStyle name="Uwaga 3" xfId="49409" hidden="1"/>
    <cellStyle name="Uwaga 3" xfId="49407" hidden="1"/>
    <cellStyle name="Uwaga 3" xfId="49398" hidden="1"/>
    <cellStyle name="Uwaga 3" xfId="49396" hidden="1"/>
    <cellStyle name="Uwaga 3" xfId="49394" hidden="1"/>
    <cellStyle name="Uwaga 3" xfId="49382" hidden="1"/>
    <cellStyle name="Uwaga 3" xfId="49379" hidden="1"/>
    <cellStyle name="Uwaga 3" xfId="49377" hidden="1"/>
    <cellStyle name="Uwaga 3" xfId="49367" hidden="1"/>
    <cellStyle name="Uwaga 3" xfId="49364" hidden="1"/>
    <cellStyle name="Uwaga 3" xfId="49362" hidden="1"/>
    <cellStyle name="Uwaga 3" xfId="49352" hidden="1"/>
    <cellStyle name="Uwaga 3" xfId="49349" hidden="1"/>
    <cellStyle name="Uwaga 3" xfId="49347" hidden="1"/>
    <cellStyle name="Uwaga 3" xfId="49340" hidden="1"/>
    <cellStyle name="Uwaga 3" xfId="49337" hidden="1"/>
    <cellStyle name="Uwaga 3" xfId="49335" hidden="1"/>
    <cellStyle name="Uwaga 3" xfId="49325" hidden="1"/>
    <cellStyle name="Uwaga 3" xfId="49322" hidden="1"/>
    <cellStyle name="Uwaga 3" xfId="49319" hidden="1"/>
    <cellStyle name="Uwaga 3" xfId="49310" hidden="1"/>
    <cellStyle name="Uwaga 3" xfId="49306" hidden="1"/>
    <cellStyle name="Uwaga 3" xfId="49303" hidden="1"/>
    <cellStyle name="Uwaga 3" xfId="49295" hidden="1"/>
    <cellStyle name="Uwaga 3" xfId="49292" hidden="1"/>
    <cellStyle name="Uwaga 3" xfId="49289" hidden="1"/>
    <cellStyle name="Uwaga 3" xfId="49280" hidden="1"/>
    <cellStyle name="Uwaga 3" xfId="49277" hidden="1"/>
    <cellStyle name="Uwaga 3" xfId="49274" hidden="1"/>
    <cellStyle name="Uwaga 3" xfId="49264" hidden="1"/>
    <cellStyle name="Uwaga 3" xfId="49260" hidden="1"/>
    <cellStyle name="Uwaga 3" xfId="49257" hidden="1"/>
    <cellStyle name="Uwaga 3" xfId="49248" hidden="1"/>
    <cellStyle name="Uwaga 3" xfId="49244" hidden="1"/>
    <cellStyle name="Uwaga 3" xfId="49242" hidden="1"/>
    <cellStyle name="Uwaga 3" xfId="49234" hidden="1"/>
    <cellStyle name="Uwaga 3" xfId="49230" hidden="1"/>
    <cellStyle name="Uwaga 3" xfId="49227" hidden="1"/>
    <cellStyle name="Uwaga 3" xfId="49220" hidden="1"/>
    <cellStyle name="Uwaga 3" xfId="49217" hidden="1"/>
    <cellStyle name="Uwaga 3" xfId="49214" hidden="1"/>
    <cellStyle name="Uwaga 3" xfId="49205" hidden="1"/>
    <cellStyle name="Uwaga 3" xfId="49200" hidden="1"/>
    <cellStyle name="Uwaga 3" xfId="49197" hidden="1"/>
    <cellStyle name="Uwaga 3" xfId="49190" hidden="1"/>
    <cellStyle name="Uwaga 3" xfId="49185" hidden="1"/>
    <cellStyle name="Uwaga 3" xfId="49182" hidden="1"/>
    <cellStyle name="Uwaga 3" xfId="49175" hidden="1"/>
    <cellStyle name="Uwaga 3" xfId="49170" hidden="1"/>
    <cellStyle name="Uwaga 3" xfId="49167" hidden="1"/>
    <cellStyle name="Uwaga 3" xfId="49161" hidden="1"/>
    <cellStyle name="Uwaga 3" xfId="49157" hidden="1"/>
    <cellStyle name="Uwaga 3" xfId="49154" hidden="1"/>
    <cellStyle name="Uwaga 3" xfId="49146" hidden="1"/>
    <cellStyle name="Uwaga 3" xfId="49141" hidden="1"/>
    <cellStyle name="Uwaga 3" xfId="49137" hidden="1"/>
    <cellStyle name="Uwaga 3" xfId="49131" hidden="1"/>
    <cellStyle name="Uwaga 3" xfId="49126" hidden="1"/>
    <cellStyle name="Uwaga 3" xfId="49122" hidden="1"/>
    <cellStyle name="Uwaga 3" xfId="49116" hidden="1"/>
    <cellStyle name="Uwaga 3" xfId="49111" hidden="1"/>
    <cellStyle name="Uwaga 3" xfId="49107" hidden="1"/>
    <cellStyle name="Uwaga 3" xfId="49102" hidden="1"/>
    <cellStyle name="Uwaga 3" xfId="49098" hidden="1"/>
    <cellStyle name="Uwaga 3" xfId="49094" hidden="1"/>
    <cellStyle name="Uwaga 3" xfId="49086" hidden="1"/>
    <cellStyle name="Uwaga 3" xfId="49081" hidden="1"/>
    <cellStyle name="Uwaga 3" xfId="49077" hidden="1"/>
    <cellStyle name="Uwaga 3" xfId="49071" hidden="1"/>
    <cellStyle name="Uwaga 3" xfId="49066" hidden="1"/>
    <cellStyle name="Uwaga 3" xfId="49062" hidden="1"/>
    <cellStyle name="Uwaga 3" xfId="49056" hidden="1"/>
    <cellStyle name="Uwaga 3" xfId="49051" hidden="1"/>
    <cellStyle name="Uwaga 3" xfId="49047" hidden="1"/>
    <cellStyle name="Uwaga 3" xfId="49043" hidden="1"/>
    <cellStyle name="Uwaga 3" xfId="49038" hidden="1"/>
    <cellStyle name="Uwaga 3" xfId="49033" hidden="1"/>
    <cellStyle name="Uwaga 3" xfId="49028" hidden="1"/>
    <cellStyle name="Uwaga 3" xfId="49024" hidden="1"/>
    <cellStyle name="Uwaga 3" xfId="49020" hidden="1"/>
    <cellStyle name="Uwaga 3" xfId="49013" hidden="1"/>
    <cellStyle name="Uwaga 3" xfId="49009" hidden="1"/>
    <cellStyle name="Uwaga 3" xfId="49004" hidden="1"/>
    <cellStyle name="Uwaga 3" xfId="48998" hidden="1"/>
    <cellStyle name="Uwaga 3" xfId="48994" hidden="1"/>
    <cellStyle name="Uwaga 3" xfId="48989" hidden="1"/>
    <cellStyle name="Uwaga 3" xfId="48983" hidden="1"/>
    <cellStyle name="Uwaga 3" xfId="48979" hidden="1"/>
    <cellStyle name="Uwaga 3" xfId="48974" hidden="1"/>
    <cellStyle name="Uwaga 3" xfId="48968" hidden="1"/>
    <cellStyle name="Uwaga 3" xfId="48964" hidden="1"/>
    <cellStyle name="Uwaga 3" xfId="48960" hidden="1"/>
    <cellStyle name="Uwaga 3" xfId="49820" hidden="1"/>
    <cellStyle name="Uwaga 3" xfId="49819" hidden="1"/>
    <cellStyle name="Uwaga 3" xfId="49818" hidden="1"/>
    <cellStyle name="Uwaga 3" xfId="49805" hidden="1"/>
    <cellStyle name="Uwaga 3" xfId="49804" hidden="1"/>
    <cellStyle name="Uwaga 3" xfId="49803" hidden="1"/>
    <cellStyle name="Uwaga 3" xfId="49790" hidden="1"/>
    <cellStyle name="Uwaga 3" xfId="49789" hidden="1"/>
    <cellStyle name="Uwaga 3" xfId="49788" hidden="1"/>
    <cellStyle name="Uwaga 3" xfId="49775" hidden="1"/>
    <cellStyle name="Uwaga 3" xfId="49774" hidden="1"/>
    <cellStyle name="Uwaga 3" xfId="49773" hidden="1"/>
    <cellStyle name="Uwaga 3" xfId="49760" hidden="1"/>
    <cellStyle name="Uwaga 3" xfId="49759" hidden="1"/>
    <cellStyle name="Uwaga 3" xfId="49758" hidden="1"/>
    <cellStyle name="Uwaga 3" xfId="49746" hidden="1"/>
    <cellStyle name="Uwaga 3" xfId="49744" hidden="1"/>
    <cellStyle name="Uwaga 3" xfId="49742" hidden="1"/>
    <cellStyle name="Uwaga 3" xfId="49731" hidden="1"/>
    <cellStyle name="Uwaga 3" xfId="49729" hidden="1"/>
    <cellStyle name="Uwaga 3" xfId="49727" hidden="1"/>
    <cellStyle name="Uwaga 3" xfId="49716" hidden="1"/>
    <cellStyle name="Uwaga 3" xfId="49714" hidden="1"/>
    <cellStyle name="Uwaga 3" xfId="49712" hidden="1"/>
    <cellStyle name="Uwaga 3" xfId="49701" hidden="1"/>
    <cellStyle name="Uwaga 3" xfId="49699" hidden="1"/>
    <cellStyle name="Uwaga 3" xfId="49697" hidden="1"/>
    <cellStyle name="Uwaga 3" xfId="49686" hidden="1"/>
    <cellStyle name="Uwaga 3" xfId="49684" hidden="1"/>
    <cellStyle name="Uwaga 3" xfId="49682" hidden="1"/>
    <cellStyle name="Uwaga 3" xfId="49671" hidden="1"/>
    <cellStyle name="Uwaga 3" xfId="49669" hidden="1"/>
    <cellStyle name="Uwaga 3" xfId="49667" hidden="1"/>
    <cellStyle name="Uwaga 3" xfId="49656" hidden="1"/>
    <cellStyle name="Uwaga 3" xfId="49654" hidden="1"/>
    <cellStyle name="Uwaga 3" xfId="49652" hidden="1"/>
    <cellStyle name="Uwaga 3" xfId="49641" hidden="1"/>
    <cellStyle name="Uwaga 3" xfId="49639" hidden="1"/>
    <cellStyle name="Uwaga 3" xfId="49637" hidden="1"/>
    <cellStyle name="Uwaga 3" xfId="49626" hidden="1"/>
    <cellStyle name="Uwaga 3" xfId="49624" hidden="1"/>
    <cellStyle name="Uwaga 3" xfId="49622" hidden="1"/>
    <cellStyle name="Uwaga 3" xfId="49611" hidden="1"/>
    <cellStyle name="Uwaga 3" xfId="49609" hidden="1"/>
    <cellStyle name="Uwaga 3" xfId="49607" hidden="1"/>
    <cellStyle name="Uwaga 3" xfId="49596" hidden="1"/>
    <cellStyle name="Uwaga 3" xfId="49594" hidden="1"/>
    <cellStyle name="Uwaga 3" xfId="49592" hidden="1"/>
    <cellStyle name="Uwaga 3" xfId="49581" hidden="1"/>
    <cellStyle name="Uwaga 3" xfId="49579" hidden="1"/>
    <cellStyle name="Uwaga 3" xfId="49577" hidden="1"/>
    <cellStyle name="Uwaga 3" xfId="49566" hidden="1"/>
    <cellStyle name="Uwaga 3" xfId="49564" hidden="1"/>
    <cellStyle name="Uwaga 3" xfId="49561" hidden="1"/>
    <cellStyle name="Uwaga 3" xfId="49551" hidden="1"/>
    <cellStyle name="Uwaga 3" xfId="49548" hidden="1"/>
    <cellStyle name="Uwaga 3" xfId="49545" hidden="1"/>
    <cellStyle name="Uwaga 3" xfId="49536" hidden="1"/>
    <cellStyle name="Uwaga 3" xfId="49534" hidden="1"/>
    <cellStyle name="Uwaga 3" xfId="49531" hidden="1"/>
    <cellStyle name="Uwaga 3" xfId="49521" hidden="1"/>
    <cellStyle name="Uwaga 3" xfId="49519" hidden="1"/>
    <cellStyle name="Uwaga 3" xfId="49517" hidden="1"/>
    <cellStyle name="Uwaga 3" xfId="49506" hidden="1"/>
    <cellStyle name="Uwaga 3" xfId="49504" hidden="1"/>
    <cellStyle name="Uwaga 3" xfId="49502" hidden="1"/>
    <cellStyle name="Uwaga 3" xfId="49491" hidden="1"/>
    <cellStyle name="Uwaga 3" xfId="49489" hidden="1"/>
    <cellStyle name="Uwaga 3" xfId="49487" hidden="1"/>
    <cellStyle name="Uwaga 3" xfId="49476" hidden="1"/>
    <cellStyle name="Uwaga 3" xfId="49474" hidden="1"/>
    <cellStyle name="Uwaga 3" xfId="49472" hidden="1"/>
    <cellStyle name="Uwaga 3" xfId="49461" hidden="1"/>
    <cellStyle name="Uwaga 3" xfId="49459" hidden="1"/>
    <cellStyle name="Uwaga 3" xfId="49457" hidden="1"/>
    <cellStyle name="Uwaga 3" xfId="49446" hidden="1"/>
    <cellStyle name="Uwaga 3" xfId="49444" hidden="1"/>
    <cellStyle name="Uwaga 3" xfId="49441" hidden="1"/>
    <cellStyle name="Uwaga 3" xfId="49431" hidden="1"/>
    <cellStyle name="Uwaga 3" xfId="49428" hidden="1"/>
    <cellStyle name="Uwaga 3" xfId="49425" hidden="1"/>
    <cellStyle name="Uwaga 3" xfId="49416" hidden="1"/>
    <cellStyle name="Uwaga 3" xfId="49413" hidden="1"/>
    <cellStyle name="Uwaga 3" xfId="49410" hidden="1"/>
    <cellStyle name="Uwaga 3" xfId="49401" hidden="1"/>
    <cellStyle name="Uwaga 3" xfId="49399" hidden="1"/>
    <cellStyle name="Uwaga 3" xfId="49397" hidden="1"/>
    <cellStyle name="Uwaga 3" xfId="49386" hidden="1"/>
    <cellStyle name="Uwaga 3" xfId="49383" hidden="1"/>
    <cellStyle name="Uwaga 3" xfId="49380" hidden="1"/>
    <cellStyle name="Uwaga 3" xfId="49371" hidden="1"/>
    <cellStyle name="Uwaga 3" xfId="49368" hidden="1"/>
    <cellStyle name="Uwaga 3" xfId="49365" hidden="1"/>
    <cellStyle name="Uwaga 3" xfId="49356" hidden="1"/>
    <cellStyle name="Uwaga 3" xfId="49353" hidden="1"/>
    <cellStyle name="Uwaga 3" xfId="49350" hidden="1"/>
    <cellStyle name="Uwaga 3" xfId="49343" hidden="1"/>
    <cellStyle name="Uwaga 3" xfId="49339" hidden="1"/>
    <cellStyle name="Uwaga 3" xfId="49336" hidden="1"/>
    <cellStyle name="Uwaga 3" xfId="49328" hidden="1"/>
    <cellStyle name="Uwaga 3" xfId="49324" hidden="1"/>
    <cellStyle name="Uwaga 3" xfId="49321" hidden="1"/>
    <cellStyle name="Uwaga 3" xfId="49313" hidden="1"/>
    <cellStyle name="Uwaga 3" xfId="49309" hidden="1"/>
    <cellStyle name="Uwaga 3" xfId="49305" hidden="1"/>
    <cellStyle name="Uwaga 3" xfId="49298" hidden="1"/>
    <cellStyle name="Uwaga 3" xfId="49294" hidden="1"/>
    <cellStyle name="Uwaga 3" xfId="49291" hidden="1"/>
    <cellStyle name="Uwaga 3" xfId="49283" hidden="1"/>
    <cellStyle name="Uwaga 3" xfId="49279" hidden="1"/>
    <cellStyle name="Uwaga 3" xfId="49276" hidden="1"/>
    <cellStyle name="Uwaga 3" xfId="49267" hidden="1"/>
    <cellStyle name="Uwaga 3" xfId="49262" hidden="1"/>
    <cellStyle name="Uwaga 3" xfId="49258" hidden="1"/>
    <cellStyle name="Uwaga 3" xfId="49252" hidden="1"/>
    <cellStyle name="Uwaga 3" xfId="49247" hidden="1"/>
    <cellStyle name="Uwaga 3" xfId="49243" hidden="1"/>
    <cellStyle name="Uwaga 3" xfId="49237" hidden="1"/>
    <cellStyle name="Uwaga 3" xfId="49232" hidden="1"/>
    <cellStyle name="Uwaga 3" xfId="49228" hidden="1"/>
    <cellStyle name="Uwaga 3" xfId="49223" hidden="1"/>
    <cellStyle name="Uwaga 3" xfId="49219" hidden="1"/>
    <cellStyle name="Uwaga 3" xfId="49215" hidden="1"/>
    <cellStyle name="Uwaga 3" xfId="49208" hidden="1"/>
    <cellStyle name="Uwaga 3" xfId="49203" hidden="1"/>
    <cellStyle name="Uwaga 3" xfId="49199" hidden="1"/>
    <cellStyle name="Uwaga 3" xfId="49192" hidden="1"/>
    <cellStyle name="Uwaga 3" xfId="49187" hidden="1"/>
    <cellStyle name="Uwaga 3" xfId="49183" hidden="1"/>
    <cellStyle name="Uwaga 3" xfId="49178" hidden="1"/>
    <cellStyle name="Uwaga 3" xfId="49173" hidden="1"/>
    <cellStyle name="Uwaga 3" xfId="49169" hidden="1"/>
    <cellStyle name="Uwaga 3" xfId="49163" hidden="1"/>
    <cellStyle name="Uwaga 3" xfId="49159" hidden="1"/>
    <cellStyle name="Uwaga 3" xfId="49156" hidden="1"/>
    <cellStyle name="Uwaga 3" xfId="49149" hidden="1"/>
    <cellStyle name="Uwaga 3" xfId="49144" hidden="1"/>
    <cellStyle name="Uwaga 3" xfId="49139" hidden="1"/>
    <cellStyle name="Uwaga 3" xfId="49133" hidden="1"/>
    <cellStyle name="Uwaga 3" xfId="49128" hidden="1"/>
    <cellStyle name="Uwaga 3" xfId="49123" hidden="1"/>
    <cellStyle name="Uwaga 3" xfId="49118" hidden="1"/>
    <cellStyle name="Uwaga 3" xfId="49113" hidden="1"/>
    <cellStyle name="Uwaga 3" xfId="49108" hidden="1"/>
    <cellStyle name="Uwaga 3" xfId="49104" hidden="1"/>
    <cellStyle name="Uwaga 3" xfId="49100" hidden="1"/>
    <cellStyle name="Uwaga 3" xfId="49095" hidden="1"/>
    <cellStyle name="Uwaga 3" xfId="49088" hidden="1"/>
    <cellStyle name="Uwaga 3" xfId="49083" hidden="1"/>
    <cellStyle name="Uwaga 3" xfId="49078" hidden="1"/>
    <cellStyle name="Uwaga 3" xfId="49072" hidden="1"/>
    <cellStyle name="Uwaga 3" xfId="49067" hidden="1"/>
    <cellStyle name="Uwaga 3" xfId="49063" hidden="1"/>
    <cellStyle name="Uwaga 3" xfId="49058" hidden="1"/>
    <cellStyle name="Uwaga 3" xfId="49053" hidden="1"/>
    <cellStyle name="Uwaga 3" xfId="49048" hidden="1"/>
    <cellStyle name="Uwaga 3" xfId="49044" hidden="1"/>
    <cellStyle name="Uwaga 3" xfId="49039" hidden="1"/>
    <cellStyle name="Uwaga 3" xfId="49034" hidden="1"/>
    <cellStyle name="Uwaga 3" xfId="49029" hidden="1"/>
    <cellStyle name="Uwaga 3" xfId="49025" hidden="1"/>
    <cellStyle name="Uwaga 3" xfId="49021" hidden="1"/>
    <cellStyle name="Uwaga 3" xfId="49014" hidden="1"/>
    <cellStyle name="Uwaga 3" xfId="49010" hidden="1"/>
    <cellStyle name="Uwaga 3" xfId="49005" hidden="1"/>
    <cellStyle name="Uwaga 3" xfId="48999" hidden="1"/>
    <cellStyle name="Uwaga 3" xfId="48995" hidden="1"/>
    <cellStyle name="Uwaga 3" xfId="48990" hidden="1"/>
    <cellStyle name="Uwaga 3" xfId="48984" hidden="1"/>
    <cellStyle name="Uwaga 3" xfId="48980" hidden="1"/>
    <cellStyle name="Uwaga 3" xfId="48976" hidden="1"/>
    <cellStyle name="Uwaga 3" xfId="48969" hidden="1"/>
    <cellStyle name="Uwaga 3" xfId="48965" hidden="1"/>
    <cellStyle name="Uwaga 3" xfId="48961" hidden="1"/>
    <cellStyle name="Uwaga 3" xfId="49825" hidden="1"/>
    <cellStyle name="Uwaga 3" xfId="49823" hidden="1"/>
    <cellStyle name="Uwaga 3" xfId="49821" hidden="1"/>
    <cellStyle name="Uwaga 3" xfId="49808" hidden="1"/>
    <cellStyle name="Uwaga 3" xfId="49807" hidden="1"/>
    <cellStyle name="Uwaga 3" xfId="49806" hidden="1"/>
    <cellStyle name="Uwaga 3" xfId="49793" hidden="1"/>
    <cellStyle name="Uwaga 3" xfId="49792" hidden="1"/>
    <cellStyle name="Uwaga 3" xfId="49791" hidden="1"/>
    <cellStyle name="Uwaga 3" xfId="49779" hidden="1"/>
    <cellStyle name="Uwaga 3" xfId="49777" hidden="1"/>
    <cellStyle name="Uwaga 3" xfId="49776" hidden="1"/>
    <cellStyle name="Uwaga 3" xfId="49763" hidden="1"/>
    <cellStyle name="Uwaga 3" xfId="49762" hidden="1"/>
    <cellStyle name="Uwaga 3" xfId="49761" hidden="1"/>
    <cellStyle name="Uwaga 3" xfId="49749" hidden="1"/>
    <cellStyle name="Uwaga 3" xfId="49747" hidden="1"/>
    <cellStyle name="Uwaga 3" xfId="49745" hidden="1"/>
    <cellStyle name="Uwaga 3" xfId="49734" hidden="1"/>
    <cellStyle name="Uwaga 3" xfId="49732" hidden="1"/>
    <cellStyle name="Uwaga 3" xfId="49730" hidden="1"/>
    <cellStyle name="Uwaga 3" xfId="49719" hidden="1"/>
    <cellStyle name="Uwaga 3" xfId="49717" hidden="1"/>
    <cellStyle name="Uwaga 3" xfId="49715" hidden="1"/>
    <cellStyle name="Uwaga 3" xfId="49704" hidden="1"/>
    <cellStyle name="Uwaga 3" xfId="49702" hidden="1"/>
    <cellStyle name="Uwaga 3" xfId="49700" hidden="1"/>
    <cellStyle name="Uwaga 3" xfId="49689" hidden="1"/>
    <cellStyle name="Uwaga 3" xfId="49687" hidden="1"/>
    <cellStyle name="Uwaga 3" xfId="49685" hidden="1"/>
    <cellStyle name="Uwaga 3" xfId="49674" hidden="1"/>
    <cellStyle name="Uwaga 3" xfId="49672" hidden="1"/>
    <cellStyle name="Uwaga 3" xfId="49670" hidden="1"/>
    <cellStyle name="Uwaga 3" xfId="49659" hidden="1"/>
    <cellStyle name="Uwaga 3" xfId="49657" hidden="1"/>
    <cellStyle name="Uwaga 3" xfId="49655" hidden="1"/>
    <cellStyle name="Uwaga 3" xfId="49644" hidden="1"/>
    <cellStyle name="Uwaga 3" xfId="49642" hidden="1"/>
    <cellStyle name="Uwaga 3" xfId="49640" hidden="1"/>
    <cellStyle name="Uwaga 3" xfId="49629" hidden="1"/>
    <cellStyle name="Uwaga 3" xfId="49627" hidden="1"/>
    <cellStyle name="Uwaga 3" xfId="49625" hidden="1"/>
    <cellStyle name="Uwaga 3" xfId="49614" hidden="1"/>
    <cellStyle name="Uwaga 3" xfId="49612" hidden="1"/>
    <cellStyle name="Uwaga 3" xfId="49610" hidden="1"/>
    <cellStyle name="Uwaga 3" xfId="49599" hidden="1"/>
    <cellStyle name="Uwaga 3" xfId="49597" hidden="1"/>
    <cellStyle name="Uwaga 3" xfId="49595" hidden="1"/>
    <cellStyle name="Uwaga 3" xfId="49584" hidden="1"/>
    <cellStyle name="Uwaga 3" xfId="49582" hidden="1"/>
    <cellStyle name="Uwaga 3" xfId="49580" hidden="1"/>
    <cellStyle name="Uwaga 3" xfId="49569" hidden="1"/>
    <cellStyle name="Uwaga 3" xfId="49567" hidden="1"/>
    <cellStyle name="Uwaga 3" xfId="49565" hidden="1"/>
    <cellStyle name="Uwaga 3" xfId="49554" hidden="1"/>
    <cellStyle name="Uwaga 3" xfId="49552" hidden="1"/>
    <cellStyle name="Uwaga 3" xfId="49550" hidden="1"/>
    <cellStyle name="Uwaga 3" xfId="49539" hidden="1"/>
    <cellStyle name="Uwaga 3" xfId="49537" hidden="1"/>
    <cellStyle name="Uwaga 3" xfId="49535" hidden="1"/>
    <cellStyle name="Uwaga 3" xfId="49524" hidden="1"/>
    <cellStyle name="Uwaga 3" xfId="49522" hidden="1"/>
    <cellStyle name="Uwaga 3" xfId="49520" hidden="1"/>
    <cellStyle name="Uwaga 3" xfId="49509" hidden="1"/>
    <cellStyle name="Uwaga 3" xfId="49507" hidden="1"/>
    <cellStyle name="Uwaga 3" xfId="49505" hidden="1"/>
    <cellStyle name="Uwaga 3" xfId="49494" hidden="1"/>
    <cellStyle name="Uwaga 3" xfId="49492" hidden="1"/>
    <cellStyle name="Uwaga 3" xfId="49490" hidden="1"/>
    <cellStyle name="Uwaga 3" xfId="49479" hidden="1"/>
    <cellStyle name="Uwaga 3" xfId="49477" hidden="1"/>
    <cellStyle name="Uwaga 3" xfId="49475" hidden="1"/>
    <cellStyle name="Uwaga 3" xfId="49464" hidden="1"/>
    <cellStyle name="Uwaga 3" xfId="49462" hidden="1"/>
    <cellStyle name="Uwaga 3" xfId="49460" hidden="1"/>
    <cellStyle name="Uwaga 3" xfId="49449" hidden="1"/>
    <cellStyle name="Uwaga 3" xfId="49447" hidden="1"/>
    <cellStyle name="Uwaga 3" xfId="49445" hidden="1"/>
    <cellStyle name="Uwaga 3" xfId="49434" hidden="1"/>
    <cellStyle name="Uwaga 3" xfId="49432" hidden="1"/>
    <cellStyle name="Uwaga 3" xfId="49429" hidden="1"/>
    <cellStyle name="Uwaga 3" xfId="49419" hidden="1"/>
    <cellStyle name="Uwaga 3" xfId="49417" hidden="1"/>
    <cellStyle name="Uwaga 3" xfId="49415" hidden="1"/>
    <cellStyle name="Uwaga 3" xfId="49404" hidden="1"/>
    <cellStyle name="Uwaga 3" xfId="49402" hidden="1"/>
    <cellStyle name="Uwaga 3" xfId="49400" hidden="1"/>
    <cellStyle name="Uwaga 3" xfId="49389" hidden="1"/>
    <cellStyle name="Uwaga 3" xfId="49387" hidden="1"/>
    <cellStyle name="Uwaga 3" xfId="49384" hidden="1"/>
    <cellStyle name="Uwaga 3" xfId="49374" hidden="1"/>
    <cellStyle name="Uwaga 3" xfId="49372" hidden="1"/>
    <cellStyle name="Uwaga 3" xfId="49369" hidden="1"/>
    <cellStyle name="Uwaga 3" xfId="49359" hidden="1"/>
    <cellStyle name="Uwaga 3" xfId="49357" hidden="1"/>
    <cellStyle name="Uwaga 3" xfId="49354" hidden="1"/>
    <cellStyle name="Uwaga 3" xfId="49345" hidden="1"/>
    <cellStyle name="Uwaga 3" xfId="49342" hidden="1"/>
    <cellStyle name="Uwaga 3" xfId="49338" hidden="1"/>
    <cellStyle name="Uwaga 3" xfId="49330" hidden="1"/>
    <cellStyle name="Uwaga 3" xfId="49327" hidden="1"/>
    <cellStyle name="Uwaga 3" xfId="49323" hidden="1"/>
    <cellStyle name="Uwaga 3" xfId="49315" hidden="1"/>
    <cellStyle name="Uwaga 3" xfId="49312" hidden="1"/>
    <cellStyle name="Uwaga 3" xfId="49308" hidden="1"/>
    <cellStyle name="Uwaga 3" xfId="49300" hidden="1"/>
    <cellStyle name="Uwaga 3" xfId="49297" hidden="1"/>
    <cellStyle name="Uwaga 3" xfId="49293" hidden="1"/>
    <cellStyle name="Uwaga 3" xfId="49285" hidden="1"/>
    <cellStyle name="Uwaga 3" xfId="49282" hidden="1"/>
    <cellStyle name="Uwaga 3" xfId="49278" hidden="1"/>
    <cellStyle name="Uwaga 3" xfId="49270" hidden="1"/>
    <cellStyle name="Uwaga 3" xfId="49266" hidden="1"/>
    <cellStyle name="Uwaga 3" xfId="49261" hidden="1"/>
    <cellStyle name="Uwaga 3" xfId="49255" hidden="1"/>
    <cellStyle name="Uwaga 3" xfId="49251" hidden="1"/>
    <cellStyle name="Uwaga 3" xfId="49246" hidden="1"/>
    <cellStyle name="Uwaga 3" xfId="49240" hidden="1"/>
    <cellStyle name="Uwaga 3" xfId="49236" hidden="1"/>
    <cellStyle name="Uwaga 3" xfId="49231" hidden="1"/>
    <cellStyle name="Uwaga 3" xfId="49225" hidden="1"/>
    <cellStyle name="Uwaga 3" xfId="49222" hidden="1"/>
    <cellStyle name="Uwaga 3" xfId="49218" hidden="1"/>
    <cellStyle name="Uwaga 3" xfId="49210" hidden="1"/>
    <cellStyle name="Uwaga 3" xfId="49207" hidden="1"/>
    <cellStyle name="Uwaga 3" xfId="49202" hidden="1"/>
    <cellStyle name="Uwaga 3" xfId="49195" hidden="1"/>
    <cellStyle name="Uwaga 3" xfId="49191" hidden="1"/>
    <cellStyle name="Uwaga 3" xfId="49186" hidden="1"/>
    <cellStyle name="Uwaga 3" xfId="49180" hidden="1"/>
    <cellStyle name="Uwaga 3" xfId="49176" hidden="1"/>
    <cellStyle name="Uwaga 3" xfId="49171" hidden="1"/>
    <cellStyle name="Uwaga 3" xfId="49165" hidden="1"/>
    <cellStyle name="Uwaga 3" xfId="49162" hidden="1"/>
    <cellStyle name="Uwaga 3" xfId="49158" hidden="1"/>
    <cellStyle name="Uwaga 3" xfId="49150" hidden="1"/>
    <cellStyle name="Uwaga 3" xfId="49145" hidden="1"/>
    <cellStyle name="Uwaga 3" xfId="49140" hidden="1"/>
    <cellStyle name="Uwaga 3" xfId="49135" hidden="1"/>
    <cellStyle name="Uwaga 3" xfId="49130" hidden="1"/>
    <cellStyle name="Uwaga 3" xfId="49125" hidden="1"/>
    <cellStyle name="Uwaga 3" xfId="49120" hidden="1"/>
    <cellStyle name="Uwaga 3" xfId="49115" hidden="1"/>
    <cellStyle name="Uwaga 3" xfId="49110" hidden="1"/>
    <cellStyle name="Uwaga 3" xfId="49105" hidden="1"/>
    <cellStyle name="Uwaga 3" xfId="49101" hidden="1"/>
    <cellStyle name="Uwaga 3" xfId="49096" hidden="1"/>
    <cellStyle name="Uwaga 3" xfId="49089" hidden="1"/>
    <cellStyle name="Uwaga 3" xfId="49084" hidden="1"/>
    <cellStyle name="Uwaga 3" xfId="49079" hidden="1"/>
    <cellStyle name="Uwaga 3" xfId="49074" hidden="1"/>
    <cellStyle name="Uwaga 3" xfId="49069" hidden="1"/>
    <cellStyle name="Uwaga 3" xfId="49064" hidden="1"/>
    <cellStyle name="Uwaga 3" xfId="49059" hidden="1"/>
    <cellStyle name="Uwaga 3" xfId="49054" hidden="1"/>
    <cellStyle name="Uwaga 3" xfId="49049" hidden="1"/>
    <cellStyle name="Uwaga 3" xfId="49045" hidden="1"/>
    <cellStyle name="Uwaga 3" xfId="49040" hidden="1"/>
    <cellStyle name="Uwaga 3" xfId="49035" hidden="1"/>
    <cellStyle name="Uwaga 3" xfId="49030" hidden="1"/>
    <cellStyle name="Uwaga 3" xfId="49026" hidden="1"/>
    <cellStyle name="Uwaga 3" xfId="49022" hidden="1"/>
    <cellStyle name="Uwaga 3" xfId="49015" hidden="1"/>
    <cellStyle name="Uwaga 3" xfId="49011" hidden="1"/>
    <cellStyle name="Uwaga 3" xfId="49006" hidden="1"/>
    <cellStyle name="Uwaga 3" xfId="49000" hidden="1"/>
    <cellStyle name="Uwaga 3" xfId="48996" hidden="1"/>
    <cellStyle name="Uwaga 3" xfId="48991" hidden="1"/>
    <cellStyle name="Uwaga 3" xfId="48985" hidden="1"/>
    <cellStyle name="Uwaga 3" xfId="48981" hidden="1"/>
    <cellStyle name="Uwaga 3" xfId="48977" hidden="1"/>
    <cellStyle name="Uwaga 3" xfId="48970" hidden="1"/>
    <cellStyle name="Uwaga 3" xfId="48966" hidden="1"/>
    <cellStyle name="Uwaga 3" xfId="48962" hidden="1"/>
    <cellStyle name="Uwaga 3" xfId="49829" hidden="1"/>
    <cellStyle name="Uwaga 3" xfId="49828" hidden="1"/>
    <cellStyle name="Uwaga 3" xfId="49826" hidden="1"/>
    <cellStyle name="Uwaga 3" xfId="49813" hidden="1"/>
    <cellStyle name="Uwaga 3" xfId="49811" hidden="1"/>
    <cellStyle name="Uwaga 3" xfId="49809" hidden="1"/>
    <cellStyle name="Uwaga 3" xfId="49799" hidden="1"/>
    <cellStyle name="Uwaga 3" xfId="49797" hidden="1"/>
    <cellStyle name="Uwaga 3" xfId="49795" hidden="1"/>
    <cellStyle name="Uwaga 3" xfId="49784" hidden="1"/>
    <cellStyle name="Uwaga 3" xfId="49782" hidden="1"/>
    <cellStyle name="Uwaga 3" xfId="49780" hidden="1"/>
    <cellStyle name="Uwaga 3" xfId="49767" hidden="1"/>
    <cellStyle name="Uwaga 3" xfId="49765" hidden="1"/>
    <cellStyle name="Uwaga 3" xfId="49764" hidden="1"/>
    <cellStyle name="Uwaga 3" xfId="49751" hidden="1"/>
    <cellStyle name="Uwaga 3" xfId="49750" hidden="1"/>
    <cellStyle name="Uwaga 3" xfId="49748" hidden="1"/>
    <cellStyle name="Uwaga 3" xfId="49736" hidden="1"/>
    <cellStyle name="Uwaga 3" xfId="49735" hidden="1"/>
    <cellStyle name="Uwaga 3" xfId="49733" hidden="1"/>
    <cellStyle name="Uwaga 3" xfId="49721" hidden="1"/>
    <cellStyle name="Uwaga 3" xfId="49720" hidden="1"/>
    <cellStyle name="Uwaga 3" xfId="49718" hidden="1"/>
    <cellStyle name="Uwaga 3" xfId="49706" hidden="1"/>
    <cellStyle name="Uwaga 3" xfId="49705" hidden="1"/>
    <cellStyle name="Uwaga 3" xfId="49703" hidden="1"/>
    <cellStyle name="Uwaga 3" xfId="49691" hidden="1"/>
    <cellStyle name="Uwaga 3" xfId="49690" hidden="1"/>
    <cellStyle name="Uwaga 3" xfId="49688" hidden="1"/>
    <cellStyle name="Uwaga 3" xfId="49676" hidden="1"/>
    <cellStyle name="Uwaga 3" xfId="49675" hidden="1"/>
    <cellStyle name="Uwaga 3" xfId="49673" hidden="1"/>
    <cellStyle name="Uwaga 3" xfId="49661" hidden="1"/>
    <cellStyle name="Uwaga 3" xfId="49660" hidden="1"/>
    <cellStyle name="Uwaga 3" xfId="49658" hidden="1"/>
    <cellStyle name="Uwaga 3" xfId="49646" hidden="1"/>
    <cellStyle name="Uwaga 3" xfId="49645" hidden="1"/>
    <cellStyle name="Uwaga 3" xfId="49643" hidden="1"/>
    <cellStyle name="Uwaga 3" xfId="49631" hidden="1"/>
    <cellStyle name="Uwaga 3" xfId="49630" hidden="1"/>
    <cellStyle name="Uwaga 3" xfId="49628" hidden="1"/>
    <cellStyle name="Uwaga 3" xfId="49616" hidden="1"/>
    <cellStyle name="Uwaga 3" xfId="49615" hidden="1"/>
    <cellStyle name="Uwaga 3" xfId="49613" hidden="1"/>
    <cellStyle name="Uwaga 3" xfId="49601" hidden="1"/>
    <cellStyle name="Uwaga 3" xfId="49600" hidden="1"/>
    <cellStyle name="Uwaga 3" xfId="49598" hidden="1"/>
    <cellStyle name="Uwaga 3" xfId="49586" hidden="1"/>
    <cellStyle name="Uwaga 3" xfId="49585" hidden="1"/>
    <cellStyle name="Uwaga 3" xfId="49583" hidden="1"/>
    <cellStyle name="Uwaga 3" xfId="49571" hidden="1"/>
    <cellStyle name="Uwaga 3" xfId="49570" hidden="1"/>
    <cellStyle name="Uwaga 3" xfId="49568" hidden="1"/>
    <cellStyle name="Uwaga 3" xfId="49556" hidden="1"/>
    <cellStyle name="Uwaga 3" xfId="49555" hidden="1"/>
    <cellStyle name="Uwaga 3" xfId="49553" hidden="1"/>
    <cellStyle name="Uwaga 3" xfId="49541" hidden="1"/>
    <cellStyle name="Uwaga 3" xfId="49540" hidden="1"/>
    <cellStyle name="Uwaga 3" xfId="49538" hidden="1"/>
    <cellStyle name="Uwaga 3" xfId="49526" hidden="1"/>
    <cellStyle name="Uwaga 3" xfId="49525" hidden="1"/>
    <cellStyle name="Uwaga 3" xfId="49523" hidden="1"/>
    <cellStyle name="Uwaga 3" xfId="49511" hidden="1"/>
    <cellStyle name="Uwaga 3" xfId="49510" hidden="1"/>
    <cellStyle name="Uwaga 3" xfId="49508" hidden="1"/>
    <cellStyle name="Uwaga 3" xfId="49496" hidden="1"/>
    <cellStyle name="Uwaga 3" xfId="49495" hidden="1"/>
    <cellStyle name="Uwaga 3" xfId="49493" hidden="1"/>
    <cellStyle name="Uwaga 3" xfId="49481" hidden="1"/>
    <cellStyle name="Uwaga 3" xfId="49480" hidden="1"/>
    <cellStyle name="Uwaga 3" xfId="49478" hidden="1"/>
    <cellStyle name="Uwaga 3" xfId="49466" hidden="1"/>
    <cellStyle name="Uwaga 3" xfId="49465" hidden="1"/>
    <cellStyle name="Uwaga 3" xfId="49463" hidden="1"/>
    <cellStyle name="Uwaga 3" xfId="49451" hidden="1"/>
    <cellStyle name="Uwaga 3" xfId="49450" hidden="1"/>
    <cellStyle name="Uwaga 3" xfId="49448" hidden="1"/>
    <cellStyle name="Uwaga 3" xfId="49436" hidden="1"/>
    <cellStyle name="Uwaga 3" xfId="49435" hidden="1"/>
    <cellStyle name="Uwaga 3" xfId="49433" hidden="1"/>
    <cellStyle name="Uwaga 3" xfId="49421" hidden="1"/>
    <cellStyle name="Uwaga 3" xfId="49420" hidden="1"/>
    <cellStyle name="Uwaga 3" xfId="49418" hidden="1"/>
    <cellStyle name="Uwaga 3" xfId="49406" hidden="1"/>
    <cellStyle name="Uwaga 3" xfId="49405" hidden="1"/>
    <cellStyle name="Uwaga 3" xfId="49403" hidden="1"/>
    <cellStyle name="Uwaga 3" xfId="49391" hidden="1"/>
    <cellStyle name="Uwaga 3" xfId="49390" hidden="1"/>
    <cellStyle name="Uwaga 3" xfId="49388" hidden="1"/>
    <cellStyle name="Uwaga 3" xfId="49376" hidden="1"/>
    <cellStyle name="Uwaga 3" xfId="49375" hidden="1"/>
    <cellStyle name="Uwaga 3" xfId="49373" hidden="1"/>
    <cellStyle name="Uwaga 3" xfId="49361" hidden="1"/>
    <cellStyle name="Uwaga 3" xfId="49360" hidden="1"/>
    <cellStyle name="Uwaga 3" xfId="49358" hidden="1"/>
    <cellStyle name="Uwaga 3" xfId="49346" hidden="1"/>
    <cellStyle name="Uwaga 3" xfId="49344" hidden="1"/>
    <cellStyle name="Uwaga 3" xfId="49341" hidden="1"/>
    <cellStyle name="Uwaga 3" xfId="49331" hidden="1"/>
    <cellStyle name="Uwaga 3" xfId="49329" hidden="1"/>
    <cellStyle name="Uwaga 3" xfId="49326" hidden="1"/>
    <cellStyle name="Uwaga 3" xfId="49316" hidden="1"/>
    <cellStyle name="Uwaga 3" xfId="49314" hidden="1"/>
    <cellStyle name="Uwaga 3" xfId="49311" hidden="1"/>
    <cellStyle name="Uwaga 3" xfId="49301" hidden="1"/>
    <cellStyle name="Uwaga 3" xfId="49299" hidden="1"/>
    <cellStyle name="Uwaga 3" xfId="49296" hidden="1"/>
    <cellStyle name="Uwaga 3" xfId="49286" hidden="1"/>
    <cellStyle name="Uwaga 3" xfId="49284" hidden="1"/>
    <cellStyle name="Uwaga 3" xfId="49281" hidden="1"/>
    <cellStyle name="Uwaga 3" xfId="49271" hidden="1"/>
    <cellStyle name="Uwaga 3" xfId="49269" hidden="1"/>
    <cellStyle name="Uwaga 3" xfId="49265" hidden="1"/>
    <cellStyle name="Uwaga 3" xfId="49256" hidden="1"/>
    <cellStyle name="Uwaga 3" xfId="49253" hidden="1"/>
    <cellStyle name="Uwaga 3" xfId="49249" hidden="1"/>
    <cellStyle name="Uwaga 3" xfId="49241" hidden="1"/>
    <cellStyle name="Uwaga 3" xfId="49239" hidden="1"/>
    <cellStyle name="Uwaga 3" xfId="49235" hidden="1"/>
    <cellStyle name="Uwaga 3" xfId="49226" hidden="1"/>
    <cellStyle name="Uwaga 3" xfId="49224" hidden="1"/>
    <cellStyle name="Uwaga 3" xfId="49221" hidden="1"/>
    <cellStyle name="Uwaga 3" xfId="49211" hidden="1"/>
    <cellStyle name="Uwaga 3" xfId="49209" hidden="1"/>
    <cellStyle name="Uwaga 3" xfId="49204" hidden="1"/>
    <cellStyle name="Uwaga 3" xfId="49196" hidden="1"/>
    <cellStyle name="Uwaga 3" xfId="49194" hidden="1"/>
    <cellStyle name="Uwaga 3" xfId="49189" hidden="1"/>
    <cellStyle name="Uwaga 3" xfId="49181" hidden="1"/>
    <cellStyle name="Uwaga 3" xfId="49179" hidden="1"/>
    <cellStyle name="Uwaga 3" xfId="49174" hidden="1"/>
    <cellStyle name="Uwaga 3" xfId="49166" hidden="1"/>
    <cellStyle name="Uwaga 3" xfId="49164" hidden="1"/>
    <cellStyle name="Uwaga 3" xfId="49160" hidden="1"/>
    <cellStyle name="Uwaga 3" xfId="49151" hidden="1"/>
    <cellStyle name="Uwaga 3" xfId="49148" hidden="1"/>
    <cellStyle name="Uwaga 3" xfId="49143" hidden="1"/>
    <cellStyle name="Uwaga 3" xfId="49136" hidden="1"/>
    <cellStyle name="Uwaga 3" xfId="49132" hidden="1"/>
    <cellStyle name="Uwaga 3" xfId="49127" hidden="1"/>
    <cellStyle name="Uwaga 3" xfId="49121" hidden="1"/>
    <cellStyle name="Uwaga 3" xfId="49117" hidden="1"/>
    <cellStyle name="Uwaga 3" xfId="49112" hidden="1"/>
    <cellStyle name="Uwaga 3" xfId="49106" hidden="1"/>
    <cellStyle name="Uwaga 3" xfId="49103" hidden="1"/>
    <cellStyle name="Uwaga 3" xfId="49099" hidden="1"/>
    <cellStyle name="Uwaga 3" xfId="49090" hidden="1"/>
    <cellStyle name="Uwaga 3" xfId="49085" hidden="1"/>
    <cellStyle name="Uwaga 3" xfId="49080" hidden="1"/>
    <cellStyle name="Uwaga 3" xfId="49075" hidden="1"/>
    <cellStyle name="Uwaga 3" xfId="49070" hidden="1"/>
    <cellStyle name="Uwaga 3" xfId="49065" hidden="1"/>
    <cellStyle name="Uwaga 3" xfId="49060" hidden="1"/>
    <cellStyle name="Uwaga 3" xfId="49055" hidden="1"/>
    <cellStyle name="Uwaga 3" xfId="49050" hidden="1"/>
    <cellStyle name="Uwaga 3" xfId="49046" hidden="1"/>
    <cellStyle name="Uwaga 3" xfId="49041" hidden="1"/>
    <cellStyle name="Uwaga 3" xfId="49036" hidden="1"/>
    <cellStyle name="Uwaga 3" xfId="49031" hidden="1"/>
    <cellStyle name="Uwaga 3" xfId="49027" hidden="1"/>
    <cellStyle name="Uwaga 3" xfId="49023" hidden="1"/>
    <cellStyle name="Uwaga 3" xfId="49016" hidden="1"/>
    <cellStyle name="Uwaga 3" xfId="49012" hidden="1"/>
    <cellStyle name="Uwaga 3" xfId="49007" hidden="1"/>
    <cellStyle name="Uwaga 3" xfId="49001" hidden="1"/>
    <cellStyle name="Uwaga 3" xfId="48997" hidden="1"/>
    <cellStyle name="Uwaga 3" xfId="48992" hidden="1"/>
    <cellStyle name="Uwaga 3" xfId="48986" hidden="1"/>
    <cellStyle name="Uwaga 3" xfId="48982" hidden="1"/>
    <cellStyle name="Uwaga 3" xfId="48978" hidden="1"/>
    <cellStyle name="Uwaga 3" xfId="48971" hidden="1"/>
    <cellStyle name="Uwaga 3" xfId="48967" hidden="1"/>
    <cellStyle name="Uwaga 3" xfId="48963" hidden="1"/>
    <cellStyle name="Uwaga 3" xfId="44998" hidden="1"/>
    <cellStyle name="Uwaga 3" xfId="44051" hidden="1"/>
    <cellStyle name="Uwaga 3" xfId="44015" hidden="1"/>
    <cellStyle name="Uwaga 3" xfId="40077" hidden="1"/>
    <cellStyle name="Uwaga 3" xfId="39094" hidden="1"/>
    <cellStyle name="Uwaga 3" xfId="39091" hidden="1"/>
    <cellStyle name="Uwaga 3" xfId="37113" hidden="1"/>
    <cellStyle name="Uwaga 3" xfId="37108" hidden="1"/>
    <cellStyle name="Uwaga 3" xfId="37103" hidden="1"/>
    <cellStyle name="Uwaga 3" xfId="37074" hidden="1"/>
    <cellStyle name="Uwaga 3" xfId="37069" hidden="1"/>
    <cellStyle name="Uwaga 3" xfId="37064" hidden="1"/>
    <cellStyle name="Uwaga 3" xfId="37021" hidden="1"/>
    <cellStyle name="Uwaga 3" xfId="37017" hidden="1"/>
    <cellStyle name="Uwaga 3" xfId="37013" hidden="1"/>
    <cellStyle name="Uwaga 3" xfId="36975" hidden="1"/>
    <cellStyle name="Uwaga 3" xfId="36970" hidden="1"/>
    <cellStyle name="Uwaga 3" xfId="36966" hidden="1"/>
    <cellStyle name="Uwaga 3" xfId="36939" hidden="1"/>
    <cellStyle name="Uwaga 3" xfId="36934" hidden="1"/>
    <cellStyle name="Uwaga 3" xfId="36930" hidden="1"/>
    <cellStyle name="Uwaga 3" xfId="36901" hidden="1"/>
    <cellStyle name="Uwaga 3" xfId="36897" hidden="1"/>
    <cellStyle name="Uwaga 3" xfId="36892" hidden="1"/>
    <cellStyle name="Uwaga 3" xfId="36859" hidden="1"/>
    <cellStyle name="Uwaga 3" xfId="36855" hidden="1"/>
    <cellStyle name="Uwaga 3" xfId="36850" hidden="1"/>
    <cellStyle name="Uwaga 3" xfId="36808" hidden="1"/>
    <cellStyle name="Uwaga 3" xfId="36803" hidden="1"/>
    <cellStyle name="Uwaga 3" xfId="36797" hidden="1"/>
    <cellStyle name="Uwaga 3" xfId="36767" hidden="1"/>
    <cellStyle name="Uwaga 3" xfId="36764" hidden="1"/>
    <cellStyle name="Uwaga 3" xfId="36758" hidden="1"/>
    <cellStyle name="Uwaga 3" xfId="36730" hidden="1"/>
    <cellStyle name="Uwaga 3" xfId="36725" hidden="1"/>
    <cellStyle name="Uwaga 3" xfId="36719" hidden="1"/>
    <cellStyle name="Uwaga 3" xfId="36686" hidden="1"/>
    <cellStyle name="Uwaga 3" xfId="36683" hidden="1"/>
    <cellStyle name="Uwaga 3" xfId="36677" hidden="1"/>
    <cellStyle name="Uwaga 3" xfId="36636" hidden="1"/>
    <cellStyle name="Uwaga 3" xfId="36629" hidden="1"/>
    <cellStyle name="Uwaga 3" xfId="36624" hidden="1"/>
    <cellStyle name="Uwaga 3" xfId="36596" hidden="1"/>
    <cellStyle name="Uwaga 3" xfId="36592" hidden="1"/>
    <cellStyle name="Uwaga 3" xfId="36587" hidden="1"/>
    <cellStyle name="Uwaga 3" xfId="36558" hidden="1"/>
    <cellStyle name="Uwaga 3" xfId="36553" hidden="1"/>
    <cellStyle name="Uwaga 3" xfId="36547" hidden="1"/>
    <cellStyle name="Uwaga 3" xfId="36512" hidden="1"/>
    <cellStyle name="Uwaga 3" xfId="36506" hidden="1"/>
    <cellStyle name="Uwaga 3" xfId="36500" hidden="1"/>
    <cellStyle name="Uwaga 3" xfId="36460" hidden="1"/>
    <cellStyle name="Uwaga 3" xfId="36457" hidden="1"/>
    <cellStyle name="Uwaga 3" xfId="36453" hidden="1"/>
    <cellStyle name="Uwaga 3" xfId="36423" hidden="1"/>
    <cellStyle name="Uwaga 3" xfId="36419" hidden="1"/>
    <cellStyle name="Uwaga 3" xfId="36414" hidden="1"/>
    <cellStyle name="Uwaga 3" xfId="36384" hidden="1"/>
    <cellStyle name="Uwaga 3" xfId="36378" hidden="1"/>
    <cellStyle name="Uwaga 3" xfId="36372" hidden="1"/>
    <cellStyle name="Uwaga 3" xfId="36342" hidden="1"/>
    <cellStyle name="Uwaga 3" xfId="36335" hidden="1"/>
    <cellStyle name="Uwaga 3" xfId="36330" hidden="1"/>
    <cellStyle name="Uwaga 3" xfId="36289" hidden="1"/>
    <cellStyle name="Uwaga 3" xfId="36286" hidden="1"/>
    <cellStyle name="Uwaga 3" xfId="36282" hidden="1"/>
    <cellStyle name="Uwaga 3" xfId="36252" hidden="1"/>
    <cellStyle name="Uwaga 3" xfId="36248" hidden="1"/>
    <cellStyle name="Uwaga 3" xfId="36244" hidden="1"/>
    <cellStyle name="Uwaga 3" xfId="36212" hidden="1"/>
    <cellStyle name="Uwaga 3" xfId="36207" hidden="1"/>
    <cellStyle name="Uwaga 3" xfId="36202" hidden="1"/>
    <cellStyle name="Uwaga 3" xfId="36163" hidden="1"/>
    <cellStyle name="Uwaga 3" xfId="36160" hidden="1"/>
    <cellStyle name="Uwaga 3" xfId="36156" hidden="1"/>
    <cellStyle name="Uwaga 3" xfId="36118" hidden="1"/>
    <cellStyle name="Uwaga 3" xfId="36115" hidden="1"/>
    <cellStyle name="Uwaga 3" xfId="36110" hidden="1"/>
    <cellStyle name="Uwaga 3" xfId="36081" hidden="1"/>
    <cellStyle name="Uwaga 3" xfId="36078" hidden="1"/>
    <cellStyle name="Uwaga 3" xfId="36073" hidden="1"/>
    <cellStyle name="Uwaga 3" xfId="36040" hidden="1"/>
    <cellStyle name="Uwaga 3" xfId="36036" hidden="1"/>
    <cellStyle name="Uwaga 3" xfId="36031" hidden="1"/>
    <cellStyle name="Uwaga 3" xfId="35995" hidden="1"/>
    <cellStyle name="Uwaga 3" xfId="35991" hidden="1"/>
    <cellStyle name="Uwaga 3" xfId="35986" hidden="1"/>
    <cellStyle name="Uwaga 3" xfId="35947" hidden="1"/>
    <cellStyle name="Uwaga 3" xfId="35943" hidden="1"/>
    <cellStyle name="Uwaga 3" xfId="35938" hidden="1"/>
    <cellStyle name="Uwaga 3" xfId="35911" hidden="1"/>
    <cellStyle name="Uwaga 3" xfId="35907" hidden="1"/>
    <cellStyle name="Uwaga 3" xfId="35902" hidden="1"/>
    <cellStyle name="Uwaga 3" xfId="35869" hidden="1"/>
    <cellStyle name="Uwaga 3" xfId="35865" hidden="1"/>
    <cellStyle name="Uwaga 3" xfId="35860" hidden="1"/>
    <cellStyle name="Uwaga 3" xfId="35827" hidden="1"/>
    <cellStyle name="Uwaga 3" xfId="35822" hidden="1"/>
    <cellStyle name="Uwaga 3" xfId="35816" hidden="1"/>
    <cellStyle name="Uwaga 3" xfId="35776" hidden="1"/>
    <cellStyle name="Uwaga 3" xfId="35771" hidden="1"/>
    <cellStyle name="Uwaga 3" xfId="35766" hidden="1"/>
    <cellStyle name="Uwaga 3" xfId="35737" hidden="1"/>
    <cellStyle name="Uwaga 3" xfId="35732" hidden="1"/>
    <cellStyle name="Uwaga 3" xfId="35726" hidden="1"/>
    <cellStyle name="Uwaga 3" xfId="35696" hidden="1"/>
    <cellStyle name="Uwaga 3" xfId="35690" hidden="1"/>
    <cellStyle name="Uwaga 3" xfId="35684" hidden="1"/>
    <cellStyle name="Uwaga 3" xfId="35647" hidden="1"/>
    <cellStyle name="Uwaga 3" xfId="35642" hidden="1"/>
    <cellStyle name="Uwaga 3" xfId="35637" hidden="1"/>
    <cellStyle name="Uwaga 3" xfId="35602" hidden="1"/>
    <cellStyle name="Uwaga 3" xfId="35598" hidden="1"/>
    <cellStyle name="Uwaga 3" xfId="35594" hidden="1"/>
    <cellStyle name="Uwaga 3" xfId="35563" hidden="1"/>
    <cellStyle name="Uwaga 3" xfId="35557" hidden="1"/>
    <cellStyle name="Uwaga 3" xfId="35552" hidden="1"/>
    <cellStyle name="Uwaga 3" xfId="35521" hidden="1"/>
    <cellStyle name="Uwaga 3" xfId="35514" hidden="1"/>
    <cellStyle name="Uwaga 3" xfId="35510" hidden="1"/>
    <cellStyle name="Uwaga 3" xfId="35477" hidden="1"/>
    <cellStyle name="Uwaga 3" xfId="35472" hidden="1"/>
    <cellStyle name="Uwaga 3" xfId="35468" hidden="1"/>
    <cellStyle name="Uwaga 3" xfId="35431" hidden="1"/>
    <cellStyle name="Uwaga 3" xfId="35429" hidden="1"/>
    <cellStyle name="Uwaga 3" xfId="35426" hidden="1"/>
    <cellStyle name="Uwaga 3" xfId="35390" hidden="1"/>
    <cellStyle name="Uwaga 3" xfId="35387" hidden="1"/>
    <cellStyle name="Uwaga 3" xfId="35383" hidden="1"/>
    <cellStyle name="Uwaga 3" xfId="35347" hidden="1"/>
    <cellStyle name="Uwaga 3" xfId="35345" hidden="1"/>
    <cellStyle name="Uwaga 3" xfId="35341" hidden="1"/>
    <cellStyle name="Uwaga 3" xfId="35305" hidden="1"/>
    <cellStyle name="Uwaga 3" xfId="35303" hidden="1"/>
    <cellStyle name="Uwaga 3" xfId="35299" hidden="1"/>
    <cellStyle name="Uwaga 3" xfId="35263" hidden="1"/>
    <cellStyle name="Uwaga 3" xfId="35260" hidden="1"/>
    <cellStyle name="Uwaga 3" xfId="35255" hidden="1"/>
    <cellStyle name="Uwaga 3" xfId="35221" hidden="1"/>
    <cellStyle name="Uwaga 3" xfId="35218" hidden="1"/>
    <cellStyle name="Uwaga 3" xfId="35213" hidden="1"/>
    <cellStyle name="Uwaga 3" xfId="35179" hidden="1"/>
    <cellStyle name="Uwaga 3" xfId="35176" hidden="1"/>
    <cellStyle name="Uwaga 3" xfId="35171" hidden="1"/>
    <cellStyle name="Uwaga 3" xfId="35137" hidden="1"/>
    <cellStyle name="Uwaga 3" xfId="35134" hidden="1"/>
    <cellStyle name="Uwaga 3" xfId="35128" hidden="1"/>
    <cellStyle name="Uwaga 3" xfId="35095" hidden="1"/>
    <cellStyle name="Uwaga 3" xfId="35092" hidden="1"/>
    <cellStyle name="Uwaga 3" xfId="35085" hidden="1"/>
    <cellStyle name="Uwaga 3" xfId="35053" hidden="1"/>
    <cellStyle name="Uwaga 3" xfId="35050" hidden="1"/>
    <cellStyle name="Uwaga 3" xfId="35043" hidden="1"/>
    <cellStyle name="Uwaga 3" xfId="35011" hidden="1"/>
    <cellStyle name="Uwaga 3" xfId="35007" hidden="1"/>
    <cellStyle name="Uwaga 3" xfId="34996" hidden="1"/>
    <cellStyle name="Uwaga 3" xfId="34969" hidden="1"/>
    <cellStyle name="Uwaga 3" xfId="34964" hidden="1"/>
    <cellStyle name="Uwaga 3" xfId="34954" hidden="1"/>
    <cellStyle name="Uwaga 3" xfId="34927" hidden="1"/>
    <cellStyle name="Uwaga 3" xfId="34921" hidden="1"/>
    <cellStyle name="Uwaga 3" xfId="34908" hidden="1"/>
    <cellStyle name="Uwaga 3" xfId="34885" hidden="1"/>
    <cellStyle name="Uwaga 3" xfId="34877" hidden="1"/>
    <cellStyle name="Uwaga 3" xfId="34864" hidden="1"/>
    <cellStyle name="Uwaga 3" xfId="34843" hidden="1"/>
    <cellStyle name="Uwaga 3" xfId="34833" hidden="1"/>
    <cellStyle name="Uwaga 3" xfId="34819" hidden="1"/>
    <cellStyle name="Uwaga 3" xfId="34801" hidden="1"/>
    <cellStyle name="Uwaga 3" xfId="34788" hidden="1"/>
    <cellStyle name="Uwaga 3" xfId="34775" hidden="1"/>
    <cellStyle name="Uwaga 3" xfId="34759" hidden="1"/>
    <cellStyle name="Uwaga 3" xfId="34746" hidden="1"/>
    <cellStyle name="Uwaga 3" xfId="34733" hidden="1"/>
    <cellStyle name="Uwaga 3" xfId="49923" hidden="1"/>
    <cellStyle name="Uwaga 3" xfId="49924" hidden="1"/>
    <cellStyle name="Uwaga 3" xfId="49926" hidden="1"/>
    <cellStyle name="Uwaga 3" xfId="49938" hidden="1"/>
    <cellStyle name="Uwaga 3" xfId="49939" hidden="1"/>
    <cellStyle name="Uwaga 3" xfId="49944" hidden="1"/>
    <cellStyle name="Uwaga 3" xfId="49953" hidden="1"/>
    <cellStyle name="Uwaga 3" xfId="49954" hidden="1"/>
    <cellStyle name="Uwaga 3" xfId="49959" hidden="1"/>
    <cellStyle name="Uwaga 3" xfId="49968" hidden="1"/>
    <cellStyle name="Uwaga 3" xfId="49969" hidden="1"/>
    <cellStyle name="Uwaga 3" xfId="49970" hidden="1"/>
    <cellStyle name="Uwaga 3" xfId="49983" hidden="1"/>
    <cellStyle name="Uwaga 3" xfId="49988" hidden="1"/>
    <cellStyle name="Uwaga 3" xfId="49993" hidden="1"/>
    <cellStyle name="Uwaga 3" xfId="50003" hidden="1"/>
    <cellStyle name="Uwaga 3" xfId="50008" hidden="1"/>
    <cellStyle name="Uwaga 3" xfId="50012" hidden="1"/>
    <cellStyle name="Uwaga 3" xfId="50019" hidden="1"/>
    <cellStyle name="Uwaga 3" xfId="50024" hidden="1"/>
    <cellStyle name="Uwaga 3" xfId="50027" hidden="1"/>
    <cellStyle name="Uwaga 3" xfId="50033" hidden="1"/>
    <cellStyle name="Uwaga 3" xfId="50038" hidden="1"/>
    <cellStyle name="Uwaga 3" xfId="50042" hidden="1"/>
    <cellStyle name="Uwaga 3" xfId="50043" hidden="1"/>
    <cellStyle name="Uwaga 3" xfId="50044" hidden="1"/>
    <cellStyle name="Uwaga 3" xfId="50048" hidden="1"/>
    <cellStyle name="Uwaga 3" xfId="50060" hidden="1"/>
    <cellStyle name="Uwaga 3" xfId="50065" hidden="1"/>
    <cellStyle name="Uwaga 3" xfId="50070" hidden="1"/>
    <cellStyle name="Uwaga 3" xfId="50075" hidden="1"/>
    <cellStyle name="Uwaga 3" xfId="50080" hidden="1"/>
    <cellStyle name="Uwaga 3" xfId="50085" hidden="1"/>
    <cellStyle name="Uwaga 3" xfId="50089" hidden="1"/>
    <cellStyle name="Uwaga 3" xfId="50093" hidden="1"/>
    <cellStyle name="Uwaga 3" xfId="50098" hidden="1"/>
    <cellStyle name="Uwaga 3" xfId="50103" hidden="1"/>
    <cellStyle name="Uwaga 3" xfId="50104" hidden="1"/>
    <cellStyle name="Uwaga 3" xfId="50106" hidden="1"/>
    <cellStyle name="Uwaga 3" xfId="50119" hidden="1"/>
    <cellStyle name="Uwaga 3" xfId="50123" hidden="1"/>
    <cellStyle name="Uwaga 3" xfId="50128" hidden="1"/>
    <cellStyle name="Uwaga 3" xfId="50135" hidden="1"/>
    <cellStyle name="Uwaga 3" xfId="50139" hidden="1"/>
    <cellStyle name="Uwaga 3" xfId="50144" hidden="1"/>
    <cellStyle name="Uwaga 3" xfId="50149" hidden="1"/>
    <cellStyle name="Uwaga 3" xfId="50152" hidden="1"/>
    <cellStyle name="Uwaga 3" xfId="50157" hidden="1"/>
    <cellStyle name="Uwaga 3" xfId="50163" hidden="1"/>
    <cellStyle name="Uwaga 3" xfId="50164" hidden="1"/>
    <cellStyle name="Uwaga 3" xfId="50167" hidden="1"/>
    <cellStyle name="Uwaga 3" xfId="50180" hidden="1"/>
    <cellStyle name="Uwaga 3" xfId="50184" hidden="1"/>
    <cellStyle name="Uwaga 3" xfId="50189" hidden="1"/>
    <cellStyle name="Uwaga 3" xfId="50196" hidden="1"/>
    <cellStyle name="Uwaga 3" xfId="50201" hidden="1"/>
    <cellStyle name="Uwaga 3" xfId="50205" hidden="1"/>
    <cellStyle name="Uwaga 3" xfId="50210" hidden="1"/>
    <cellStyle name="Uwaga 3" xfId="50214" hidden="1"/>
    <cellStyle name="Uwaga 3" xfId="50219" hidden="1"/>
    <cellStyle name="Uwaga 3" xfId="50223" hidden="1"/>
    <cellStyle name="Uwaga 3" xfId="50224" hidden="1"/>
    <cellStyle name="Uwaga 3" xfId="50226" hidden="1"/>
    <cellStyle name="Uwaga 3" xfId="50238" hidden="1"/>
    <cellStyle name="Uwaga 3" xfId="50239" hidden="1"/>
    <cellStyle name="Uwaga 3" xfId="50241" hidden="1"/>
    <cellStyle name="Uwaga 3" xfId="50253" hidden="1"/>
    <cellStyle name="Uwaga 3" xfId="50255" hidden="1"/>
    <cellStyle name="Uwaga 3" xfId="50258" hidden="1"/>
    <cellStyle name="Uwaga 3" xfId="50268" hidden="1"/>
    <cellStyle name="Uwaga 3" xfId="50269" hidden="1"/>
    <cellStyle name="Uwaga 3" xfId="50271" hidden="1"/>
    <cellStyle name="Uwaga 3" xfId="50283" hidden="1"/>
    <cellStyle name="Uwaga 3" xfId="50284" hidden="1"/>
    <cellStyle name="Uwaga 3" xfId="50285" hidden="1"/>
    <cellStyle name="Uwaga 3" xfId="50299" hidden="1"/>
    <cellStyle name="Uwaga 3" xfId="50302" hidden="1"/>
    <cellStyle name="Uwaga 3" xfId="50306" hidden="1"/>
    <cellStyle name="Uwaga 3" xfId="50314" hidden="1"/>
    <cellStyle name="Uwaga 3" xfId="50317" hidden="1"/>
    <cellStyle name="Uwaga 3" xfId="50321" hidden="1"/>
    <cellStyle name="Uwaga 3" xfId="50329" hidden="1"/>
    <cellStyle name="Uwaga 3" xfId="50332" hidden="1"/>
    <cellStyle name="Uwaga 3" xfId="50336" hidden="1"/>
    <cellStyle name="Uwaga 3" xfId="50343" hidden="1"/>
    <cellStyle name="Uwaga 3" xfId="50344" hidden="1"/>
    <cellStyle name="Uwaga 3" xfId="50346" hidden="1"/>
    <cellStyle name="Uwaga 3" xfId="50359" hidden="1"/>
    <cellStyle name="Uwaga 3" xfId="50362" hidden="1"/>
    <cellStyle name="Uwaga 3" xfId="50365" hidden="1"/>
    <cellStyle name="Uwaga 3" xfId="50374" hidden="1"/>
    <cellStyle name="Uwaga 3" xfId="50377" hidden="1"/>
    <cellStyle name="Uwaga 3" xfId="50381" hidden="1"/>
    <cellStyle name="Uwaga 3" xfId="50389" hidden="1"/>
    <cellStyle name="Uwaga 3" xfId="50391" hidden="1"/>
    <cellStyle name="Uwaga 3" xfId="50394" hidden="1"/>
    <cellStyle name="Uwaga 3" xfId="50403" hidden="1"/>
    <cellStyle name="Uwaga 3" xfId="50404" hidden="1"/>
    <cellStyle name="Uwaga 3" xfId="50405" hidden="1"/>
    <cellStyle name="Uwaga 3" xfId="50418" hidden="1"/>
    <cellStyle name="Uwaga 3" xfId="50419" hidden="1"/>
    <cellStyle name="Uwaga 3" xfId="50421" hidden="1"/>
    <cellStyle name="Uwaga 3" xfId="50433" hidden="1"/>
    <cellStyle name="Uwaga 3" xfId="50434" hidden="1"/>
    <cellStyle name="Uwaga 3" xfId="50436" hidden="1"/>
    <cellStyle name="Uwaga 3" xfId="50448" hidden="1"/>
    <cellStyle name="Uwaga 3" xfId="50449" hidden="1"/>
    <cellStyle name="Uwaga 3" xfId="50451" hidden="1"/>
    <cellStyle name="Uwaga 3" xfId="50463" hidden="1"/>
    <cellStyle name="Uwaga 3" xfId="50464" hidden="1"/>
    <cellStyle name="Uwaga 3" xfId="50465" hidden="1"/>
    <cellStyle name="Uwaga 3" xfId="50479" hidden="1"/>
    <cellStyle name="Uwaga 3" xfId="50481" hidden="1"/>
    <cellStyle name="Uwaga 3" xfId="50484" hidden="1"/>
    <cellStyle name="Uwaga 3" xfId="50494" hidden="1"/>
    <cellStyle name="Uwaga 3" xfId="50497" hidden="1"/>
    <cellStyle name="Uwaga 3" xfId="50500" hidden="1"/>
    <cellStyle name="Uwaga 3" xfId="50509" hidden="1"/>
    <cellStyle name="Uwaga 3" xfId="50511" hidden="1"/>
    <cellStyle name="Uwaga 3" xfId="50514" hidden="1"/>
    <cellStyle name="Uwaga 3" xfId="50523" hidden="1"/>
    <cellStyle name="Uwaga 3" xfId="50524" hidden="1"/>
    <cellStyle name="Uwaga 3" xfId="50525" hidden="1"/>
    <cellStyle name="Uwaga 3" xfId="50538" hidden="1"/>
    <cellStyle name="Uwaga 3" xfId="50540" hidden="1"/>
    <cellStyle name="Uwaga 3" xfId="50542" hidden="1"/>
    <cellStyle name="Uwaga 3" xfId="50553" hidden="1"/>
    <cellStyle name="Uwaga 3" xfId="50555" hidden="1"/>
    <cellStyle name="Uwaga 3" xfId="50557" hidden="1"/>
    <cellStyle name="Uwaga 3" xfId="50568" hidden="1"/>
    <cellStyle name="Uwaga 3" xfId="50570" hidden="1"/>
    <cellStyle name="Uwaga 3" xfId="50572" hidden="1"/>
    <cellStyle name="Uwaga 3" xfId="50583" hidden="1"/>
    <cellStyle name="Uwaga 3" xfId="50584" hidden="1"/>
    <cellStyle name="Uwaga 3" xfId="50585" hidden="1"/>
    <cellStyle name="Uwaga 3" xfId="50598" hidden="1"/>
    <cellStyle name="Uwaga 3" xfId="50600" hidden="1"/>
    <cellStyle name="Uwaga 3" xfId="50602" hidden="1"/>
    <cellStyle name="Uwaga 3" xfId="50613" hidden="1"/>
    <cellStyle name="Uwaga 3" xfId="50615" hidden="1"/>
    <cellStyle name="Uwaga 3" xfId="50617" hidden="1"/>
    <cellStyle name="Uwaga 3" xfId="50628" hidden="1"/>
    <cellStyle name="Uwaga 3" xfId="50630" hidden="1"/>
    <cellStyle name="Uwaga 3" xfId="50631" hidden="1"/>
    <cellStyle name="Uwaga 3" xfId="50643" hidden="1"/>
    <cellStyle name="Uwaga 3" xfId="50644" hidden="1"/>
    <cellStyle name="Uwaga 3" xfId="50645" hidden="1"/>
    <cellStyle name="Uwaga 3" xfId="50658" hidden="1"/>
    <cellStyle name="Uwaga 3" xfId="50660" hidden="1"/>
    <cellStyle name="Uwaga 3" xfId="50662" hidden="1"/>
    <cellStyle name="Uwaga 3" xfId="50673" hidden="1"/>
    <cellStyle name="Uwaga 3" xfId="50675" hidden="1"/>
    <cellStyle name="Uwaga 3" xfId="50677" hidden="1"/>
    <cellStyle name="Uwaga 3" xfId="50688" hidden="1"/>
    <cellStyle name="Uwaga 3" xfId="50690" hidden="1"/>
    <cellStyle name="Uwaga 3" xfId="50692" hidden="1"/>
    <cellStyle name="Uwaga 3" xfId="50703" hidden="1"/>
    <cellStyle name="Uwaga 3" xfId="50704" hidden="1"/>
    <cellStyle name="Uwaga 3" xfId="50706" hidden="1"/>
    <cellStyle name="Uwaga 3" xfId="50717" hidden="1"/>
    <cellStyle name="Uwaga 3" xfId="50719" hidden="1"/>
    <cellStyle name="Uwaga 3" xfId="50720" hidden="1"/>
    <cellStyle name="Uwaga 3" xfId="50729" hidden="1"/>
    <cellStyle name="Uwaga 3" xfId="50732" hidden="1"/>
    <cellStyle name="Uwaga 3" xfId="50734" hidden="1"/>
    <cellStyle name="Uwaga 3" xfId="50745" hidden="1"/>
    <cellStyle name="Uwaga 3" xfId="50747" hidden="1"/>
    <cellStyle name="Uwaga 3" xfId="50749" hidden="1"/>
    <cellStyle name="Uwaga 3" xfId="50761" hidden="1"/>
    <cellStyle name="Uwaga 3" xfId="50763" hidden="1"/>
    <cellStyle name="Uwaga 3" xfId="50765" hidden="1"/>
    <cellStyle name="Uwaga 3" xfId="50773" hidden="1"/>
    <cellStyle name="Uwaga 3" xfId="50775" hidden="1"/>
    <cellStyle name="Uwaga 3" xfId="50778" hidden="1"/>
    <cellStyle name="Uwaga 3" xfId="50768" hidden="1"/>
    <cellStyle name="Uwaga 3" xfId="50767" hidden="1"/>
    <cellStyle name="Uwaga 3" xfId="50766" hidden="1"/>
    <cellStyle name="Uwaga 3" xfId="50753" hidden="1"/>
    <cellStyle name="Uwaga 3" xfId="50752" hidden="1"/>
    <cellStyle name="Uwaga 3" xfId="50751" hidden="1"/>
    <cellStyle name="Uwaga 3" xfId="50738" hidden="1"/>
    <cellStyle name="Uwaga 3" xfId="50737" hidden="1"/>
    <cellStyle name="Uwaga 3" xfId="50736" hidden="1"/>
    <cellStyle name="Uwaga 3" xfId="50723" hidden="1"/>
    <cellStyle name="Uwaga 3" xfId="50722" hidden="1"/>
    <cellStyle name="Uwaga 3" xfId="50721" hidden="1"/>
    <cellStyle name="Uwaga 3" xfId="50708" hidden="1"/>
    <cellStyle name="Uwaga 3" xfId="50707" hidden="1"/>
    <cellStyle name="Uwaga 3" xfId="50705" hidden="1"/>
    <cellStyle name="Uwaga 3" xfId="50694" hidden="1"/>
    <cellStyle name="Uwaga 3" xfId="50691" hidden="1"/>
    <cellStyle name="Uwaga 3" xfId="50689" hidden="1"/>
    <cellStyle name="Uwaga 3" xfId="50679" hidden="1"/>
    <cellStyle name="Uwaga 3" xfId="50676" hidden="1"/>
    <cellStyle name="Uwaga 3" xfId="50674" hidden="1"/>
    <cellStyle name="Uwaga 3" xfId="50664" hidden="1"/>
    <cellStyle name="Uwaga 3" xfId="50661" hidden="1"/>
    <cellStyle name="Uwaga 3" xfId="50659" hidden="1"/>
    <cellStyle name="Uwaga 3" xfId="50649" hidden="1"/>
    <cellStyle name="Uwaga 3" xfId="50647" hidden="1"/>
    <cellStyle name="Uwaga 3" xfId="50646" hidden="1"/>
    <cellStyle name="Uwaga 3" xfId="50634" hidden="1"/>
    <cellStyle name="Uwaga 3" xfId="50632" hidden="1"/>
    <cellStyle name="Uwaga 3" xfId="50629" hidden="1"/>
    <cellStyle name="Uwaga 3" xfId="50619" hidden="1"/>
    <cellStyle name="Uwaga 3" xfId="50616" hidden="1"/>
    <cellStyle name="Uwaga 3" xfId="50614" hidden="1"/>
    <cellStyle name="Uwaga 3" xfId="50604" hidden="1"/>
    <cellStyle name="Uwaga 3" xfId="50601" hidden="1"/>
    <cellStyle name="Uwaga 3" xfId="50599" hidden="1"/>
    <cellStyle name="Uwaga 3" xfId="50589" hidden="1"/>
    <cellStyle name="Uwaga 3" xfId="50587" hidden="1"/>
    <cellStyle name="Uwaga 3" xfId="50586" hidden="1"/>
    <cellStyle name="Uwaga 3" xfId="50574" hidden="1"/>
    <cellStyle name="Uwaga 3" xfId="50571" hidden="1"/>
    <cellStyle name="Uwaga 3" xfId="50569" hidden="1"/>
    <cellStyle name="Uwaga 3" xfId="50559" hidden="1"/>
    <cellStyle name="Uwaga 3" xfId="50556" hidden="1"/>
    <cellStyle name="Uwaga 3" xfId="50554" hidden="1"/>
    <cellStyle name="Uwaga 3" xfId="50544" hidden="1"/>
    <cellStyle name="Uwaga 3" xfId="50541" hidden="1"/>
    <cellStyle name="Uwaga 3" xfId="50539" hidden="1"/>
    <cellStyle name="Uwaga 3" xfId="50529" hidden="1"/>
    <cellStyle name="Uwaga 3" xfId="50527" hidden="1"/>
    <cellStyle name="Uwaga 3" xfId="50526" hidden="1"/>
    <cellStyle name="Uwaga 3" xfId="50513" hidden="1"/>
    <cellStyle name="Uwaga 3" xfId="50510" hidden="1"/>
    <cellStyle name="Uwaga 3" xfId="50508" hidden="1"/>
    <cellStyle name="Uwaga 3" xfId="50498" hidden="1"/>
    <cellStyle name="Uwaga 3" xfId="50495" hidden="1"/>
    <cellStyle name="Uwaga 3" xfId="50493" hidden="1"/>
    <cellStyle name="Uwaga 3" xfId="50483" hidden="1"/>
    <cellStyle name="Uwaga 3" xfId="50480" hidden="1"/>
    <cellStyle name="Uwaga 3" xfId="50478" hidden="1"/>
    <cellStyle name="Uwaga 3" xfId="50469" hidden="1"/>
    <cellStyle name="Uwaga 3" xfId="50467" hidden="1"/>
    <cellStyle name="Uwaga 3" xfId="50466" hidden="1"/>
    <cellStyle name="Uwaga 3" xfId="50454" hidden="1"/>
    <cellStyle name="Uwaga 3" xfId="50452" hidden="1"/>
    <cellStyle name="Uwaga 3" xfId="50450" hidden="1"/>
    <cellStyle name="Uwaga 3" xfId="50439" hidden="1"/>
    <cellStyle name="Uwaga 3" xfId="50437" hidden="1"/>
    <cellStyle name="Uwaga 3" xfId="50435" hidden="1"/>
    <cellStyle name="Uwaga 3" xfId="50424" hidden="1"/>
    <cellStyle name="Uwaga 3" xfId="50422" hidden="1"/>
    <cellStyle name="Uwaga 3" xfId="50420" hidden="1"/>
    <cellStyle name="Uwaga 3" xfId="50409" hidden="1"/>
    <cellStyle name="Uwaga 3" xfId="50407" hidden="1"/>
    <cellStyle name="Uwaga 3" xfId="50406" hidden="1"/>
    <cellStyle name="Uwaga 3" xfId="50393" hidden="1"/>
    <cellStyle name="Uwaga 3" xfId="50390" hidden="1"/>
    <cellStyle name="Uwaga 3" xfId="50388" hidden="1"/>
    <cellStyle name="Uwaga 3" xfId="50378" hidden="1"/>
    <cellStyle name="Uwaga 3" xfId="50375" hidden="1"/>
    <cellStyle name="Uwaga 3" xfId="50373" hidden="1"/>
    <cellStyle name="Uwaga 3" xfId="50363" hidden="1"/>
    <cellStyle name="Uwaga 3" xfId="50360" hidden="1"/>
    <cellStyle name="Uwaga 3" xfId="50358" hidden="1"/>
    <cellStyle name="Uwaga 3" xfId="50349" hidden="1"/>
    <cellStyle name="Uwaga 3" xfId="50347" hidden="1"/>
    <cellStyle name="Uwaga 3" xfId="50345" hidden="1"/>
    <cellStyle name="Uwaga 3" xfId="50333" hidden="1"/>
    <cellStyle name="Uwaga 3" xfId="50330" hidden="1"/>
    <cellStyle name="Uwaga 3" xfId="50328" hidden="1"/>
    <cellStyle name="Uwaga 3" xfId="50318" hidden="1"/>
    <cellStyle name="Uwaga 3" xfId="50315" hidden="1"/>
    <cellStyle name="Uwaga 3" xfId="50313" hidden="1"/>
    <cellStyle name="Uwaga 3" xfId="50303" hidden="1"/>
    <cellStyle name="Uwaga 3" xfId="50300" hidden="1"/>
    <cellStyle name="Uwaga 3" xfId="50298" hidden="1"/>
    <cellStyle name="Uwaga 3" xfId="50291" hidden="1"/>
    <cellStyle name="Uwaga 3" xfId="50288" hidden="1"/>
    <cellStyle name="Uwaga 3" xfId="50286" hidden="1"/>
    <cellStyle name="Uwaga 3" xfId="50276" hidden="1"/>
    <cellStyle name="Uwaga 3" xfId="50273" hidden="1"/>
    <cellStyle name="Uwaga 3" xfId="50270" hidden="1"/>
    <cellStyle name="Uwaga 3" xfId="50261" hidden="1"/>
    <cellStyle name="Uwaga 3" xfId="50257" hidden="1"/>
    <cellStyle name="Uwaga 3" xfId="50254" hidden="1"/>
    <cellStyle name="Uwaga 3" xfId="50246" hidden="1"/>
    <cellStyle name="Uwaga 3" xfId="50243" hidden="1"/>
    <cellStyle name="Uwaga 3" xfId="50240" hidden="1"/>
    <cellStyle name="Uwaga 3" xfId="50231" hidden="1"/>
    <cellStyle name="Uwaga 3" xfId="50228" hidden="1"/>
    <cellStyle name="Uwaga 3" xfId="50225" hidden="1"/>
    <cellStyle name="Uwaga 3" xfId="50215" hidden="1"/>
    <cellStyle name="Uwaga 3" xfId="50211" hidden="1"/>
    <cellStyle name="Uwaga 3" xfId="50208" hidden="1"/>
    <cellStyle name="Uwaga 3" xfId="50199" hidden="1"/>
    <cellStyle name="Uwaga 3" xfId="50195" hidden="1"/>
    <cellStyle name="Uwaga 3" xfId="50193" hidden="1"/>
    <cellStyle name="Uwaga 3" xfId="50185" hidden="1"/>
    <cellStyle name="Uwaga 3" xfId="50181" hidden="1"/>
    <cellStyle name="Uwaga 3" xfId="50178" hidden="1"/>
    <cellStyle name="Uwaga 3" xfId="50171" hidden="1"/>
    <cellStyle name="Uwaga 3" xfId="50168" hidden="1"/>
    <cellStyle name="Uwaga 3" xfId="50165" hidden="1"/>
    <cellStyle name="Uwaga 3" xfId="50156" hidden="1"/>
    <cellStyle name="Uwaga 3" xfId="50151" hidden="1"/>
    <cellStyle name="Uwaga 3" xfId="50148" hidden="1"/>
    <cellStyle name="Uwaga 3" xfId="50141" hidden="1"/>
    <cellStyle name="Uwaga 3" xfId="50136" hidden="1"/>
    <cellStyle name="Uwaga 3" xfId="50133" hidden="1"/>
    <cellStyle name="Uwaga 3" xfId="50126" hidden="1"/>
    <cellStyle name="Uwaga 3" xfId="50121" hidden="1"/>
    <cellStyle name="Uwaga 3" xfId="50118" hidden="1"/>
    <cellStyle name="Uwaga 3" xfId="50112" hidden="1"/>
    <cellStyle name="Uwaga 3" xfId="50108" hidden="1"/>
    <cellStyle name="Uwaga 3" xfId="50105" hidden="1"/>
    <cellStyle name="Uwaga 3" xfId="50097" hidden="1"/>
    <cellStyle name="Uwaga 3" xfId="50092" hidden="1"/>
    <cellStyle name="Uwaga 3" xfId="50088" hidden="1"/>
    <cellStyle name="Uwaga 3" xfId="50082" hidden="1"/>
    <cellStyle name="Uwaga 3" xfId="50077" hidden="1"/>
    <cellStyle name="Uwaga 3" xfId="50073" hidden="1"/>
    <cellStyle name="Uwaga 3" xfId="50067" hidden="1"/>
    <cellStyle name="Uwaga 3" xfId="50062" hidden="1"/>
    <cellStyle name="Uwaga 3" xfId="50058" hidden="1"/>
    <cellStyle name="Uwaga 3" xfId="50053" hidden="1"/>
    <cellStyle name="Uwaga 3" xfId="50049" hidden="1"/>
    <cellStyle name="Uwaga 3" xfId="50045" hidden="1"/>
    <cellStyle name="Uwaga 3" xfId="50037" hidden="1"/>
    <cellStyle name="Uwaga 3" xfId="50032" hidden="1"/>
    <cellStyle name="Uwaga 3" xfId="50028" hidden="1"/>
    <cellStyle name="Uwaga 3" xfId="50022" hidden="1"/>
    <cellStyle name="Uwaga 3" xfId="50017" hidden="1"/>
    <cellStyle name="Uwaga 3" xfId="50013" hidden="1"/>
    <cellStyle name="Uwaga 3" xfId="50007" hidden="1"/>
    <cellStyle name="Uwaga 3" xfId="50002" hidden="1"/>
    <cellStyle name="Uwaga 3" xfId="49998" hidden="1"/>
    <cellStyle name="Uwaga 3" xfId="49994" hidden="1"/>
    <cellStyle name="Uwaga 3" xfId="49989" hidden="1"/>
    <cellStyle name="Uwaga 3" xfId="49984" hidden="1"/>
    <cellStyle name="Uwaga 3" xfId="49979" hidden="1"/>
    <cellStyle name="Uwaga 3" xfId="49975" hidden="1"/>
    <cellStyle name="Uwaga 3" xfId="49971" hidden="1"/>
    <cellStyle name="Uwaga 3" xfId="49964" hidden="1"/>
    <cellStyle name="Uwaga 3" xfId="49960" hidden="1"/>
    <cellStyle name="Uwaga 3" xfId="49955" hidden="1"/>
    <cellStyle name="Uwaga 3" xfId="49949" hidden="1"/>
    <cellStyle name="Uwaga 3" xfId="49945" hidden="1"/>
    <cellStyle name="Uwaga 3" xfId="49940" hidden="1"/>
    <cellStyle name="Uwaga 3" xfId="49934" hidden="1"/>
    <cellStyle name="Uwaga 3" xfId="49930" hidden="1"/>
    <cellStyle name="Uwaga 3" xfId="49925" hidden="1"/>
    <cellStyle name="Uwaga 3" xfId="49919" hidden="1"/>
    <cellStyle name="Uwaga 3" xfId="49915" hidden="1"/>
    <cellStyle name="Uwaga 3" xfId="49911" hidden="1"/>
    <cellStyle name="Uwaga 3" xfId="50771" hidden="1"/>
    <cellStyle name="Uwaga 3" xfId="50770" hidden="1"/>
    <cellStyle name="Uwaga 3" xfId="50769" hidden="1"/>
    <cellStyle name="Uwaga 3" xfId="50756" hidden="1"/>
    <cellStyle name="Uwaga 3" xfId="50755" hidden="1"/>
    <cellStyle name="Uwaga 3" xfId="50754" hidden="1"/>
    <cellStyle name="Uwaga 3" xfId="50741" hidden="1"/>
    <cellStyle name="Uwaga 3" xfId="50740" hidden="1"/>
    <cellStyle name="Uwaga 3" xfId="50739" hidden="1"/>
    <cellStyle name="Uwaga 3" xfId="50726" hidden="1"/>
    <cellStyle name="Uwaga 3" xfId="50725" hidden="1"/>
    <cellStyle name="Uwaga 3" xfId="50724" hidden="1"/>
    <cellStyle name="Uwaga 3" xfId="50711" hidden="1"/>
    <cellStyle name="Uwaga 3" xfId="50710" hidden="1"/>
    <cellStyle name="Uwaga 3" xfId="50709" hidden="1"/>
    <cellStyle name="Uwaga 3" xfId="50697" hidden="1"/>
    <cellStyle name="Uwaga 3" xfId="50695" hidden="1"/>
    <cellStyle name="Uwaga 3" xfId="50693" hidden="1"/>
    <cellStyle name="Uwaga 3" xfId="50682" hidden="1"/>
    <cellStyle name="Uwaga 3" xfId="50680" hidden="1"/>
    <cellStyle name="Uwaga 3" xfId="50678" hidden="1"/>
    <cellStyle name="Uwaga 3" xfId="50667" hidden="1"/>
    <cellStyle name="Uwaga 3" xfId="50665" hidden="1"/>
    <cellStyle name="Uwaga 3" xfId="50663" hidden="1"/>
    <cellStyle name="Uwaga 3" xfId="50652" hidden="1"/>
    <cellStyle name="Uwaga 3" xfId="50650" hidden="1"/>
    <cellStyle name="Uwaga 3" xfId="50648" hidden="1"/>
    <cellStyle name="Uwaga 3" xfId="50637" hidden="1"/>
    <cellStyle name="Uwaga 3" xfId="50635" hidden="1"/>
    <cellStyle name="Uwaga 3" xfId="50633" hidden="1"/>
    <cellStyle name="Uwaga 3" xfId="50622" hidden="1"/>
    <cellStyle name="Uwaga 3" xfId="50620" hidden="1"/>
    <cellStyle name="Uwaga 3" xfId="50618" hidden="1"/>
    <cellStyle name="Uwaga 3" xfId="50607" hidden="1"/>
    <cellStyle name="Uwaga 3" xfId="50605" hidden="1"/>
    <cellStyle name="Uwaga 3" xfId="50603" hidden="1"/>
    <cellStyle name="Uwaga 3" xfId="50592" hidden="1"/>
    <cellStyle name="Uwaga 3" xfId="50590" hidden="1"/>
    <cellStyle name="Uwaga 3" xfId="50588" hidden="1"/>
    <cellStyle name="Uwaga 3" xfId="50577" hidden="1"/>
    <cellStyle name="Uwaga 3" xfId="50575" hidden="1"/>
    <cellStyle name="Uwaga 3" xfId="50573" hidden="1"/>
    <cellStyle name="Uwaga 3" xfId="50562" hidden="1"/>
    <cellStyle name="Uwaga 3" xfId="50560" hidden="1"/>
    <cellStyle name="Uwaga 3" xfId="50558" hidden="1"/>
    <cellStyle name="Uwaga 3" xfId="50547" hidden="1"/>
    <cellStyle name="Uwaga 3" xfId="50545" hidden="1"/>
    <cellStyle name="Uwaga 3" xfId="50543" hidden="1"/>
    <cellStyle name="Uwaga 3" xfId="50532" hidden="1"/>
    <cellStyle name="Uwaga 3" xfId="50530" hidden="1"/>
    <cellStyle name="Uwaga 3" xfId="50528" hidden="1"/>
    <cellStyle name="Uwaga 3" xfId="50517" hidden="1"/>
    <cellStyle name="Uwaga 3" xfId="50515" hidden="1"/>
    <cellStyle name="Uwaga 3" xfId="50512" hidden="1"/>
    <cellStyle name="Uwaga 3" xfId="50502" hidden="1"/>
    <cellStyle name="Uwaga 3" xfId="50499" hidden="1"/>
    <cellStyle name="Uwaga 3" xfId="50496" hidden="1"/>
    <cellStyle name="Uwaga 3" xfId="50487" hidden="1"/>
    <cellStyle name="Uwaga 3" xfId="50485" hidden="1"/>
    <cellStyle name="Uwaga 3" xfId="50482" hidden="1"/>
    <cellStyle name="Uwaga 3" xfId="50472" hidden="1"/>
    <cellStyle name="Uwaga 3" xfId="50470" hidden="1"/>
    <cellStyle name="Uwaga 3" xfId="50468" hidden="1"/>
    <cellStyle name="Uwaga 3" xfId="50457" hidden="1"/>
    <cellStyle name="Uwaga 3" xfId="50455" hidden="1"/>
    <cellStyle name="Uwaga 3" xfId="50453" hidden="1"/>
    <cellStyle name="Uwaga 3" xfId="50442" hidden="1"/>
    <cellStyle name="Uwaga 3" xfId="50440" hidden="1"/>
    <cellStyle name="Uwaga 3" xfId="50438" hidden="1"/>
    <cellStyle name="Uwaga 3" xfId="50427" hidden="1"/>
    <cellStyle name="Uwaga 3" xfId="50425" hidden="1"/>
    <cellStyle name="Uwaga 3" xfId="50423" hidden="1"/>
    <cellStyle name="Uwaga 3" xfId="50412" hidden="1"/>
    <cellStyle name="Uwaga 3" xfId="50410" hidden="1"/>
    <cellStyle name="Uwaga 3" xfId="50408" hidden="1"/>
    <cellStyle name="Uwaga 3" xfId="50397" hidden="1"/>
    <cellStyle name="Uwaga 3" xfId="50395" hidden="1"/>
    <cellStyle name="Uwaga 3" xfId="50392" hidden="1"/>
    <cellStyle name="Uwaga 3" xfId="50382" hidden="1"/>
    <cellStyle name="Uwaga 3" xfId="50379" hidden="1"/>
    <cellStyle name="Uwaga 3" xfId="50376" hidden="1"/>
    <cellStyle name="Uwaga 3" xfId="50367" hidden="1"/>
    <cellStyle name="Uwaga 3" xfId="50364" hidden="1"/>
    <cellStyle name="Uwaga 3" xfId="50361" hidden="1"/>
    <cellStyle name="Uwaga 3" xfId="50352" hidden="1"/>
    <cellStyle name="Uwaga 3" xfId="50350" hidden="1"/>
    <cellStyle name="Uwaga 3" xfId="50348" hidden="1"/>
    <cellStyle name="Uwaga 3" xfId="50337" hidden="1"/>
    <cellStyle name="Uwaga 3" xfId="50334" hidden="1"/>
    <cellStyle name="Uwaga 3" xfId="50331" hidden="1"/>
    <cellStyle name="Uwaga 3" xfId="50322" hidden="1"/>
    <cellStyle name="Uwaga 3" xfId="50319" hidden="1"/>
    <cellStyle name="Uwaga 3" xfId="50316" hidden="1"/>
    <cellStyle name="Uwaga 3" xfId="50307" hidden="1"/>
    <cellStyle name="Uwaga 3" xfId="50304" hidden="1"/>
    <cellStyle name="Uwaga 3" xfId="50301" hidden="1"/>
    <cellStyle name="Uwaga 3" xfId="50294" hidden="1"/>
    <cellStyle name="Uwaga 3" xfId="50290" hidden="1"/>
    <cellStyle name="Uwaga 3" xfId="50287" hidden="1"/>
    <cellStyle name="Uwaga 3" xfId="50279" hidden="1"/>
    <cellStyle name="Uwaga 3" xfId="50275" hidden="1"/>
    <cellStyle name="Uwaga 3" xfId="50272" hidden="1"/>
    <cellStyle name="Uwaga 3" xfId="50264" hidden="1"/>
    <cellStyle name="Uwaga 3" xfId="50260" hidden="1"/>
    <cellStyle name="Uwaga 3" xfId="50256" hidden="1"/>
    <cellStyle name="Uwaga 3" xfId="50249" hidden="1"/>
    <cellStyle name="Uwaga 3" xfId="50245" hidden="1"/>
    <cellStyle name="Uwaga 3" xfId="50242" hidden="1"/>
    <cellStyle name="Uwaga 3" xfId="50234" hidden="1"/>
    <cellStyle name="Uwaga 3" xfId="50230" hidden="1"/>
    <cellStyle name="Uwaga 3" xfId="50227" hidden="1"/>
    <cellStyle name="Uwaga 3" xfId="50218" hidden="1"/>
    <cellStyle name="Uwaga 3" xfId="50213" hidden="1"/>
    <cellStyle name="Uwaga 3" xfId="50209" hidden="1"/>
    <cellStyle name="Uwaga 3" xfId="50203" hidden="1"/>
    <cellStyle name="Uwaga 3" xfId="50198" hidden="1"/>
    <cellStyle name="Uwaga 3" xfId="50194" hidden="1"/>
    <cellStyle name="Uwaga 3" xfId="50188" hidden="1"/>
    <cellStyle name="Uwaga 3" xfId="50183" hidden="1"/>
    <cellStyle name="Uwaga 3" xfId="50179" hidden="1"/>
    <cellStyle name="Uwaga 3" xfId="50174" hidden="1"/>
    <cellStyle name="Uwaga 3" xfId="50170" hidden="1"/>
    <cellStyle name="Uwaga 3" xfId="50166" hidden="1"/>
    <cellStyle name="Uwaga 3" xfId="50159" hidden="1"/>
    <cellStyle name="Uwaga 3" xfId="50154" hidden="1"/>
    <cellStyle name="Uwaga 3" xfId="50150" hidden="1"/>
    <cellStyle name="Uwaga 3" xfId="50143" hidden="1"/>
    <cellStyle name="Uwaga 3" xfId="50138" hidden="1"/>
    <cellStyle name="Uwaga 3" xfId="50134" hidden="1"/>
    <cellStyle name="Uwaga 3" xfId="50129" hidden="1"/>
    <cellStyle name="Uwaga 3" xfId="50124" hidden="1"/>
    <cellStyle name="Uwaga 3" xfId="50120" hidden="1"/>
    <cellStyle name="Uwaga 3" xfId="50114" hidden="1"/>
    <cellStyle name="Uwaga 3" xfId="50110" hidden="1"/>
    <cellStyle name="Uwaga 3" xfId="50107" hidden="1"/>
    <cellStyle name="Uwaga 3" xfId="50100" hidden="1"/>
    <cellStyle name="Uwaga 3" xfId="50095" hidden="1"/>
    <cellStyle name="Uwaga 3" xfId="50090" hidden="1"/>
    <cellStyle name="Uwaga 3" xfId="50084" hidden="1"/>
    <cellStyle name="Uwaga 3" xfId="50079" hidden="1"/>
    <cellStyle name="Uwaga 3" xfId="50074" hidden="1"/>
    <cellStyle name="Uwaga 3" xfId="50069" hidden="1"/>
    <cellStyle name="Uwaga 3" xfId="50064" hidden="1"/>
    <cellStyle name="Uwaga 3" xfId="50059" hidden="1"/>
    <cellStyle name="Uwaga 3" xfId="50055" hidden="1"/>
    <cellStyle name="Uwaga 3" xfId="50051" hidden="1"/>
    <cellStyle name="Uwaga 3" xfId="50046" hidden="1"/>
    <cellStyle name="Uwaga 3" xfId="50039" hidden="1"/>
    <cellStyle name="Uwaga 3" xfId="50034" hidden="1"/>
    <cellStyle name="Uwaga 3" xfId="50029" hidden="1"/>
    <cellStyle name="Uwaga 3" xfId="50023" hidden="1"/>
    <cellStyle name="Uwaga 3" xfId="50018" hidden="1"/>
    <cellStyle name="Uwaga 3" xfId="50014" hidden="1"/>
    <cellStyle name="Uwaga 3" xfId="50009" hidden="1"/>
    <cellStyle name="Uwaga 3" xfId="50004" hidden="1"/>
    <cellStyle name="Uwaga 3" xfId="49999" hidden="1"/>
    <cellStyle name="Uwaga 3" xfId="49995" hidden="1"/>
    <cellStyle name="Uwaga 3" xfId="49990" hidden="1"/>
    <cellStyle name="Uwaga 3" xfId="49985" hidden="1"/>
    <cellStyle name="Uwaga 3" xfId="49980" hidden="1"/>
    <cellStyle name="Uwaga 3" xfId="49976" hidden="1"/>
    <cellStyle name="Uwaga 3" xfId="49972" hidden="1"/>
    <cellStyle name="Uwaga 3" xfId="49965" hidden="1"/>
    <cellStyle name="Uwaga 3" xfId="49961" hidden="1"/>
    <cellStyle name="Uwaga 3" xfId="49956" hidden="1"/>
    <cellStyle name="Uwaga 3" xfId="49950" hidden="1"/>
    <cellStyle name="Uwaga 3" xfId="49946" hidden="1"/>
    <cellStyle name="Uwaga 3" xfId="49941" hidden="1"/>
    <cellStyle name="Uwaga 3" xfId="49935" hidden="1"/>
    <cellStyle name="Uwaga 3" xfId="49931" hidden="1"/>
    <cellStyle name="Uwaga 3" xfId="49927" hidden="1"/>
    <cellStyle name="Uwaga 3" xfId="49920" hidden="1"/>
    <cellStyle name="Uwaga 3" xfId="49916" hidden="1"/>
    <cellStyle name="Uwaga 3" xfId="49912" hidden="1"/>
    <cellStyle name="Uwaga 3" xfId="50776" hidden="1"/>
    <cellStyle name="Uwaga 3" xfId="50774" hidden="1"/>
    <cellStyle name="Uwaga 3" xfId="50772" hidden="1"/>
    <cellStyle name="Uwaga 3" xfId="50759" hidden="1"/>
    <cellStyle name="Uwaga 3" xfId="50758" hidden="1"/>
    <cellStyle name="Uwaga 3" xfId="50757" hidden="1"/>
    <cellStyle name="Uwaga 3" xfId="50744" hidden="1"/>
    <cellStyle name="Uwaga 3" xfId="50743" hidden="1"/>
    <cellStyle name="Uwaga 3" xfId="50742" hidden="1"/>
    <cellStyle name="Uwaga 3" xfId="50730" hidden="1"/>
    <cellStyle name="Uwaga 3" xfId="50728" hidden="1"/>
    <cellStyle name="Uwaga 3" xfId="50727" hidden="1"/>
    <cellStyle name="Uwaga 3" xfId="50714" hidden="1"/>
    <cellStyle name="Uwaga 3" xfId="50713" hidden="1"/>
    <cellStyle name="Uwaga 3" xfId="50712" hidden="1"/>
    <cellStyle name="Uwaga 3" xfId="50700" hidden="1"/>
    <cellStyle name="Uwaga 3" xfId="50698" hidden="1"/>
    <cellStyle name="Uwaga 3" xfId="50696" hidden="1"/>
    <cellStyle name="Uwaga 3" xfId="50685" hidden="1"/>
    <cellStyle name="Uwaga 3" xfId="50683" hidden="1"/>
    <cellStyle name="Uwaga 3" xfId="50681" hidden="1"/>
    <cellStyle name="Uwaga 3" xfId="50670" hidden="1"/>
    <cellStyle name="Uwaga 3" xfId="50668" hidden="1"/>
    <cellStyle name="Uwaga 3" xfId="50666" hidden="1"/>
    <cellStyle name="Uwaga 3" xfId="50655" hidden="1"/>
    <cellStyle name="Uwaga 3" xfId="50653" hidden="1"/>
    <cellStyle name="Uwaga 3" xfId="50651" hidden="1"/>
    <cellStyle name="Uwaga 3" xfId="50640" hidden="1"/>
    <cellStyle name="Uwaga 3" xfId="50638" hidden="1"/>
    <cellStyle name="Uwaga 3" xfId="50636" hidden="1"/>
    <cellStyle name="Uwaga 3" xfId="50625" hidden="1"/>
    <cellStyle name="Uwaga 3" xfId="50623" hidden="1"/>
    <cellStyle name="Uwaga 3" xfId="50621" hidden="1"/>
    <cellStyle name="Uwaga 3" xfId="50610" hidden="1"/>
    <cellStyle name="Uwaga 3" xfId="50608" hidden="1"/>
    <cellStyle name="Uwaga 3" xfId="50606" hidden="1"/>
    <cellStyle name="Uwaga 3" xfId="50595" hidden="1"/>
    <cellStyle name="Uwaga 3" xfId="50593" hidden="1"/>
    <cellStyle name="Uwaga 3" xfId="50591" hidden="1"/>
    <cellStyle name="Uwaga 3" xfId="50580" hidden="1"/>
    <cellStyle name="Uwaga 3" xfId="50578" hidden="1"/>
    <cellStyle name="Uwaga 3" xfId="50576" hidden="1"/>
    <cellStyle name="Uwaga 3" xfId="50565" hidden="1"/>
    <cellStyle name="Uwaga 3" xfId="50563" hidden="1"/>
    <cellStyle name="Uwaga 3" xfId="50561" hidden="1"/>
    <cellStyle name="Uwaga 3" xfId="50550" hidden="1"/>
    <cellStyle name="Uwaga 3" xfId="50548" hidden="1"/>
    <cellStyle name="Uwaga 3" xfId="50546" hidden="1"/>
    <cellStyle name="Uwaga 3" xfId="50535" hidden="1"/>
    <cellStyle name="Uwaga 3" xfId="50533" hidden="1"/>
    <cellStyle name="Uwaga 3" xfId="50531" hidden="1"/>
    <cellStyle name="Uwaga 3" xfId="50520" hidden="1"/>
    <cellStyle name="Uwaga 3" xfId="50518" hidden="1"/>
    <cellStyle name="Uwaga 3" xfId="50516" hidden="1"/>
    <cellStyle name="Uwaga 3" xfId="50505" hidden="1"/>
    <cellStyle name="Uwaga 3" xfId="50503" hidden="1"/>
    <cellStyle name="Uwaga 3" xfId="50501" hidden="1"/>
    <cellStyle name="Uwaga 3" xfId="50490" hidden="1"/>
    <cellStyle name="Uwaga 3" xfId="50488" hidden="1"/>
    <cellStyle name="Uwaga 3" xfId="50486" hidden="1"/>
    <cellStyle name="Uwaga 3" xfId="50475" hidden="1"/>
    <cellStyle name="Uwaga 3" xfId="50473" hidden="1"/>
    <cellStyle name="Uwaga 3" xfId="50471" hidden="1"/>
    <cellStyle name="Uwaga 3" xfId="50460" hidden="1"/>
    <cellStyle name="Uwaga 3" xfId="50458" hidden="1"/>
    <cellStyle name="Uwaga 3" xfId="50456" hidden="1"/>
    <cellStyle name="Uwaga 3" xfId="50445" hidden="1"/>
    <cellStyle name="Uwaga 3" xfId="50443" hidden="1"/>
    <cellStyle name="Uwaga 3" xfId="50441" hidden="1"/>
    <cellStyle name="Uwaga 3" xfId="50430" hidden="1"/>
    <cellStyle name="Uwaga 3" xfId="50428" hidden="1"/>
    <cellStyle name="Uwaga 3" xfId="50426" hidden="1"/>
    <cellStyle name="Uwaga 3" xfId="50415" hidden="1"/>
    <cellStyle name="Uwaga 3" xfId="50413" hidden="1"/>
    <cellStyle name="Uwaga 3" xfId="50411" hidden="1"/>
    <cellStyle name="Uwaga 3" xfId="50400" hidden="1"/>
    <cellStyle name="Uwaga 3" xfId="50398" hidden="1"/>
    <cellStyle name="Uwaga 3" xfId="50396" hidden="1"/>
    <cellStyle name="Uwaga 3" xfId="50385" hidden="1"/>
    <cellStyle name="Uwaga 3" xfId="50383" hidden="1"/>
    <cellStyle name="Uwaga 3" xfId="50380" hidden="1"/>
    <cellStyle name="Uwaga 3" xfId="50370" hidden="1"/>
    <cellStyle name="Uwaga 3" xfId="50368" hidden="1"/>
    <cellStyle name="Uwaga 3" xfId="50366" hidden="1"/>
    <cellStyle name="Uwaga 3" xfId="50355" hidden="1"/>
    <cellStyle name="Uwaga 3" xfId="50353" hidden="1"/>
    <cellStyle name="Uwaga 3" xfId="50351" hidden="1"/>
    <cellStyle name="Uwaga 3" xfId="50340" hidden="1"/>
    <cellStyle name="Uwaga 3" xfId="50338" hidden="1"/>
    <cellStyle name="Uwaga 3" xfId="50335" hidden="1"/>
    <cellStyle name="Uwaga 3" xfId="50325" hidden="1"/>
    <cellStyle name="Uwaga 3" xfId="50323" hidden="1"/>
    <cellStyle name="Uwaga 3" xfId="50320" hidden="1"/>
    <cellStyle name="Uwaga 3" xfId="50310" hidden="1"/>
    <cellStyle name="Uwaga 3" xfId="50308" hidden="1"/>
    <cellStyle name="Uwaga 3" xfId="50305" hidden="1"/>
    <cellStyle name="Uwaga 3" xfId="50296" hidden="1"/>
    <cellStyle name="Uwaga 3" xfId="50293" hidden="1"/>
    <cellStyle name="Uwaga 3" xfId="50289" hidden="1"/>
    <cellStyle name="Uwaga 3" xfId="50281" hidden="1"/>
    <cellStyle name="Uwaga 3" xfId="50278" hidden="1"/>
    <cellStyle name="Uwaga 3" xfId="50274" hidden="1"/>
    <cellStyle name="Uwaga 3" xfId="50266" hidden="1"/>
    <cellStyle name="Uwaga 3" xfId="50263" hidden="1"/>
    <cellStyle name="Uwaga 3" xfId="50259" hidden="1"/>
    <cellStyle name="Uwaga 3" xfId="50251" hidden="1"/>
    <cellStyle name="Uwaga 3" xfId="50248" hidden="1"/>
    <cellStyle name="Uwaga 3" xfId="50244" hidden="1"/>
    <cellStyle name="Uwaga 3" xfId="50236" hidden="1"/>
    <cellStyle name="Uwaga 3" xfId="50233" hidden="1"/>
    <cellStyle name="Uwaga 3" xfId="50229" hidden="1"/>
    <cellStyle name="Uwaga 3" xfId="50221" hidden="1"/>
    <cellStyle name="Uwaga 3" xfId="50217" hidden="1"/>
    <cellStyle name="Uwaga 3" xfId="50212" hidden="1"/>
    <cellStyle name="Uwaga 3" xfId="50206" hidden="1"/>
    <cellStyle name="Uwaga 3" xfId="50202" hidden="1"/>
    <cellStyle name="Uwaga 3" xfId="50197" hidden="1"/>
    <cellStyle name="Uwaga 3" xfId="50191" hidden="1"/>
    <cellStyle name="Uwaga 3" xfId="50187" hidden="1"/>
    <cellStyle name="Uwaga 3" xfId="50182" hidden="1"/>
    <cellStyle name="Uwaga 3" xfId="50176" hidden="1"/>
    <cellStyle name="Uwaga 3" xfId="50173" hidden="1"/>
    <cellStyle name="Uwaga 3" xfId="50169" hidden="1"/>
    <cellStyle name="Uwaga 3" xfId="50161" hidden="1"/>
    <cellStyle name="Uwaga 3" xfId="50158" hidden="1"/>
    <cellStyle name="Uwaga 3" xfId="50153" hidden="1"/>
    <cellStyle name="Uwaga 3" xfId="50146" hidden="1"/>
    <cellStyle name="Uwaga 3" xfId="50142" hidden="1"/>
    <cellStyle name="Uwaga 3" xfId="50137" hidden="1"/>
    <cellStyle name="Uwaga 3" xfId="50131" hidden="1"/>
    <cellStyle name="Uwaga 3" xfId="50127" hidden="1"/>
    <cellStyle name="Uwaga 3" xfId="50122" hidden="1"/>
    <cellStyle name="Uwaga 3" xfId="50116" hidden="1"/>
    <cellStyle name="Uwaga 3" xfId="50113" hidden="1"/>
    <cellStyle name="Uwaga 3" xfId="50109" hidden="1"/>
    <cellStyle name="Uwaga 3" xfId="50101" hidden="1"/>
    <cellStyle name="Uwaga 3" xfId="50096" hidden="1"/>
    <cellStyle name="Uwaga 3" xfId="50091" hidden="1"/>
    <cellStyle name="Uwaga 3" xfId="50086" hidden="1"/>
    <cellStyle name="Uwaga 3" xfId="50081" hidden="1"/>
    <cellStyle name="Uwaga 3" xfId="50076" hidden="1"/>
    <cellStyle name="Uwaga 3" xfId="50071" hidden="1"/>
    <cellStyle name="Uwaga 3" xfId="50066" hidden="1"/>
    <cellStyle name="Uwaga 3" xfId="50061" hidden="1"/>
    <cellStyle name="Uwaga 3" xfId="50056" hidden="1"/>
    <cellStyle name="Uwaga 3" xfId="50052" hidden="1"/>
    <cellStyle name="Uwaga 3" xfId="50047" hidden="1"/>
    <cellStyle name="Uwaga 3" xfId="50040" hidden="1"/>
    <cellStyle name="Uwaga 3" xfId="50035" hidden="1"/>
    <cellStyle name="Uwaga 3" xfId="50030" hidden="1"/>
    <cellStyle name="Uwaga 3" xfId="50025" hidden="1"/>
    <cellStyle name="Uwaga 3" xfId="50020" hidden="1"/>
    <cellStyle name="Uwaga 3" xfId="50015" hidden="1"/>
    <cellStyle name="Uwaga 3" xfId="50010" hidden="1"/>
    <cellStyle name="Uwaga 3" xfId="50005" hidden="1"/>
    <cellStyle name="Uwaga 3" xfId="50000" hidden="1"/>
    <cellStyle name="Uwaga 3" xfId="49996" hidden="1"/>
    <cellStyle name="Uwaga 3" xfId="49991" hidden="1"/>
    <cellStyle name="Uwaga 3" xfId="49986" hidden="1"/>
    <cellStyle name="Uwaga 3" xfId="49981" hidden="1"/>
    <cellStyle name="Uwaga 3" xfId="49977" hidden="1"/>
    <cellStyle name="Uwaga 3" xfId="49973" hidden="1"/>
    <cellStyle name="Uwaga 3" xfId="49966" hidden="1"/>
    <cellStyle name="Uwaga 3" xfId="49962" hidden="1"/>
    <cellStyle name="Uwaga 3" xfId="49957" hidden="1"/>
    <cellStyle name="Uwaga 3" xfId="49951" hidden="1"/>
    <cellStyle name="Uwaga 3" xfId="49947" hidden="1"/>
    <cellStyle name="Uwaga 3" xfId="49942" hidden="1"/>
    <cellStyle name="Uwaga 3" xfId="49936" hidden="1"/>
    <cellStyle name="Uwaga 3" xfId="49932" hidden="1"/>
    <cellStyle name="Uwaga 3" xfId="49928" hidden="1"/>
    <cellStyle name="Uwaga 3" xfId="49921" hidden="1"/>
    <cellStyle name="Uwaga 3" xfId="49917" hidden="1"/>
    <cellStyle name="Uwaga 3" xfId="49913" hidden="1"/>
    <cellStyle name="Uwaga 3" xfId="50780" hidden="1"/>
    <cellStyle name="Uwaga 3" xfId="50779" hidden="1"/>
    <cellStyle name="Uwaga 3" xfId="50777" hidden="1"/>
    <cellStyle name="Uwaga 3" xfId="50764" hidden="1"/>
    <cellStyle name="Uwaga 3" xfId="50762" hidden="1"/>
    <cellStyle name="Uwaga 3" xfId="50760" hidden="1"/>
    <cellStyle name="Uwaga 3" xfId="50750" hidden="1"/>
    <cellStyle name="Uwaga 3" xfId="50748" hidden="1"/>
    <cellStyle name="Uwaga 3" xfId="50746" hidden="1"/>
    <cellStyle name="Uwaga 3" xfId="50735" hidden="1"/>
    <cellStyle name="Uwaga 3" xfId="50733" hidden="1"/>
    <cellStyle name="Uwaga 3" xfId="50731" hidden="1"/>
    <cellStyle name="Uwaga 3" xfId="50718" hidden="1"/>
    <cellStyle name="Uwaga 3" xfId="50716" hidden="1"/>
    <cellStyle name="Uwaga 3" xfId="50715" hidden="1"/>
    <cellStyle name="Uwaga 3" xfId="50702" hidden="1"/>
    <cellStyle name="Uwaga 3" xfId="50701" hidden="1"/>
    <cellStyle name="Uwaga 3" xfId="50699" hidden="1"/>
    <cellStyle name="Uwaga 3" xfId="50687" hidden="1"/>
    <cellStyle name="Uwaga 3" xfId="50686" hidden="1"/>
    <cellStyle name="Uwaga 3" xfId="50684" hidden="1"/>
    <cellStyle name="Uwaga 3" xfId="50672" hidden="1"/>
    <cellStyle name="Uwaga 3" xfId="50671" hidden="1"/>
    <cellStyle name="Uwaga 3" xfId="50669" hidden="1"/>
    <cellStyle name="Uwaga 3" xfId="50657" hidden="1"/>
    <cellStyle name="Uwaga 3" xfId="50656" hidden="1"/>
    <cellStyle name="Uwaga 3" xfId="50654" hidden="1"/>
    <cellStyle name="Uwaga 3" xfId="50642" hidden="1"/>
    <cellStyle name="Uwaga 3" xfId="50641" hidden="1"/>
    <cellStyle name="Uwaga 3" xfId="50639" hidden="1"/>
    <cellStyle name="Uwaga 3" xfId="50627" hidden="1"/>
    <cellStyle name="Uwaga 3" xfId="50626" hidden="1"/>
    <cellStyle name="Uwaga 3" xfId="50624" hidden="1"/>
    <cellStyle name="Uwaga 3" xfId="50612" hidden="1"/>
    <cellStyle name="Uwaga 3" xfId="50611" hidden="1"/>
    <cellStyle name="Uwaga 3" xfId="50609" hidden="1"/>
    <cellStyle name="Uwaga 3" xfId="50597" hidden="1"/>
    <cellStyle name="Uwaga 3" xfId="50596" hidden="1"/>
    <cellStyle name="Uwaga 3" xfId="50594" hidden="1"/>
    <cellStyle name="Uwaga 3" xfId="50582" hidden="1"/>
    <cellStyle name="Uwaga 3" xfId="50581" hidden="1"/>
    <cellStyle name="Uwaga 3" xfId="50579" hidden="1"/>
    <cellStyle name="Uwaga 3" xfId="50567" hidden="1"/>
    <cellStyle name="Uwaga 3" xfId="50566" hidden="1"/>
    <cellStyle name="Uwaga 3" xfId="50564" hidden="1"/>
    <cellStyle name="Uwaga 3" xfId="50552" hidden="1"/>
    <cellStyle name="Uwaga 3" xfId="50551" hidden="1"/>
    <cellStyle name="Uwaga 3" xfId="50549" hidden="1"/>
    <cellStyle name="Uwaga 3" xfId="50537" hidden="1"/>
    <cellStyle name="Uwaga 3" xfId="50536" hidden="1"/>
    <cellStyle name="Uwaga 3" xfId="50534" hidden="1"/>
    <cellStyle name="Uwaga 3" xfId="50522" hidden="1"/>
    <cellStyle name="Uwaga 3" xfId="50521" hidden="1"/>
    <cellStyle name="Uwaga 3" xfId="50519" hidden="1"/>
    <cellStyle name="Uwaga 3" xfId="50507" hidden="1"/>
    <cellStyle name="Uwaga 3" xfId="50506" hidden="1"/>
    <cellStyle name="Uwaga 3" xfId="50504" hidden="1"/>
    <cellStyle name="Uwaga 3" xfId="50492" hidden="1"/>
    <cellStyle name="Uwaga 3" xfId="50491" hidden="1"/>
    <cellStyle name="Uwaga 3" xfId="50489" hidden="1"/>
    <cellStyle name="Uwaga 3" xfId="50477" hidden="1"/>
    <cellStyle name="Uwaga 3" xfId="50476" hidden="1"/>
    <cellStyle name="Uwaga 3" xfId="50474" hidden="1"/>
    <cellStyle name="Uwaga 3" xfId="50462" hidden="1"/>
    <cellStyle name="Uwaga 3" xfId="50461" hidden="1"/>
    <cellStyle name="Uwaga 3" xfId="50459" hidden="1"/>
    <cellStyle name="Uwaga 3" xfId="50447" hidden="1"/>
    <cellStyle name="Uwaga 3" xfId="50446" hidden="1"/>
    <cellStyle name="Uwaga 3" xfId="50444" hidden="1"/>
    <cellStyle name="Uwaga 3" xfId="50432" hidden="1"/>
    <cellStyle name="Uwaga 3" xfId="50431" hidden="1"/>
    <cellStyle name="Uwaga 3" xfId="50429" hidden="1"/>
    <cellStyle name="Uwaga 3" xfId="50417" hidden="1"/>
    <cellStyle name="Uwaga 3" xfId="50416" hidden="1"/>
    <cellStyle name="Uwaga 3" xfId="50414" hidden="1"/>
    <cellStyle name="Uwaga 3" xfId="50402" hidden="1"/>
    <cellStyle name="Uwaga 3" xfId="50401" hidden="1"/>
    <cellStyle name="Uwaga 3" xfId="50399" hidden="1"/>
    <cellStyle name="Uwaga 3" xfId="50387" hidden="1"/>
    <cellStyle name="Uwaga 3" xfId="50386" hidden="1"/>
    <cellStyle name="Uwaga 3" xfId="50384" hidden="1"/>
    <cellStyle name="Uwaga 3" xfId="50372" hidden="1"/>
    <cellStyle name="Uwaga 3" xfId="50371" hidden="1"/>
    <cellStyle name="Uwaga 3" xfId="50369" hidden="1"/>
    <cellStyle name="Uwaga 3" xfId="50357" hidden="1"/>
    <cellStyle name="Uwaga 3" xfId="50356" hidden="1"/>
    <cellStyle name="Uwaga 3" xfId="50354" hidden="1"/>
    <cellStyle name="Uwaga 3" xfId="50342" hidden="1"/>
    <cellStyle name="Uwaga 3" xfId="50341" hidden="1"/>
    <cellStyle name="Uwaga 3" xfId="50339" hidden="1"/>
    <cellStyle name="Uwaga 3" xfId="50327" hidden="1"/>
    <cellStyle name="Uwaga 3" xfId="50326" hidden="1"/>
    <cellStyle name="Uwaga 3" xfId="50324" hidden="1"/>
    <cellStyle name="Uwaga 3" xfId="50312" hidden="1"/>
    <cellStyle name="Uwaga 3" xfId="50311" hidden="1"/>
    <cellStyle name="Uwaga 3" xfId="50309" hidden="1"/>
    <cellStyle name="Uwaga 3" xfId="50297" hidden="1"/>
    <cellStyle name="Uwaga 3" xfId="50295" hidden="1"/>
    <cellStyle name="Uwaga 3" xfId="50292" hidden="1"/>
    <cellStyle name="Uwaga 3" xfId="50282" hidden="1"/>
    <cellStyle name="Uwaga 3" xfId="50280" hidden="1"/>
    <cellStyle name="Uwaga 3" xfId="50277" hidden="1"/>
    <cellStyle name="Uwaga 3" xfId="50267" hidden="1"/>
    <cellStyle name="Uwaga 3" xfId="50265" hidden="1"/>
    <cellStyle name="Uwaga 3" xfId="50262" hidden="1"/>
    <cellStyle name="Uwaga 3" xfId="50252" hidden="1"/>
    <cellStyle name="Uwaga 3" xfId="50250" hidden="1"/>
    <cellStyle name="Uwaga 3" xfId="50247" hidden="1"/>
    <cellStyle name="Uwaga 3" xfId="50237" hidden="1"/>
    <cellStyle name="Uwaga 3" xfId="50235" hidden="1"/>
    <cellStyle name="Uwaga 3" xfId="50232" hidden="1"/>
    <cellStyle name="Uwaga 3" xfId="50222" hidden="1"/>
    <cellStyle name="Uwaga 3" xfId="50220" hidden="1"/>
    <cellStyle name="Uwaga 3" xfId="50216" hidden="1"/>
    <cellStyle name="Uwaga 3" xfId="50207" hidden="1"/>
    <cellStyle name="Uwaga 3" xfId="50204" hidden="1"/>
    <cellStyle name="Uwaga 3" xfId="50200" hidden="1"/>
    <cellStyle name="Uwaga 3" xfId="50192" hidden="1"/>
    <cellStyle name="Uwaga 3" xfId="50190" hidden="1"/>
    <cellStyle name="Uwaga 3" xfId="50186" hidden="1"/>
    <cellStyle name="Uwaga 3" xfId="50177" hidden="1"/>
    <cellStyle name="Uwaga 3" xfId="50175" hidden="1"/>
    <cellStyle name="Uwaga 3" xfId="50172" hidden="1"/>
    <cellStyle name="Uwaga 3" xfId="50162" hidden="1"/>
    <cellStyle name="Uwaga 3" xfId="50160" hidden="1"/>
    <cellStyle name="Uwaga 3" xfId="50155" hidden="1"/>
    <cellStyle name="Uwaga 3" xfId="50147" hidden="1"/>
    <cellStyle name="Uwaga 3" xfId="50145" hidden="1"/>
    <cellStyle name="Uwaga 3" xfId="50140" hidden="1"/>
    <cellStyle name="Uwaga 3" xfId="50132" hidden="1"/>
    <cellStyle name="Uwaga 3" xfId="50130" hidden="1"/>
    <cellStyle name="Uwaga 3" xfId="50125" hidden="1"/>
    <cellStyle name="Uwaga 3" xfId="50117" hidden="1"/>
    <cellStyle name="Uwaga 3" xfId="50115" hidden="1"/>
    <cellStyle name="Uwaga 3" xfId="50111" hidden="1"/>
    <cellStyle name="Uwaga 3" xfId="50102" hidden="1"/>
    <cellStyle name="Uwaga 3" xfId="50099" hidden="1"/>
    <cellStyle name="Uwaga 3" xfId="50094" hidden="1"/>
    <cellStyle name="Uwaga 3" xfId="50087" hidden="1"/>
    <cellStyle name="Uwaga 3" xfId="50083" hidden="1"/>
    <cellStyle name="Uwaga 3" xfId="50078" hidden="1"/>
    <cellStyle name="Uwaga 3" xfId="50072" hidden="1"/>
    <cellStyle name="Uwaga 3" xfId="50068" hidden="1"/>
    <cellStyle name="Uwaga 3" xfId="50063" hidden="1"/>
    <cellStyle name="Uwaga 3" xfId="50057" hidden="1"/>
    <cellStyle name="Uwaga 3" xfId="50054" hidden="1"/>
    <cellStyle name="Uwaga 3" xfId="50050" hidden="1"/>
    <cellStyle name="Uwaga 3" xfId="50041" hidden="1"/>
    <cellStyle name="Uwaga 3" xfId="50036" hidden="1"/>
    <cellStyle name="Uwaga 3" xfId="50031" hidden="1"/>
    <cellStyle name="Uwaga 3" xfId="50026" hidden="1"/>
    <cellStyle name="Uwaga 3" xfId="50021" hidden="1"/>
    <cellStyle name="Uwaga 3" xfId="50016" hidden="1"/>
    <cellStyle name="Uwaga 3" xfId="50011" hidden="1"/>
    <cellStyle name="Uwaga 3" xfId="50006" hidden="1"/>
    <cellStyle name="Uwaga 3" xfId="50001" hidden="1"/>
    <cellStyle name="Uwaga 3" xfId="49997" hidden="1"/>
    <cellStyle name="Uwaga 3" xfId="49992" hidden="1"/>
    <cellStyle name="Uwaga 3" xfId="49987" hidden="1"/>
    <cellStyle name="Uwaga 3" xfId="49982" hidden="1"/>
    <cellStyle name="Uwaga 3" xfId="49978" hidden="1"/>
    <cellStyle name="Uwaga 3" xfId="49974" hidden="1"/>
    <cellStyle name="Uwaga 3" xfId="49967" hidden="1"/>
    <cellStyle name="Uwaga 3" xfId="49963" hidden="1"/>
    <cellStyle name="Uwaga 3" xfId="49958" hidden="1"/>
    <cellStyle name="Uwaga 3" xfId="49952" hidden="1"/>
    <cellStyle name="Uwaga 3" xfId="49948" hidden="1"/>
    <cellStyle name="Uwaga 3" xfId="49943" hidden="1"/>
    <cellStyle name="Uwaga 3" xfId="49937" hidden="1"/>
    <cellStyle name="Uwaga 3" xfId="49933" hidden="1"/>
    <cellStyle name="Uwaga 3" xfId="49929" hidden="1"/>
    <cellStyle name="Uwaga 3" xfId="49922" hidden="1"/>
    <cellStyle name="Uwaga 3" xfId="49918" hidden="1"/>
    <cellStyle name="Uwaga 3" xfId="49914" hidden="1"/>
    <cellStyle name="Uwaga 3" xfId="50885" hidden="1"/>
    <cellStyle name="Uwaga 3" xfId="50886" hidden="1"/>
    <cellStyle name="Uwaga 3" xfId="50887" hidden="1"/>
    <cellStyle name="Uwaga 3" xfId="50888" hidden="1"/>
    <cellStyle name="Uwaga 3" xfId="50889" hidden="1"/>
    <cellStyle name="Uwaga 3" xfId="50890" hidden="1"/>
    <cellStyle name="Uwaga 3" xfId="50891" hidden="1"/>
    <cellStyle name="Uwaga 3" xfId="50892" hidden="1"/>
    <cellStyle name="Uwaga 3" xfId="50893" hidden="1"/>
    <cellStyle name="Uwaga 3" xfId="50894" hidden="1"/>
    <cellStyle name="Uwaga 3" xfId="50895" hidden="1"/>
    <cellStyle name="Uwaga 3" xfId="50896" hidden="1"/>
    <cellStyle name="Uwaga 3" xfId="50897" hidden="1"/>
    <cellStyle name="Uwaga 3" xfId="50898" hidden="1"/>
    <cellStyle name="Uwaga 3" xfId="50899" hidden="1"/>
    <cellStyle name="Uwaga 3" xfId="50900" hidden="1"/>
    <cellStyle name="Uwaga 3" xfId="50901" hidden="1"/>
    <cellStyle name="Uwaga 3" xfId="50902" hidden="1"/>
    <cellStyle name="Uwaga 3" xfId="50903" hidden="1"/>
    <cellStyle name="Uwaga 3" xfId="50904" hidden="1"/>
    <cellStyle name="Uwaga 3" xfId="50905" hidden="1"/>
    <cellStyle name="Uwaga 3" xfId="50906" hidden="1"/>
    <cellStyle name="Uwaga 3" xfId="50907" hidden="1"/>
    <cellStyle name="Uwaga 3" xfId="50908" hidden="1"/>
    <cellStyle name="Uwaga 3" xfId="50909" hidden="1"/>
    <cellStyle name="Uwaga 3" xfId="50910" hidden="1"/>
    <cellStyle name="Uwaga 3" xfId="50911" hidden="1"/>
    <cellStyle name="Uwaga 3" xfId="50912" hidden="1"/>
    <cellStyle name="Uwaga 3" xfId="50913" hidden="1"/>
    <cellStyle name="Uwaga 3" xfId="50914" hidden="1"/>
    <cellStyle name="Uwaga 3" xfId="50915" hidden="1"/>
    <cellStyle name="Uwaga 3" xfId="50916" hidden="1"/>
    <cellStyle name="Uwaga 3" xfId="50917" hidden="1"/>
    <cellStyle name="Uwaga 3" xfId="50918" hidden="1"/>
    <cellStyle name="Uwaga 3" xfId="50919" hidden="1"/>
    <cellStyle name="Uwaga 3" xfId="50920" hidden="1"/>
    <cellStyle name="Uwaga 3" xfId="50921" hidden="1"/>
    <cellStyle name="Uwaga 3" xfId="50922" hidden="1"/>
    <cellStyle name="Uwaga 3" xfId="50923" hidden="1"/>
    <cellStyle name="Uwaga 3" xfId="50924" hidden="1"/>
    <cellStyle name="Uwaga 3" xfId="50925" hidden="1"/>
    <cellStyle name="Uwaga 3" xfId="50926" hidden="1"/>
    <cellStyle name="Uwaga 3" xfId="50927" hidden="1"/>
    <cellStyle name="Uwaga 3" xfId="50928" hidden="1"/>
    <cellStyle name="Uwaga 3" xfId="50929" hidden="1"/>
    <cellStyle name="Uwaga 3" xfId="50930" hidden="1"/>
    <cellStyle name="Uwaga 3" xfId="50931" hidden="1"/>
    <cellStyle name="Uwaga 3" xfId="50932" hidden="1"/>
    <cellStyle name="Uwaga 3" xfId="50933" hidden="1"/>
    <cellStyle name="Uwaga 3" xfId="50934" hidden="1"/>
    <cellStyle name="Uwaga 3" xfId="50935" hidden="1"/>
    <cellStyle name="Uwaga 3" xfId="50936" hidden="1"/>
    <cellStyle name="Uwaga 3" xfId="50937" hidden="1"/>
    <cellStyle name="Uwaga 3" xfId="50938" hidden="1"/>
    <cellStyle name="Uwaga 3" xfId="50939" hidden="1"/>
    <cellStyle name="Uwaga 3" xfId="50940" hidden="1"/>
    <cellStyle name="Uwaga 3" xfId="50941" hidden="1"/>
    <cellStyle name="Uwaga 3" xfId="50942" hidden="1"/>
    <cellStyle name="Uwaga 3" xfId="50943" hidden="1"/>
    <cellStyle name="Uwaga 3" xfId="50944" hidden="1"/>
    <cellStyle name="Uwaga 3" xfId="50945" hidden="1"/>
    <cellStyle name="Uwaga 3" xfId="50946" hidden="1"/>
    <cellStyle name="Uwaga 3" xfId="50947" hidden="1"/>
    <cellStyle name="Uwaga 3" xfId="50948" hidden="1"/>
    <cellStyle name="Uwaga 3" xfId="50949" hidden="1"/>
    <cellStyle name="Uwaga 3" xfId="50950" hidden="1"/>
    <cellStyle name="Uwaga 3" xfId="50951" hidden="1"/>
    <cellStyle name="Uwaga 3" xfId="50952" hidden="1"/>
    <cellStyle name="Uwaga 3" xfId="50953" hidden="1"/>
    <cellStyle name="Uwaga 3" xfId="50954" hidden="1"/>
    <cellStyle name="Uwaga 3" xfId="50955" hidden="1"/>
    <cellStyle name="Uwaga 3" xfId="50956" hidden="1"/>
    <cellStyle name="Uwaga 3" xfId="50957" hidden="1"/>
    <cellStyle name="Uwaga 3" xfId="50958" hidden="1"/>
    <cellStyle name="Uwaga 3" xfId="50959" hidden="1"/>
    <cellStyle name="Uwaga 3" xfId="50960" hidden="1"/>
    <cellStyle name="Uwaga 3" xfId="50961" hidden="1"/>
    <cellStyle name="Uwaga 3" xfId="50962" hidden="1"/>
    <cellStyle name="Uwaga 3" xfId="50963" hidden="1"/>
    <cellStyle name="Uwaga 3" xfId="50964" hidden="1"/>
    <cellStyle name="Uwaga 3" xfId="50965" hidden="1"/>
    <cellStyle name="Uwaga 3" xfId="50966" hidden="1"/>
    <cellStyle name="Uwaga 3" xfId="50967" hidden="1"/>
    <cellStyle name="Uwaga 3" xfId="50968" hidden="1"/>
    <cellStyle name="Uwaga 3" xfId="50969" hidden="1"/>
    <cellStyle name="Uwaga 3" xfId="50970" hidden="1"/>
    <cellStyle name="Uwaga 3" xfId="50971" hidden="1"/>
    <cellStyle name="Uwaga 3" xfId="50972" hidden="1"/>
    <cellStyle name="Uwaga 3" xfId="50973" hidden="1"/>
    <cellStyle name="Uwaga 3" xfId="50974" hidden="1"/>
    <cellStyle name="Uwaga 3" xfId="50975" hidden="1"/>
    <cellStyle name="Uwaga 3" xfId="50976" hidden="1"/>
    <cellStyle name="Uwaga 3" xfId="50977" hidden="1"/>
    <cellStyle name="Uwaga 3" xfId="50978" hidden="1"/>
    <cellStyle name="Uwaga 3" xfId="50979" hidden="1"/>
    <cellStyle name="Uwaga 3" xfId="50980" hidden="1"/>
    <cellStyle name="Uwaga 3" xfId="50981" hidden="1"/>
    <cellStyle name="Uwaga 3" xfId="50982" hidden="1"/>
    <cellStyle name="Uwaga 3" xfId="50983" hidden="1"/>
    <cellStyle name="Uwaga 3" xfId="50984" hidden="1"/>
    <cellStyle name="Uwaga 3" xfId="50985" hidden="1"/>
    <cellStyle name="Uwaga 3" xfId="50986" hidden="1"/>
    <cellStyle name="Uwaga 3" xfId="50987" hidden="1"/>
    <cellStyle name="Uwaga 3" xfId="50988" hidden="1"/>
    <cellStyle name="Uwaga 3" xfId="50989" hidden="1"/>
    <cellStyle name="Uwaga 3" xfId="50990" hidden="1"/>
    <cellStyle name="Uwaga 3" xfId="50991" hidden="1"/>
    <cellStyle name="Uwaga 3" xfId="50992" hidden="1"/>
    <cellStyle name="Uwaga 3" xfId="50993" hidden="1"/>
    <cellStyle name="Uwaga 3" xfId="50994" hidden="1"/>
    <cellStyle name="Uwaga 3" xfId="50995" hidden="1"/>
    <cellStyle name="Uwaga 3" xfId="50996" hidden="1"/>
    <cellStyle name="Uwaga 3" xfId="50997" hidden="1"/>
    <cellStyle name="Uwaga 3" xfId="50998" hidden="1"/>
    <cellStyle name="Uwaga 3" xfId="50999" hidden="1"/>
    <cellStyle name="Uwaga 3" xfId="51000" hidden="1"/>
    <cellStyle name="Uwaga 3" xfId="51001" hidden="1"/>
    <cellStyle name="Uwaga 3" xfId="51002" hidden="1"/>
    <cellStyle name="Uwaga 3" xfId="51003" hidden="1"/>
    <cellStyle name="Uwaga 3" xfId="51004" hidden="1"/>
    <cellStyle name="Uwaga 3" xfId="51005" hidden="1"/>
    <cellStyle name="Uwaga 3" xfId="51006" hidden="1"/>
    <cellStyle name="Uwaga 3" xfId="51007" hidden="1"/>
    <cellStyle name="Uwaga 3" xfId="51008" hidden="1"/>
    <cellStyle name="Uwaga 3" xfId="51009" hidden="1"/>
    <cellStyle name="Uwaga 3" xfId="51010" hidden="1"/>
    <cellStyle name="Uwaga 3" xfId="51011" hidden="1"/>
    <cellStyle name="Uwaga 3" xfId="51012" hidden="1"/>
    <cellStyle name="Uwaga 3" xfId="51013" hidden="1"/>
    <cellStyle name="Uwaga 3" xfId="51014" hidden="1"/>
    <cellStyle name="Uwaga 3" xfId="51015" hidden="1"/>
    <cellStyle name="Uwaga 3" xfId="51016" hidden="1"/>
    <cellStyle name="Uwaga 3" xfId="51017" hidden="1"/>
    <cellStyle name="Uwaga 3" xfId="51018" hidden="1"/>
    <cellStyle name="Uwaga 3" xfId="51019" hidden="1"/>
    <cellStyle name="Uwaga 3" xfId="51020" hidden="1"/>
    <cellStyle name="Uwaga 3" xfId="51021" hidden="1"/>
    <cellStyle name="Uwaga 3" xfId="51022" hidden="1"/>
    <cellStyle name="Uwaga 3" xfId="51023" hidden="1"/>
    <cellStyle name="Uwaga 3" xfId="51024" hidden="1"/>
    <cellStyle name="Uwaga 3" xfId="51025" hidden="1"/>
    <cellStyle name="Uwaga 3" xfId="51026" hidden="1"/>
    <cellStyle name="Uwaga 3" xfId="51027" hidden="1"/>
    <cellStyle name="Uwaga 3" xfId="51028" hidden="1"/>
    <cellStyle name="Uwaga 3" xfId="51029" hidden="1"/>
    <cellStyle name="Uwaga 3" xfId="51030" hidden="1"/>
    <cellStyle name="Uwaga 3" xfId="51031" hidden="1"/>
    <cellStyle name="Uwaga 3" xfId="51032" hidden="1"/>
    <cellStyle name="Uwaga 3" xfId="51033" hidden="1"/>
    <cellStyle name="Uwaga 3" xfId="51034" hidden="1"/>
    <cellStyle name="Uwaga 3" xfId="51035" hidden="1"/>
    <cellStyle name="Uwaga 3" xfId="51036" hidden="1"/>
    <cellStyle name="Uwaga 3" xfId="51037" hidden="1"/>
    <cellStyle name="Uwaga 3" xfId="51038" hidden="1"/>
    <cellStyle name="Uwaga 3" xfId="51039" hidden="1"/>
    <cellStyle name="Uwaga 3" xfId="51040" hidden="1"/>
    <cellStyle name="Uwaga 3" xfId="51041" hidden="1"/>
    <cellStyle name="Uwaga 3" xfId="51042" hidden="1"/>
    <cellStyle name="Uwaga 3" xfId="51043" hidden="1"/>
    <cellStyle name="Uwaga 3" xfId="51044" hidden="1"/>
    <cellStyle name="Uwaga 3" xfId="51045" hidden="1"/>
    <cellStyle name="Uwaga 3" xfId="51046" hidden="1"/>
    <cellStyle name="Uwaga 3" xfId="51047" hidden="1"/>
    <cellStyle name="Uwaga 3" xfId="51048" hidden="1"/>
    <cellStyle name="Uwaga 3" xfId="51049" hidden="1"/>
    <cellStyle name="Uwaga 3" xfId="51050" hidden="1"/>
    <cellStyle name="Uwaga 3" xfId="51051" hidden="1"/>
    <cellStyle name="Uwaga 3" xfId="51052" hidden="1"/>
    <cellStyle name="Uwaga 3" xfId="51053" hidden="1"/>
    <cellStyle name="Uwaga 3" xfId="51054" hidden="1"/>
    <cellStyle name="Uwaga 3" xfId="51055" hidden="1"/>
    <cellStyle name="Uwaga 3" xfId="51056" hidden="1"/>
    <cellStyle name="Uwaga 3" xfId="51057" hidden="1"/>
    <cellStyle name="Uwaga 3" xfId="51058" hidden="1"/>
    <cellStyle name="Uwaga 3" xfId="51078" hidden="1"/>
    <cellStyle name="Uwaga 3" xfId="51079" hidden="1"/>
    <cellStyle name="Uwaga 3" xfId="51081" hidden="1"/>
    <cellStyle name="Uwaga 3" xfId="51093" hidden="1"/>
    <cellStyle name="Uwaga 3" xfId="51094" hidden="1"/>
    <cellStyle name="Uwaga 3" xfId="51099" hidden="1"/>
    <cellStyle name="Uwaga 3" xfId="51108" hidden="1"/>
    <cellStyle name="Uwaga 3" xfId="51109" hidden="1"/>
    <cellStyle name="Uwaga 3" xfId="51114" hidden="1"/>
    <cellStyle name="Uwaga 3" xfId="51123" hidden="1"/>
    <cellStyle name="Uwaga 3" xfId="51124" hidden="1"/>
    <cellStyle name="Uwaga 3" xfId="51125" hidden="1"/>
    <cellStyle name="Uwaga 3" xfId="51138" hidden="1"/>
    <cellStyle name="Uwaga 3" xfId="51143" hidden="1"/>
    <cellStyle name="Uwaga 3" xfId="51148" hidden="1"/>
    <cellStyle name="Uwaga 3" xfId="51158" hidden="1"/>
    <cellStyle name="Uwaga 3" xfId="51163" hidden="1"/>
    <cellStyle name="Uwaga 3" xfId="51167" hidden="1"/>
    <cellStyle name="Uwaga 3" xfId="51174" hidden="1"/>
    <cellStyle name="Uwaga 3" xfId="51179" hidden="1"/>
    <cellStyle name="Uwaga 3" xfId="51182" hidden="1"/>
    <cellStyle name="Uwaga 3" xfId="51188" hidden="1"/>
    <cellStyle name="Uwaga 3" xfId="51193" hidden="1"/>
    <cellStyle name="Uwaga 3" xfId="51197" hidden="1"/>
    <cellStyle name="Uwaga 3" xfId="51198" hidden="1"/>
    <cellStyle name="Uwaga 3" xfId="51199" hidden="1"/>
    <cellStyle name="Uwaga 3" xfId="51203" hidden="1"/>
    <cellStyle name="Uwaga 3" xfId="51215" hidden="1"/>
    <cellStyle name="Uwaga 3" xfId="51220" hidden="1"/>
    <cellStyle name="Uwaga 3" xfId="51225" hidden="1"/>
    <cellStyle name="Uwaga 3" xfId="51230" hidden="1"/>
    <cellStyle name="Uwaga 3" xfId="51235" hidden="1"/>
    <cellStyle name="Uwaga 3" xfId="51240" hidden="1"/>
    <cellStyle name="Uwaga 3" xfId="51244" hidden="1"/>
    <cellStyle name="Uwaga 3" xfId="51248" hidden="1"/>
    <cellStyle name="Uwaga 3" xfId="51253" hidden="1"/>
    <cellStyle name="Uwaga 3" xfId="51258" hidden="1"/>
    <cellStyle name="Uwaga 3" xfId="51259" hidden="1"/>
    <cellStyle name="Uwaga 3" xfId="51261" hidden="1"/>
    <cellStyle name="Uwaga 3" xfId="51274" hidden="1"/>
    <cellStyle name="Uwaga 3" xfId="51278" hidden="1"/>
    <cellStyle name="Uwaga 3" xfId="51283" hidden="1"/>
    <cellStyle name="Uwaga 3" xfId="51290" hidden="1"/>
    <cellStyle name="Uwaga 3" xfId="51294" hidden="1"/>
    <cellStyle name="Uwaga 3" xfId="51299" hidden="1"/>
    <cellStyle name="Uwaga 3" xfId="51304" hidden="1"/>
    <cellStyle name="Uwaga 3" xfId="51307" hidden="1"/>
    <cellStyle name="Uwaga 3" xfId="51312" hidden="1"/>
    <cellStyle name="Uwaga 3" xfId="51318" hidden="1"/>
    <cellStyle name="Uwaga 3" xfId="51319" hidden="1"/>
    <cellStyle name="Uwaga 3" xfId="51322" hidden="1"/>
    <cellStyle name="Uwaga 3" xfId="51335" hidden="1"/>
    <cellStyle name="Uwaga 3" xfId="51339" hidden="1"/>
    <cellStyle name="Uwaga 3" xfId="51344" hidden="1"/>
    <cellStyle name="Uwaga 3" xfId="51351" hidden="1"/>
    <cellStyle name="Uwaga 3" xfId="51356" hidden="1"/>
    <cellStyle name="Uwaga 3" xfId="51360" hidden="1"/>
    <cellStyle name="Uwaga 3" xfId="51365" hidden="1"/>
    <cellStyle name="Uwaga 3" xfId="51369" hidden="1"/>
    <cellStyle name="Uwaga 3" xfId="51374" hidden="1"/>
    <cellStyle name="Uwaga 3" xfId="51378" hidden="1"/>
    <cellStyle name="Uwaga 3" xfId="51379" hidden="1"/>
    <cellStyle name="Uwaga 3" xfId="51381" hidden="1"/>
    <cellStyle name="Uwaga 3" xfId="51393" hidden="1"/>
    <cellStyle name="Uwaga 3" xfId="51394" hidden="1"/>
    <cellStyle name="Uwaga 3" xfId="51396" hidden="1"/>
    <cellStyle name="Uwaga 3" xfId="51408" hidden="1"/>
    <cellStyle name="Uwaga 3" xfId="51410" hidden="1"/>
    <cellStyle name="Uwaga 3" xfId="51413" hidden="1"/>
    <cellStyle name="Uwaga 3" xfId="51423" hidden="1"/>
    <cellStyle name="Uwaga 3" xfId="51424" hidden="1"/>
    <cellStyle name="Uwaga 3" xfId="51426" hidden="1"/>
    <cellStyle name="Uwaga 3" xfId="51438" hidden="1"/>
    <cellStyle name="Uwaga 3" xfId="51439" hidden="1"/>
    <cellStyle name="Uwaga 3" xfId="51440" hidden="1"/>
    <cellStyle name="Uwaga 3" xfId="51454" hidden="1"/>
    <cellStyle name="Uwaga 3" xfId="51457" hidden="1"/>
    <cellStyle name="Uwaga 3" xfId="51461" hidden="1"/>
    <cellStyle name="Uwaga 3" xfId="51469" hidden="1"/>
    <cellStyle name="Uwaga 3" xfId="51472" hidden="1"/>
    <cellStyle name="Uwaga 3" xfId="51476" hidden="1"/>
    <cellStyle name="Uwaga 3" xfId="51484" hidden="1"/>
    <cellStyle name="Uwaga 3" xfId="51487" hidden="1"/>
    <cellStyle name="Uwaga 3" xfId="51491" hidden="1"/>
    <cellStyle name="Uwaga 3" xfId="51498" hidden="1"/>
    <cellStyle name="Uwaga 3" xfId="51499" hidden="1"/>
    <cellStyle name="Uwaga 3" xfId="51501" hidden="1"/>
    <cellStyle name="Uwaga 3" xfId="51514" hidden="1"/>
    <cellStyle name="Uwaga 3" xfId="51517" hidden="1"/>
    <cellStyle name="Uwaga 3" xfId="51520" hidden="1"/>
    <cellStyle name="Uwaga 3" xfId="51529" hidden="1"/>
    <cellStyle name="Uwaga 3" xfId="51532" hidden="1"/>
    <cellStyle name="Uwaga 3" xfId="51536" hidden="1"/>
    <cellStyle name="Uwaga 3" xfId="51544" hidden="1"/>
    <cellStyle name="Uwaga 3" xfId="51546" hidden="1"/>
    <cellStyle name="Uwaga 3" xfId="51549" hidden="1"/>
    <cellStyle name="Uwaga 3" xfId="51558" hidden="1"/>
    <cellStyle name="Uwaga 3" xfId="51559" hidden="1"/>
    <cellStyle name="Uwaga 3" xfId="51560" hidden="1"/>
    <cellStyle name="Uwaga 3" xfId="51573" hidden="1"/>
    <cellStyle name="Uwaga 3" xfId="51574" hidden="1"/>
    <cellStyle name="Uwaga 3" xfId="51576" hidden="1"/>
    <cellStyle name="Uwaga 3" xfId="51588" hidden="1"/>
    <cellStyle name="Uwaga 3" xfId="51589" hidden="1"/>
    <cellStyle name="Uwaga 3" xfId="51591" hidden="1"/>
    <cellStyle name="Uwaga 3" xfId="51603" hidden="1"/>
    <cellStyle name="Uwaga 3" xfId="51604" hidden="1"/>
    <cellStyle name="Uwaga 3" xfId="51606" hidden="1"/>
    <cellStyle name="Uwaga 3" xfId="51618" hidden="1"/>
    <cellStyle name="Uwaga 3" xfId="51619" hidden="1"/>
    <cellStyle name="Uwaga 3" xfId="51620" hidden="1"/>
    <cellStyle name="Uwaga 3" xfId="51634" hidden="1"/>
    <cellStyle name="Uwaga 3" xfId="51636" hidden="1"/>
    <cellStyle name="Uwaga 3" xfId="51639" hidden="1"/>
    <cellStyle name="Uwaga 3" xfId="51649" hidden="1"/>
    <cellStyle name="Uwaga 3" xfId="51652" hidden="1"/>
    <cellStyle name="Uwaga 3" xfId="51655" hidden="1"/>
    <cellStyle name="Uwaga 3" xfId="51664" hidden="1"/>
    <cellStyle name="Uwaga 3" xfId="51666" hidden="1"/>
    <cellStyle name="Uwaga 3" xfId="51669" hidden="1"/>
    <cellStyle name="Uwaga 3" xfId="51678" hidden="1"/>
    <cellStyle name="Uwaga 3" xfId="51679" hidden="1"/>
    <cellStyle name="Uwaga 3" xfId="51680" hidden="1"/>
    <cellStyle name="Uwaga 3" xfId="51693" hidden="1"/>
    <cellStyle name="Uwaga 3" xfId="51695" hidden="1"/>
    <cellStyle name="Uwaga 3" xfId="51697" hidden="1"/>
    <cellStyle name="Uwaga 3" xfId="51708" hidden="1"/>
    <cellStyle name="Uwaga 3" xfId="51710" hidden="1"/>
    <cellStyle name="Uwaga 3" xfId="51712" hidden="1"/>
    <cellStyle name="Uwaga 3" xfId="51723" hidden="1"/>
    <cellStyle name="Uwaga 3" xfId="51725" hidden="1"/>
    <cellStyle name="Uwaga 3" xfId="51727" hidden="1"/>
    <cellStyle name="Uwaga 3" xfId="51738" hidden="1"/>
    <cellStyle name="Uwaga 3" xfId="51739" hidden="1"/>
    <cellStyle name="Uwaga 3" xfId="51740" hidden="1"/>
    <cellStyle name="Uwaga 3" xfId="51753" hidden="1"/>
    <cellStyle name="Uwaga 3" xfId="51755" hidden="1"/>
    <cellStyle name="Uwaga 3" xfId="51757" hidden="1"/>
    <cellStyle name="Uwaga 3" xfId="51768" hidden="1"/>
    <cellStyle name="Uwaga 3" xfId="51770" hidden="1"/>
    <cellStyle name="Uwaga 3" xfId="51772" hidden="1"/>
    <cellStyle name="Uwaga 3" xfId="51783" hidden="1"/>
    <cellStyle name="Uwaga 3" xfId="51785" hidden="1"/>
    <cellStyle name="Uwaga 3" xfId="51786" hidden="1"/>
    <cellStyle name="Uwaga 3" xfId="51798" hidden="1"/>
    <cellStyle name="Uwaga 3" xfId="51799" hidden="1"/>
    <cellStyle name="Uwaga 3" xfId="51800" hidden="1"/>
    <cellStyle name="Uwaga 3" xfId="51813" hidden="1"/>
    <cellStyle name="Uwaga 3" xfId="51815" hidden="1"/>
    <cellStyle name="Uwaga 3" xfId="51817" hidden="1"/>
    <cellStyle name="Uwaga 3" xfId="51828" hidden="1"/>
    <cellStyle name="Uwaga 3" xfId="51830" hidden="1"/>
    <cellStyle name="Uwaga 3" xfId="51832" hidden="1"/>
    <cellStyle name="Uwaga 3" xfId="51843" hidden="1"/>
    <cellStyle name="Uwaga 3" xfId="51845" hidden="1"/>
    <cellStyle name="Uwaga 3" xfId="51847" hidden="1"/>
    <cellStyle name="Uwaga 3" xfId="51858" hidden="1"/>
    <cellStyle name="Uwaga 3" xfId="51859" hidden="1"/>
    <cellStyle name="Uwaga 3" xfId="51861" hidden="1"/>
    <cellStyle name="Uwaga 3" xfId="51872" hidden="1"/>
    <cellStyle name="Uwaga 3" xfId="51874" hidden="1"/>
    <cellStyle name="Uwaga 3" xfId="51875" hidden="1"/>
    <cellStyle name="Uwaga 3" xfId="51884" hidden="1"/>
    <cellStyle name="Uwaga 3" xfId="51887" hidden="1"/>
    <cellStyle name="Uwaga 3" xfId="51889" hidden="1"/>
    <cellStyle name="Uwaga 3" xfId="51900" hidden="1"/>
    <cellStyle name="Uwaga 3" xfId="51902" hidden="1"/>
    <cellStyle name="Uwaga 3" xfId="51904" hidden="1"/>
    <cellStyle name="Uwaga 3" xfId="51916" hidden="1"/>
    <cellStyle name="Uwaga 3" xfId="51918" hidden="1"/>
    <cellStyle name="Uwaga 3" xfId="51920" hidden="1"/>
    <cellStyle name="Uwaga 3" xfId="51928" hidden="1"/>
    <cellStyle name="Uwaga 3" xfId="51930" hidden="1"/>
    <cellStyle name="Uwaga 3" xfId="51933" hidden="1"/>
    <cellStyle name="Uwaga 3" xfId="51923" hidden="1"/>
    <cellStyle name="Uwaga 3" xfId="51922" hidden="1"/>
    <cellStyle name="Uwaga 3" xfId="51921" hidden="1"/>
    <cellStyle name="Uwaga 3" xfId="51908" hidden="1"/>
    <cellStyle name="Uwaga 3" xfId="51907" hidden="1"/>
    <cellStyle name="Uwaga 3" xfId="51906" hidden="1"/>
    <cellStyle name="Uwaga 3" xfId="51893" hidden="1"/>
    <cellStyle name="Uwaga 3" xfId="51892" hidden="1"/>
    <cellStyle name="Uwaga 3" xfId="51891" hidden="1"/>
    <cellStyle name="Uwaga 3" xfId="51878" hidden="1"/>
    <cellStyle name="Uwaga 3" xfId="51877" hidden="1"/>
    <cellStyle name="Uwaga 3" xfId="51876" hidden="1"/>
    <cellStyle name="Uwaga 3" xfId="51863" hidden="1"/>
    <cellStyle name="Uwaga 3" xfId="51862" hidden="1"/>
    <cellStyle name="Uwaga 3" xfId="51860" hidden="1"/>
    <cellStyle name="Uwaga 3" xfId="51849" hidden="1"/>
    <cellStyle name="Uwaga 3" xfId="51846" hidden="1"/>
    <cellStyle name="Uwaga 3" xfId="51844" hidden="1"/>
    <cellStyle name="Uwaga 3" xfId="51834" hidden="1"/>
    <cellStyle name="Uwaga 3" xfId="51831" hidden="1"/>
    <cellStyle name="Uwaga 3" xfId="51829" hidden="1"/>
    <cellStyle name="Uwaga 3" xfId="51819" hidden="1"/>
    <cellStyle name="Uwaga 3" xfId="51816" hidden="1"/>
    <cellStyle name="Uwaga 3" xfId="51814" hidden="1"/>
    <cellStyle name="Uwaga 3" xfId="51804" hidden="1"/>
    <cellStyle name="Uwaga 3" xfId="51802" hidden="1"/>
    <cellStyle name="Uwaga 3" xfId="51801" hidden="1"/>
    <cellStyle name="Uwaga 3" xfId="51789" hidden="1"/>
    <cellStyle name="Uwaga 3" xfId="51787" hidden="1"/>
    <cellStyle name="Uwaga 3" xfId="51784" hidden="1"/>
    <cellStyle name="Uwaga 3" xfId="51774" hidden="1"/>
    <cellStyle name="Uwaga 3" xfId="51771" hidden="1"/>
    <cellStyle name="Uwaga 3" xfId="51769" hidden="1"/>
    <cellStyle name="Uwaga 3" xfId="51759" hidden="1"/>
    <cellStyle name="Uwaga 3" xfId="51756" hidden="1"/>
    <cellStyle name="Uwaga 3" xfId="51754" hidden="1"/>
    <cellStyle name="Uwaga 3" xfId="51744" hidden="1"/>
    <cellStyle name="Uwaga 3" xfId="51742" hidden="1"/>
    <cellStyle name="Uwaga 3" xfId="51741" hidden="1"/>
    <cellStyle name="Uwaga 3" xfId="51729" hidden="1"/>
    <cellStyle name="Uwaga 3" xfId="51726" hidden="1"/>
    <cellStyle name="Uwaga 3" xfId="51724" hidden="1"/>
    <cellStyle name="Uwaga 3" xfId="51714" hidden="1"/>
    <cellStyle name="Uwaga 3" xfId="51711" hidden="1"/>
    <cellStyle name="Uwaga 3" xfId="51709" hidden="1"/>
    <cellStyle name="Uwaga 3" xfId="51699" hidden="1"/>
    <cellStyle name="Uwaga 3" xfId="51696" hidden="1"/>
    <cellStyle name="Uwaga 3" xfId="51694" hidden="1"/>
    <cellStyle name="Uwaga 3" xfId="51684" hidden="1"/>
    <cellStyle name="Uwaga 3" xfId="51682" hidden="1"/>
    <cellStyle name="Uwaga 3" xfId="51681" hidden="1"/>
    <cellStyle name="Uwaga 3" xfId="51668" hidden="1"/>
    <cellStyle name="Uwaga 3" xfId="51665" hidden="1"/>
    <cellStyle name="Uwaga 3" xfId="51663" hidden="1"/>
    <cellStyle name="Uwaga 3" xfId="51653" hidden="1"/>
    <cellStyle name="Uwaga 3" xfId="51650" hidden="1"/>
    <cellStyle name="Uwaga 3" xfId="51648" hidden="1"/>
    <cellStyle name="Uwaga 3" xfId="51638" hidden="1"/>
    <cellStyle name="Uwaga 3" xfId="51635" hidden="1"/>
    <cellStyle name="Uwaga 3" xfId="51633" hidden="1"/>
    <cellStyle name="Uwaga 3" xfId="51624" hidden="1"/>
    <cellStyle name="Uwaga 3" xfId="51622" hidden="1"/>
    <cellStyle name="Uwaga 3" xfId="51621" hidden="1"/>
    <cellStyle name="Uwaga 3" xfId="51609" hidden="1"/>
    <cellStyle name="Uwaga 3" xfId="51607" hidden="1"/>
    <cellStyle name="Uwaga 3" xfId="51605" hidden="1"/>
    <cellStyle name="Uwaga 3" xfId="51594" hidden="1"/>
    <cellStyle name="Uwaga 3" xfId="51592" hidden="1"/>
    <cellStyle name="Uwaga 3" xfId="51590" hidden="1"/>
    <cellStyle name="Uwaga 3" xfId="51579" hidden="1"/>
    <cellStyle name="Uwaga 3" xfId="51577" hidden="1"/>
    <cellStyle name="Uwaga 3" xfId="51575" hidden="1"/>
    <cellStyle name="Uwaga 3" xfId="51564" hidden="1"/>
    <cellStyle name="Uwaga 3" xfId="51562" hidden="1"/>
    <cellStyle name="Uwaga 3" xfId="51561" hidden="1"/>
    <cellStyle name="Uwaga 3" xfId="51548" hidden="1"/>
    <cellStyle name="Uwaga 3" xfId="51545" hidden="1"/>
    <cellStyle name="Uwaga 3" xfId="51543" hidden="1"/>
    <cellStyle name="Uwaga 3" xfId="51533" hidden="1"/>
    <cellStyle name="Uwaga 3" xfId="51530" hidden="1"/>
    <cellStyle name="Uwaga 3" xfId="51528" hidden="1"/>
    <cellStyle name="Uwaga 3" xfId="51518" hidden="1"/>
    <cellStyle name="Uwaga 3" xfId="51515" hidden="1"/>
    <cellStyle name="Uwaga 3" xfId="51513" hidden="1"/>
    <cellStyle name="Uwaga 3" xfId="51504" hidden="1"/>
    <cellStyle name="Uwaga 3" xfId="51502" hidden="1"/>
    <cellStyle name="Uwaga 3" xfId="51500" hidden="1"/>
    <cellStyle name="Uwaga 3" xfId="51488" hidden="1"/>
    <cellStyle name="Uwaga 3" xfId="51485" hidden="1"/>
    <cellStyle name="Uwaga 3" xfId="51483" hidden="1"/>
    <cellStyle name="Uwaga 3" xfId="51473" hidden="1"/>
    <cellStyle name="Uwaga 3" xfId="51470" hidden="1"/>
    <cellStyle name="Uwaga 3" xfId="51468" hidden="1"/>
    <cellStyle name="Uwaga 3" xfId="51458" hidden="1"/>
    <cellStyle name="Uwaga 3" xfId="51455" hidden="1"/>
    <cellStyle name="Uwaga 3" xfId="51453" hidden="1"/>
    <cellStyle name="Uwaga 3" xfId="51446" hidden="1"/>
    <cellStyle name="Uwaga 3" xfId="51443" hidden="1"/>
    <cellStyle name="Uwaga 3" xfId="51441" hidden="1"/>
    <cellStyle name="Uwaga 3" xfId="51431" hidden="1"/>
    <cellStyle name="Uwaga 3" xfId="51428" hidden="1"/>
    <cellStyle name="Uwaga 3" xfId="51425" hidden="1"/>
    <cellStyle name="Uwaga 3" xfId="51416" hidden="1"/>
    <cellStyle name="Uwaga 3" xfId="51412" hidden="1"/>
    <cellStyle name="Uwaga 3" xfId="51409" hidden="1"/>
    <cellStyle name="Uwaga 3" xfId="51401" hidden="1"/>
    <cellStyle name="Uwaga 3" xfId="51398" hidden="1"/>
    <cellStyle name="Uwaga 3" xfId="51395" hidden="1"/>
    <cellStyle name="Uwaga 3" xfId="51386" hidden="1"/>
    <cellStyle name="Uwaga 3" xfId="51383" hidden="1"/>
    <cellStyle name="Uwaga 3" xfId="51380" hidden="1"/>
    <cellStyle name="Uwaga 3" xfId="51370" hidden="1"/>
    <cellStyle name="Uwaga 3" xfId="51366" hidden="1"/>
    <cellStyle name="Uwaga 3" xfId="51363" hidden="1"/>
    <cellStyle name="Uwaga 3" xfId="51354" hidden="1"/>
    <cellStyle name="Uwaga 3" xfId="51350" hidden="1"/>
    <cellStyle name="Uwaga 3" xfId="51348" hidden="1"/>
    <cellStyle name="Uwaga 3" xfId="51340" hidden="1"/>
    <cellStyle name="Uwaga 3" xfId="51336" hidden="1"/>
    <cellStyle name="Uwaga 3" xfId="51333" hidden="1"/>
    <cellStyle name="Uwaga 3" xfId="51326" hidden="1"/>
    <cellStyle name="Uwaga 3" xfId="51323" hidden="1"/>
    <cellStyle name="Uwaga 3" xfId="51320" hidden="1"/>
    <cellStyle name="Uwaga 3" xfId="51311" hidden="1"/>
    <cellStyle name="Uwaga 3" xfId="51306" hidden="1"/>
    <cellStyle name="Uwaga 3" xfId="51303" hidden="1"/>
    <cellStyle name="Uwaga 3" xfId="51296" hidden="1"/>
    <cellStyle name="Uwaga 3" xfId="51291" hidden="1"/>
    <cellStyle name="Uwaga 3" xfId="51288" hidden="1"/>
    <cellStyle name="Uwaga 3" xfId="51281" hidden="1"/>
    <cellStyle name="Uwaga 3" xfId="51276" hidden="1"/>
    <cellStyle name="Uwaga 3" xfId="51273" hidden="1"/>
    <cellStyle name="Uwaga 3" xfId="51267" hidden="1"/>
    <cellStyle name="Uwaga 3" xfId="51263" hidden="1"/>
    <cellStyle name="Uwaga 3" xfId="51260" hidden="1"/>
    <cellStyle name="Uwaga 3" xfId="51252" hidden="1"/>
    <cellStyle name="Uwaga 3" xfId="51247" hidden="1"/>
    <cellStyle name="Uwaga 3" xfId="51243" hidden="1"/>
    <cellStyle name="Uwaga 3" xfId="51237" hidden="1"/>
    <cellStyle name="Uwaga 3" xfId="51232" hidden="1"/>
    <cellStyle name="Uwaga 3" xfId="51228" hidden="1"/>
    <cellStyle name="Uwaga 3" xfId="51222" hidden="1"/>
    <cellStyle name="Uwaga 3" xfId="51217" hidden="1"/>
    <cellStyle name="Uwaga 3" xfId="51213" hidden="1"/>
    <cellStyle name="Uwaga 3" xfId="51208" hidden="1"/>
    <cellStyle name="Uwaga 3" xfId="51204" hidden="1"/>
    <cellStyle name="Uwaga 3" xfId="51200" hidden="1"/>
    <cellStyle name="Uwaga 3" xfId="51192" hidden="1"/>
    <cellStyle name="Uwaga 3" xfId="51187" hidden="1"/>
    <cellStyle name="Uwaga 3" xfId="51183" hidden="1"/>
    <cellStyle name="Uwaga 3" xfId="51177" hidden="1"/>
    <cellStyle name="Uwaga 3" xfId="51172" hidden="1"/>
    <cellStyle name="Uwaga 3" xfId="51168" hidden="1"/>
    <cellStyle name="Uwaga 3" xfId="51162" hidden="1"/>
    <cellStyle name="Uwaga 3" xfId="51157" hidden="1"/>
    <cellStyle name="Uwaga 3" xfId="51153" hidden="1"/>
    <cellStyle name="Uwaga 3" xfId="51149" hidden="1"/>
    <cellStyle name="Uwaga 3" xfId="51144" hidden="1"/>
    <cellStyle name="Uwaga 3" xfId="51139" hidden="1"/>
    <cellStyle name="Uwaga 3" xfId="51134" hidden="1"/>
    <cellStyle name="Uwaga 3" xfId="51130" hidden="1"/>
    <cellStyle name="Uwaga 3" xfId="51126" hidden="1"/>
    <cellStyle name="Uwaga 3" xfId="51119" hidden="1"/>
    <cellStyle name="Uwaga 3" xfId="51115" hidden="1"/>
    <cellStyle name="Uwaga 3" xfId="51110" hidden="1"/>
    <cellStyle name="Uwaga 3" xfId="51104" hidden="1"/>
    <cellStyle name="Uwaga 3" xfId="51100" hidden="1"/>
    <cellStyle name="Uwaga 3" xfId="51095" hidden="1"/>
    <cellStyle name="Uwaga 3" xfId="51089" hidden="1"/>
    <cellStyle name="Uwaga 3" xfId="51085" hidden="1"/>
    <cellStyle name="Uwaga 3" xfId="51080" hidden="1"/>
    <cellStyle name="Uwaga 3" xfId="51074" hidden="1"/>
    <cellStyle name="Uwaga 3" xfId="51070" hidden="1"/>
    <cellStyle name="Uwaga 3" xfId="51066" hidden="1"/>
    <cellStyle name="Uwaga 3" xfId="51926" hidden="1"/>
    <cellStyle name="Uwaga 3" xfId="51925" hidden="1"/>
    <cellStyle name="Uwaga 3" xfId="51924" hidden="1"/>
    <cellStyle name="Uwaga 3" xfId="51911" hidden="1"/>
    <cellStyle name="Uwaga 3" xfId="51910" hidden="1"/>
    <cellStyle name="Uwaga 3" xfId="51909" hidden="1"/>
    <cellStyle name="Uwaga 3" xfId="51896" hidden="1"/>
    <cellStyle name="Uwaga 3" xfId="51895" hidden="1"/>
    <cellStyle name="Uwaga 3" xfId="51894" hidden="1"/>
    <cellStyle name="Uwaga 3" xfId="51881" hidden="1"/>
    <cellStyle name="Uwaga 3" xfId="51880" hidden="1"/>
    <cellStyle name="Uwaga 3" xfId="51879" hidden="1"/>
    <cellStyle name="Uwaga 3" xfId="51866" hidden="1"/>
    <cellStyle name="Uwaga 3" xfId="51865" hidden="1"/>
    <cellStyle name="Uwaga 3" xfId="51864" hidden="1"/>
    <cellStyle name="Uwaga 3" xfId="51852" hidden="1"/>
    <cellStyle name="Uwaga 3" xfId="51850" hidden="1"/>
    <cellStyle name="Uwaga 3" xfId="51848" hidden="1"/>
    <cellStyle name="Uwaga 3" xfId="51837" hidden="1"/>
    <cellStyle name="Uwaga 3" xfId="51835" hidden="1"/>
    <cellStyle name="Uwaga 3" xfId="51833" hidden="1"/>
    <cellStyle name="Uwaga 3" xfId="51822" hidden="1"/>
    <cellStyle name="Uwaga 3" xfId="51820" hidden="1"/>
    <cellStyle name="Uwaga 3" xfId="51818" hidden="1"/>
    <cellStyle name="Uwaga 3" xfId="51807" hidden="1"/>
    <cellStyle name="Uwaga 3" xfId="51805" hidden="1"/>
    <cellStyle name="Uwaga 3" xfId="51803" hidden="1"/>
    <cellStyle name="Uwaga 3" xfId="51792" hidden="1"/>
    <cellStyle name="Uwaga 3" xfId="51790" hidden="1"/>
    <cellStyle name="Uwaga 3" xfId="51788" hidden="1"/>
    <cellStyle name="Uwaga 3" xfId="51777" hidden="1"/>
    <cellStyle name="Uwaga 3" xfId="51775" hidden="1"/>
    <cellStyle name="Uwaga 3" xfId="51773" hidden="1"/>
    <cellStyle name="Uwaga 3" xfId="51762" hidden="1"/>
    <cellStyle name="Uwaga 3" xfId="51760" hidden="1"/>
    <cellStyle name="Uwaga 3" xfId="51758" hidden="1"/>
    <cellStyle name="Uwaga 3" xfId="51747" hidden="1"/>
    <cellStyle name="Uwaga 3" xfId="51745" hidden="1"/>
    <cellStyle name="Uwaga 3" xfId="51743" hidden="1"/>
    <cellStyle name="Uwaga 3" xfId="51732" hidden="1"/>
    <cellStyle name="Uwaga 3" xfId="51730" hidden="1"/>
    <cellStyle name="Uwaga 3" xfId="51728" hidden="1"/>
    <cellStyle name="Uwaga 3" xfId="51717" hidden="1"/>
    <cellStyle name="Uwaga 3" xfId="51715" hidden="1"/>
    <cellStyle name="Uwaga 3" xfId="51713" hidden="1"/>
    <cellStyle name="Uwaga 3" xfId="51702" hidden="1"/>
    <cellStyle name="Uwaga 3" xfId="51700" hidden="1"/>
    <cellStyle name="Uwaga 3" xfId="51698" hidden="1"/>
    <cellStyle name="Uwaga 3" xfId="51687" hidden="1"/>
    <cellStyle name="Uwaga 3" xfId="51685" hidden="1"/>
    <cellStyle name="Uwaga 3" xfId="51683" hidden="1"/>
    <cellStyle name="Uwaga 3" xfId="51672" hidden="1"/>
    <cellStyle name="Uwaga 3" xfId="51670" hidden="1"/>
    <cellStyle name="Uwaga 3" xfId="51667" hidden="1"/>
    <cellStyle name="Uwaga 3" xfId="51657" hidden="1"/>
    <cellStyle name="Uwaga 3" xfId="51654" hidden="1"/>
    <cellStyle name="Uwaga 3" xfId="51651" hidden="1"/>
    <cellStyle name="Uwaga 3" xfId="51642" hidden="1"/>
    <cellStyle name="Uwaga 3" xfId="51640" hidden="1"/>
    <cellStyle name="Uwaga 3" xfId="51637" hidden="1"/>
    <cellStyle name="Uwaga 3" xfId="51627" hidden="1"/>
    <cellStyle name="Uwaga 3" xfId="51625" hidden="1"/>
    <cellStyle name="Uwaga 3" xfId="51623" hidden="1"/>
    <cellStyle name="Uwaga 3" xfId="51612" hidden="1"/>
    <cellStyle name="Uwaga 3" xfId="51610" hidden="1"/>
    <cellStyle name="Uwaga 3" xfId="51608" hidden="1"/>
    <cellStyle name="Uwaga 3" xfId="51597" hidden="1"/>
    <cellStyle name="Uwaga 3" xfId="51595" hidden="1"/>
    <cellStyle name="Uwaga 3" xfId="51593" hidden="1"/>
    <cellStyle name="Uwaga 3" xfId="51582" hidden="1"/>
    <cellStyle name="Uwaga 3" xfId="51580" hidden="1"/>
    <cellStyle name="Uwaga 3" xfId="51578" hidden="1"/>
    <cellStyle name="Uwaga 3" xfId="51567" hidden="1"/>
    <cellStyle name="Uwaga 3" xfId="51565" hidden="1"/>
    <cellStyle name="Uwaga 3" xfId="51563" hidden="1"/>
    <cellStyle name="Uwaga 3" xfId="51552" hidden="1"/>
    <cellStyle name="Uwaga 3" xfId="51550" hidden="1"/>
    <cellStyle name="Uwaga 3" xfId="51547" hidden="1"/>
    <cellStyle name="Uwaga 3" xfId="51537" hidden="1"/>
    <cellStyle name="Uwaga 3" xfId="51534" hidden="1"/>
    <cellStyle name="Uwaga 3" xfId="51531" hidden="1"/>
    <cellStyle name="Uwaga 3" xfId="51522" hidden="1"/>
    <cellStyle name="Uwaga 3" xfId="51519" hidden="1"/>
    <cellStyle name="Uwaga 3" xfId="51516" hidden="1"/>
    <cellStyle name="Uwaga 3" xfId="51507" hidden="1"/>
    <cellStyle name="Uwaga 3" xfId="51505" hidden="1"/>
    <cellStyle name="Uwaga 3" xfId="51503" hidden="1"/>
    <cellStyle name="Uwaga 3" xfId="51492" hidden="1"/>
    <cellStyle name="Uwaga 3" xfId="51489" hidden="1"/>
    <cellStyle name="Uwaga 3" xfId="51486" hidden="1"/>
    <cellStyle name="Uwaga 3" xfId="51477" hidden="1"/>
    <cellStyle name="Uwaga 3" xfId="51474" hidden="1"/>
    <cellStyle name="Uwaga 3" xfId="51471" hidden="1"/>
    <cellStyle name="Uwaga 3" xfId="51462" hidden="1"/>
    <cellStyle name="Uwaga 3" xfId="51459" hidden="1"/>
    <cellStyle name="Uwaga 3" xfId="51456" hidden="1"/>
    <cellStyle name="Uwaga 3" xfId="51449" hidden="1"/>
    <cellStyle name="Uwaga 3" xfId="51445" hidden="1"/>
    <cellStyle name="Uwaga 3" xfId="51442" hidden="1"/>
    <cellStyle name="Uwaga 3" xfId="51434" hidden="1"/>
    <cellStyle name="Uwaga 3" xfId="51430" hidden="1"/>
    <cellStyle name="Uwaga 3" xfId="51427" hidden="1"/>
    <cellStyle name="Uwaga 3" xfId="51419" hidden="1"/>
    <cellStyle name="Uwaga 3" xfId="51415" hidden="1"/>
    <cellStyle name="Uwaga 3" xfId="51411" hidden="1"/>
    <cellStyle name="Uwaga 3" xfId="51404" hidden="1"/>
    <cellStyle name="Uwaga 3" xfId="51400" hidden="1"/>
    <cellStyle name="Uwaga 3" xfId="51397" hidden="1"/>
    <cellStyle name="Uwaga 3" xfId="51389" hidden="1"/>
    <cellStyle name="Uwaga 3" xfId="51385" hidden="1"/>
    <cellStyle name="Uwaga 3" xfId="51382" hidden="1"/>
    <cellStyle name="Uwaga 3" xfId="51373" hidden="1"/>
    <cellStyle name="Uwaga 3" xfId="51368" hidden="1"/>
    <cellStyle name="Uwaga 3" xfId="51364" hidden="1"/>
    <cellStyle name="Uwaga 3" xfId="51358" hidden="1"/>
    <cellStyle name="Uwaga 3" xfId="51353" hidden="1"/>
    <cellStyle name="Uwaga 3" xfId="51349" hidden="1"/>
    <cellStyle name="Uwaga 3" xfId="51343" hidden="1"/>
    <cellStyle name="Uwaga 3" xfId="51338" hidden="1"/>
    <cellStyle name="Uwaga 3" xfId="51334" hidden="1"/>
    <cellStyle name="Uwaga 3" xfId="51329" hidden="1"/>
    <cellStyle name="Uwaga 3" xfId="51325" hidden="1"/>
    <cellStyle name="Uwaga 3" xfId="51321" hidden="1"/>
    <cellStyle name="Uwaga 3" xfId="51314" hidden="1"/>
    <cellStyle name="Uwaga 3" xfId="51309" hidden="1"/>
    <cellStyle name="Uwaga 3" xfId="51305" hidden="1"/>
    <cellStyle name="Uwaga 3" xfId="51298" hidden="1"/>
    <cellStyle name="Uwaga 3" xfId="51293" hidden="1"/>
    <cellStyle name="Uwaga 3" xfId="51289" hidden="1"/>
    <cellStyle name="Uwaga 3" xfId="51284" hidden="1"/>
    <cellStyle name="Uwaga 3" xfId="51279" hidden="1"/>
    <cellStyle name="Uwaga 3" xfId="51275" hidden="1"/>
    <cellStyle name="Uwaga 3" xfId="51269" hidden="1"/>
    <cellStyle name="Uwaga 3" xfId="51265" hidden="1"/>
    <cellStyle name="Uwaga 3" xfId="51262" hidden="1"/>
    <cellStyle name="Uwaga 3" xfId="51255" hidden="1"/>
    <cellStyle name="Uwaga 3" xfId="51250" hidden="1"/>
    <cellStyle name="Uwaga 3" xfId="51245" hidden="1"/>
    <cellStyle name="Uwaga 3" xfId="51239" hidden="1"/>
    <cellStyle name="Uwaga 3" xfId="51234" hidden="1"/>
    <cellStyle name="Uwaga 3" xfId="51229" hidden="1"/>
    <cellStyle name="Uwaga 3" xfId="51224" hidden="1"/>
    <cellStyle name="Uwaga 3" xfId="51219" hidden="1"/>
    <cellStyle name="Uwaga 3" xfId="51214" hidden="1"/>
    <cellStyle name="Uwaga 3" xfId="51210" hidden="1"/>
    <cellStyle name="Uwaga 3" xfId="51206" hidden="1"/>
    <cellStyle name="Uwaga 3" xfId="51201" hidden="1"/>
    <cellStyle name="Uwaga 3" xfId="51194" hidden="1"/>
    <cellStyle name="Uwaga 3" xfId="51189" hidden="1"/>
    <cellStyle name="Uwaga 3" xfId="51184" hidden="1"/>
    <cellStyle name="Uwaga 3" xfId="51178" hidden="1"/>
    <cellStyle name="Uwaga 3" xfId="51173" hidden="1"/>
    <cellStyle name="Uwaga 3" xfId="51169" hidden="1"/>
    <cellStyle name="Uwaga 3" xfId="51164" hidden="1"/>
    <cellStyle name="Uwaga 3" xfId="51159" hidden="1"/>
    <cellStyle name="Uwaga 3" xfId="51154" hidden="1"/>
    <cellStyle name="Uwaga 3" xfId="51150" hidden="1"/>
    <cellStyle name="Uwaga 3" xfId="51145" hidden="1"/>
    <cellStyle name="Uwaga 3" xfId="51140" hidden="1"/>
    <cellStyle name="Uwaga 3" xfId="51135" hidden="1"/>
    <cellStyle name="Uwaga 3" xfId="51131" hidden="1"/>
    <cellStyle name="Uwaga 3" xfId="51127" hidden="1"/>
    <cellStyle name="Uwaga 3" xfId="51120" hidden="1"/>
    <cellStyle name="Uwaga 3" xfId="51116" hidden="1"/>
    <cellStyle name="Uwaga 3" xfId="51111" hidden="1"/>
    <cellStyle name="Uwaga 3" xfId="51105" hidden="1"/>
    <cellStyle name="Uwaga 3" xfId="51101" hidden="1"/>
    <cellStyle name="Uwaga 3" xfId="51096" hidden="1"/>
    <cellStyle name="Uwaga 3" xfId="51090" hidden="1"/>
    <cellStyle name="Uwaga 3" xfId="51086" hidden="1"/>
    <cellStyle name="Uwaga 3" xfId="51082" hidden="1"/>
    <cellStyle name="Uwaga 3" xfId="51075" hidden="1"/>
    <cellStyle name="Uwaga 3" xfId="51071" hidden="1"/>
    <cellStyle name="Uwaga 3" xfId="51067" hidden="1"/>
    <cellStyle name="Uwaga 3" xfId="51931" hidden="1"/>
    <cellStyle name="Uwaga 3" xfId="51929" hidden="1"/>
    <cellStyle name="Uwaga 3" xfId="51927" hidden="1"/>
    <cellStyle name="Uwaga 3" xfId="51914" hidden="1"/>
    <cellStyle name="Uwaga 3" xfId="51913" hidden="1"/>
    <cellStyle name="Uwaga 3" xfId="51912" hidden="1"/>
    <cellStyle name="Uwaga 3" xfId="51899" hidden="1"/>
    <cellStyle name="Uwaga 3" xfId="51898" hidden="1"/>
    <cellStyle name="Uwaga 3" xfId="51897" hidden="1"/>
    <cellStyle name="Uwaga 3" xfId="51885" hidden="1"/>
    <cellStyle name="Uwaga 3" xfId="51883" hidden="1"/>
    <cellStyle name="Uwaga 3" xfId="51882" hidden="1"/>
    <cellStyle name="Uwaga 3" xfId="51869" hidden="1"/>
    <cellStyle name="Uwaga 3" xfId="51868" hidden="1"/>
    <cellStyle name="Uwaga 3" xfId="51867" hidden="1"/>
    <cellStyle name="Uwaga 3" xfId="51855" hidden="1"/>
    <cellStyle name="Uwaga 3" xfId="51853" hidden="1"/>
    <cellStyle name="Uwaga 3" xfId="51851" hidden="1"/>
    <cellStyle name="Uwaga 3" xfId="51840" hidden="1"/>
    <cellStyle name="Uwaga 3" xfId="51838" hidden="1"/>
    <cellStyle name="Uwaga 3" xfId="51836" hidden="1"/>
    <cellStyle name="Uwaga 3" xfId="51825" hidden="1"/>
    <cellStyle name="Uwaga 3" xfId="51823" hidden="1"/>
    <cellStyle name="Uwaga 3" xfId="51821" hidden="1"/>
    <cellStyle name="Uwaga 3" xfId="51810" hidden="1"/>
    <cellStyle name="Uwaga 3" xfId="51808" hidden="1"/>
    <cellStyle name="Uwaga 3" xfId="51806" hidden="1"/>
    <cellStyle name="Uwaga 3" xfId="51795" hidden="1"/>
    <cellStyle name="Uwaga 3" xfId="51793" hidden="1"/>
    <cellStyle name="Uwaga 3" xfId="51791" hidden="1"/>
    <cellStyle name="Uwaga 3" xfId="51780" hidden="1"/>
    <cellStyle name="Uwaga 3" xfId="51778" hidden="1"/>
    <cellStyle name="Uwaga 3" xfId="51776" hidden="1"/>
    <cellStyle name="Uwaga 3" xfId="51765" hidden="1"/>
    <cellStyle name="Uwaga 3" xfId="51763" hidden="1"/>
    <cellStyle name="Uwaga 3" xfId="51761" hidden="1"/>
    <cellStyle name="Uwaga 3" xfId="51750" hidden="1"/>
    <cellStyle name="Uwaga 3" xfId="51748" hidden="1"/>
    <cellStyle name="Uwaga 3" xfId="51746" hidden="1"/>
    <cellStyle name="Uwaga 3" xfId="51735" hidden="1"/>
    <cellStyle name="Uwaga 3" xfId="51733" hidden="1"/>
    <cellStyle name="Uwaga 3" xfId="51731" hidden="1"/>
    <cellStyle name="Uwaga 3" xfId="51720" hidden="1"/>
    <cellStyle name="Uwaga 3" xfId="51718" hidden="1"/>
    <cellStyle name="Uwaga 3" xfId="51716" hidden="1"/>
    <cellStyle name="Uwaga 3" xfId="51705" hidden="1"/>
    <cellStyle name="Uwaga 3" xfId="51703" hidden="1"/>
    <cellStyle name="Uwaga 3" xfId="51701" hidden="1"/>
    <cellStyle name="Uwaga 3" xfId="51690" hidden="1"/>
    <cellStyle name="Uwaga 3" xfId="51688" hidden="1"/>
    <cellStyle name="Uwaga 3" xfId="51686" hidden="1"/>
    <cellStyle name="Uwaga 3" xfId="51675" hidden="1"/>
    <cellStyle name="Uwaga 3" xfId="51673" hidden="1"/>
    <cellStyle name="Uwaga 3" xfId="51671" hidden="1"/>
    <cellStyle name="Uwaga 3" xfId="51660" hidden="1"/>
    <cellStyle name="Uwaga 3" xfId="51658" hidden="1"/>
    <cellStyle name="Uwaga 3" xfId="51656" hidden="1"/>
    <cellStyle name="Uwaga 3" xfId="51645" hidden="1"/>
    <cellStyle name="Uwaga 3" xfId="51643" hidden="1"/>
    <cellStyle name="Uwaga 3" xfId="51641" hidden="1"/>
    <cellStyle name="Uwaga 3" xfId="51630" hidden="1"/>
    <cellStyle name="Uwaga 3" xfId="51628" hidden="1"/>
    <cellStyle name="Uwaga 3" xfId="51626" hidden="1"/>
    <cellStyle name="Uwaga 3" xfId="51615" hidden="1"/>
    <cellStyle name="Uwaga 3" xfId="51613" hidden="1"/>
    <cellStyle name="Uwaga 3" xfId="51611" hidden="1"/>
    <cellStyle name="Uwaga 3" xfId="51600" hidden="1"/>
    <cellStyle name="Uwaga 3" xfId="51598" hidden="1"/>
    <cellStyle name="Uwaga 3" xfId="51596" hidden="1"/>
    <cellStyle name="Uwaga 3" xfId="51585" hidden="1"/>
    <cellStyle name="Uwaga 3" xfId="51583" hidden="1"/>
    <cellStyle name="Uwaga 3" xfId="51581" hidden="1"/>
    <cellStyle name="Uwaga 3" xfId="51570" hidden="1"/>
    <cellStyle name="Uwaga 3" xfId="51568" hidden="1"/>
    <cellStyle name="Uwaga 3" xfId="51566" hidden="1"/>
    <cellStyle name="Uwaga 3" xfId="51555" hidden="1"/>
    <cellStyle name="Uwaga 3" xfId="51553" hidden="1"/>
    <cellStyle name="Uwaga 3" xfId="51551" hidden="1"/>
    <cellStyle name="Uwaga 3" xfId="51540" hidden="1"/>
    <cellStyle name="Uwaga 3" xfId="51538" hidden="1"/>
    <cellStyle name="Uwaga 3" xfId="51535" hidden="1"/>
    <cellStyle name="Uwaga 3" xfId="51525" hidden="1"/>
    <cellStyle name="Uwaga 3" xfId="51523" hidden="1"/>
    <cellStyle name="Uwaga 3" xfId="51521" hidden="1"/>
    <cellStyle name="Uwaga 3" xfId="51510" hidden="1"/>
    <cellStyle name="Uwaga 3" xfId="51508" hidden="1"/>
    <cellStyle name="Uwaga 3" xfId="51506" hidden="1"/>
    <cellStyle name="Uwaga 3" xfId="51495" hidden="1"/>
    <cellStyle name="Uwaga 3" xfId="51493" hidden="1"/>
    <cellStyle name="Uwaga 3" xfId="51490" hidden="1"/>
    <cellStyle name="Uwaga 3" xfId="51480" hidden="1"/>
    <cellStyle name="Uwaga 3" xfId="51478" hidden="1"/>
    <cellStyle name="Uwaga 3" xfId="51475" hidden="1"/>
    <cellStyle name="Uwaga 3" xfId="51465" hidden="1"/>
    <cellStyle name="Uwaga 3" xfId="51463" hidden="1"/>
    <cellStyle name="Uwaga 3" xfId="51460" hidden="1"/>
    <cellStyle name="Uwaga 3" xfId="51451" hidden="1"/>
    <cellStyle name="Uwaga 3" xfId="51448" hidden="1"/>
    <cellStyle name="Uwaga 3" xfId="51444" hidden="1"/>
    <cellStyle name="Uwaga 3" xfId="51436" hidden="1"/>
    <cellStyle name="Uwaga 3" xfId="51433" hidden="1"/>
    <cellStyle name="Uwaga 3" xfId="51429" hidden="1"/>
    <cellStyle name="Uwaga 3" xfId="51421" hidden="1"/>
    <cellStyle name="Uwaga 3" xfId="51418" hidden="1"/>
    <cellStyle name="Uwaga 3" xfId="51414" hidden="1"/>
    <cellStyle name="Uwaga 3" xfId="51406" hidden="1"/>
    <cellStyle name="Uwaga 3" xfId="51403" hidden="1"/>
    <cellStyle name="Uwaga 3" xfId="51399" hidden="1"/>
    <cellStyle name="Uwaga 3" xfId="51391" hidden="1"/>
    <cellStyle name="Uwaga 3" xfId="51388" hidden="1"/>
    <cellStyle name="Uwaga 3" xfId="51384" hidden="1"/>
    <cellStyle name="Uwaga 3" xfId="51376" hidden="1"/>
    <cellStyle name="Uwaga 3" xfId="51372" hidden="1"/>
    <cellStyle name="Uwaga 3" xfId="51367" hidden="1"/>
    <cellStyle name="Uwaga 3" xfId="51361" hidden="1"/>
    <cellStyle name="Uwaga 3" xfId="51357" hidden="1"/>
    <cellStyle name="Uwaga 3" xfId="51352" hidden="1"/>
    <cellStyle name="Uwaga 3" xfId="51346" hidden="1"/>
    <cellStyle name="Uwaga 3" xfId="51342" hidden="1"/>
    <cellStyle name="Uwaga 3" xfId="51337" hidden="1"/>
    <cellStyle name="Uwaga 3" xfId="51331" hidden="1"/>
    <cellStyle name="Uwaga 3" xfId="51328" hidden="1"/>
    <cellStyle name="Uwaga 3" xfId="51324" hidden="1"/>
    <cellStyle name="Uwaga 3" xfId="51316" hidden="1"/>
    <cellStyle name="Uwaga 3" xfId="51313" hidden="1"/>
    <cellStyle name="Uwaga 3" xfId="51308" hidden="1"/>
    <cellStyle name="Uwaga 3" xfId="51301" hidden="1"/>
    <cellStyle name="Uwaga 3" xfId="51297" hidden="1"/>
    <cellStyle name="Uwaga 3" xfId="51292" hidden="1"/>
    <cellStyle name="Uwaga 3" xfId="51286" hidden="1"/>
    <cellStyle name="Uwaga 3" xfId="51282" hidden="1"/>
    <cellStyle name="Uwaga 3" xfId="51277" hidden="1"/>
    <cellStyle name="Uwaga 3" xfId="51271" hidden="1"/>
    <cellStyle name="Uwaga 3" xfId="51268" hidden="1"/>
    <cellStyle name="Uwaga 3" xfId="51264" hidden="1"/>
    <cellStyle name="Uwaga 3" xfId="51256" hidden="1"/>
    <cellStyle name="Uwaga 3" xfId="51251" hidden="1"/>
    <cellStyle name="Uwaga 3" xfId="51246" hidden="1"/>
    <cellStyle name="Uwaga 3" xfId="51241" hidden="1"/>
    <cellStyle name="Uwaga 3" xfId="51236" hidden="1"/>
    <cellStyle name="Uwaga 3" xfId="51231" hidden="1"/>
    <cellStyle name="Uwaga 3" xfId="51226" hidden="1"/>
    <cellStyle name="Uwaga 3" xfId="51221" hidden="1"/>
    <cellStyle name="Uwaga 3" xfId="51216" hidden="1"/>
    <cellStyle name="Uwaga 3" xfId="51211" hidden="1"/>
    <cellStyle name="Uwaga 3" xfId="51207" hidden="1"/>
    <cellStyle name="Uwaga 3" xfId="51202" hidden="1"/>
    <cellStyle name="Uwaga 3" xfId="51195" hidden="1"/>
    <cellStyle name="Uwaga 3" xfId="51190" hidden="1"/>
    <cellStyle name="Uwaga 3" xfId="51185" hidden="1"/>
    <cellStyle name="Uwaga 3" xfId="51180" hidden="1"/>
    <cellStyle name="Uwaga 3" xfId="51175" hidden="1"/>
    <cellStyle name="Uwaga 3" xfId="51170" hidden="1"/>
    <cellStyle name="Uwaga 3" xfId="51165" hidden="1"/>
    <cellStyle name="Uwaga 3" xfId="51160" hidden="1"/>
    <cellStyle name="Uwaga 3" xfId="51155" hidden="1"/>
    <cellStyle name="Uwaga 3" xfId="51151" hidden="1"/>
    <cellStyle name="Uwaga 3" xfId="51146" hidden="1"/>
    <cellStyle name="Uwaga 3" xfId="51141" hidden="1"/>
    <cellStyle name="Uwaga 3" xfId="51136" hidden="1"/>
    <cellStyle name="Uwaga 3" xfId="51132" hidden="1"/>
    <cellStyle name="Uwaga 3" xfId="51128" hidden="1"/>
    <cellStyle name="Uwaga 3" xfId="51121" hidden="1"/>
    <cellStyle name="Uwaga 3" xfId="51117" hidden="1"/>
    <cellStyle name="Uwaga 3" xfId="51112" hidden="1"/>
    <cellStyle name="Uwaga 3" xfId="51106" hidden="1"/>
    <cellStyle name="Uwaga 3" xfId="51102" hidden="1"/>
    <cellStyle name="Uwaga 3" xfId="51097" hidden="1"/>
    <cellStyle name="Uwaga 3" xfId="51091" hidden="1"/>
    <cellStyle name="Uwaga 3" xfId="51087" hidden="1"/>
    <cellStyle name="Uwaga 3" xfId="51083" hidden="1"/>
    <cellStyle name="Uwaga 3" xfId="51076" hidden="1"/>
    <cellStyle name="Uwaga 3" xfId="51072" hidden="1"/>
    <cellStyle name="Uwaga 3" xfId="51068" hidden="1"/>
    <cellStyle name="Uwaga 3" xfId="51935" hidden="1"/>
    <cellStyle name="Uwaga 3" xfId="51934" hidden="1"/>
    <cellStyle name="Uwaga 3" xfId="51932" hidden="1"/>
    <cellStyle name="Uwaga 3" xfId="51919" hidden="1"/>
    <cellStyle name="Uwaga 3" xfId="51917" hidden="1"/>
    <cellStyle name="Uwaga 3" xfId="51915" hidden="1"/>
    <cellStyle name="Uwaga 3" xfId="51905" hidden="1"/>
    <cellStyle name="Uwaga 3" xfId="51903" hidden="1"/>
    <cellStyle name="Uwaga 3" xfId="51901" hidden="1"/>
    <cellStyle name="Uwaga 3" xfId="51890" hidden="1"/>
    <cellStyle name="Uwaga 3" xfId="51888" hidden="1"/>
    <cellStyle name="Uwaga 3" xfId="51886" hidden="1"/>
    <cellStyle name="Uwaga 3" xfId="51873" hidden="1"/>
    <cellStyle name="Uwaga 3" xfId="51871" hidden="1"/>
    <cellStyle name="Uwaga 3" xfId="51870" hidden="1"/>
    <cellStyle name="Uwaga 3" xfId="51857" hidden="1"/>
    <cellStyle name="Uwaga 3" xfId="51856" hidden="1"/>
    <cellStyle name="Uwaga 3" xfId="51854" hidden="1"/>
    <cellStyle name="Uwaga 3" xfId="51842" hidden="1"/>
    <cellStyle name="Uwaga 3" xfId="51841" hidden="1"/>
    <cellStyle name="Uwaga 3" xfId="51839" hidden="1"/>
    <cellStyle name="Uwaga 3" xfId="51827" hidden="1"/>
    <cellStyle name="Uwaga 3" xfId="51826" hidden="1"/>
    <cellStyle name="Uwaga 3" xfId="51824" hidden="1"/>
    <cellStyle name="Uwaga 3" xfId="51812" hidden="1"/>
    <cellStyle name="Uwaga 3" xfId="51811" hidden="1"/>
    <cellStyle name="Uwaga 3" xfId="51809" hidden="1"/>
    <cellStyle name="Uwaga 3" xfId="51797" hidden="1"/>
    <cellStyle name="Uwaga 3" xfId="51796" hidden="1"/>
    <cellStyle name="Uwaga 3" xfId="51794" hidden="1"/>
    <cellStyle name="Uwaga 3" xfId="51782" hidden="1"/>
    <cellStyle name="Uwaga 3" xfId="51781" hidden="1"/>
    <cellStyle name="Uwaga 3" xfId="51779" hidden="1"/>
    <cellStyle name="Uwaga 3" xfId="51767" hidden="1"/>
    <cellStyle name="Uwaga 3" xfId="51766" hidden="1"/>
    <cellStyle name="Uwaga 3" xfId="51764" hidden="1"/>
    <cellStyle name="Uwaga 3" xfId="51752" hidden="1"/>
    <cellStyle name="Uwaga 3" xfId="51751" hidden="1"/>
    <cellStyle name="Uwaga 3" xfId="51749" hidden="1"/>
    <cellStyle name="Uwaga 3" xfId="51737" hidden="1"/>
    <cellStyle name="Uwaga 3" xfId="51736" hidden="1"/>
    <cellStyle name="Uwaga 3" xfId="51734" hidden="1"/>
    <cellStyle name="Uwaga 3" xfId="51722" hidden="1"/>
    <cellStyle name="Uwaga 3" xfId="51721" hidden="1"/>
    <cellStyle name="Uwaga 3" xfId="51719" hidden="1"/>
    <cellStyle name="Uwaga 3" xfId="51707" hidden="1"/>
    <cellStyle name="Uwaga 3" xfId="51706" hidden="1"/>
    <cellStyle name="Uwaga 3" xfId="51704" hidden="1"/>
    <cellStyle name="Uwaga 3" xfId="51692" hidden="1"/>
    <cellStyle name="Uwaga 3" xfId="51691" hidden="1"/>
    <cellStyle name="Uwaga 3" xfId="51689" hidden="1"/>
    <cellStyle name="Uwaga 3" xfId="51677" hidden="1"/>
    <cellStyle name="Uwaga 3" xfId="51676" hidden="1"/>
    <cellStyle name="Uwaga 3" xfId="51674" hidden="1"/>
    <cellStyle name="Uwaga 3" xfId="51662" hidden="1"/>
    <cellStyle name="Uwaga 3" xfId="51661" hidden="1"/>
    <cellStyle name="Uwaga 3" xfId="51659" hidden="1"/>
    <cellStyle name="Uwaga 3" xfId="51647" hidden="1"/>
    <cellStyle name="Uwaga 3" xfId="51646" hidden="1"/>
    <cellStyle name="Uwaga 3" xfId="51644" hidden="1"/>
    <cellStyle name="Uwaga 3" xfId="51632" hidden="1"/>
    <cellStyle name="Uwaga 3" xfId="51631" hidden="1"/>
    <cellStyle name="Uwaga 3" xfId="51629" hidden="1"/>
    <cellStyle name="Uwaga 3" xfId="51617" hidden="1"/>
    <cellStyle name="Uwaga 3" xfId="51616" hidden="1"/>
    <cellStyle name="Uwaga 3" xfId="51614" hidden="1"/>
    <cellStyle name="Uwaga 3" xfId="51602" hidden="1"/>
    <cellStyle name="Uwaga 3" xfId="51601" hidden="1"/>
    <cellStyle name="Uwaga 3" xfId="51599" hidden="1"/>
    <cellStyle name="Uwaga 3" xfId="51587" hidden="1"/>
    <cellStyle name="Uwaga 3" xfId="51586" hidden="1"/>
    <cellStyle name="Uwaga 3" xfId="51584" hidden="1"/>
    <cellStyle name="Uwaga 3" xfId="51572" hidden="1"/>
    <cellStyle name="Uwaga 3" xfId="51571" hidden="1"/>
    <cellStyle name="Uwaga 3" xfId="51569" hidden="1"/>
    <cellStyle name="Uwaga 3" xfId="51557" hidden="1"/>
    <cellStyle name="Uwaga 3" xfId="51556" hidden="1"/>
    <cellStyle name="Uwaga 3" xfId="51554" hidden="1"/>
    <cellStyle name="Uwaga 3" xfId="51542" hidden="1"/>
    <cellStyle name="Uwaga 3" xfId="51541" hidden="1"/>
    <cellStyle name="Uwaga 3" xfId="51539" hidden="1"/>
    <cellStyle name="Uwaga 3" xfId="51527" hidden="1"/>
    <cellStyle name="Uwaga 3" xfId="51526" hidden="1"/>
    <cellStyle name="Uwaga 3" xfId="51524" hidden="1"/>
    <cellStyle name="Uwaga 3" xfId="51512" hidden="1"/>
    <cellStyle name="Uwaga 3" xfId="51511" hidden="1"/>
    <cellStyle name="Uwaga 3" xfId="51509" hidden="1"/>
    <cellStyle name="Uwaga 3" xfId="51497" hidden="1"/>
    <cellStyle name="Uwaga 3" xfId="51496" hidden="1"/>
    <cellStyle name="Uwaga 3" xfId="51494" hidden="1"/>
    <cellStyle name="Uwaga 3" xfId="51482" hidden="1"/>
    <cellStyle name="Uwaga 3" xfId="51481" hidden="1"/>
    <cellStyle name="Uwaga 3" xfId="51479" hidden="1"/>
    <cellStyle name="Uwaga 3" xfId="51467" hidden="1"/>
    <cellStyle name="Uwaga 3" xfId="51466" hidden="1"/>
    <cellStyle name="Uwaga 3" xfId="51464" hidden="1"/>
    <cellStyle name="Uwaga 3" xfId="51452" hidden="1"/>
    <cellStyle name="Uwaga 3" xfId="51450" hidden="1"/>
    <cellStyle name="Uwaga 3" xfId="51447" hidden="1"/>
    <cellStyle name="Uwaga 3" xfId="51437" hidden="1"/>
    <cellStyle name="Uwaga 3" xfId="51435" hidden="1"/>
    <cellStyle name="Uwaga 3" xfId="51432" hidden="1"/>
    <cellStyle name="Uwaga 3" xfId="51422" hidden="1"/>
    <cellStyle name="Uwaga 3" xfId="51420" hidden="1"/>
    <cellStyle name="Uwaga 3" xfId="51417" hidden="1"/>
    <cellStyle name="Uwaga 3" xfId="51407" hidden="1"/>
    <cellStyle name="Uwaga 3" xfId="51405" hidden="1"/>
    <cellStyle name="Uwaga 3" xfId="51402" hidden="1"/>
    <cellStyle name="Uwaga 3" xfId="51392" hidden="1"/>
    <cellStyle name="Uwaga 3" xfId="51390" hidden="1"/>
    <cellStyle name="Uwaga 3" xfId="51387" hidden="1"/>
    <cellStyle name="Uwaga 3" xfId="51377" hidden="1"/>
    <cellStyle name="Uwaga 3" xfId="51375" hidden="1"/>
    <cellStyle name="Uwaga 3" xfId="51371" hidden="1"/>
    <cellStyle name="Uwaga 3" xfId="51362" hidden="1"/>
    <cellStyle name="Uwaga 3" xfId="51359" hidden="1"/>
    <cellStyle name="Uwaga 3" xfId="51355" hidden="1"/>
    <cellStyle name="Uwaga 3" xfId="51347" hidden="1"/>
    <cellStyle name="Uwaga 3" xfId="51345" hidden="1"/>
    <cellStyle name="Uwaga 3" xfId="51341" hidden="1"/>
    <cellStyle name="Uwaga 3" xfId="51332" hidden="1"/>
    <cellStyle name="Uwaga 3" xfId="51330" hidden="1"/>
    <cellStyle name="Uwaga 3" xfId="51327" hidden="1"/>
    <cellStyle name="Uwaga 3" xfId="51317" hidden="1"/>
    <cellStyle name="Uwaga 3" xfId="51315" hidden="1"/>
    <cellStyle name="Uwaga 3" xfId="51310" hidden="1"/>
    <cellStyle name="Uwaga 3" xfId="51302" hidden="1"/>
    <cellStyle name="Uwaga 3" xfId="51300" hidden="1"/>
    <cellStyle name="Uwaga 3" xfId="51295" hidden="1"/>
    <cellStyle name="Uwaga 3" xfId="51287" hidden="1"/>
    <cellStyle name="Uwaga 3" xfId="51285" hidden="1"/>
    <cellStyle name="Uwaga 3" xfId="51280" hidden="1"/>
    <cellStyle name="Uwaga 3" xfId="51272" hidden="1"/>
    <cellStyle name="Uwaga 3" xfId="51270" hidden="1"/>
    <cellStyle name="Uwaga 3" xfId="51266" hidden="1"/>
    <cellStyle name="Uwaga 3" xfId="51257" hidden="1"/>
    <cellStyle name="Uwaga 3" xfId="51254" hidden="1"/>
    <cellStyle name="Uwaga 3" xfId="51249" hidden="1"/>
    <cellStyle name="Uwaga 3" xfId="51242" hidden="1"/>
    <cellStyle name="Uwaga 3" xfId="51238" hidden="1"/>
    <cellStyle name="Uwaga 3" xfId="51233" hidden="1"/>
    <cellStyle name="Uwaga 3" xfId="51227" hidden="1"/>
    <cellStyle name="Uwaga 3" xfId="51223" hidden="1"/>
    <cellStyle name="Uwaga 3" xfId="51218" hidden="1"/>
    <cellStyle name="Uwaga 3" xfId="51212" hidden="1"/>
    <cellStyle name="Uwaga 3" xfId="51209" hidden="1"/>
    <cellStyle name="Uwaga 3" xfId="51205" hidden="1"/>
    <cellStyle name="Uwaga 3" xfId="51196" hidden="1"/>
    <cellStyle name="Uwaga 3" xfId="51191" hidden="1"/>
    <cellStyle name="Uwaga 3" xfId="51186" hidden="1"/>
    <cellStyle name="Uwaga 3" xfId="51181" hidden="1"/>
    <cellStyle name="Uwaga 3" xfId="51176" hidden="1"/>
    <cellStyle name="Uwaga 3" xfId="51171" hidden="1"/>
    <cellStyle name="Uwaga 3" xfId="51166" hidden="1"/>
    <cellStyle name="Uwaga 3" xfId="51161" hidden="1"/>
    <cellStyle name="Uwaga 3" xfId="51156" hidden="1"/>
    <cellStyle name="Uwaga 3" xfId="51152" hidden="1"/>
    <cellStyle name="Uwaga 3" xfId="51147" hidden="1"/>
    <cellStyle name="Uwaga 3" xfId="51142" hidden="1"/>
    <cellStyle name="Uwaga 3" xfId="51137" hidden="1"/>
    <cellStyle name="Uwaga 3" xfId="51133" hidden="1"/>
    <cellStyle name="Uwaga 3" xfId="51129" hidden="1"/>
    <cellStyle name="Uwaga 3" xfId="51122" hidden="1"/>
    <cellStyle name="Uwaga 3" xfId="51118" hidden="1"/>
    <cellStyle name="Uwaga 3" xfId="51113" hidden="1"/>
    <cellStyle name="Uwaga 3" xfId="51107" hidden="1"/>
    <cellStyle name="Uwaga 3" xfId="51103" hidden="1"/>
    <cellStyle name="Uwaga 3" xfId="51098" hidden="1"/>
    <cellStyle name="Uwaga 3" xfId="51092" hidden="1"/>
    <cellStyle name="Uwaga 3" xfId="51088" hidden="1"/>
    <cellStyle name="Uwaga 3" xfId="51084" hidden="1"/>
    <cellStyle name="Uwaga 3" xfId="51077" hidden="1"/>
    <cellStyle name="Uwaga 3" xfId="51073" hidden="1"/>
    <cellStyle name="Uwaga 3" xfId="51069" hidden="1"/>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DD7EE"/>
          <bgColor rgb="FF00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66"/>
      <color rgb="FF00FF00"/>
      <color rgb="FF66FF99"/>
      <color rgb="FFFFCCFF"/>
      <color rgb="FFB961D1"/>
      <color rgb="FFE040CD"/>
      <color rgb="FFF1E1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9"/>
  <sheetViews>
    <sheetView zoomScale="85" zoomScaleNormal="85" workbookViewId="0">
      <selection activeCell="B1" sqref="B1"/>
    </sheetView>
  </sheetViews>
  <sheetFormatPr baseColWidth="10" defaultRowHeight="14.4"/>
  <cols>
    <col min="1" max="1" width="3.44140625" customWidth="1"/>
    <col min="2" max="2" width="12.109375" bestFit="1" customWidth="1"/>
    <col min="3" max="3" width="20.44140625" bestFit="1" customWidth="1"/>
    <col min="4" max="4" width="13.6640625" customWidth="1"/>
    <col min="5" max="5" width="35.5546875" bestFit="1" customWidth="1"/>
    <col min="6" max="6" width="36.109375" bestFit="1" customWidth="1"/>
    <col min="7" max="7" width="9.6640625" bestFit="1" customWidth="1"/>
    <col min="8" max="8" width="13.88671875" bestFit="1" customWidth="1"/>
    <col min="9" max="9" width="45" bestFit="1" customWidth="1"/>
    <col min="10" max="10" width="44.33203125" bestFit="1" customWidth="1"/>
    <col min="11" max="11" width="44.88671875" bestFit="1" customWidth="1"/>
  </cols>
  <sheetData>
    <row r="1" spans="1:15">
      <c r="A1" s="23" t="s">
        <v>405</v>
      </c>
      <c r="B1" s="23" t="s">
        <v>406</v>
      </c>
      <c r="C1" s="23" t="s">
        <v>407</v>
      </c>
      <c r="D1" s="23" t="s">
        <v>408</v>
      </c>
      <c r="E1" s="23" t="s">
        <v>409</v>
      </c>
      <c r="F1" s="23" t="s">
        <v>410</v>
      </c>
      <c r="G1" s="33" t="s">
        <v>242</v>
      </c>
      <c r="H1" s="33" t="s">
        <v>2400</v>
      </c>
      <c r="I1" s="33" t="s">
        <v>2401</v>
      </c>
      <c r="J1" s="33" t="s">
        <v>2402</v>
      </c>
      <c r="K1" s="33" t="s">
        <v>2403</v>
      </c>
      <c r="L1" s="33"/>
      <c r="M1" s="33"/>
    </row>
    <row r="2" spans="1:15" s="9" customFormat="1">
      <c r="A2" s="34">
        <v>1</v>
      </c>
      <c r="B2" s="34" t="s">
        <v>243</v>
      </c>
      <c r="C2" s="34" t="s">
        <v>411</v>
      </c>
      <c r="D2" s="34" t="s">
        <v>243</v>
      </c>
      <c r="E2" s="34" t="s">
        <v>412</v>
      </c>
      <c r="F2" s="129" t="s">
        <v>413</v>
      </c>
      <c r="G2" s="129"/>
      <c r="H2" s="9" t="s">
        <v>2404</v>
      </c>
      <c r="J2" s="9" t="s">
        <v>2405</v>
      </c>
      <c r="K2" s="9" t="s">
        <v>2406</v>
      </c>
    </row>
    <row r="3" spans="1:15" s="9" customFormat="1">
      <c r="A3" s="34">
        <v>2</v>
      </c>
      <c r="B3" s="34" t="s">
        <v>414</v>
      </c>
      <c r="C3" s="34" t="s">
        <v>415</v>
      </c>
      <c r="D3" s="34" t="s">
        <v>414</v>
      </c>
      <c r="E3" s="34" t="s">
        <v>416</v>
      </c>
      <c r="F3" s="129" t="s">
        <v>417</v>
      </c>
      <c r="G3" s="92" t="s">
        <v>1818</v>
      </c>
      <c r="H3" s="9" t="s">
        <v>2404</v>
      </c>
    </row>
    <row r="4" spans="1:15" s="9" customFormat="1">
      <c r="A4" s="34">
        <v>3</v>
      </c>
      <c r="B4" s="34" t="s">
        <v>418</v>
      </c>
      <c r="C4" s="34" t="s">
        <v>419</v>
      </c>
      <c r="D4" s="34" t="s">
        <v>418</v>
      </c>
      <c r="E4" s="34" t="s">
        <v>420</v>
      </c>
      <c r="F4" s="129" t="s">
        <v>421</v>
      </c>
      <c r="G4" s="92"/>
      <c r="H4" s="9" t="s">
        <v>2404</v>
      </c>
      <c r="I4" s="9" t="s">
        <v>2407</v>
      </c>
    </row>
    <row r="5" spans="1:15" s="9" customFormat="1">
      <c r="A5" s="129">
        <v>4</v>
      </c>
      <c r="B5" s="129" t="s">
        <v>422</v>
      </c>
      <c r="C5" s="129" t="s">
        <v>423</v>
      </c>
      <c r="D5" s="129" t="s">
        <v>422</v>
      </c>
      <c r="E5" s="129" t="s">
        <v>424</v>
      </c>
      <c r="F5" s="129" t="s">
        <v>425</v>
      </c>
      <c r="G5" s="92"/>
      <c r="H5" s="133" t="s">
        <v>2404</v>
      </c>
      <c r="I5" s="133"/>
      <c r="J5" s="133"/>
      <c r="K5" s="133"/>
      <c r="L5" s="133"/>
      <c r="M5" s="133"/>
      <c r="N5" s="133"/>
      <c r="O5" s="133"/>
    </row>
    <row r="6" spans="1:15" s="89" customFormat="1">
      <c r="A6" s="129">
        <v>5</v>
      </c>
      <c r="B6" s="129" t="s">
        <v>426</v>
      </c>
      <c r="C6" s="129" t="s">
        <v>426</v>
      </c>
      <c r="D6" s="129" t="s">
        <v>426</v>
      </c>
      <c r="E6" s="92" t="s">
        <v>2408</v>
      </c>
      <c r="F6" s="133" t="s">
        <v>2408</v>
      </c>
      <c r="G6" s="133"/>
      <c r="H6" s="133" t="s">
        <v>2404</v>
      </c>
      <c r="I6" s="133" t="s">
        <v>2409</v>
      </c>
      <c r="J6" s="133" t="s">
        <v>2410</v>
      </c>
      <c r="K6" s="133" t="s">
        <v>2411</v>
      </c>
      <c r="L6" s="133"/>
      <c r="M6" s="133"/>
      <c r="N6" s="133"/>
      <c r="O6" s="133"/>
    </row>
    <row r="7" spans="1:15" s="9" customFormat="1">
      <c r="A7" s="129">
        <v>6</v>
      </c>
      <c r="B7" s="133" t="s">
        <v>5941</v>
      </c>
      <c r="C7" s="133" t="s">
        <v>7841</v>
      </c>
      <c r="D7" s="133" t="s">
        <v>5941</v>
      </c>
      <c r="E7" s="133" t="s">
        <v>7842</v>
      </c>
      <c r="F7" s="133" t="s">
        <v>7842</v>
      </c>
      <c r="G7" s="133"/>
      <c r="H7" s="133" t="s">
        <v>2404</v>
      </c>
      <c r="I7" s="133" t="s">
        <v>7843</v>
      </c>
      <c r="J7" s="133" t="s">
        <v>7844</v>
      </c>
      <c r="K7" s="133" t="s">
        <v>7845</v>
      </c>
      <c r="L7" s="133"/>
      <c r="M7" s="133"/>
      <c r="N7" s="133"/>
      <c r="O7" s="133"/>
    </row>
    <row r="8" spans="1:15" s="89" customFormat="1">
      <c r="A8" s="129">
        <v>7</v>
      </c>
      <c r="B8" s="138" t="s">
        <v>5378</v>
      </c>
      <c r="C8" s="138" t="s">
        <v>5378</v>
      </c>
      <c r="D8" s="138" t="s">
        <v>5378</v>
      </c>
      <c r="E8" s="138" t="s">
        <v>5379</v>
      </c>
      <c r="F8" s="138" t="s">
        <v>5379</v>
      </c>
      <c r="G8" s="133"/>
      <c r="H8" s="133" t="s">
        <v>609</v>
      </c>
      <c r="I8" s="133" t="s">
        <v>5380</v>
      </c>
      <c r="J8" s="133" t="s">
        <v>5381</v>
      </c>
      <c r="K8" s="133" t="s">
        <v>5382</v>
      </c>
      <c r="L8" s="133"/>
      <c r="M8" s="133"/>
      <c r="N8" s="133"/>
      <c r="O8" s="133"/>
    </row>
    <row r="9" spans="1:15">
      <c r="A9" s="133"/>
      <c r="B9" s="133"/>
      <c r="C9" s="133"/>
      <c r="D9" s="133"/>
      <c r="E9" s="133"/>
      <c r="F9" s="133"/>
      <c r="G9" s="133"/>
      <c r="H9" s="133"/>
      <c r="I9" s="133"/>
      <c r="J9" s="133"/>
      <c r="K9" s="133"/>
      <c r="L9" s="133"/>
      <c r="M9" s="133"/>
      <c r="N9" s="133"/>
      <c r="O9"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326"/>
  <sheetViews>
    <sheetView zoomScale="85" zoomScaleNormal="85" workbookViewId="0">
      <selection activeCell="B1" sqref="B1"/>
    </sheetView>
  </sheetViews>
  <sheetFormatPr baseColWidth="10" defaultRowHeight="14.4"/>
  <cols>
    <col min="1" max="1" width="4" bestFit="1" customWidth="1"/>
    <col min="3" max="3" width="41.5546875" customWidth="1"/>
  </cols>
  <sheetData>
    <row r="1" spans="1:13">
      <c r="A1" s="24" t="s">
        <v>405</v>
      </c>
      <c r="B1" s="24" t="s">
        <v>551</v>
      </c>
      <c r="C1" s="24" t="s">
        <v>552</v>
      </c>
      <c r="D1" s="24" t="s">
        <v>553</v>
      </c>
      <c r="E1" s="24" t="s">
        <v>238</v>
      </c>
      <c r="F1" s="24" t="s">
        <v>408</v>
      </c>
      <c r="G1" s="24" t="s">
        <v>409</v>
      </c>
      <c r="H1" s="24" t="s">
        <v>554</v>
      </c>
      <c r="I1" s="24" t="s">
        <v>555</v>
      </c>
      <c r="J1" s="119" t="s">
        <v>1819</v>
      </c>
      <c r="K1" s="119" t="s">
        <v>1820</v>
      </c>
      <c r="L1" s="119" t="s">
        <v>1821</v>
      </c>
      <c r="M1" s="119" t="s">
        <v>242</v>
      </c>
    </row>
    <row r="2" spans="1:13">
      <c r="A2" s="129">
        <v>104</v>
      </c>
      <c r="B2" s="134" t="s">
        <v>1665</v>
      </c>
      <c r="C2" s="129" t="s">
        <v>1666</v>
      </c>
      <c r="D2" s="25" t="s">
        <v>558</v>
      </c>
      <c r="E2" s="129" t="s">
        <v>426</v>
      </c>
    </row>
    <row r="3" spans="1:13">
      <c r="A3" s="26">
        <v>4</v>
      </c>
      <c r="B3" s="26" t="s">
        <v>83</v>
      </c>
      <c r="C3" s="26" t="s">
        <v>560</v>
      </c>
      <c r="D3" s="26" t="s">
        <v>558</v>
      </c>
      <c r="E3" s="26" t="s">
        <v>243</v>
      </c>
      <c r="G3" s="133"/>
    </row>
    <row r="4" spans="1:13">
      <c r="A4" s="129">
        <v>43</v>
      </c>
      <c r="B4" s="134" t="s">
        <v>2793</v>
      </c>
      <c r="C4" s="138" t="s">
        <v>2794</v>
      </c>
      <c r="D4" s="129" t="s">
        <v>558</v>
      </c>
      <c r="E4" s="129" t="s">
        <v>243</v>
      </c>
    </row>
    <row r="5" spans="1:13">
      <c r="A5" s="26">
        <v>2</v>
      </c>
      <c r="B5" s="26" t="s">
        <v>0</v>
      </c>
      <c r="C5" s="26" t="s">
        <v>119</v>
      </c>
      <c r="D5" s="26" t="s">
        <v>558</v>
      </c>
      <c r="E5" s="26" t="s">
        <v>243</v>
      </c>
      <c r="G5" s="130"/>
    </row>
    <row r="6" spans="1:13">
      <c r="A6" s="129">
        <v>41</v>
      </c>
      <c r="B6" s="134" t="s">
        <v>63</v>
      </c>
      <c r="C6" s="129" t="s">
        <v>571</v>
      </c>
      <c r="D6" s="26" t="s">
        <v>558</v>
      </c>
      <c r="E6" s="26" t="s">
        <v>243</v>
      </c>
      <c r="G6" s="130"/>
    </row>
    <row r="7" spans="1:13">
      <c r="A7" s="129">
        <v>44</v>
      </c>
      <c r="B7" s="134" t="s">
        <v>381</v>
      </c>
      <c r="C7" s="129" t="s">
        <v>526</v>
      </c>
      <c r="D7" s="135" t="s">
        <v>558</v>
      </c>
      <c r="E7" s="135" t="s">
        <v>243</v>
      </c>
    </row>
    <row r="8" spans="1:13">
      <c r="A8" s="129">
        <v>16</v>
      </c>
      <c r="B8" s="134" t="s">
        <v>2820</v>
      </c>
      <c r="C8" s="138" t="s">
        <v>2849</v>
      </c>
      <c r="D8" s="129" t="s">
        <v>558</v>
      </c>
      <c r="E8" s="129" t="s">
        <v>243</v>
      </c>
    </row>
    <row r="9" spans="1:13">
      <c r="A9" s="49">
        <v>160</v>
      </c>
      <c r="B9" s="13" t="s">
        <v>3016</v>
      </c>
      <c r="C9" s="130" t="s">
        <v>5854</v>
      </c>
      <c r="D9" s="130" t="s">
        <v>558</v>
      </c>
      <c r="E9" s="129" t="s">
        <v>243</v>
      </c>
      <c r="G9" s="130"/>
    </row>
    <row r="10" spans="1:13">
      <c r="A10" s="130">
        <v>6</v>
      </c>
      <c r="B10" s="130" t="s">
        <v>1369</v>
      </c>
      <c r="C10" s="130" t="s">
        <v>1422</v>
      </c>
      <c r="D10" s="130" t="s">
        <v>558</v>
      </c>
      <c r="E10" s="130" t="s">
        <v>243</v>
      </c>
    </row>
    <row r="11" spans="1:13">
      <c r="A11" s="28">
        <v>103</v>
      </c>
      <c r="B11" s="13" t="s">
        <v>1101</v>
      </c>
      <c r="C11" s="28" t="s">
        <v>1102</v>
      </c>
      <c r="D11" s="27" t="s">
        <v>558</v>
      </c>
      <c r="E11" s="129" t="s">
        <v>426</v>
      </c>
    </row>
    <row r="12" spans="1:13">
      <c r="A12" s="28">
        <v>150</v>
      </c>
      <c r="B12" s="13" t="s">
        <v>1949</v>
      </c>
      <c r="C12" s="28" t="s">
        <v>1950</v>
      </c>
      <c r="D12" s="27" t="s">
        <v>558</v>
      </c>
      <c r="E12" s="129" t="s">
        <v>426</v>
      </c>
    </row>
    <row r="13" spans="1:13">
      <c r="A13" s="28">
        <v>19</v>
      </c>
      <c r="B13" s="13" t="s">
        <v>323</v>
      </c>
      <c r="C13" s="28" t="s">
        <v>563</v>
      </c>
      <c r="D13" s="27" t="s">
        <v>558</v>
      </c>
      <c r="E13" s="27" t="s">
        <v>243</v>
      </c>
    </row>
    <row r="14" spans="1:13" s="9" customFormat="1">
      <c r="A14" s="34">
        <v>151</v>
      </c>
      <c r="B14" s="13" t="s">
        <v>1951</v>
      </c>
      <c r="C14" s="34" t="s">
        <v>1952</v>
      </c>
      <c r="D14" s="135" t="s">
        <v>558</v>
      </c>
      <c r="E14" s="34" t="s">
        <v>426</v>
      </c>
      <c r="F14" s="130"/>
      <c r="G14"/>
      <c r="H14" s="130"/>
      <c r="I14" s="130"/>
      <c r="J14" s="130"/>
      <c r="K14" s="130"/>
      <c r="L14" s="130"/>
      <c r="M14" s="130"/>
    </row>
    <row r="15" spans="1:13" s="9" customFormat="1">
      <c r="A15" s="9">
        <v>35</v>
      </c>
      <c r="B15" s="9" t="s">
        <v>1074</v>
      </c>
      <c r="C15" s="9" t="s">
        <v>1075</v>
      </c>
      <c r="D15" s="9" t="s">
        <v>1073</v>
      </c>
      <c r="E15" s="9" t="s">
        <v>426</v>
      </c>
      <c r="G15" s="133"/>
      <c r="I15" s="9" t="s">
        <v>7901</v>
      </c>
    </row>
    <row r="16" spans="1:13" s="133" customFormat="1">
      <c r="A16" s="129">
        <v>159</v>
      </c>
      <c r="B16" s="134" t="s">
        <v>1074</v>
      </c>
      <c r="C16" s="133" t="s">
        <v>1075</v>
      </c>
      <c r="D16" s="129" t="s">
        <v>1073</v>
      </c>
      <c r="E16" s="129" t="s">
        <v>243</v>
      </c>
      <c r="F16" s="130"/>
      <c r="G16" s="130"/>
      <c r="H16" s="130"/>
      <c r="I16" s="133" t="s">
        <v>7901</v>
      </c>
      <c r="J16" s="130"/>
      <c r="K16" s="130"/>
      <c r="L16" s="130"/>
      <c r="M16" s="130"/>
    </row>
    <row r="17" spans="1:13">
      <c r="A17" s="31">
        <v>14</v>
      </c>
      <c r="B17" s="13" t="s">
        <v>24</v>
      </c>
      <c r="C17" s="31" t="s">
        <v>562</v>
      </c>
      <c r="D17" s="29" t="s">
        <v>558</v>
      </c>
      <c r="E17" s="29" t="s">
        <v>243</v>
      </c>
      <c r="G17" s="130"/>
    </row>
    <row r="18" spans="1:13">
      <c r="A18" s="135">
        <v>3</v>
      </c>
      <c r="B18" s="135" t="s">
        <v>5</v>
      </c>
      <c r="C18" s="135" t="s">
        <v>559</v>
      </c>
      <c r="D18" s="30" t="s">
        <v>558</v>
      </c>
      <c r="E18" s="30" t="s">
        <v>243</v>
      </c>
      <c r="G18" s="130"/>
    </row>
    <row r="19" spans="1:13">
      <c r="A19" s="135">
        <v>1</v>
      </c>
      <c r="B19" s="135" t="s">
        <v>1564</v>
      </c>
      <c r="C19" s="135" t="s">
        <v>556</v>
      </c>
      <c r="D19" s="135" t="s">
        <v>557</v>
      </c>
      <c r="E19" s="135" t="s">
        <v>5378</v>
      </c>
    </row>
    <row r="20" spans="1:13">
      <c r="A20" s="31">
        <v>156</v>
      </c>
      <c r="B20" s="13" t="s">
        <v>2677</v>
      </c>
      <c r="C20" s="31" t="s">
        <v>2679</v>
      </c>
      <c r="D20" s="129" t="s">
        <v>558</v>
      </c>
      <c r="E20" s="129" t="s">
        <v>426</v>
      </c>
    </row>
    <row r="21" spans="1:13">
      <c r="A21" s="31">
        <v>158</v>
      </c>
      <c r="B21" s="133" t="s">
        <v>608</v>
      </c>
      <c r="C21" s="133" t="s">
        <v>4367</v>
      </c>
      <c r="D21" s="129" t="s">
        <v>558</v>
      </c>
      <c r="E21" s="31" t="s">
        <v>426</v>
      </c>
      <c r="G21" s="130"/>
    </row>
    <row r="22" spans="1:13">
      <c r="A22" s="133">
        <v>37</v>
      </c>
      <c r="B22" s="89" t="s">
        <v>1072</v>
      </c>
      <c r="C22" s="133" t="s">
        <v>7900</v>
      </c>
      <c r="D22" s="133" t="s">
        <v>1073</v>
      </c>
      <c r="E22" s="133" t="s">
        <v>426</v>
      </c>
      <c r="F22" s="133"/>
      <c r="H22" s="133"/>
      <c r="I22" s="133" t="s">
        <v>7902</v>
      </c>
      <c r="J22" s="133"/>
      <c r="K22" s="133"/>
      <c r="L22" s="133"/>
      <c r="M22" s="133"/>
    </row>
    <row r="23" spans="1:13">
      <c r="A23" s="34">
        <v>154</v>
      </c>
      <c r="B23" s="13" t="s">
        <v>2508</v>
      </c>
      <c r="C23" s="34" t="s">
        <v>2510</v>
      </c>
      <c r="D23" s="129" t="s">
        <v>558</v>
      </c>
      <c r="E23" s="34" t="s">
        <v>426</v>
      </c>
      <c r="F23" s="133"/>
      <c r="G23" s="133"/>
      <c r="H23" s="133"/>
      <c r="I23" s="133"/>
    </row>
    <row r="24" spans="1:13">
      <c r="A24" s="34">
        <v>157</v>
      </c>
      <c r="B24" s="13" t="s">
        <v>2873</v>
      </c>
      <c r="C24" s="34" t="s">
        <v>2872</v>
      </c>
      <c r="D24" s="129" t="s">
        <v>558</v>
      </c>
      <c r="E24" s="34" t="s">
        <v>426</v>
      </c>
    </row>
    <row r="25" spans="1:13" s="126" customFormat="1">
      <c r="A25" s="129">
        <v>100</v>
      </c>
      <c r="B25" s="127" t="s">
        <v>362</v>
      </c>
      <c r="C25" s="129" t="s">
        <v>565</v>
      </c>
      <c r="D25" s="128" t="s">
        <v>558</v>
      </c>
      <c r="E25" s="129" t="s">
        <v>426</v>
      </c>
      <c r="F25"/>
    </row>
    <row r="26" spans="1:13" s="126" customFormat="1">
      <c r="A26" s="129">
        <v>155</v>
      </c>
      <c r="B26" s="127" t="s">
        <v>333</v>
      </c>
      <c r="C26" s="129" t="s">
        <v>2600</v>
      </c>
      <c r="D26" s="129" t="s">
        <v>558</v>
      </c>
      <c r="E26" s="129" t="s">
        <v>426</v>
      </c>
      <c r="F26"/>
      <c r="G26"/>
    </row>
    <row r="27" spans="1:13" s="126" customFormat="1">
      <c r="A27" s="129">
        <v>101</v>
      </c>
      <c r="B27" s="127" t="s">
        <v>124</v>
      </c>
      <c r="C27" s="129" t="s">
        <v>572</v>
      </c>
      <c r="D27" s="128" t="s">
        <v>558</v>
      </c>
      <c r="E27" s="129" t="s">
        <v>426</v>
      </c>
      <c r="G27"/>
    </row>
    <row r="28" spans="1:13">
      <c r="A28" s="129">
        <v>9</v>
      </c>
      <c r="B28" s="134" t="s">
        <v>288</v>
      </c>
      <c r="C28" s="129" t="s">
        <v>1896</v>
      </c>
      <c r="D28" s="135" t="s">
        <v>558</v>
      </c>
      <c r="E28" s="135" t="s">
        <v>243</v>
      </c>
      <c r="F28" s="130"/>
      <c r="G28" s="130"/>
      <c r="H28" s="130"/>
      <c r="I28" s="130"/>
    </row>
    <row r="29" spans="1:13">
      <c r="A29" s="129">
        <v>102</v>
      </c>
      <c r="B29" s="134" t="s">
        <v>177</v>
      </c>
      <c r="C29" s="129" t="s">
        <v>176</v>
      </c>
      <c r="D29" s="135" t="s">
        <v>558</v>
      </c>
      <c r="E29" s="129" t="s">
        <v>426</v>
      </c>
      <c r="F29" s="130"/>
      <c r="G29" s="130"/>
      <c r="H29" s="130"/>
      <c r="I29" s="130"/>
    </row>
    <row r="30" spans="1:13">
      <c r="A30" s="129">
        <v>30</v>
      </c>
      <c r="B30" s="134" t="s">
        <v>2790</v>
      </c>
      <c r="C30" s="129" t="s">
        <v>2815</v>
      </c>
      <c r="D30" s="129" t="s">
        <v>558</v>
      </c>
      <c r="E30" s="129" t="s">
        <v>243</v>
      </c>
    </row>
    <row r="31" spans="1:13">
      <c r="A31" s="129">
        <v>31</v>
      </c>
      <c r="B31" s="134" t="s">
        <v>335</v>
      </c>
      <c r="C31" s="129" t="s">
        <v>636</v>
      </c>
      <c r="D31" s="129" t="s">
        <v>558</v>
      </c>
      <c r="E31" s="129" t="s">
        <v>243</v>
      </c>
      <c r="F31" s="133"/>
      <c r="H31" s="133"/>
      <c r="I31" s="133"/>
      <c r="J31" s="133"/>
      <c r="K31" s="133"/>
      <c r="L31" s="133"/>
      <c r="M31" s="133"/>
    </row>
    <row r="32" spans="1:13">
      <c r="A32" s="129">
        <v>11</v>
      </c>
      <c r="B32" s="134" t="s">
        <v>249</v>
      </c>
      <c r="C32" s="129" t="s">
        <v>561</v>
      </c>
      <c r="D32" s="135" t="s">
        <v>558</v>
      </c>
      <c r="E32" s="135" t="s">
        <v>243</v>
      </c>
    </row>
    <row r="33" spans="1:10">
      <c r="A33" s="135">
        <v>8</v>
      </c>
      <c r="B33" s="135" t="s">
        <v>66</v>
      </c>
      <c r="C33" s="135" t="s">
        <v>566</v>
      </c>
      <c r="D33" s="135" t="s">
        <v>558</v>
      </c>
      <c r="E33" s="135" t="s">
        <v>243</v>
      </c>
    </row>
    <row r="34" spans="1:10">
      <c r="A34" s="133">
        <v>49</v>
      </c>
      <c r="B34" s="133" t="s">
        <v>1368</v>
      </c>
      <c r="C34" s="133" t="s">
        <v>1524</v>
      </c>
      <c r="D34" s="133" t="s">
        <v>558</v>
      </c>
      <c r="E34" s="133" t="s">
        <v>243</v>
      </c>
    </row>
    <row r="35" spans="1:10">
      <c r="A35" s="129">
        <v>29</v>
      </c>
      <c r="B35" s="134" t="s">
        <v>361</v>
      </c>
      <c r="C35" s="129" t="s">
        <v>564</v>
      </c>
      <c r="D35" s="135" t="s">
        <v>558</v>
      </c>
      <c r="E35" s="135" t="s">
        <v>243</v>
      </c>
    </row>
    <row r="36" spans="1:10">
      <c r="A36" s="129">
        <v>152</v>
      </c>
      <c r="B36" s="134" t="s">
        <v>1953</v>
      </c>
      <c r="C36" s="129" t="s">
        <v>1954</v>
      </c>
      <c r="D36" s="135" t="s">
        <v>558</v>
      </c>
      <c r="E36" s="129" t="s">
        <v>426</v>
      </c>
    </row>
    <row r="37" spans="1:10">
      <c r="A37" s="135">
        <v>5</v>
      </c>
      <c r="B37" s="135" t="s">
        <v>81</v>
      </c>
      <c r="C37" s="135" t="s">
        <v>84</v>
      </c>
      <c r="D37" s="135" t="s">
        <v>558</v>
      </c>
      <c r="E37" s="135" t="s">
        <v>243</v>
      </c>
      <c r="G37" s="133"/>
      <c r="I37" s="130"/>
    </row>
    <row r="38" spans="1:10" s="130" customFormat="1">
      <c r="A38" s="129">
        <v>153</v>
      </c>
      <c r="B38" s="134" t="s">
        <v>2467</v>
      </c>
      <c r="C38" s="135" t="s">
        <v>2475</v>
      </c>
      <c r="D38" s="130" t="s">
        <v>1073</v>
      </c>
      <c r="E38" s="130" t="s">
        <v>426</v>
      </c>
      <c r="I38" s="133" t="s">
        <v>7901</v>
      </c>
    </row>
    <row r="39" spans="1:10">
      <c r="A39" s="224">
        <v>22</v>
      </c>
      <c r="B39" s="224" t="s">
        <v>3148</v>
      </c>
      <c r="C39" s="135" t="s">
        <v>6509</v>
      </c>
      <c r="D39" s="224" t="s">
        <v>558</v>
      </c>
      <c r="E39" s="224" t="s">
        <v>243</v>
      </c>
      <c r="F39" s="224"/>
      <c r="G39" s="224"/>
      <c r="H39" s="224"/>
      <c r="I39" s="224"/>
      <c r="J39" s="276"/>
    </row>
    <row r="40" spans="1:10">
      <c r="A40" s="224">
        <v>13</v>
      </c>
      <c r="B40" s="224" t="s">
        <v>1959</v>
      </c>
      <c r="C40" s="135" t="s">
        <v>7494</v>
      </c>
      <c r="D40" s="224" t="s">
        <v>558</v>
      </c>
      <c r="E40" s="224" t="s">
        <v>243</v>
      </c>
      <c r="F40" s="224"/>
      <c r="G40" s="224"/>
      <c r="H40" s="224"/>
      <c r="I40" s="224"/>
      <c r="J40" s="276"/>
    </row>
    <row r="41" spans="1:10">
      <c r="A41" s="224">
        <v>32</v>
      </c>
      <c r="B41" s="224" t="s">
        <v>2547</v>
      </c>
      <c r="C41" s="135" t="s">
        <v>7202</v>
      </c>
      <c r="D41" s="224" t="s">
        <v>558</v>
      </c>
      <c r="E41" s="224" t="s">
        <v>243</v>
      </c>
    </row>
    <row r="42" spans="1:10">
      <c r="A42" s="224">
        <v>21</v>
      </c>
      <c r="B42" s="224" t="s">
        <v>7008</v>
      </c>
      <c r="C42" s="224" t="s">
        <v>7243</v>
      </c>
      <c r="D42" s="224" t="s">
        <v>558</v>
      </c>
      <c r="E42" s="224" t="s">
        <v>243</v>
      </c>
    </row>
    <row r="43" spans="1:10">
      <c r="A43" s="224">
        <v>34</v>
      </c>
      <c r="B43" s="224" t="s">
        <v>7214</v>
      </c>
      <c r="C43" s="138" t="s">
        <v>7895</v>
      </c>
      <c r="D43" s="224" t="s">
        <v>558</v>
      </c>
      <c r="E43" s="224" t="s">
        <v>243</v>
      </c>
      <c r="F43" s="224"/>
      <c r="G43" s="224"/>
      <c r="H43" s="224"/>
      <c r="I43" s="224"/>
      <c r="J43" s="276"/>
    </row>
    <row r="44" spans="1:10">
      <c r="A44" s="224">
        <v>50</v>
      </c>
      <c r="B44" s="224" t="s">
        <v>1105</v>
      </c>
      <c r="C44" s="224" t="s">
        <v>7760</v>
      </c>
      <c r="D44" s="224" t="s">
        <v>558</v>
      </c>
      <c r="E44" s="224" t="s">
        <v>243</v>
      </c>
    </row>
    <row r="45" spans="1:10">
      <c r="A45" s="224">
        <v>48</v>
      </c>
      <c r="B45" s="224" t="s">
        <v>322</v>
      </c>
      <c r="C45" s="224" t="s">
        <v>7899</v>
      </c>
      <c r="D45" s="224" t="s">
        <v>558</v>
      </c>
      <c r="E45" s="224" t="s">
        <v>243</v>
      </c>
    </row>
    <row r="46" spans="1:10">
      <c r="A46" s="134">
        <v>201</v>
      </c>
      <c r="B46" s="134" t="s">
        <v>3188</v>
      </c>
      <c r="C46" s="134" t="s">
        <v>7896</v>
      </c>
      <c r="D46" s="134" t="s">
        <v>558</v>
      </c>
      <c r="E46" s="301" t="s">
        <v>5941</v>
      </c>
    </row>
    <row r="47" spans="1:10">
      <c r="A47" s="224">
        <v>45</v>
      </c>
      <c r="B47" s="224" t="s">
        <v>3312</v>
      </c>
      <c r="C47" s="224" t="s">
        <v>7897</v>
      </c>
      <c r="D47" s="224" t="s">
        <v>558</v>
      </c>
      <c r="E47" s="224" t="s">
        <v>243</v>
      </c>
    </row>
    <row r="48" spans="1:10">
      <c r="A48" s="224">
        <v>39</v>
      </c>
      <c r="B48" s="224" t="s">
        <v>7225</v>
      </c>
      <c r="C48" s="224" t="s">
        <v>7898</v>
      </c>
      <c r="D48" s="224" t="s">
        <v>1073</v>
      </c>
      <c r="E48" s="224" t="s">
        <v>243</v>
      </c>
      <c r="I48" s="133" t="s">
        <v>7901</v>
      </c>
    </row>
    <row r="76" spans="1:5">
      <c r="A76" s="133"/>
      <c r="B76" s="133"/>
      <c r="C76" s="133"/>
      <c r="D76" s="133"/>
      <c r="E76" s="133"/>
    </row>
    <row r="77" spans="1:5">
      <c r="A77" s="133"/>
      <c r="B77" s="133"/>
      <c r="C77" s="133"/>
      <c r="D77" s="133"/>
      <c r="E77" s="133"/>
    </row>
    <row r="78" spans="1:5">
      <c r="A78" s="133"/>
      <c r="B78" s="133"/>
      <c r="C78" s="133"/>
      <c r="D78" s="133"/>
      <c r="E78" s="133"/>
    </row>
    <row r="313" spans="1:8">
      <c r="A313" s="133"/>
      <c r="B313" s="133"/>
      <c r="C313" s="133"/>
      <c r="D313" s="133"/>
      <c r="E313" s="133"/>
      <c r="F313" s="133"/>
      <c r="G313" s="133"/>
      <c r="H313" s="133"/>
    </row>
    <row r="314" spans="1:8">
      <c r="A314" s="133"/>
      <c r="B314" s="133"/>
      <c r="C314" s="133"/>
      <c r="D314" s="133"/>
      <c r="E314" s="133"/>
      <c r="F314" s="133"/>
      <c r="G314" s="133"/>
      <c r="H314" s="133"/>
    </row>
    <row r="315" spans="1:8">
      <c r="A315" s="133"/>
      <c r="B315" s="133"/>
      <c r="C315" s="133"/>
      <c r="D315" s="133"/>
      <c r="E315" s="133"/>
      <c r="F315" s="133"/>
      <c r="G315" s="133"/>
      <c r="H315" s="133"/>
    </row>
    <row r="316" spans="1:8">
      <c r="A316" s="133"/>
      <c r="B316" s="133"/>
      <c r="C316" s="133"/>
      <c r="D316" s="133"/>
      <c r="E316" s="133"/>
      <c r="F316" s="133"/>
      <c r="G316" s="133"/>
      <c r="H316" s="133"/>
    </row>
    <row r="317" spans="1:8">
      <c r="A317" s="133"/>
      <c r="B317" s="133"/>
      <c r="C317" s="133"/>
      <c r="D317" s="133"/>
      <c r="E317" s="133"/>
      <c r="F317" s="133"/>
      <c r="G317" s="133"/>
      <c r="H317" s="133"/>
    </row>
    <row r="318" spans="1:8">
      <c r="A318" s="133"/>
      <c r="B318" s="133"/>
      <c r="C318" s="133"/>
      <c r="D318" s="133"/>
      <c r="E318" s="133"/>
      <c r="F318" s="133"/>
      <c r="G318" s="133"/>
      <c r="H318" s="133"/>
    </row>
    <row r="319" spans="1:8">
      <c r="A319" s="133"/>
      <c r="B319" s="133"/>
      <c r="C319" s="133"/>
      <c r="D319" s="133"/>
      <c r="E319" s="133"/>
      <c r="F319" s="133"/>
      <c r="G319" s="133"/>
      <c r="H319" s="133"/>
    </row>
    <row r="320" spans="1:8">
      <c r="A320" s="133"/>
      <c r="B320" s="133"/>
      <c r="C320" s="133"/>
      <c r="D320" s="133"/>
      <c r="E320" s="133"/>
      <c r="F320" s="133"/>
      <c r="G320" s="133"/>
      <c r="H320" s="133"/>
    </row>
    <row r="321" spans="1:8">
      <c r="A321" s="133"/>
      <c r="B321" s="133"/>
      <c r="C321" s="133"/>
      <c r="D321" s="133"/>
      <c r="E321" s="133"/>
      <c r="F321" s="133"/>
      <c r="G321" s="133"/>
      <c r="H321" s="133"/>
    </row>
    <row r="322" spans="1:8">
      <c r="A322" s="133"/>
      <c r="B322" s="133"/>
      <c r="C322" s="133"/>
      <c r="D322" s="133"/>
      <c r="E322" s="133"/>
      <c r="F322" s="133"/>
      <c r="G322" s="133"/>
      <c r="H322" s="133"/>
    </row>
    <row r="323" spans="1:8">
      <c r="A323" s="133"/>
      <c r="B323" s="133"/>
      <c r="C323" s="133"/>
      <c r="D323" s="133"/>
      <c r="E323" s="133"/>
      <c r="F323" s="133"/>
      <c r="G323" s="133"/>
      <c r="H323" s="133"/>
    </row>
    <row r="324" spans="1:8">
      <c r="A324" s="133"/>
      <c r="B324" s="133"/>
      <c r="C324" s="133"/>
      <c r="D324" s="133"/>
      <c r="E324" s="133"/>
      <c r="F324" s="133"/>
      <c r="G324" s="133"/>
      <c r="H324" s="133"/>
    </row>
    <row r="325" spans="1:8">
      <c r="A325" s="133"/>
      <c r="B325" s="133"/>
      <c r="C325" s="133"/>
      <c r="D325" s="133"/>
      <c r="E325" s="133"/>
      <c r="F325" s="133"/>
      <c r="G325" s="133"/>
      <c r="H325" s="133"/>
    </row>
    <row r="326" spans="1:8">
      <c r="A326" s="133"/>
      <c r="B326" s="133"/>
      <c r="C326" s="133"/>
      <c r="D326" s="133"/>
      <c r="E326" s="133"/>
      <c r="F326" s="133"/>
      <c r="G326" s="133"/>
      <c r="H326" s="133"/>
    </row>
  </sheetData>
  <autoFilter ref="A1:M48">
    <sortState ref="A2:M38">
      <sortCondition ref="B1:B38"/>
    </sortState>
  </autoFilter>
  <sortState ref="F3:F22">
    <sortCondition ref="F3:F22"/>
  </sortState>
  <conditionalFormatting sqref="B46">
    <cfRule type="duplicateValues" dxfId="99"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L324"/>
  <sheetViews>
    <sheetView zoomScale="90" zoomScaleNormal="90" workbookViewId="0">
      <pane ySplit="1" topLeftCell="A2" activePane="bottomLeft" state="frozenSplit"/>
      <selection activeCell="D147" sqref="D147"/>
      <selection pane="bottomLeft" activeCell="B1" sqref="B1"/>
    </sheetView>
  </sheetViews>
  <sheetFormatPr baseColWidth="10" defaultRowHeight="14.4"/>
  <cols>
    <col min="1" max="1" width="7.6640625" customWidth="1"/>
    <col min="2" max="2" width="7.88671875" customWidth="1"/>
    <col min="3" max="3" width="74.5546875" customWidth="1"/>
    <col min="4" max="4" width="17.44140625" customWidth="1"/>
    <col min="5" max="5" width="11.44140625" style="136"/>
  </cols>
  <sheetData>
    <row r="1" spans="1:12">
      <c r="A1" s="32" t="s">
        <v>405</v>
      </c>
      <c r="B1" s="32" t="s">
        <v>567</v>
      </c>
      <c r="C1" s="32" t="s">
        <v>568</v>
      </c>
      <c r="D1" s="32" t="s">
        <v>569</v>
      </c>
      <c r="E1" s="292" t="s">
        <v>238</v>
      </c>
      <c r="F1" s="118" t="s">
        <v>1822</v>
      </c>
      <c r="G1" s="118" t="s">
        <v>408</v>
      </c>
      <c r="H1" s="118" t="s">
        <v>409</v>
      </c>
      <c r="I1" s="118" t="s">
        <v>1819</v>
      </c>
      <c r="J1" s="118" t="s">
        <v>1820</v>
      </c>
      <c r="K1" s="118" t="s">
        <v>1821</v>
      </c>
      <c r="L1" s="118" t="s">
        <v>1823</v>
      </c>
    </row>
    <row r="2" spans="1:12">
      <c r="A2" s="134">
        <v>814</v>
      </c>
      <c r="B2" s="134" t="s">
        <v>7497</v>
      </c>
      <c r="C2" s="134" t="s">
        <v>7498</v>
      </c>
      <c r="D2" s="134" t="s">
        <v>83</v>
      </c>
      <c r="E2" s="90" t="s">
        <v>5941</v>
      </c>
    </row>
    <row r="3" spans="1:12">
      <c r="A3" s="130">
        <v>608</v>
      </c>
      <c r="B3" s="134" t="s">
        <v>2703</v>
      </c>
      <c r="C3" s="134" t="s">
        <v>2702</v>
      </c>
      <c r="D3" s="134" t="s">
        <v>361</v>
      </c>
      <c r="E3" s="90" t="s">
        <v>426</v>
      </c>
    </row>
    <row r="4" spans="1:12">
      <c r="A4" s="224">
        <v>252</v>
      </c>
      <c r="B4" s="224" t="s">
        <v>2914</v>
      </c>
      <c r="C4" s="224" t="s">
        <v>7760</v>
      </c>
      <c r="D4" s="224" t="s">
        <v>1105</v>
      </c>
      <c r="E4" s="294" t="s">
        <v>243</v>
      </c>
    </row>
    <row r="5" spans="1:12">
      <c r="A5" s="134">
        <v>809</v>
      </c>
      <c r="B5" s="134" t="s">
        <v>2914</v>
      </c>
      <c r="C5" s="134" t="s">
        <v>7496</v>
      </c>
      <c r="D5" s="134" t="s">
        <v>83</v>
      </c>
      <c r="E5" s="90" t="s">
        <v>5941</v>
      </c>
    </row>
    <row r="6" spans="1:12">
      <c r="A6" s="130">
        <v>533</v>
      </c>
      <c r="B6" s="134" t="s">
        <v>1736</v>
      </c>
      <c r="C6" s="134" t="s">
        <v>1868</v>
      </c>
      <c r="D6" s="134" t="s">
        <v>5</v>
      </c>
      <c r="E6" s="90" t="s">
        <v>426</v>
      </c>
    </row>
    <row r="7" spans="1:12">
      <c r="A7" s="134">
        <v>844</v>
      </c>
      <c r="B7" s="134" t="s">
        <v>83</v>
      </c>
      <c r="C7" s="134" t="s">
        <v>7504</v>
      </c>
      <c r="D7" s="134" t="s">
        <v>1368</v>
      </c>
      <c r="E7" s="90" t="s">
        <v>5941</v>
      </c>
    </row>
    <row r="8" spans="1:12">
      <c r="A8" s="134">
        <v>845</v>
      </c>
      <c r="B8" s="134" t="s">
        <v>7505</v>
      </c>
      <c r="C8" s="134" t="s">
        <v>7506</v>
      </c>
      <c r="D8" s="134" t="s">
        <v>1368</v>
      </c>
      <c r="E8" s="90" t="s">
        <v>5941</v>
      </c>
    </row>
    <row r="9" spans="1:12">
      <c r="A9" s="138">
        <v>203</v>
      </c>
      <c r="B9" s="138" t="s">
        <v>2793</v>
      </c>
      <c r="C9" s="138" t="s">
        <v>2794</v>
      </c>
      <c r="D9" s="138" t="s">
        <v>2793</v>
      </c>
      <c r="E9" s="285" t="s">
        <v>243</v>
      </c>
      <c r="F9" s="224"/>
    </row>
    <row r="10" spans="1:12">
      <c r="A10" s="95">
        <v>633</v>
      </c>
      <c r="B10" s="133" t="s">
        <v>2932</v>
      </c>
      <c r="C10" s="133" t="s">
        <v>7561</v>
      </c>
      <c r="D10" s="133" t="s">
        <v>1368</v>
      </c>
      <c r="E10" s="105" t="s">
        <v>5378</v>
      </c>
    </row>
    <row r="11" spans="1:12">
      <c r="A11" s="130">
        <v>5</v>
      </c>
      <c r="B11" s="134" t="s">
        <v>23</v>
      </c>
      <c r="C11" s="134" t="s">
        <v>1084</v>
      </c>
      <c r="D11" s="134" t="s">
        <v>5</v>
      </c>
      <c r="E11" s="293" t="s">
        <v>243</v>
      </c>
      <c r="F11" s="130"/>
    </row>
    <row r="12" spans="1:12">
      <c r="A12" s="133">
        <v>634</v>
      </c>
      <c r="B12" s="133" t="s">
        <v>2939</v>
      </c>
      <c r="C12" s="133" t="s">
        <v>7562</v>
      </c>
      <c r="D12" s="133" t="s">
        <v>1368</v>
      </c>
      <c r="E12" s="105" t="s">
        <v>5378</v>
      </c>
      <c r="F12" s="130"/>
    </row>
    <row r="13" spans="1:12">
      <c r="A13" s="134">
        <v>847</v>
      </c>
      <c r="B13" s="134" t="s">
        <v>2937</v>
      </c>
      <c r="C13" s="134" t="s">
        <v>7507</v>
      </c>
      <c r="D13" s="134" t="s">
        <v>1368</v>
      </c>
      <c r="E13" s="90" t="s">
        <v>5941</v>
      </c>
    </row>
    <row r="14" spans="1:12">
      <c r="A14" s="224">
        <v>32</v>
      </c>
      <c r="B14" s="224" t="s">
        <v>2916</v>
      </c>
      <c r="C14" s="224" t="s">
        <v>7543</v>
      </c>
      <c r="D14" s="224" t="s">
        <v>83</v>
      </c>
      <c r="E14" s="294" t="s">
        <v>243</v>
      </c>
    </row>
    <row r="15" spans="1:12">
      <c r="A15" s="224">
        <v>49</v>
      </c>
      <c r="B15" s="224" t="s">
        <v>7038</v>
      </c>
      <c r="C15" s="224" t="s">
        <v>7039</v>
      </c>
      <c r="D15" s="224" t="s">
        <v>66</v>
      </c>
      <c r="E15" s="294" t="s">
        <v>243</v>
      </c>
    </row>
    <row r="16" spans="1:12">
      <c r="A16" s="130">
        <v>1</v>
      </c>
      <c r="B16" s="134" t="s">
        <v>0</v>
      </c>
      <c r="C16" s="134" t="s">
        <v>119</v>
      </c>
      <c r="D16" s="134" t="s">
        <v>0</v>
      </c>
      <c r="E16" s="293" t="s">
        <v>243</v>
      </c>
      <c r="F16" s="130"/>
    </row>
    <row r="17" spans="1:6">
      <c r="A17" s="130">
        <v>57</v>
      </c>
      <c r="B17" s="134" t="s">
        <v>283</v>
      </c>
      <c r="C17" s="134" t="s">
        <v>401</v>
      </c>
      <c r="D17" s="134" t="s">
        <v>24</v>
      </c>
      <c r="E17" s="90" t="s">
        <v>243</v>
      </c>
    </row>
    <row r="18" spans="1:6">
      <c r="A18" s="130">
        <v>195</v>
      </c>
      <c r="B18" s="134" t="s">
        <v>62</v>
      </c>
      <c r="C18" s="134" t="s">
        <v>64</v>
      </c>
      <c r="D18" s="134" t="s">
        <v>63</v>
      </c>
      <c r="E18" s="90" t="s">
        <v>243</v>
      </c>
      <c r="F18" s="130"/>
    </row>
    <row r="19" spans="1:6">
      <c r="A19" s="224">
        <v>145</v>
      </c>
      <c r="B19" s="224" t="s">
        <v>1105</v>
      </c>
      <c r="C19" s="224" t="s">
        <v>7283</v>
      </c>
      <c r="D19" s="224" t="s">
        <v>1074</v>
      </c>
      <c r="E19" s="294" t="s">
        <v>243</v>
      </c>
    </row>
    <row r="20" spans="1:6">
      <c r="A20" s="130">
        <v>528</v>
      </c>
      <c r="B20" s="134" t="s">
        <v>1105</v>
      </c>
      <c r="C20" s="130" t="s">
        <v>1108</v>
      </c>
      <c r="D20" s="134" t="s">
        <v>1101</v>
      </c>
      <c r="E20" s="90" t="s">
        <v>426</v>
      </c>
    </row>
    <row r="21" spans="1:6">
      <c r="A21" s="130">
        <v>509</v>
      </c>
      <c r="B21" s="134" t="s">
        <v>248</v>
      </c>
      <c r="C21" s="134" t="s">
        <v>570</v>
      </c>
      <c r="D21" s="134" t="s">
        <v>24</v>
      </c>
      <c r="E21" s="90" t="s">
        <v>426</v>
      </c>
    </row>
    <row r="22" spans="1:6">
      <c r="A22" s="130">
        <v>30</v>
      </c>
      <c r="B22" s="134" t="s">
        <v>1506</v>
      </c>
      <c r="C22" s="134" t="s">
        <v>1508</v>
      </c>
      <c r="D22" s="134" t="s">
        <v>66</v>
      </c>
      <c r="E22" s="90" t="s">
        <v>243</v>
      </c>
    </row>
    <row r="23" spans="1:6">
      <c r="A23" s="224">
        <v>85</v>
      </c>
      <c r="B23" s="224" t="s">
        <v>3006</v>
      </c>
      <c r="C23" s="224" t="s">
        <v>7194</v>
      </c>
      <c r="D23" s="224" t="s">
        <v>3016</v>
      </c>
      <c r="E23" s="294" t="s">
        <v>243</v>
      </c>
    </row>
    <row r="24" spans="1:6">
      <c r="A24" s="224">
        <v>138</v>
      </c>
      <c r="B24" s="224" t="s">
        <v>7113</v>
      </c>
      <c r="C24" s="224" t="s">
        <v>7114</v>
      </c>
      <c r="D24" s="224" t="s">
        <v>1074</v>
      </c>
      <c r="E24" s="294" t="s">
        <v>243</v>
      </c>
    </row>
    <row r="25" spans="1:6">
      <c r="A25" s="130">
        <v>603</v>
      </c>
      <c r="B25" s="134" t="s">
        <v>1959</v>
      </c>
      <c r="C25" s="134" t="s">
        <v>1962</v>
      </c>
      <c r="D25" s="134" t="s">
        <v>24</v>
      </c>
      <c r="E25" s="90" t="s">
        <v>426</v>
      </c>
    </row>
    <row r="26" spans="1:6">
      <c r="A26" s="224">
        <v>141</v>
      </c>
      <c r="B26" s="224" t="s">
        <v>3012</v>
      </c>
      <c r="C26" s="224" t="s">
        <v>6487</v>
      </c>
      <c r="D26" s="134" t="s">
        <v>1074</v>
      </c>
      <c r="E26" s="90" t="s">
        <v>243</v>
      </c>
    </row>
    <row r="27" spans="1:6">
      <c r="A27" s="138">
        <v>252</v>
      </c>
      <c r="B27" s="138" t="s">
        <v>2819</v>
      </c>
      <c r="C27" s="138" t="s">
        <v>2823</v>
      </c>
      <c r="D27" s="138" t="s">
        <v>2820</v>
      </c>
      <c r="E27" s="285" t="s">
        <v>243</v>
      </c>
    </row>
    <row r="28" spans="1:6">
      <c r="A28" s="130">
        <v>206</v>
      </c>
      <c r="B28" s="134" t="s">
        <v>381</v>
      </c>
      <c r="C28" s="134" t="s">
        <v>526</v>
      </c>
      <c r="D28" s="134" t="s">
        <v>381</v>
      </c>
      <c r="E28" s="90" t="s">
        <v>243</v>
      </c>
    </row>
    <row r="29" spans="1:6">
      <c r="A29" s="224">
        <v>201</v>
      </c>
      <c r="B29" s="224" t="s">
        <v>3001</v>
      </c>
      <c r="C29" s="224" t="s">
        <v>7244</v>
      </c>
      <c r="D29" s="224" t="s">
        <v>1074</v>
      </c>
      <c r="E29" s="294" t="s">
        <v>243</v>
      </c>
    </row>
    <row r="30" spans="1:6">
      <c r="A30" s="130">
        <v>532</v>
      </c>
      <c r="B30" s="134" t="s">
        <v>1735</v>
      </c>
      <c r="C30" s="134" t="s">
        <v>1733</v>
      </c>
      <c r="D30" s="134" t="s">
        <v>5</v>
      </c>
      <c r="E30" s="90" t="s">
        <v>426</v>
      </c>
      <c r="F30" s="130"/>
    </row>
    <row r="31" spans="1:6">
      <c r="A31" s="224">
        <v>84</v>
      </c>
      <c r="B31" s="224" t="s">
        <v>3010</v>
      </c>
      <c r="C31" s="224" t="s">
        <v>7193</v>
      </c>
      <c r="D31" s="224" t="s">
        <v>3016</v>
      </c>
      <c r="E31" s="294" t="s">
        <v>243</v>
      </c>
      <c r="F31" s="130"/>
    </row>
    <row r="32" spans="1:6">
      <c r="A32" s="133">
        <v>621</v>
      </c>
      <c r="B32" s="134" t="s">
        <v>2820</v>
      </c>
      <c r="C32" s="138" t="s">
        <v>8186</v>
      </c>
      <c r="D32" s="133" t="s">
        <v>288</v>
      </c>
      <c r="E32" s="105" t="s">
        <v>5378</v>
      </c>
    </row>
    <row r="33" spans="1:12">
      <c r="A33" s="224">
        <v>44</v>
      </c>
      <c r="B33" s="224" t="s">
        <v>6592</v>
      </c>
      <c r="C33" s="224" t="s">
        <v>6593</v>
      </c>
      <c r="D33" s="224" t="s">
        <v>249</v>
      </c>
      <c r="E33" s="294" t="s">
        <v>243</v>
      </c>
    </row>
    <row r="34" spans="1:12" s="9" customFormat="1">
      <c r="A34" s="134">
        <v>855</v>
      </c>
      <c r="B34" s="134" t="s">
        <v>6592</v>
      </c>
      <c r="C34" s="134" t="s">
        <v>7499</v>
      </c>
      <c r="D34" s="134" t="s">
        <v>24</v>
      </c>
      <c r="E34" s="90" t="s">
        <v>5941</v>
      </c>
      <c r="F34" s="130"/>
      <c r="G34" s="130"/>
      <c r="H34" s="130"/>
      <c r="I34" s="130"/>
      <c r="J34" s="130"/>
      <c r="K34" s="130"/>
      <c r="L34" s="130"/>
    </row>
    <row r="35" spans="1:12">
      <c r="A35" s="224">
        <v>211</v>
      </c>
      <c r="B35" s="224" t="s">
        <v>2987</v>
      </c>
      <c r="C35" s="224" t="s">
        <v>7245</v>
      </c>
      <c r="D35" s="224" t="s">
        <v>1074</v>
      </c>
      <c r="E35" s="294" t="s">
        <v>243</v>
      </c>
    </row>
    <row r="36" spans="1:12">
      <c r="A36" s="224">
        <v>222</v>
      </c>
      <c r="B36" s="224" t="s">
        <v>2998</v>
      </c>
      <c r="C36" s="224" t="s">
        <v>7246</v>
      </c>
      <c r="D36" s="224" t="s">
        <v>1074</v>
      </c>
      <c r="E36" s="294" t="s">
        <v>243</v>
      </c>
    </row>
    <row r="37" spans="1:12">
      <c r="A37" s="224">
        <v>94</v>
      </c>
      <c r="B37" s="224" t="s">
        <v>3020</v>
      </c>
      <c r="C37" s="224" t="s">
        <v>7667</v>
      </c>
      <c r="D37" s="224" t="s">
        <v>323</v>
      </c>
      <c r="E37" s="294" t="s">
        <v>243</v>
      </c>
    </row>
    <row r="38" spans="1:12">
      <c r="A38" s="130">
        <v>518</v>
      </c>
      <c r="B38" s="134" t="s">
        <v>640</v>
      </c>
      <c r="C38" s="19" t="s">
        <v>1525</v>
      </c>
      <c r="D38" s="134" t="s">
        <v>1368</v>
      </c>
      <c r="E38" s="90" t="s">
        <v>426</v>
      </c>
    </row>
    <row r="39" spans="1:12">
      <c r="A39" s="133">
        <v>616</v>
      </c>
      <c r="B39" s="134" t="s">
        <v>5420</v>
      </c>
      <c r="C39" s="133" t="s">
        <v>5421</v>
      </c>
      <c r="D39" s="134" t="s">
        <v>5</v>
      </c>
      <c r="E39" s="105" t="s">
        <v>5378</v>
      </c>
      <c r="F39" s="133"/>
    </row>
    <row r="40" spans="1:12">
      <c r="A40" s="130">
        <v>501</v>
      </c>
      <c r="B40" s="134" t="s">
        <v>121</v>
      </c>
      <c r="C40" s="134" t="s">
        <v>1087</v>
      </c>
      <c r="D40" s="134" t="s">
        <v>5</v>
      </c>
      <c r="E40" s="90" t="s">
        <v>426</v>
      </c>
      <c r="F40" s="130"/>
    </row>
    <row r="41" spans="1:12">
      <c r="A41" s="133">
        <v>27</v>
      </c>
      <c r="B41" s="133" t="s">
        <v>1369</v>
      </c>
      <c r="C41" s="133" t="s">
        <v>1422</v>
      </c>
      <c r="D41" s="133" t="s">
        <v>1369</v>
      </c>
      <c r="E41" s="105" t="s">
        <v>243</v>
      </c>
      <c r="F41" s="130"/>
      <c r="G41" s="130"/>
      <c r="H41" s="130"/>
      <c r="I41" s="130"/>
      <c r="J41" s="130"/>
      <c r="K41" s="130"/>
      <c r="L41" s="130"/>
    </row>
    <row r="42" spans="1:12">
      <c r="A42" s="130">
        <v>513</v>
      </c>
      <c r="B42" s="134" t="s">
        <v>359</v>
      </c>
      <c r="C42" s="134" t="s">
        <v>550</v>
      </c>
      <c r="D42" s="134" t="s">
        <v>361</v>
      </c>
      <c r="E42" s="90" t="s">
        <v>426</v>
      </c>
    </row>
    <row r="43" spans="1:12">
      <c r="A43" s="130">
        <v>506</v>
      </c>
      <c r="B43" s="134" t="s">
        <v>287</v>
      </c>
      <c r="C43" s="134" t="s">
        <v>1507</v>
      </c>
      <c r="D43" s="134" t="s">
        <v>66</v>
      </c>
      <c r="E43" s="90" t="s">
        <v>426</v>
      </c>
    </row>
    <row r="44" spans="1:12" s="130" customFormat="1">
      <c r="A44" s="130">
        <v>514</v>
      </c>
      <c r="B44" s="134" t="s">
        <v>360</v>
      </c>
      <c r="C44" s="134" t="s">
        <v>380</v>
      </c>
      <c r="D44" s="134" t="s">
        <v>361</v>
      </c>
      <c r="E44" s="90" t="s">
        <v>426</v>
      </c>
    </row>
    <row r="45" spans="1:12" s="130" customFormat="1">
      <c r="A45" s="138">
        <v>121</v>
      </c>
      <c r="B45" s="138" t="s">
        <v>2792</v>
      </c>
      <c r="C45" s="138" t="s">
        <v>2847</v>
      </c>
      <c r="D45" s="138" t="s">
        <v>2790</v>
      </c>
      <c r="E45" s="285" t="s">
        <v>243</v>
      </c>
    </row>
    <row r="46" spans="1:12">
      <c r="A46" s="130">
        <v>606</v>
      </c>
      <c r="B46" s="134" t="s">
        <v>1957</v>
      </c>
      <c r="C46" s="134" t="s">
        <v>1958</v>
      </c>
      <c r="D46" s="134" t="s">
        <v>5</v>
      </c>
      <c r="E46" s="90" t="s">
        <v>426</v>
      </c>
      <c r="F46" s="130"/>
      <c r="G46" s="130"/>
      <c r="H46" s="130"/>
      <c r="I46" s="130"/>
      <c r="J46" s="130"/>
      <c r="K46" s="130"/>
      <c r="L46" s="130"/>
    </row>
    <row r="47" spans="1:12">
      <c r="A47" s="138">
        <v>26</v>
      </c>
      <c r="B47" s="138" t="s">
        <v>2791</v>
      </c>
      <c r="C47" s="138" t="s">
        <v>2816</v>
      </c>
      <c r="D47" s="138" t="s">
        <v>81</v>
      </c>
      <c r="E47" s="285" t="s">
        <v>243</v>
      </c>
    </row>
    <row r="48" spans="1:12">
      <c r="A48" s="134">
        <v>810</v>
      </c>
      <c r="B48" s="134" t="s">
        <v>3034</v>
      </c>
      <c r="C48" s="134" t="s">
        <v>7495</v>
      </c>
      <c r="D48" s="134" t="s">
        <v>5</v>
      </c>
      <c r="E48" s="90" t="s">
        <v>5941</v>
      </c>
      <c r="F48" s="133"/>
    </row>
    <row r="49" spans="1:12">
      <c r="A49" s="134">
        <v>837</v>
      </c>
      <c r="B49" s="134" t="s">
        <v>7343</v>
      </c>
      <c r="C49" s="134" t="s">
        <v>7440</v>
      </c>
      <c r="D49" s="134" t="s">
        <v>3188</v>
      </c>
      <c r="E49" s="90" t="s">
        <v>5941</v>
      </c>
      <c r="F49" s="133"/>
    </row>
    <row r="50" spans="1:12">
      <c r="A50" s="130">
        <v>604</v>
      </c>
      <c r="B50" s="134" t="s">
        <v>1960</v>
      </c>
      <c r="C50" s="134" t="s">
        <v>1963</v>
      </c>
      <c r="D50" s="134" t="s">
        <v>24</v>
      </c>
      <c r="E50" s="90" t="s">
        <v>426</v>
      </c>
    </row>
    <row r="51" spans="1:12">
      <c r="A51" s="130">
        <v>517</v>
      </c>
      <c r="B51" s="134" t="s">
        <v>227</v>
      </c>
      <c r="C51" s="20" t="s">
        <v>228</v>
      </c>
      <c r="D51" s="134" t="s">
        <v>1368</v>
      </c>
      <c r="E51" s="90" t="s">
        <v>426</v>
      </c>
    </row>
    <row r="52" spans="1:12">
      <c r="A52" s="138">
        <v>636</v>
      </c>
      <c r="B52" s="133" t="s">
        <v>3043</v>
      </c>
      <c r="C52" s="134" t="s">
        <v>7542</v>
      </c>
      <c r="D52" s="134" t="s">
        <v>249</v>
      </c>
      <c r="E52" s="90" t="s">
        <v>5378</v>
      </c>
    </row>
    <row r="53" spans="1:12">
      <c r="A53" s="224">
        <v>43</v>
      </c>
      <c r="B53" s="224" t="s">
        <v>6798</v>
      </c>
      <c r="C53" s="224" t="s">
        <v>6799</v>
      </c>
      <c r="D53" s="224" t="s">
        <v>66</v>
      </c>
      <c r="E53" s="294" t="s">
        <v>243</v>
      </c>
      <c r="F53" s="130"/>
      <c r="G53" s="130"/>
      <c r="H53" s="130"/>
      <c r="I53" s="130"/>
      <c r="J53" s="130"/>
      <c r="K53" s="130"/>
      <c r="L53" s="130"/>
    </row>
    <row r="54" spans="1:12">
      <c r="A54" s="130">
        <v>519</v>
      </c>
      <c r="B54" s="134" t="s">
        <v>639</v>
      </c>
      <c r="C54" s="79" t="s">
        <v>1526</v>
      </c>
      <c r="D54" s="134" t="s">
        <v>1368</v>
      </c>
      <c r="E54" s="90" t="s">
        <v>426</v>
      </c>
    </row>
    <row r="55" spans="1:12">
      <c r="A55" s="134">
        <v>838</v>
      </c>
      <c r="B55" s="134" t="s">
        <v>7357</v>
      </c>
      <c r="C55" s="134" t="s">
        <v>7465</v>
      </c>
      <c r="D55" s="134" t="s">
        <v>3188</v>
      </c>
      <c r="E55" s="90" t="s">
        <v>5941</v>
      </c>
      <c r="F55" s="133"/>
    </row>
    <row r="56" spans="1:12">
      <c r="A56" s="130">
        <v>600</v>
      </c>
      <c r="B56" s="134" t="s">
        <v>1965</v>
      </c>
      <c r="C56" s="130" t="s">
        <v>1968</v>
      </c>
      <c r="D56" s="134" t="s">
        <v>1949</v>
      </c>
      <c r="E56" s="90" t="s">
        <v>426</v>
      </c>
    </row>
    <row r="57" spans="1:12">
      <c r="A57" s="130">
        <v>521</v>
      </c>
      <c r="B57" s="134" t="s">
        <v>347</v>
      </c>
      <c r="C57" s="134" t="s">
        <v>301</v>
      </c>
      <c r="D57" s="134" t="s">
        <v>124</v>
      </c>
      <c r="E57" s="90" t="s">
        <v>426</v>
      </c>
    </row>
    <row r="58" spans="1:12">
      <c r="A58" s="224">
        <v>199</v>
      </c>
      <c r="B58" s="224" t="s">
        <v>7263</v>
      </c>
      <c r="C58" s="224" t="s">
        <v>7264</v>
      </c>
      <c r="D58" s="224" t="s">
        <v>1074</v>
      </c>
      <c r="E58" s="294" t="s">
        <v>243</v>
      </c>
    </row>
    <row r="59" spans="1:12">
      <c r="A59">
        <v>512</v>
      </c>
      <c r="B59" s="13" t="s">
        <v>1078</v>
      </c>
      <c r="C59" s="134" t="s">
        <v>1942</v>
      </c>
      <c r="D59" s="13" t="s">
        <v>24</v>
      </c>
      <c r="E59" s="90" t="s">
        <v>426</v>
      </c>
    </row>
    <row r="60" spans="1:12" s="130" customFormat="1">
      <c r="A60" s="224">
        <v>202</v>
      </c>
      <c r="B60" s="224" t="s">
        <v>7247</v>
      </c>
      <c r="C60" s="224" t="s">
        <v>7248</v>
      </c>
      <c r="D60" s="224" t="s">
        <v>1074</v>
      </c>
      <c r="E60" s="294" t="s">
        <v>243</v>
      </c>
    </row>
    <row r="61" spans="1:12" s="130" customFormat="1">
      <c r="A61" s="224">
        <v>161</v>
      </c>
      <c r="B61" s="224" t="s">
        <v>7195</v>
      </c>
      <c r="C61" s="224" t="s">
        <v>7196</v>
      </c>
      <c r="D61" s="224" t="s">
        <v>1074</v>
      </c>
      <c r="E61" s="294" t="s">
        <v>243</v>
      </c>
    </row>
    <row r="62" spans="1:12" s="130" customFormat="1">
      <c r="A62" s="224">
        <v>133</v>
      </c>
      <c r="B62" s="224" t="s">
        <v>2868</v>
      </c>
      <c r="C62" s="224" t="s">
        <v>7238</v>
      </c>
      <c r="D62" s="224" t="s">
        <v>1074</v>
      </c>
      <c r="E62" s="294" t="s">
        <v>243</v>
      </c>
    </row>
    <row r="63" spans="1:12">
      <c r="A63" s="133">
        <v>612</v>
      </c>
      <c r="B63" s="134" t="s">
        <v>2868</v>
      </c>
      <c r="C63" s="133" t="s">
        <v>2869</v>
      </c>
      <c r="D63" s="134" t="s">
        <v>1074</v>
      </c>
      <c r="E63" s="90" t="s">
        <v>426</v>
      </c>
    </row>
    <row r="64" spans="1:12" s="130" customFormat="1">
      <c r="A64" s="224">
        <v>198</v>
      </c>
      <c r="B64" s="224" t="s">
        <v>7261</v>
      </c>
      <c r="C64" s="224" t="s">
        <v>7262</v>
      </c>
      <c r="D64" s="224" t="s">
        <v>1074</v>
      </c>
      <c r="E64" s="294" t="s">
        <v>243</v>
      </c>
    </row>
    <row r="65" spans="1:12">
      <c r="A65" s="130">
        <v>526</v>
      </c>
      <c r="B65" s="134" t="s">
        <v>1077</v>
      </c>
      <c r="C65" s="130" t="s">
        <v>2447</v>
      </c>
      <c r="D65" s="134" t="s">
        <v>1074</v>
      </c>
      <c r="E65" s="90" t="s">
        <v>426</v>
      </c>
      <c r="F65" s="130"/>
    </row>
    <row r="66" spans="1:12">
      <c r="A66">
        <v>38</v>
      </c>
      <c r="B66" s="13" t="s">
        <v>289</v>
      </c>
      <c r="C66" s="134" t="s">
        <v>1588</v>
      </c>
      <c r="D66" s="13" t="s">
        <v>288</v>
      </c>
      <c r="E66" s="90" t="s">
        <v>243</v>
      </c>
    </row>
    <row r="67" spans="1:12">
      <c r="A67" s="130">
        <v>536</v>
      </c>
      <c r="B67" s="134" t="s">
        <v>1817</v>
      </c>
      <c r="C67" s="130" t="s">
        <v>2448</v>
      </c>
      <c r="D67" s="134" t="s">
        <v>1074</v>
      </c>
      <c r="E67" s="90" t="s">
        <v>426</v>
      </c>
      <c r="F67" s="130"/>
    </row>
    <row r="68" spans="1:12">
      <c r="A68" s="224">
        <v>224</v>
      </c>
      <c r="B68" s="224" t="s">
        <v>7232</v>
      </c>
      <c r="C68" s="224" t="s">
        <v>8185</v>
      </c>
      <c r="D68" s="224" t="s">
        <v>1074</v>
      </c>
      <c r="E68" s="294" t="s">
        <v>243</v>
      </c>
      <c r="F68" s="130"/>
    </row>
    <row r="69" spans="1:12">
      <c r="A69" s="224">
        <v>139</v>
      </c>
      <c r="B69" s="224" t="s">
        <v>7285</v>
      </c>
      <c r="C69" s="224" t="s">
        <v>8210</v>
      </c>
      <c r="D69" s="224" t="s">
        <v>1074</v>
      </c>
      <c r="E69" s="294" t="s">
        <v>243</v>
      </c>
    </row>
    <row r="70" spans="1:12">
      <c r="A70" s="130">
        <v>90</v>
      </c>
      <c r="B70" s="134" t="s">
        <v>322</v>
      </c>
      <c r="C70" s="134" t="s">
        <v>1167</v>
      </c>
      <c r="D70" s="134" t="s">
        <v>323</v>
      </c>
      <c r="E70" s="90" t="s">
        <v>243</v>
      </c>
      <c r="F70" s="130"/>
    </row>
    <row r="71" spans="1:12">
      <c r="A71" s="130">
        <v>6</v>
      </c>
      <c r="B71" s="134" t="s">
        <v>24</v>
      </c>
      <c r="C71" s="134" t="s">
        <v>1085</v>
      </c>
      <c r="D71" s="134" t="s">
        <v>5</v>
      </c>
      <c r="E71" s="293" t="s">
        <v>243</v>
      </c>
    </row>
    <row r="72" spans="1:12">
      <c r="A72" s="224">
        <v>48</v>
      </c>
      <c r="B72" s="224" t="s">
        <v>7146</v>
      </c>
      <c r="C72" s="224" t="s">
        <v>7147</v>
      </c>
      <c r="D72" s="224" t="s">
        <v>249</v>
      </c>
      <c r="E72" s="294" t="s">
        <v>243</v>
      </c>
    </row>
    <row r="73" spans="1:12">
      <c r="A73" s="224">
        <v>170</v>
      </c>
      <c r="B73" s="224" t="s">
        <v>1857</v>
      </c>
      <c r="C73" s="224" t="s">
        <v>7279</v>
      </c>
      <c r="D73" s="224" t="s">
        <v>1072</v>
      </c>
      <c r="E73" s="294" t="s">
        <v>243</v>
      </c>
    </row>
    <row r="74" spans="1:12">
      <c r="A74" s="130">
        <v>537</v>
      </c>
      <c r="B74" s="134" t="s">
        <v>1857</v>
      </c>
      <c r="C74" s="134" t="s">
        <v>1855</v>
      </c>
      <c r="D74" s="134" t="s">
        <v>24</v>
      </c>
      <c r="E74" s="90" t="s">
        <v>426</v>
      </c>
    </row>
    <row r="75" spans="1:12">
      <c r="A75" s="224">
        <v>8</v>
      </c>
      <c r="B75" s="224" t="s">
        <v>3140</v>
      </c>
      <c r="C75" s="224" t="s">
        <v>7224</v>
      </c>
      <c r="D75" s="224" t="s">
        <v>5</v>
      </c>
      <c r="E75" s="294" t="s">
        <v>243</v>
      </c>
    </row>
    <row r="76" spans="1:12">
      <c r="A76" s="224">
        <v>126</v>
      </c>
      <c r="B76" s="224" t="s">
        <v>3144</v>
      </c>
      <c r="C76" s="224" t="s">
        <v>6665</v>
      </c>
      <c r="D76" s="224" t="s">
        <v>2547</v>
      </c>
      <c r="E76" s="294" t="s">
        <v>243</v>
      </c>
    </row>
    <row r="77" spans="1:12">
      <c r="A77" s="130">
        <v>527</v>
      </c>
      <c r="B77" s="134" t="s">
        <v>1106</v>
      </c>
      <c r="C77" s="130" t="s">
        <v>1107</v>
      </c>
      <c r="D77" s="134" t="s">
        <v>1101</v>
      </c>
      <c r="E77" s="90" t="s">
        <v>426</v>
      </c>
      <c r="F77" s="130"/>
      <c r="G77" s="130"/>
      <c r="H77" s="130"/>
      <c r="I77" s="130"/>
      <c r="J77" s="130"/>
      <c r="K77" s="130"/>
      <c r="L77" s="130"/>
    </row>
    <row r="78" spans="1:12" s="130" customFormat="1">
      <c r="A78" s="130">
        <v>529</v>
      </c>
      <c r="B78" s="134" t="s">
        <v>1104</v>
      </c>
      <c r="C78" s="130" t="s">
        <v>1529</v>
      </c>
      <c r="D78" s="134" t="s">
        <v>1101</v>
      </c>
      <c r="E78" s="90" t="s">
        <v>426</v>
      </c>
    </row>
    <row r="79" spans="1:12">
      <c r="A79" s="134">
        <v>839</v>
      </c>
      <c r="B79" s="13" t="s">
        <v>3171</v>
      </c>
      <c r="C79" s="134" t="s">
        <v>7422</v>
      </c>
      <c r="D79" s="13" t="s">
        <v>3188</v>
      </c>
      <c r="E79" s="90" t="s">
        <v>5941</v>
      </c>
      <c r="F79" s="133"/>
    </row>
    <row r="80" spans="1:12">
      <c r="A80" s="224">
        <v>220</v>
      </c>
      <c r="B80" s="224" t="s">
        <v>3165</v>
      </c>
      <c r="C80" s="138" t="s">
        <v>7673</v>
      </c>
      <c r="D80" s="224" t="s">
        <v>7214</v>
      </c>
      <c r="E80" s="294" t="s">
        <v>243</v>
      </c>
    </row>
    <row r="81" spans="1:12">
      <c r="A81" s="133">
        <v>177</v>
      </c>
      <c r="B81" s="13" t="s">
        <v>1940</v>
      </c>
      <c r="C81" s="133" t="s">
        <v>1593</v>
      </c>
      <c r="D81" s="13" t="s">
        <v>1074</v>
      </c>
      <c r="E81" s="90" t="s">
        <v>243</v>
      </c>
    </row>
    <row r="82" spans="1:12">
      <c r="A82">
        <v>609</v>
      </c>
      <c r="B82" s="13" t="s">
        <v>2598</v>
      </c>
      <c r="C82" s="134" t="s">
        <v>2599</v>
      </c>
      <c r="D82" s="13" t="s">
        <v>333</v>
      </c>
      <c r="E82" s="90" t="s">
        <v>426</v>
      </c>
    </row>
    <row r="83" spans="1:12">
      <c r="A83" s="133">
        <v>520</v>
      </c>
      <c r="B83" s="13" t="s">
        <v>362</v>
      </c>
      <c r="C83" s="134" t="s">
        <v>363</v>
      </c>
      <c r="D83" s="13" t="s">
        <v>362</v>
      </c>
      <c r="E83" s="90" t="s">
        <v>426</v>
      </c>
    </row>
    <row r="84" spans="1:12">
      <c r="A84" s="133">
        <v>620</v>
      </c>
      <c r="B84" s="134" t="s">
        <v>5984</v>
      </c>
      <c r="C84" s="133" t="s">
        <v>5983</v>
      </c>
      <c r="D84" s="134" t="s">
        <v>1072</v>
      </c>
      <c r="E84" s="105" t="s">
        <v>5378</v>
      </c>
    </row>
    <row r="85" spans="1:12">
      <c r="A85" s="133">
        <v>601</v>
      </c>
      <c r="B85" s="134" t="s">
        <v>1966</v>
      </c>
      <c r="C85" s="133" t="s">
        <v>1969</v>
      </c>
      <c r="D85" s="134" t="s">
        <v>1951</v>
      </c>
      <c r="E85" s="90" t="s">
        <v>426</v>
      </c>
      <c r="F85" s="130"/>
    </row>
    <row r="86" spans="1:12">
      <c r="A86" s="134">
        <v>821</v>
      </c>
      <c r="B86" s="134" t="s">
        <v>1966</v>
      </c>
      <c r="C86" s="134" t="s">
        <v>7513</v>
      </c>
      <c r="D86" s="134" t="s">
        <v>3016</v>
      </c>
      <c r="E86" s="90" t="s">
        <v>243</v>
      </c>
      <c r="F86" s="130"/>
    </row>
    <row r="87" spans="1:12">
      <c r="A87" s="224">
        <v>160</v>
      </c>
      <c r="B87" s="224" t="s">
        <v>7230</v>
      </c>
      <c r="C87" s="224" t="s">
        <v>7231</v>
      </c>
      <c r="D87" s="224" t="s">
        <v>1074</v>
      </c>
      <c r="E87" s="294" t="s">
        <v>243</v>
      </c>
      <c r="F87" s="130"/>
      <c r="G87" s="130"/>
      <c r="H87" s="130"/>
      <c r="I87" s="130"/>
      <c r="J87" s="130"/>
      <c r="K87" s="130"/>
      <c r="L87" s="130"/>
    </row>
    <row r="88" spans="1:12">
      <c r="A88" s="224">
        <v>54</v>
      </c>
      <c r="B88" s="224" t="s">
        <v>6636</v>
      </c>
      <c r="C88" s="224" t="s">
        <v>6637</v>
      </c>
      <c r="D88" s="224" t="s">
        <v>1959</v>
      </c>
      <c r="E88" s="294" t="s">
        <v>243</v>
      </c>
      <c r="F88" s="130"/>
    </row>
    <row r="89" spans="1:12" s="130" customFormat="1">
      <c r="A89" s="133">
        <v>530</v>
      </c>
      <c r="B89" s="134" t="s">
        <v>1667</v>
      </c>
      <c r="C89" s="133" t="s">
        <v>1668</v>
      </c>
      <c r="D89" s="134" t="s">
        <v>1665</v>
      </c>
      <c r="E89" s="90" t="s">
        <v>426</v>
      </c>
    </row>
    <row r="90" spans="1:12">
      <c r="A90" s="130">
        <v>523</v>
      </c>
      <c r="B90" s="134" t="s">
        <v>348</v>
      </c>
      <c r="C90" s="134" t="s">
        <v>352</v>
      </c>
      <c r="D90" s="134" t="s">
        <v>124</v>
      </c>
      <c r="E90" s="90" t="s">
        <v>426</v>
      </c>
      <c r="F90" s="130"/>
    </row>
    <row r="91" spans="1:12">
      <c r="A91" s="224">
        <v>212</v>
      </c>
      <c r="B91" s="224" t="s">
        <v>2547</v>
      </c>
      <c r="C91" s="224" t="s">
        <v>6692</v>
      </c>
      <c r="D91" s="224" t="s">
        <v>1959</v>
      </c>
      <c r="E91" s="294" t="s">
        <v>243</v>
      </c>
      <c r="F91" s="224"/>
    </row>
    <row r="92" spans="1:12">
      <c r="A92" s="130">
        <v>540</v>
      </c>
      <c r="B92" s="134" t="s">
        <v>2547</v>
      </c>
      <c r="C92" s="134" t="s">
        <v>2548</v>
      </c>
      <c r="D92" s="134" t="s">
        <v>124</v>
      </c>
      <c r="E92" s="90" t="s">
        <v>426</v>
      </c>
      <c r="F92" s="130"/>
    </row>
    <row r="93" spans="1:12">
      <c r="A93" s="133">
        <v>610</v>
      </c>
      <c r="B93" s="134" t="s">
        <v>2603</v>
      </c>
      <c r="C93" s="134" t="s">
        <v>2678</v>
      </c>
      <c r="D93" s="134" t="s">
        <v>2677</v>
      </c>
      <c r="E93" s="90" t="s">
        <v>426</v>
      </c>
      <c r="F93" s="133"/>
    </row>
    <row r="94" spans="1:12">
      <c r="A94" s="130">
        <v>522</v>
      </c>
      <c r="B94" s="134" t="s">
        <v>302</v>
      </c>
      <c r="C94" s="134" t="s">
        <v>1157</v>
      </c>
      <c r="D94" s="134" t="s">
        <v>124</v>
      </c>
      <c r="E94" s="90" t="s">
        <v>426</v>
      </c>
      <c r="F94" s="130"/>
    </row>
    <row r="95" spans="1:12">
      <c r="A95" s="133">
        <v>619</v>
      </c>
      <c r="B95" s="134" t="s">
        <v>3056</v>
      </c>
      <c r="C95" s="133" t="s">
        <v>5884</v>
      </c>
      <c r="D95" s="134" t="s">
        <v>2677</v>
      </c>
      <c r="E95" s="105" t="s">
        <v>5378</v>
      </c>
      <c r="F95" s="133"/>
    </row>
    <row r="96" spans="1:12" s="130" customFormat="1">
      <c r="A96" s="133">
        <v>618</v>
      </c>
      <c r="B96" s="134" t="s">
        <v>3223</v>
      </c>
      <c r="C96" s="133" t="s">
        <v>5885</v>
      </c>
      <c r="D96" s="134" t="s">
        <v>2677</v>
      </c>
      <c r="E96" s="105" t="s">
        <v>5378</v>
      </c>
      <c r="F96" s="133"/>
    </row>
    <row r="97" spans="1:12">
      <c r="A97" s="133">
        <v>515</v>
      </c>
      <c r="B97" s="134" t="s">
        <v>333</v>
      </c>
      <c r="C97" s="134" t="s">
        <v>1909</v>
      </c>
      <c r="D97" s="134" t="s">
        <v>335</v>
      </c>
      <c r="E97" s="90" t="s">
        <v>426</v>
      </c>
      <c r="F97" s="130"/>
    </row>
    <row r="98" spans="1:12">
      <c r="A98" s="134">
        <v>804</v>
      </c>
      <c r="B98" s="134" t="s">
        <v>3232</v>
      </c>
      <c r="C98" s="134" t="s">
        <v>17</v>
      </c>
      <c r="D98" s="134" t="s">
        <v>288</v>
      </c>
      <c r="E98" s="134" t="s">
        <v>5941</v>
      </c>
      <c r="F98" s="130"/>
    </row>
    <row r="99" spans="1:12">
      <c r="A99" s="138">
        <v>40</v>
      </c>
      <c r="B99" s="138" t="s">
        <v>1587</v>
      </c>
      <c r="C99" s="138" t="s">
        <v>1897</v>
      </c>
      <c r="D99" s="138" t="s">
        <v>288</v>
      </c>
      <c r="E99" s="285" t="s">
        <v>243</v>
      </c>
      <c r="F99" s="130"/>
    </row>
    <row r="100" spans="1:12">
      <c r="A100" s="130">
        <v>516</v>
      </c>
      <c r="B100" s="134" t="s">
        <v>124</v>
      </c>
      <c r="C100" s="134" t="s">
        <v>80</v>
      </c>
      <c r="D100" s="134" t="s">
        <v>1368</v>
      </c>
      <c r="E100" s="90" t="s">
        <v>426</v>
      </c>
      <c r="F100" s="130"/>
    </row>
    <row r="101" spans="1:12">
      <c r="A101" s="224">
        <v>41</v>
      </c>
      <c r="B101" s="224" t="s">
        <v>1967</v>
      </c>
      <c r="C101" s="224" t="s">
        <v>6719</v>
      </c>
      <c r="D101" s="224" t="s">
        <v>288</v>
      </c>
      <c r="E101" s="294" t="s">
        <v>243</v>
      </c>
      <c r="F101" s="130"/>
      <c r="G101" s="130"/>
      <c r="H101" s="130"/>
      <c r="I101" s="130"/>
      <c r="J101" s="130"/>
      <c r="K101" s="130"/>
      <c r="L101" s="130"/>
    </row>
    <row r="102" spans="1:12">
      <c r="A102" s="130">
        <v>602</v>
      </c>
      <c r="B102" s="134" t="s">
        <v>1967</v>
      </c>
      <c r="C102" s="130" t="s">
        <v>1970</v>
      </c>
      <c r="D102" s="134" t="s">
        <v>1953</v>
      </c>
      <c r="E102" s="90" t="s">
        <v>426</v>
      </c>
    </row>
    <row r="103" spans="1:12" s="130" customFormat="1">
      <c r="A103" s="224">
        <v>174</v>
      </c>
      <c r="B103" s="224" t="s">
        <v>7225</v>
      </c>
      <c r="C103" s="224" t="s">
        <v>7226</v>
      </c>
      <c r="D103" s="224" t="s">
        <v>7225</v>
      </c>
      <c r="E103" s="294" t="s">
        <v>243</v>
      </c>
    </row>
    <row r="104" spans="1:12" s="130" customFormat="1">
      <c r="A104" s="224">
        <v>86</v>
      </c>
      <c r="B104" s="224" t="s">
        <v>151</v>
      </c>
      <c r="C104" s="224" t="s">
        <v>7211</v>
      </c>
      <c r="D104" s="224" t="s">
        <v>3016</v>
      </c>
      <c r="E104" s="294" t="s">
        <v>243</v>
      </c>
    </row>
    <row r="105" spans="1:12">
      <c r="A105" s="130">
        <v>524</v>
      </c>
      <c r="B105" s="134" t="s">
        <v>151</v>
      </c>
      <c r="C105" s="134" t="s">
        <v>176</v>
      </c>
      <c r="D105" s="134" t="s">
        <v>177</v>
      </c>
      <c r="E105" s="90" t="s">
        <v>426</v>
      </c>
    </row>
    <row r="106" spans="1:12">
      <c r="A106" s="130">
        <v>502</v>
      </c>
      <c r="B106" s="134" t="s">
        <v>122</v>
      </c>
      <c r="C106" s="134" t="s">
        <v>1088</v>
      </c>
      <c r="D106" s="134" t="s">
        <v>5</v>
      </c>
      <c r="E106" s="90" t="s">
        <v>426</v>
      </c>
      <c r="F106" s="130"/>
      <c r="G106" s="130"/>
      <c r="H106" s="130"/>
      <c r="I106" s="130"/>
      <c r="J106" s="130"/>
    </row>
    <row r="107" spans="1:12">
      <c r="A107" s="224">
        <v>136</v>
      </c>
      <c r="B107" s="224" t="s">
        <v>120</v>
      </c>
      <c r="C107" s="224" t="s">
        <v>7229</v>
      </c>
      <c r="D107" s="224" t="s">
        <v>1074</v>
      </c>
      <c r="E107" s="294" t="s">
        <v>243</v>
      </c>
    </row>
    <row r="108" spans="1:12">
      <c r="A108" s="130">
        <v>500</v>
      </c>
      <c r="B108" s="134" t="s">
        <v>120</v>
      </c>
      <c r="C108" s="134" t="s">
        <v>1086</v>
      </c>
      <c r="D108" s="134" t="s">
        <v>5</v>
      </c>
      <c r="E108" s="90" t="s">
        <v>426</v>
      </c>
      <c r="F108" s="130"/>
    </row>
    <row r="109" spans="1:12">
      <c r="A109" s="224">
        <v>142</v>
      </c>
      <c r="B109" s="224" t="s">
        <v>7281</v>
      </c>
      <c r="C109" s="224" t="s">
        <v>7282</v>
      </c>
      <c r="D109" s="224" t="s">
        <v>1074</v>
      </c>
      <c r="E109" s="294" t="s">
        <v>243</v>
      </c>
    </row>
    <row r="110" spans="1:12">
      <c r="A110" s="224">
        <v>78</v>
      </c>
      <c r="B110" s="224" t="s">
        <v>3240</v>
      </c>
      <c r="C110" s="224" t="s">
        <v>6594</v>
      </c>
      <c r="D110" s="224" t="s">
        <v>2820</v>
      </c>
      <c r="E110" s="294" t="s">
        <v>243</v>
      </c>
      <c r="F110" s="224"/>
    </row>
    <row r="111" spans="1:12">
      <c r="A111" s="130">
        <v>531</v>
      </c>
      <c r="B111" s="134" t="s">
        <v>1734</v>
      </c>
      <c r="C111" s="134" t="s">
        <v>1732</v>
      </c>
      <c r="D111" s="134" t="s">
        <v>5</v>
      </c>
      <c r="E111" s="90" t="s">
        <v>426</v>
      </c>
    </row>
    <row r="112" spans="1:12">
      <c r="A112" s="138">
        <v>116</v>
      </c>
      <c r="B112" s="138" t="s">
        <v>2790</v>
      </c>
      <c r="C112" s="138" t="s">
        <v>2815</v>
      </c>
      <c r="D112" s="138" t="s">
        <v>2790</v>
      </c>
      <c r="E112" s="285" t="s">
        <v>243</v>
      </c>
    </row>
    <row r="113" spans="1:12">
      <c r="A113" s="224">
        <v>35</v>
      </c>
      <c r="B113" s="138" t="s">
        <v>1955</v>
      </c>
      <c r="C113" s="224" t="s">
        <v>6875</v>
      </c>
      <c r="D113" s="224" t="s">
        <v>66</v>
      </c>
      <c r="E113" s="294" t="s">
        <v>243</v>
      </c>
      <c r="F113" s="130"/>
    </row>
    <row r="114" spans="1:12">
      <c r="A114" s="130">
        <v>605</v>
      </c>
      <c r="B114" s="134" t="s">
        <v>1955</v>
      </c>
      <c r="C114" s="134" t="s">
        <v>1956</v>
      </c>
      <c r="D114" s="134" t="s">
        <v>5</v>
      </c>
      <c r="E114" s="90" t="s">
        <v>426</v>
      </c>
    </row>
    <row r="115" spans="1:12">
      <c r="A115" s="130">
        <v>63</v>
      </c>
      <c r="B115" s="134" t="s">
        <v>573</v>
      </c>
      <c r="C115" s="134" t="s">
        <v>334</v>
      </c>
      <c r="D115" s="134" t="s">
        <v>24</v>
      </c>
      <c r="E115" s="90" t="s">
        <v>243</v>
      </c>
    </row>
    <row r="116" spans="1:12">
      <c r="A116" s="134">
        <v>833</v>
      </c>
      <c r="B116" s="134" t="s">
        <v>3265</v>
      </c>
      <c r="C116" s="134" t="s">
        <v>7503</v>
      </c>
      <c r="D116" s="134" t="s">
        <v>249</v>
      </c>
      <c r="E116" s="90" t="s">
        <v>5941</v>
      </c>
    </row>
    <row r="117" spans="1:12">
      <c r="A117" s="130">
        <v>507</v>
      </c>
      <c r="B117" s="134" t="s">
        <v>335</v>
      </c>
      <c r="C117" s="134" t="s">
        <v>1511</v>
      </c>
      <c r="D117" s="134" t="s">
        <v>66</v>
      </c>
      <c r="E117" s="90" t="s">
        <v>426</v>
      </c>
    </row>
    <row r="118" spans="1:12">
      <c r="A118" s="133">
        <v>123</v>
      </c>
      <c r="B118" s="134" t="s">
        <v>336</v>
      </c>
      <c r="C118" s="134" t="s">
        <v>1534</v>
      </c>
      <c r="D118" s="134" t="s">
        <v>335</v>
      </c>
      <c r="E118" s="90" t="s">
        <v>243</v>
      </c>
      <c r="F118" s="133"/>
      <c r="G118" s="133"/>
      <c r="H118" s="133"/>
      <c r="I118" s="133"/>
      <c r="J118" s="133"/>
      <c r="K118" s="133"/>
      <c r="L118" s="133"/>
    </row>
    <row r="119" spans="1:12">
      <c r="A119" s="134">
        <v>848</v>
      </c>
      <c r="B119" s="134" t="s">
        <v>7500</v>
      </c>
      <c r="C119" s="134" t="s">
        <v>7501</v>
      </c>
      <c r="D119" s="134" t="s">
        <v>335</v>
      </c>
      <c r="E119" s="90" t="s">
        <v>5941</v>
      </c>
    </row>
    <row r="120" spans="1:12">
      <c r="A120" s="134">
        <v>849</v>
      </c>
      <c r="B120" s="134" t="s">
        <v>3274</v>
      </c>
      <c r="C120" s="134" t="s">
        <v>7502</v>
      </c>
      <c r="D120" s="134" t="s">
        <v>335</v>
      </c>
      <c r="E120" s="90" t="s">
        <v>5941</v>
      </c>
    </row>
    <row r="121" spans="1:12" s="130" customFormat="1">
      <c r="A121" s="138">
        <v>46</v>
      </c>
      <c r="B121" s="138" t="s">
        <v>1961</v>
      </c>
      <c r="C121" s="138" t="s">
        <v>2846</v>
      </c>
      <c r="D121" s="138" t="s">
        <v>249</v>
      </c>
      <c r="E121" s="285" t="s">
        <v>243</v>
      </c>
    </row>
    <row r="122" spans="1:12">
      <c r="A122" s="130">
        <v>607</v>
      </c>
      <c r="B122" s="134" t="s">
        <v>1961</v>
      </c>
      <c r="C122" s="134" t="s">
        <v>1964</v>
      </c>
      <c r="D122" s="134" t="s">
        <v>24</v>
      </c>
      <c r="E122" s="90" t="s">
        <v>426</v>
      </c>
    </row>
    <row r="123" spans="1:12">
      <c r="A123" s="224">
        <v>159</v>
      </c>
      <c r="B123" s="224" t="s">
        <v>3263</v>
      </c>
      <c r="C123" s="224" t="s">
        <v>7280</v>
      </c>
      <c r="D123" s="224" t="s">
        <v>1074</v>
      </c>
      <c r="E123" s="294" t="s">
        <v>243</v>
      </c>
      <c r="F123" s="130"/>
    </row>
    <row r="124" spans="1:12">
      <c r="A124" s="138">
        <v>208</v>
      </c>
      <c r="B124" s="138" t="s">
        <v>7205</v>
      </c>
      <c r="C124" s="138" t="s">
        <v>7206</v>
      </c>
      <c r="D124" s="138" t="s">
        <v>5</v>
      </c>
      <c r="E124" s="285" t="s">
        <v>243</v>
      </c>
      <c r="F124" s="133"/>
    </row>
    <row r="125" spans="1:12">
      <c r="A125" s="95">
        <v>637</v>
      </c>
      <c r="B125" s="133" t="s">
        <v>7205</v>
      </c>
      <c r="C125" s="133" t="s">
        <v>7582</v>
      </c>
      <c r="D125" s="133" t="s">
        <v>249</v>
      </c>
      <c r="E125" s="105" t="s">
        <v>5378</v>
      </c>
    </row>
    <row r="126" spans="1:12">
      <c r="A126" s="224">
        <v>45</v>
      </c>
      <c r="B126" s="224" t="s">
        <v>3036</v>
      </c>
      <c r="C126" s="224" t="s">
        <v>7007</v>
      </c>
      <c r="D126" s="224" t="s">
        <v>249</v>
      </c>
      <c r="E126" s="294" t="s">
        <v>243</v>
      </c>
      <c r="F126" s="130"/>
    </row>
    <row r="127" spans="1:12">
      <c r="A127" s="130">
        <v>504</v>
      </c>
      <c r="B127" s="134" t="s">
        <v>123</v>
      </c>
      <c r="C127" s="134" t="s">
        <v>1089</v>
      </c>
      <c r="D127" s="134" t="s">
        <v>5</v>
      </c>
      <c r="E127" s="90" t="s">
        <v>426</v>
      </c>
      <c r="F127" s="130"/>
    </row>
    <row r="128" spans="1:12">
      <c r="A128" s="130">
        <v>508</v>
      </c>
      <c r="B128" s="134" t="s">
        <v>66</v>
      </c>
      <c r="C128" s="134" t="s">
        <v>574</v>
      </c>
      <c r="D128" s="134" t="s">
        <v>24</v>
      </c>
      <c r="E128" s="90" t="s">
        <v>426</v>
      </c>
      <c r="F128" s="130"/>
    </row>
    <row r="129" spans="1:12">
      <c r="A129" s="138">
        <v>210</v>
      </c>
      <c r="B129" s="138" t="s">
        <v>3326</v>
      </c>
      <c r="C129" s="138" t="s">
        <v>6608</v>
      </c>
      <c r="D129" s="138" t="s">
        <v>5</v>
      </c>
      <c r="E129" s="285" t="s">
        <v>243</v>
      </c>
      <c r="F129" s="133"/>
    </row>
    <row r="130" spans="1:12">
      <c r="A130" s="133">
        <v>635</v>
      </c>
      <c r="B130" s="133" t="s">
        <v>2993</v>
      </c>
      <c r="C130" s="133" t="s">
        <v>7658</v>
      </c>
      <c r="D130" s="133" t="s">
        <v>83</v>
      </c>
      <c r="E130" s="105" t="s">
        <v>5378</v>
      </c>
      <c r="F130" s="130"/>
    </row>
    <row r="131" spans="1:12">
      <c r="A131" s="133">
        <v>622</v>
      </c>
      <c r="B131" s="133" t="s">
        <v>6489</v>
      </c>
      <c r="C131" s="133" t="s">
        <v>8187</v>
      </c>
      <c r="D131" s="134" t="s">
        <v>5</v>
      </c>
      <c r="E131" s="90" t="s">
        <v>5378</v>
      </c>
      <c r="F131" s="133"/>
    </row>
    <row r="132" spans="1:12">
      <c r="A132" s="224">
        <v>55</v>
      </c>
      <c r="B132" s="138" t="s">
        <v>186</v>
      </c>
      <c r="C132" s="224" t="s">
        <v>7058</v>
      </c>
      <c r="D132" s="224" t="s">
        <v>1959</v>
      </c>
      <c r="E132" s="294" t="s">
        <v>243</v>
      </c>
      <c r="F132" s="130"/>
    </row>
    <row r="133" spans="1:12">
      <c r="A133" s="130">
        <v>510</v>
      </c>
      <c r="B133" s="134" t="s">
        <v>186</v>
      </c>
      <c r="C133" s="134" t="s">
        <v>1079</v>
      </c>
      <c r="D133" s="134" t="s">
        <v>24</v>
      </c>
      <c r="E133" s="90" t="s">
        <v>426</v>
      </c>
    </row>
    <row r="134" spans="1:12" s="130" customFormat="1">
      <c r="A134" s="138">
        <v>660</v>
      </c>
      <c r="B134" s="138" t="s">
        <v>1953</v>
      </c>
      <c r="C134" s="138" t="s">
        <v>8270</v>
      </c>
      <c r="D134" s="138" t="s">
        <v>5</v>
      </c>
      <c r="E134" s="285" t="s">
        <v>5378</v>
      </c>
    </row>
    <row r="135" spans="1:12">
      <c r="A135" s="224">
        <v>34</v>
      </c>
      <c r="B135" s="138" t="s">
        <v>299</v>
      </c>
      <c r="C135" s="224" t="s">
        <v>6855</v>
      </c>
      <c r="D135" s="224" t="s">
        <v>66</v>
      </c>
      <c r="E135" s="294" t="s">
        <v>243</v>
      </c>
      <c r="F135" s="130"/>
      <c r="G135" s="130"/>
      <c r="H135" s="130"/>
      <c r="I135" s="130"/>
      <c r="J135" s="130"/>
      <c r="K135" s="130"/>
      <c r="L135" s="130"/>
    </row>
    <row r="136" spans="1:12">
      <c r="A136" s="130">
        <v>505</v>
      </c>
      <c r="B136" s="134" t="s">
        <v>299</v>
      </c>
      <c r="C136" s="134" t="s">
        <v>575</v>
      </c>
      <c r="D136" s="134" t="s">
        <v>81</v>
      </c>
      <c r="E136" s="90" t="s">
        <v>426</v>
      </c>
      <c r="F136" s="130"/>
    </row>
    <row r="137" spans="1:12">
      <c r="A137" s="224">
        <v>98</v>
      </c>
      <c r="B137" s="224" t="s">
        <v>7008</v>
      </c>
      <c r="C137" s="138" t="s">
        <v>7243</v>
      </c>
      <c r="D137" s="224" t="s">
        <v>7008</v>
      </c>
      <c r="E137" s="294" t="s">
        <v>243</v>
      </c>
      <c r="F137" s="130"/>
      <c r="G137" s="130"/>
      <c r="H137" s="130"/>
      <c r="I137" s="130"/>
      <c r="J137" s="130"/>
    </row>
    <row r="138" spans="1:12">
      <c r="A138" s="224">
        <v>3</v>
      </c>
      <c r="B138" s="224" t="s">
        <v>3319</v>
      </c>
      <c r="C138" s="224" t="s">
        <v>7172</v>
      </c>
      <c r="D138" s="224" t="s">
        <v>5</v>
      </c>
      <c r="E138" s="294" t="s">
        <v>243</v>
      </c>
    </row>
    <row r="139" spans="1:12">
      <c r="A139" s="224">
        <v>33</v>
      </c>
      <c r="B139" s="224" t="s">
        <v>6877</v>
      </c>
      <c r="C139" s="224" t="s">
        <v>8188</v>
      </c>
      <c r="D139" s="224" t="s">
        <v>66</v>
      </c>
      <c r="E139" s="294" t="s">
        <v>243</v>
      </c>
      <c r="F139" s="224"/>
    </row>
    <row r="140" spans="1:12">
      <c r="A140" s="130">
        <v>61</v>
      </c>
      <c r="B140" s="134" t="s">
        <v>327</v>
      </c>
      <c r="C140" s="134" t="s">
        <v>1856</v>
      </c>
      <c r="D140" s="134" t="s">
        <v>24</v>
      </c>
      <c r="E140" s="90" t="s">
        <v>243</v>
      </c>
    </row>
    <row r="141" spans="1:12">
      <c r="A141" s="224">
        <v>67</v>
      </c>
      <c r="B141" s="224" t="s">
        <v>225</v>
      </c>
      <c r="C141" s="224" t="s">
        <v>6629</v>
      </c>
      <c r="D141" s="224" t="s">
        <v>24</v>
      </c>
      <c r="E141" s="294" t="s">
        <v>243</v>
      </c>
    </row>
    <row r="142" spans="1:12">
      <c r="A142" s="133">
        <v>200</v>
      </c>
      <c r="B142" s="133" t="s">
        <v>2870</v>
      </c>
      <c r="C142" s="133" t="s">
        <v>2871</v>
      </c>
      <c r="D142" s="133" t="s">
        <v>1074</v>
      </c>
      <c r="E142" s="105" t="s">
        <v>243</v>
      </c>
    </row>
    <row r="143" spans="1:12">
      <c r="A143" s="224">
        <v>127</v>
      </c>
      <c r="B143" s="224" t="s">
        <v>3337</v>
      </c>
      <c r="C143" s="224" t="s">
        <v>6652</v>
      </c>
      <c r="D143" s="224" t="s">
        <v>2547</v>
      </c>
      <c r="E143" s="294" t="s">
        <v>243</v>
      </c>
    </row>
    <row r="144" spans="1:12">
      <c r="A144" s="130">
        <v>13</v>
      </c>
      <c r="B144" s="134" t="s">
        <v>82</v>
      </c>
      <c r="C144" s="134" t="s">
        <v>8324</v>
      </c>
      <c r="D144" s="134" t="s">
        <v>83</v>
      </c>
      <c r="E144" s="90" t="s">
        <v>243</v>
      </c>
    </row>
    <row r="145" spans="1:10">
      <c r="A145" s="134">
        <v>822</v>
      </c>
      <c r="B145" s="134" t="s">
        <v>6807</v>
      </c>
      <c r="C145" s="134" t="s">
        <v>84</v>
      </c>
      <c r="D145" s="134" t="s">
        <v>81</v>
      </c>
      <c r="E145" s="90" t="s">
        <v>5941</v>
      </c>
      <c r="F145" s="224"/>
    </row>
    <row r="146" spans="1:10">
      <c r="A146" s="95">
        <v>638</v>
      </c>
      <c r="B146" s="138" t="s">
        <v>7221</v>
      </c>
      <c r="C146" s="138" t="s">
        <v>7223</v>
      </c>
      <c r="D146" s="138" t="s">
        <v>1074</v>
      </c>
      <c r="E146" s="105" t="s">
        <v>5378</v>
      </c>
    </row>
    <row r="147" spans="1:10">
      <c r="A147" s="95">
        <v>639</v>
      </c>
      <c r="B147" s="138" t="s">
        <v>7222</v>
      </c>
      <c r="C147" s="138" t="s">
        <v>7220</v>
      </c>
      <c r="D147" s="138" t="s">
        <v>249</v>
      </c>
      <c r="E147" s="105" t="s">
        <v>5378</v>
      </c>
    </row>
    <row r="148" spans="1:10">
      <c r="A148" s="138">
        <v>640</v>
      </c>
      <c r="B148" s="138" t="s">
        <v>7234</v>
      </c>
      <c r="C148" s="138" t="s">
        <v>7233</v>
      </c>
      <c r="D148" s="138" t="s">
        <v>1074</v>
      </c>
      <c r="E148" s="105" t="s">
        <v>5378</v>
      </c>
    </row>
    <row r="149" spans="1:10">
      <c r="A149" s="138">
        <v>641</v>
      </c>
      <c r="B149" s="138" t="s">
        <v>7236</v>
      </c>
      <c r="C149" s="138" t="s">
        <v>7235</v>
      </c>
      <c r="D149" s="133" t="s">
        <v>249</v>
      </c>
      <c r="E149" s="105" t="s">
        <v>5378</v>
      </c>
    </row>
    <row r="150" spans="1:10">
      <c r="A150" s="138">
        <v>642</v>
      </c>
      <c r="B150" s="138" t="s">
        <v>7604</v>
      </c>
      <c r="C150" s="138" t="s">
        <v>7605</v>
      </c>
      <c r="D150" s="133" t="s">
        <v>249</v>
      </c>
      <c r="E150" s="105" t="s">
        <v>5378</v>
      </c>
    </row>
    <row r="151" spans="1:10">
      <c r="A151" s="138">
        <v>643</v>
      </c>
      <c r="B151" s="138" t="s">
        <v>3354</v>
      </c>
      <c r="C151" s="138" t="s">
        <v>7606</v>
      </c>
      <c r="D151" s="133" t="s">
        <v>249</v>
      </c>
      <c r="E151" s="105" t="s">
        <v>5378</v>
      </c>
    </row>
    <row r="152" spans="1:10">
      <c r="A152" s="138">
        <v>644</v>
      </c>
      <c r="B152" s="138" t="s">
        <v>7607</v>
      </c>
      <c r="C152" s="138" t="s">
        <v>7609</v>
      </c>
      <c r="D152" s="133" t="s">
        <v>249</v>
      </c>
      <c r="E152" s="105" t="s">
        <v>5378</v>
      </c>
    </row>
    <row r="153" spans="1:10">
      <c r="A153" s="138">
        <v>645</v>
      </c>
      <c r="B153" s="138" t="s">
        <v>7611</v>
      </c>
      <c r="C153" s="138" t="s">
        <v>7610</v>
      </c>
      <c r="D153" s="133" t="s">
        <v>249</v>
      </c>
      <c r="E153" s="105" t="s">
        <v>5378</v>
      </c>
    </row>
    <row r="154" spans="1:10">
      <c r="A154" s="138">
        <v>646</v>
      </c>
      <c r="B154" s="138" t="s">
        <v>7620</v>
      </c>
      <c r="C154" s="138" t="s">
        <v>7618</v>
      </c>
      <c r="D154" s="133" t="s">
        <v>249</v>
      </c>
      <c r="E154" s="105" t="s">
        <v>5378</v>
      </c>
    </row>
    <row r="155" spans="1:10">
      <c r="A155" s="138">
        <v>647</v>
      </c>
      <c r="B155" s="138" t="s">
        <v>7621</v>
      </c>
      <c r="C155" s="138" t="s">
        <v>7619</v>
      </c>
      <c r="D155" s="133" t="s">
        <v>249</v>
      </c>
      <c r="E155" s="105" t="s">
        <v>5378</v>
      </c>
    </row>
    <row r="156" spans="1:10">
      <c r="A156" s="138">
        <v>648</v>
      </c>
      <c r="B156" s="138" t="s">
        <v>7623</v>
      </c>
      <c r="C156" s="138" t="s">
        <v>7622</v>
      </c>
      <c r="D156" s="133" t="s">
        <v>249</v>
      </c>
      <c r="E156" s="105" t="s">
        <v>5378</v>
      </c>
      <c r="F156" s="130"/>
      <c r="G156" s="130"/>
      <c r="H156" s="130"/>
      <c r="I156" s="130"/>
      <c r="J156" s="130"/>
    </row>
    <row r="157" spans="1:10">
      <c r="A157" s="138">
        <v>649</v>
      </c>
      <c r="B157" s="138" t="s">
        <v>7624</v>
      </c>
      <c r="C157" s="138" t="s">
        <v>7625</v>
      </c>
      <c r="D157" s="133" t="s">
        <v>249</v>
      </c>
      <c r="E157" s="105" t="s">
        <v>5378</v>
      </c>
    </row>
    <row r="158" spans="1:10">
      <c r="A158" s="138">
        <v>650</v>
      </c>
      <c r="B158" s="138" t="s">
        <v>7626</v>
      </c>
      <c r="C158" s="138" t="s">
        <v>7627</v>
      </c>
      <c r="D158" s="133" t="s">
        <v>249</v>
      </c>
      <c r="E158" s="105" t="s">
        <v>5378</v>
      </c>
    </row>
    <row r="159" spans="1:10">
      <c r="A159" s="138">
        <v>651</v>
      </c>
      <c r="B159" s="138" t="s">
        <v>7628</v>
      </c>
      <c r="C159" s="138" t="s">
        <v>7629</v>
      </c>
      <c r="D159" s="133" t="s">
        <v>249</v>
      </c>
      <c r="E159" s="105" t="s">
        <v>5378</v>
      </c>
    </row>
    <row r="160" spans="1:10">
      <c r="A160" s="138">
        <v>652</v>
      </c>
      <c r="B160" s="138" t="s">
        <v>7632</v>
      </c>
      <c r="C160" s="138" t="s">
        <v>7630</v>
      </c>
      <c r="D160" s="133" t="s">
        <v>249</v>
      </c>
      <c r="E160" s="105" t="s">
        <v>5378</v>
      </c>
    </row>
    <row r="161" spans="1:10">
      <c r="A161" s="138">
        <v>653</v>
      </c>
      <c r="B161" s="138" t="s">
        <v>7633</v>
      </c>
      <c r="C161" s="138" t="s">
        <v>7631</v>
      </c>
      <c r="D161" s="133" t="s">
        <v>249</v>
      </c>
      <c r="E161" s="105" t="s">
        <v>5378</v>
      </c>
    </row>
    <row r="162" spans="1:10" s="130" customFormat="1">
      <c r="A162" s="138">
        <v>654</v>
      </c>
      <c r="B162" s="138" t="s">
        <v>7635</v>
      </c>
      <c r="C162" s="138" t="s">
        <v>7634</v>
      </c>
      <c r="D162" s="133" t="s">
        <v>249</v>
      </c>
      <c r="E162" s="105" t="s">
        <v>5378</v>
      </c>
    </row>
    <row r="163" spans="1:10">
      <c r="A163" s="138">
        <v>655</v>
      </c>
      <c r="B163" s="138" t="s">
        <v>7636</v>
      </c>
      <c r="C163" s="138" t="s">
        <v>7637</v>
      </c>
      <c r="D163" s="133" t="s">
        <v>249</v>
      </c>
      <c r="E163" s="105" t="s">
        <v>5378</v>
      </c>
    </row>
    <row r="164" spans="1:10" s="130" customFormat="1">
      <c r="A164" s="138">
        <v>656</v>
      </c>
      <c r="B164" s="138" t="s">
        <v>3259</v>
      </c>
      <c r="C164" s="138" t="s">
        <v>7638</v>
      </c>
      <c r="D164" s="133" t="s">
        <v>249</v>
      </c>
      <c r="E164" s="105" t="s">
        <v>5378</v>
      </c>
    </row>
    <row r="165" spans="1:10">
      <c r="A165" s="138">
        <v>657</v>
      </c>
      <c r="B165" s="138" t="s">
        <v>7639</v>
      </c>
      <c r="C165" s="138" t="s">
        <v>7640</v>
      </c>
      <c r="D165" s="133" t="s">
        <v>249</v>
      </c>
      <c r="E165" s="105" t="s">
        <v>5378</v>
      </c>
    </row>
    <row r="166" spans="1:10" s="130" customFormat="1">
      <c r="A166" s="138">
        <v>660</v>
      </c>
      <c r="B166" s="138" t="s">
        <v>8261</v>
      </c>
      <c r="C166" s="138" t="s">
        <v>8262</v>
      </c>
      <c r="D166" s="133" t="s">
        <v>249</v>
      </c>
      <c r="E166" s="105" t="s">
        <v>5378</v>
      </c>
    </row>
    <row r="167" spans="1:10" s="130" customFormat="1">
      <c r="A167" s="138">
        <v>658</v>
      </c>
      <c r="B167" s="138" t="s">
        <v>7695</v>
      </c>
      <c r="C167" s="138" t="s">
        <v>8212</v>
      </c>
      <c r="D167" s="133" t="s">
        <v>249</v>
      </c>
      <c r="E167" s="105" t="s">
        <v>5378</v>
      </c>
    </row>
    <row r="168" spans="1:10" s="130" customFormat="1">
      <c r="A168" s="138">
        <v>659</v>
      </c>
      <c r="B168" s="138" t="s">
        <v>8213</v>
      </c>
      <c r="C168" s="138" t="s">
        <v>7696</v>
      </c>
      <c r="D168" s="133" t="s">
        <v>1074</v>
      </c>
      <c r="E168" s="105" t="s">
        <v>5378</v>
      </c>
    </row>
    <row r="169" spans="1:10">
      <c r="A169" s="133">
        <v>611</v>
      </c>
      <c r="B169" s="134" t="s">
        <v>2866</v>
      </c>
      <c r="C169" s="133" t="s">
        <v>2867</v>
      </c>
      <c r="D169" s="134" t="s">
        <v>1072</v>
      </c>
      <c r="E169" s="90" t="s">
        <v>426</v>
      </c>
      <c r="F169" s="133"/>
    </row>
    <row r="170" spans="1:10">
      <c r="A170" s="133">
        <v>534</v>
      </c>
      <c r="B170" s="134" t="s">
        <v>1737</v>
      </c>
      <c r="C170" s="133" t="s">
        <v>1738</v>
      </c>
      <c r="D170" s="134" t="s">
        <v>1072</v>
      </c>
      <c r="E170" s="90" t="s">
        <v>426</v>
      </c>
      <c r="F170" s="133"/>
    </row>
    <row r="171" spans="1:10">
      <c r="A171" s="133">
        <v>613</v>
      </c>
      <c r="B171" s="134" t="s">
        <v>5409</v>
      </c>
      <c r="C171" s="133" t="s">
        <v>5855</v>
      </c>
      <c r="D171" s="134" t="s">
        <v>1072</v>
      </c>
      <c r="E171" s="105" t="s">
        <v>5378</v>
      </c>
      <c r="F171" s="133"/>
    </row>
    <row r="172" spans="1:10">
      <c r="A172" s="133">
        <v>614</v>
      </c>
      <c r="B172" s="134" t="s">
        <v>5418</v>
      </c>
      <c r="C172" s="133" t="s">
        <v>5856</v>
      </c>
      <c r="D172" s="134" t="s">
        <v>1072</v>
      </c>
      <c r="E172" s="105" t="s">
        <v>5378</v>
      </c>
      <c r="F172" s="133"/>
    </row>
    <row r="173" spans="1:10">
      <c r="A173" s="133">
        <v>615</v>
      </c>
      <c r="B173" s="134" t="s">
        <v>5419</v>
      </c>
      <c r="C173" s="133" t="s">
        <v>5857</v>
      </c>
      <c r="D173" s="134" t="s">
        <v>1072</v>
      </c>
      <c r="E173" s="105" t="s">
        <v>5378</v>
      </c>
      <c r="F173" s="133"/>
    </row>
    <row r="174" spans="1:10">
      <c r="A174" s="133">
        <v>617</v>
      </c>
      <c r="B174" s="134" t="s">
        <v>5670</v>
      </c>
      <c r="C174" s="133" t="s">
        <v>5671</v>
      </c>
      <c r="D174" s="134" t="s">
        <v>1072</v>
      </c>
      <c r="E174" s="105" t="s">
        <v>5378</v>
      </c>
      <c r="F174" s="133"/>
    </row>
    <row r="175" spans="1:10" s="130" customFormat="1">
      <c r="A175" s="95">
        <v>623</v>
      </c>
      <c r="B175" s="95" t="s">
        <v>7158</v>
      </c>
      <c r="C175" s="95" t="s">
        <v>8174</v>
      </c>
      <c r="D175" s="134" t="s">
        <v>1072</v>
      </c>
      <c r="E175" s="105" t="s">
        <v>5378</v>
      </c>
      <c r="F175" s="224"/>
      <c r="G175" s="224"/>
      <c r="H175" s="224"/>
      <c r="I175" s="224"/>
      <c r="J175" s="276"/>
    </row>
    <row r="176" spans="1:10" s="130" customFormat="1">
      <c r="A176" s="95">
        <v>624</v>
      </c>
      <c r="B176" s="95" t="s">
        <v>7215</v>
      </c>
      <c r="C176" s="95" t="s">
        <v>8175</v>
      </c>
      <c r="D176" s="134" t="s">
        <v>1072</v>
      </c>
      <c r="E176" s="105" t="s">
        <v>5378</v>
      </c>
    </row>
    <row r="177" spans="1:5" s="130" customFormat="1">
      <c r="A177" s="95">
        <v>625</v>
      </c>
      <c r="B177" s="134" t="s">
        <v>7216</v>
      </c>
      <c r="C177" s="95" t="s">
        <v>8176</v>
      </c>
      <c r="D177" s="134" t="s">
        <v>1072</v>
      </c>
      <c r="E177" s="105" t="s">
        <v>5378</v>
      </c>
    </row>
    <row r="178" spans="1:5" s="130" customFormat="1">
      <c r="A178" s="95">
        <v>626</v>
      </c>
      <c r="B178" s="134" t="s">
        <v>7217</v>
      </c>
      <c r="C178" s="95" t="s">
        <v>8177</v>
      </c>
      <c r="D178" s="134" t="s">
        <v>1072</v>
      </c>
      <c r="E178" s="105" t="s">
        <v>5378</v>
      </c>
    </row>
    <row r="179" spans="1:5" s="130" customFormat="1">
      <c r="A179" s="95">
        <v>627</v>
      </c>
      <c r="B179" s="134" t="s">
        <v>7218</v>
      </c>
      <c r="C179" s="95" t="s">
        <v>8183</v>
      </c>
      <c r="D179" s="134" t="s">
        <v>1072</v>
      </c>
      <c r="E179" s="105" t="s">
        <v>5378</v>
      </c>
    </row>
    <row r="180" spans="1:5" s="130" customFormat="1">
      <c r="A180" s="224">
        <v>36</v>
      </c>
      <c r="B180" s="224" t="s">
        <v>6999</v>
      </c>
      <c r="C180" s="224" t="s">
        <v>7000</v>
      </c>
      <c r="D180" s="224" t="s">
        <v>83</v>
      </c>
      <c r="E180" s="294" t="s">
        <v>243</v>
      </c>
    </row>
    <row r="181" spans="1:5" s="130" customFormat="1">
      <c r="A181" s="95">
        <v>628</v>
      </c>
      <c r="B181" s="134" t="s">
        <v>8209</v>
      </c>
      <c r="C181" s="134" t="s">
        <v>8178</v>
      </c>
      <c r="D181" s="134" t="s">
        <v>1072</v>
      </c>
      <c r="E181" s="105" t="s">
        <v>5378</v>
      </c>
    </row>
    <row r="182" spans="1:5" s="130" customFormat="1">
      <c r="A182" s="95">
        <v>629</v>
      </c>
      <c r="B182" s="134" t="s">
        <v>7219</v>
      </c>
      <c r="C182" s="138" t="s">
        <v>8179</v>
      </c>
      <c r="D182" s="134" t="s">
        <v>1072</v>
      </c>
      <c r="E182" s="105" t="s">
        <v>5378</v>
      </c>
    </row>
    <row r="183" spans="1:5" s="130" customFormat="1">
      <c r="A183" s="95">
        <v>630</v>
      </c>
      <c r="B183" s="134" t="s">
        <v>7284</v>
      </c>
      <c r="C183" s="138" t="s">
        <v>8180</v>
      </c>
      <c r="D183" s="134" t="s">
        <v>1072</v>
      </c>
      <c r="E183" s="105" t="s">
        <v>5378</v>
      </c>
    </row>
    <row r="184" spans="1:5" s="130" customFormat="1">
      <c r="A184" s="95">
        <v>631</v>
      </c>
      <c r="B184" s="134" t="s">
        <v>7289</v>
      </c>
      <c r="C184" s="138" t="s">
        <v>8181</v>
      </c>
      <c r="D184" s="134" t="s">
        <v>1072</v>
      </c>
      <c r="E184" s="105" t="s">
        <v>5378</v>
      </c>
    </row>
    <row r="185" spans="1:5" s="130" customFormat="1">
      <c r="A185" s="95">
        <v>632</v>
      </c>
      <c r="B185" s="134" t="s">
        <v>7301</v>
      </c>
      <c r="C185" s="138" t="s">
        <v>8182</v>
      </c>
      <c r="D185" s="134" t="s">
        <v>1072</v>
      </c>
      <c r="E185" s="105" t="s">
        <v>5378</v>
      </c>
    </row>
    <row r="186" spans="1:5" s="130" customFormat="1">
      <c r="A186" s="130">
        <v>535</v>
      </c>
      <c r="B186" s="134" t="s">
        <v>1758</v>
      </c>
      <c r="C186" s="130" t="s">
        <v>1757</v>
      </c>
      <c r="D186" s="134" t="s">
        <v>1072</v>
      </c>
      <c r="E186" s="90" t="s">
        <v>426</v>
      </c>
    </row>
    <row r="187" spans="1:5" s="130" customFormat="1">
      <c r="A187" s="130">
        <v>525</v>
      </c>
      <c r="B187" s="134" t="s">
        <v>1076</v>
      </c>
      <c r="C187" s="130" t="s">
        <v>1147</v>
      </c>
      <c r="D187" s="134" t="s">
        <v>1072</v>
      </c>
      <c r="E187" s="90" t="s">
        <v>426</v>
      </c>
    </row>
    <row r="188" spans="1:5" s="130" customFormat="1">
      <c r="A188" s="224">
        <v>128</v>
      </c>
      <c r="B188" s="224" t="s">
        <v>6676</v>
      </c>
      <c r="C188" s="224" t="s">
        <v>6677</v>
      </c>
      <c r="D188" s="224" t="s">
        <v>2547</v>
      </c>
      <c r="E188" s="294" t="s">
        <v>243</v>
      </c>
    </row>
    <row r="189" spans="1:5" s="130" customFormat="1">
      <c r="A189" s="224">
        <v>99</v>
      </c>
      <c r="B189" s="224" t="s">
        <v>6591</v>
      </c>
      <c r="C189" s="224" t="s">
        <v>6595</v>
      </c>
      <c r="D189" s="134" t="s">
        <v>3148</v>
      </c>
      <c r="E189" s="90" t="s">
        <v>243</v>
      </c>
    </row>
    <row r="190" spans="1:5" s="130" customFormat="1">
      <c r="A190" s="224">
        <v>140</v>
      </c>
      <c r="B190" s="224" t="s">
        <v>7288</v>
      </c>
      <c r="C190" s="224" t="s">
        <v>8211</v>
      </c>
      <c r="D190" s="224" t="s">
        <v>1074</v>
      </c>
      <c r="E190" s="294" t="s">
        <v>243</v>
      </c>
    </row>
    <row r="191" spans="1:5" s="130" customFormat="1">
      <c r="A191" s="130">
        <v>900</v>
      </c>
      <c r="B191" s="134" t="s">
        <v>2469</v>
      </c>
      <c r="C191" s="130" t="s">
        <v>2468</v>
      </c>
      <c r="D191" s="134" t="s">
        <v>2467</v>
      </c>
      <c r="E191" s="90" t="s">
        <v>426</v>
      </c>
    </row>
    <row r="192" spans="1:5" s="130" customFormat="1">
      <c r="A192" s="130">
        <v>901</v>
      </c>
      <c r="B192" s="134" t="s">
        <v>2470</v>
      </c>
      <c r="C192" s="130" t="s">
        <v>2472</v>
      </c>
      <c r="D192" s="134" t="s">
        <v>2467</v>
      </c>
      <c r="E192" s="90" t="s">
        <v>426</v>
      </c>
    </row>
    <row r="193" spans="1:5" s="130" customFormat="1">
      <c r="A193" s="130">
        <v>902</v>
      </c>
      <c r="B193" s="134" t="s">
        <v>2471</v>
      </c>
      <c r="C193" s="130" t="s">
        <v>2473</v>
      </c>
      <c r="D193" s="134" t="s">
        <v>2467</v>
      </c>
      <c r="E193" s="90" t="s">
        <v>426</v>
      </c>
    </row>
    <row r="194" spans="1:5">
      <c r="A194" s="130">
        <v>903</v>
      </c>
      <c r="B194" s="134" t="s">
        <v>2467</v>
      </c>
      <c r="C194" s="130" t="s">
        <v>2474</v>
      </c>
      <c r="D194" s="134" t="s">
        <v>2467</v>
      </c>
      <c r="E194" s="90" t="s">
        <v>426</v>
      </c>
    </row>
    <row r="311" spans="1:8">
      <c r="A311" s="133"/>
      <c r="B311" s="133"/>
      <c r="C311" s="133"/>
      <c r="D311" s="133"/>
      <c r="E311" s="105"/>
      <c r="F311" s="133"/>
      <c r="G311" s="133"/>
      <c r="H311" s="133"/>
    </row>
    <row r="312" spans="1:8">
      <c r="A312" s="133"/>
      <c r="B312" s="133"/>
      <c r="C312" s="133"/>
      <c r="D312" s="133"/>
      <c r="E312" s="105"/>
      <c r="F312" s="133"/>
      <c r="G312" s="133"/>
      <c r="H312" s="133"/>
    </row>
    <row r="313" spans="1:8">
      <c r="A313" s="133"/>
      <c r="B313" s="133"/>
      <c r="C313" s="133"/>
      <c r="D313" s="133"/>
      <c r="E313" s="105"/>
      <c r="F313" s="133"/>
      <c r="G313" s="133"/>
      <c r="H313" s="133"/>
    </row>
    <row r="314" spans="1:8">
      <c r="A314" s="133"/>
      <c r="B314" s="133"/>
      <c r="C314" s="133"/>
      <c r="D314" s="133"/>
      <c r="E314" s="105"/>
      <c r="F314" s="133"/>
      <c r="G314" s="133"/>
      <c r="H314" s="133"/>
    </row>
    <row r="315" spans="1:8">
      <c r="A315" s="133"/>
      <c r="B315" s="133"/>
      <c r="C315" s="133"/>
      <c r="D315" s="133"/>
      <c r="E315" s="105"/>
      <c r="F315" s="133"/>
      <c r="G315" s="133"/>
      <c r="H315" s="133"/>
    </row>
    <row r="316" spans="1:8">
      <c r="A316" s="133"/>
      <c r="B316" s="133"/>
      <c r="C316" s="133"/>
      <c r="D316" s="133"/>
      <c r="E316" s="105"/>
      <c r="F316" s="133"/>
      <c r="G316" s="133"/>
      <c r="H316" s="133"/>
    </row>
    <row r="317" spans="1:8">
      <c r="A317" s="133"/>
      <c r="B317" s="133"/>
      <c r="C317" s="133"/>
      <c r="D317" s="133"/>
      <c r="E317" s="105"/>
      <c r="F317" s="133"/>
      <c r="G317" s="133"/>
      <c r="H317" s="133"/>
    </row>
    <row r="318" spans="1:8">
      <c r="A318" s="133"/>
      <c r="B318" s="133"/>
      <c r="C318" s="133"/>
      <c r="D318" s="133"/>
      <c r="E318" s="105"/>
      <c r="F318" s="133"/>
      <c r="G318" s="133"/>
      <c r="H318" s="133"/>
    </row>
    <row r="319" spans="1:8">
      <c r="A319" s="133"/>
      <c r="B319" s="133"/>
      <c r="C319" s="133"/>
      <c r="D319" s="133"/>
      <c r="E319" s="105"/>
      <c r="F319" s="133"/>
      <c r="G319" s="133"/>
      <c r="H319" s="133"/>
    </row>
    <row r="320" spans="1:8">
      <c r="A320" s="133"/>
      <c r="B320" s="133"/>
      <c r="C320" s="133"/>
      <c r="D320" s="133"/>
      <c r="E320" s="105"/>
      <c r="F320" s="133"/>
      <c r="G320" s="133"/>
      <c r="H320" s="133"/>
    </row>
    <row r="321" spans="1:8">
      <c r="A321" s="133"/>
      <c r="B321" s="133"/>
      <c r="C321" s="133"/>
      <c r="D321" s="133"/>
      <c r="E321" s="105"/>
      <c r="F321" s="133"/>
      <c r="G321" s="133"/>
      <c r="H321" s="133"/>
    </row>
    <row r="322" spans="1:8">
      <c r="A322" s="133"/>
      <c r="B322" s="133"/>
      <c r="C322" s="133"/>
      <c r="D322" s="133"/>
      <c r="E322" s="105"/>
      <c r="F322" s="133"/>
      <c r="G322" s="133"/>
      <c r="H322" s="133"/>
    </row>
    <row r="323" spans="1:8">
      <c r="A323" s="133"/>
      <c r="B323" s="133"/>
      <c r="C323" s="133"/>
      <c r="D323" s="133"/>
      <c r="E323" s="105"/>
      <c r="F323" s="133"/>
      <c r="G323" s="133"/>
      <c r="H323" s="133"/>
    </row>
    <row r="324" spans="1:8">
      <c r="A324" s="133"/>
      <c r="B324" s="133"/>
      <c r="C324" s="133"/>
      <c r="D324" s="133"/>
      <c r="E324" s="105"/>
      <c r="F324" s="133"/>
      <c r="G324" s="133"/>
      <c r="H324" s="133"/>
    </row>
  </sheetData>
  <autoFilter ref="A1:L194">
    <sortState ref="A2:L193">
      <sortCondition ref="B1:B193"/>
    </sortState>
  </autoFilter>
  <conditionalFormatting sqref="B27">
    <cfRule type="duplicateValues" dxfId="98" priority="84"/>
  </conditionalFormatting>
  <conditionalFormatting sqref="B93">
    <cfRule type="duplicateValues" dxfId="97" priority="83"/>
  </conditionalFormatting>
  <conditionalFormatting sqref="B7">
    <cfRule type="duplicateValues" dxfId="96" priority="82"/>
  </conditionalFormatting>
  <conditionalFormatting sqref="B92">
    <cfRule type="duplicateValues" dxfId="95" priority="81"/>
  </conditionalFormatting>
  <conditionalFormatting sqref="B94">
    <cfRule type="duplicateValues" dxfId="94" priority="80"/>
  </conditionalFormatting>
  <conditionalFormatting sqref="B95">
    <cfRule type="duplicateValues" dxfId="93" priority="79"/>
  </conditionalFormatting>
  <conditionalFormatting sqref="B38">
    <cfRule type="duplicateValues" dxfId="92" priority="78"/>
  </conditionalFormatting>
  <conditionalFormatting sqref="B156">
    <cfRule type="duplicateValues" dxfId="91" priority="77"/>
  </conditionalFormatting>
  <conditionalFormatting sqref="B37">
    <cfRule type="duplicateValues" dxfId="90" priority="76"/>
  </conditionalFormatting>
  <conditionalFormatting sqref="B30">
    <cfRule type="duplicateValues" dxfId="89" priority="75"/>
  </conditionalFormatting>
  <conditionalFormatting sqref="B18">
    <cfRule type="duplicateValues" dxfId="88" priority="74"/>
  </conditionalFormatting>
  <conditionalFormatting sqref="B109">
    <cfRule type="duplicateValues" dxfId="87" priority="73"/>
  </conditionalFormatting>
  <conditionalFormatting sqref="B29">
    <cfRule type="duplicateValues" dxfId="86" priority="72"/>
  </conditionalFormatting>
  <conditionalFormatting sqref="B24">
    <cfRule type="duplicateValues" dxfId="85" priority="71"/>
  </conditionalFormatting>
  <conditionalFormatting sqref="B110">
    <cfRule type="duplicateValues" dxfId="84" priority="70"/>
  </conditionalFormatting>
  <conditionalFormatting sqref="B111">
    <cfRule type="duplicateValues" dxfId="83" priority="69"/>
  </conditionalFormatting>
  <conditionalFormatting sqref="B112">
    <cfRule type="duplicateValues" dxfId="82" priority="68"/>
  </conditionalFormatting>
  <conditionalFormatting sqref="B113">
    <cfRule type="duplicateValues" dxfId="81" priority="67"/>
  </conditionalFormatting>
  <conditionalFormatting sqref="B157">
    <cfRule type="duplicateValues" dxfId="80" priority="66"/>
  </conditionalFormatting>
  <conditionalFormatting sqref="B17">
    <cfRule type="duplicateValues" dxfId="79" priority="65"/>
  </conditionalFormatting>
  <conditionalFormatting sqref="B19">
    <cfRule type="duplicateValues" dxfId="78" priority="63"/>
  </conditionalFormatting>
  <conditionalFormatting sqref="B12">
    <cfRule type="duplicateValues" dxfId="77" priority="62"/>
  </conditionalFormatting>
  <conditionalFormatting sqref="B13">
    <cfRule type="duplicateValues" dxfId="76" priority="61"/>
  </conditionalFormatting>
  <conditionalFormatting sqref="B11">
    <cfRule type="duplicateValues" dxfId="75" priority="60"/>
  </conditionalFormatting>
  <conditionalFormatting sqref="B14">
    <cfRule type="duplicateValues" dxfId="74" priority="59"/>
  </conditionalFormatting>
  <conditionalFormatting sqref="B21">
    <cfRule type="duplicateValues" dxfId="73" priority="58"/>
  </conditionalFormatting>
  <conditionalFormatting sqref="B23">
    <cfRule type="duplicateValues" dxfId="72" priority="57"/>
  </conditionalFormatting>
  <conditionalFormatting sqref="B25">
    <cfRule type="duplicateValues" dxfId="71" priority="56"/>
  </conditionalFormatting>
  <conditionalFormatting sqref="B114">
    <cfRule type="duplicateValues" dxfId="70" priority="55"/>
  </conditionalFormatting>
  <conditionalFormatting sqref="B22">
    <cfRule type="duplicateValues" dxfId="69" priority="54"/>
  </conditionalFormatting>
  <conditionalFormatting sqref="B3">
    <cfRule type="duplicateValues" dxfId="68" priority="53"/>
  </conditionalFormatting>
  <conditionalFormatting sqref="B31">
    <cfRule type="duplicateValues" dxfId="67" priority="52"/>
  </conditionalFormatting>
  <conditionalFormatting sqref="B32">
    <cfRule type="duplicateValues" dxfId="66" priority="51"/>
  </conditionalFormatting>
  <conditionalFormatting sqref="B115">
    <cfRule type="duplicateValues" dxfId="65" priority="50"/>
  </conditionalFormatting>
  <conditionalFormatting sqref="B116">
    <cfRule type="duplicateValues" dxfId="64" priority="49"/>
  </conditionalFormatting>
  <conditionalFormatting sqref="B33">
    <cfRule type="duplicateValues" dxfId="63" priority="48"/>
  </conditionalFormatting>
  <conditionalFormatting sqref="B117">
    <cfRule type="duplicateValues" dxfId="62" priority="47"/>
  </conditionalFormatting>
  <conditionalFormatting sqref="B174">
    <cfRule type="duplicateValues" dxfId="61" priority="46"/>
  </conditionalFormatting>
  <conditionalFormatting sqref="B173">
    <cfRule type="duplicateValues" dxfId="60" priority="45"/>
  </conditionalFormatting>
  <conditionalFormatting sqref="B6">
    <cfRule type="duplicateValues" dxfId="59" priority="44"/>
  </conditionalFormatting>
  <conditionalFormatting sqref="B118">
    <cfRule type="duplicateValues" dxfId="58" priority="43"/>
  </conditionalFormatting>
  <conditionalFormatting sqref="B35">
    <cfRule type="duplicateValues" dxfId="57" priority="42"/>
  </conditionalFormatting>
  <conditionalFormatting sqref="B123">
    <cfRule type="duplicateValues" dxfId="56" priority="41"/>
  </conditionalFormatting>
  <conditionalFormatting sqref="B36">
    <cfRule type="duplicateValues" dxfId="55" priority="34"/>
  </conditionalFormatting>
  <conditionalFormatting sqref="B122">
    <cfRule type="duplicateValues" dxfId="54" priority="37"/>
  </conditionalFormatting>
  <conditionalFormatting sqref="B175">
    <cfRule type="duplicateValues" dxfId="53" priority="36"/>
  </conditionalFormatting>
  <conditionalFormatting sqref="B121">
    <cfRule type="duplicateValues" dxfId="52" priority="35"/>
  </conditionalFormatting>
  <conditionalFormatting sqref="B125">
    <cfRule type="duplicateValues" dxfId="51" priority="33"/>
  </conditionalFormatting>
  <conditionalFormatting sqref="B126">
    <cfRule type="duplicateValues" dxfId="50" priority="32"/>
  </conditionalFormatting>
  <conditionalFormatting sqref="B127">
    <cfRule type="duplicateValues" dxfId="49" priority="31"/>
  </conditionalFormatting>
  <conditionalFormatting sqref="B128">
    <cfRule type="duplicateValues" dxfId="48" priority="30"/>
  </conditionalFormatting>
  <conditionalFormatting sqref="B129">
    <cfRule type="duplicateValues" dxfId="47" priority="29"/>
  </conditionalFormatting>
  <conditionalFormatting sqref="B130">
    <cfRule type="duplicateValues" dxfId="46" priority="28"/>
  </conditionalFormatting>
  <conditionalFormatting sqref="B119">
    <cfRule type="duplicateValues" dxfId="45" priority="26"/>
  </conditionalFormatting>
  <conditionalFormatting sqref="B120">
    <cfRule type="duplicateValues" dxfId="44" priority="25"/>
  </conditionalFormatting>
  <conditionalFormatting sqref="B131">
    <cfRule type="duplicateValues" dxfId="43" priority="23"/>
  </conditionalFormatting>
  <conditionalFormatting sqref="B132">
    <cfRule type="duplicateValues" dxfId="42" priority="22"/>
  </conditionalFormatting>
  <conditionalFormatting sqref="B133">
    <cfRule type="duplicateValues" dxfId="41" priority="20"/>
  </conditionalFormatting>
  <conditionalFormatting sqref="B135">
    <cfRule type="duplicateValues" dxfId="40" priority="19"/>
  </conditionalFormatting>
  <conditionalFormatting sqref="B138">
    <cfRule type="duplicateValues" dxfId="39" priority="17"/>
  </conditionalFormatting>
  <conditionalFormatting sqref="B139">
    <cfRule type="duplicateValues" dxfId="38" priority="16"/>
  </conditionalFormatting>
  <conditionalFormatting sqref="B140">
    <cfRule type="duplicateValues" dxfId="37" priority="15"/>
  </conditionalFormatting>
  <conditionalFormatting sqref="B141">
    <cfRule type="duplicateValues" dxfId="36" priority="14"/>
  </conditionalFormatting>
  <conditionalFormatting sqref="B142">
    <cfRule type="duplicateValues" dxfId="35" priority="13"/>
  </conditionalFormatting>
  <conditionalFormatting sqref="B143">
    <cfRule type="duplicateValues" dxfId="34" priority="12"/>
  </conditionalFormatting>
  <conditionalFormatting sqref="B144">
    <cfRule type="duplicateValues" dxfId="33" priority="11"/>
  </conditionalFormatting>
  <conditionalFormatting sqref="B145">
    <cfRule type="duplicateValues" dxfId="32" priority="10"/>
  </conditionalFormatting>
  <conditionalFormatting sqref="B146">
    <cfRule type="duplicateValues" dxfId="31" priority="9"/>
  </conditionalFormatting>
  <conditionalFormatting sqref="B147">
    <cfRule type="duplicateValues" dxfId="30" priority="8"/>
  </conditionalFormatting>
  <conditionalFormatting sqref="B148">
    <cfRule type="duplicateValues" dxfId="29" priority="7"/>
  </conditionalFormatting>
  <conditionalFormatting sqref="B149">
    <cfRule type="duplicateValues" dxfId="28" priority="6"/>
  </conditionalFormatting>
  <conditionalFormatting sqref="B136">
    <cfRule type="duplicateValues" dxfId="27" priority="5"/>
  </conditionalFormatting>
  <conditionalFormatting sqref="B150">
    <cfRule type="duplicateValues" dxfId="26" priority="4"/>
  </conditionalFormatting>
  <conditionalFormatting sqref="B151">
    <cfRule type="duplicateValues" dxfId="25" priority="3"/>
  </conditionalFormatting>
  <conditionalFormatting sqref="B152">
    <cfRule type="duplicateValues" dxfId="24" priority="2"/>
  </conditionalFormatting>
  <conditionalFormatting sqref="B176:B193 B124">
    <cfRule type="duplicateValues" dxfId="23" priority="86"/>
  </conditionalFormatting>
  <conditionalFormatting sqref="B134">
    <cfRule type="duplicateValues" dxfId="22" priority="1"/>
  </conditionalFormatting>
  <dataValidations count="1">
    <dataValidation type="custom" allowBlank="1" showErrorMessage="1" errorTitle="Format non valide" error="Les totaux et sous-totaux ne sont pas acceptés" sqref="C153">
      <formula1>NOT(ISNUMBER(VLOOKUP(C153,$BG$42:$BH$61,2,FALSE)))</formula1>
    </dataValidation>
  </dataValidation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filterMode="1"/>
  <dimension ref="A1:S638"/>
  <sheetViews>
    <sheetView tabSelected="1" zoomScale="85" zoomScaleNormal="85" workbookViewId="0">
      <pane ySplit="1" topLeftCell="A561" activePane="bottomLeft" state="frozen"/>
      <selection activeCell="C41" sqref="C41:C42"/>
      <selection pane="bottomLeft" activeCell="J539" sqref="J539"/>
    </sheetView>
  </sheetViews>
  <sheetFormatPr baseColWidth="10" defaultColWidth="11.44140625" defaultRowHeight="14.4"/>
  <cols>
    <col min="1" max="1" width="116.44140625" style="138" customWidth="1"/>
    <col min="2" max="2" width="10" style="133" customWidth="1"/>
    <col min="3" max="3" width="9.44140625" style="133" customWidth="1"/>
    <col min="4" max="4" width="28.44140625" style="133" customWidth="1"/>
    <col min="5" max="5" width="4.5546875" style="133" customWidth="1"/>
    <col min="6" max="6" width="15.109375" style="88" customWidth="1"/>
    <col min="7" max="7" width="11" style="133" bestFit="1" customWidth="1"/>
    <col min="8" max="8" width="15.109375" style="133" bestFit="1" customWidth="1"/>
    <col min="9" max="16384" width="11.44140625" style="9"/>
  </cols>
  <sheetData>
    <row r="1" spans="1:17">
      <c r="A1" s="119" t="s">
        <v>576</v>
      </c>
      <c r="B1" s="33" t="s">
        <v>235</v>
      </c>
      <c r="C1" s="33" t="s">
        <v>238</v>
      </c>
      <c r="D1" s="33" t="s">
        <v>577</v>
      </c>
      <c r="E1" s="33" t="s">
        <v>578</v>
      </c>
      <c r="F1" s="353" t="s">
        <v>234</v>
      </c>
      <c r="G1" s="33" t="s">
        <v>579</v>
      </c>
      <c r="H1" s="33" t="s">
        <v>580</v>
      </c>
      <c r="I1" s="118" t="s">
        <v>1819</v>
      </c>
      <c r="J1" s="118" t="s">
        <v>1820</v>
      </c>
      <c r="K1" s="118" t="s">
        <v>1821</v>
      </c>
      <c r="L1" s="118" t="s">
        <v>581</v>
      </c>
      <c r="M1" s="117" t="s">
        <v>234</v>
      </c>
      <c r="N1" s="118" t="s">
        <v>235</v>
      </c>
      <c r="O1" s="118" t="s">
        <v>236</v>
      </c>
      <c r="P1" s="118" t="s">
        <v>237</v>
      </c>
      <c r="Q1" s="118" t="s">
        <v>238</v>
      </c>
    </row>
    <row r="2" spans="1:17" hidden="1">
      <c r="A2" s="138" t="s">
        <v>7101</v>
      </c>
      <c r="B2" s="138" t="s">
        <v>7100</v>
      </c>
      <c r="C2" s="138" t="s">
        <v>418</v>
      </c>
      <c r="D2" s="138" t="s">
        <v>587</v>
      </c>
      <c r="H2" s="95" t="s">
        <v>582</v>
      </c>
    </row>
    <row r="3" spans="1:17" hidden="1">
      <c r="A3" s="138" t="s">
        <v>2826</v>
      </c>
      <c r="B3" s="138" t="s">
        <v>2787</v>
      </c>
      <c r="C3" s="138" t="s">
        <v>418</v>
      </c>
      <c r="D3" s="138" t="s">
        <v>587</v>
      </c>
      <c r="H3" s="133" t="s">
        <v>582</v>
      </c>
    </row>
    <row r="4" spans="1:17" hidden="1">
      <c r="A4" s="138" t="s">
        <v>2827</v>
      </c>
      <c r="B4" s="138" t="s">
        <v>2789</v>
      </c>
      <c r="C4" s="138" t="s">
        <v>418</v>
      </c>
      <c r="D4" s="138" t="s">
        <v>587</v>
      </c>
      <c r="H4" s="133" t="s">
        <v>582</v>
      </c>
    </row>
    <row r="5" spans="1:17">
      <c r="A5" s="138" t="s">
        <v>6783</v>
      </c>
      <c r="B5" s="138" t="s">
        <v>6781</v>
      </c>
      <c r="C5" s="138" t="s">
        <v>418</v>
      </c>
      <c r="D5" s="138" t="s">
        <v>583</v>
      </c>
      <c r="E5" s="285" t="s">
        <v>3016</v>
      </c>
      <c r="F5" s="285" t="s">
        <v>1922</v>
      </c>
      <c r="H5" s="95" t="s">
        <v>582</v>
      </c>
    </row>
    <row r="6" spans="1:17">
      <c r="A6" s="138" t="s">
        <v>6784</v>
      </c>
      <c r="B6" s="138" t="s">
        <v>6782</v>
      </c>
      <c r="C6" s="138" t="s">
        <v>418</v>
      </c>
      <c r="D6" s="138" t="s">
        <v>583</v>
      </c>
      <c r="E6" s="285" t="s">
        <v>3016</v>
      </c>
      <c r="F6" s="285" t="s">
        <v>1922</v>
      </c>
      <c r="H6" s="95" t="s">
        <v>582</v>
      </c>
    </row>
    <row r="7" spans="1:17">
      <c r="A7" s="138" t="s">
        <v>7319</v>
      </c>
      <c r="B7" s="138" t="s">
        <v>6760</v>
      </c>
      <c r="C7" s="138" t="s">
        <v>418</v>
      </c>
      <c r="D7" s="138" t="s">
        <v>583</v>
      </c>
      <c r="E7" s="285" t="s">
        <v>3016</v>
      </c>
      <c r="F7" s="285" t="s">
        <v>1922</v>
      </c>
      <c r="H7" s="95" t="s">
        <v>582</v>
      </c>
    </row>
    <row r="8" spans="1:17">
      <c r="A8" s="138" t="s">
        <v>8208</v>
      </c>
      <c r="B8" s="95" t="s">
        <v>8302</v>
      </c>
      <c r="C8" s="134" t="s">
        <v>418</v>
      </c>
      <c r="D8" s="133" t="s">
        <v>583</v>
      </c>
      <c r="E8" s="133" t="s">
        <v>3016</v>
      </c>
      <c r="F8" s="105" t="s">
        <v>1922</v>
      </c>
      <c r="H8" s="95" t="s">
        <v>582</v>
      </c>
    </row>
    <row r="9" spans="1:17" hidden="1">
      <c r="A9" s="138" t="s">
        <v>5945</v>
      </c>
      <c r="B9" s="138" t="s">
        <v>6103</v>
      </c>
      <c r="C9" s="138" t="s">
        <v>418</v>
      </c>
      <c r="D9" s="138" t="s">
        <v>585</v>
      </c>
      <c r="H9" s="95" t="s">
        <v>582</v>
      </c>
    </row>
    <row r="10" spans="1:17" hidden="1">
      <c r="A10" s="138" t="s">
        <v>7316</v>
      </c>
      <c r="B10" s="138" t="s">
        <v>7315</v>
      </c>
      <c r="C10" s="138" t="s">
        <v>418</v>
      </c>
      <c r="D10" s="138" t="s">
        <v>585</v>
      </c>
      <c r="E10" s="281"/>
      <c r="F10" s="285"/>
      <c r="G10" s="138"/>
      <c r="H10" s="95" t="s">
        <v>582</v>
      </c>
    </row>
    <row r="11" spans="1:17" hidden="1">
      <c r="A11" s="138" t="s">
        <v>7318</v>
      </c>
      <c r="B11" s="138" t="s">
        <v>7317</v>
      </c>
      <c r="C11" s="138" t="s">
        <v>418</v>
      </c>
      <c r="D11" s="138" t="s">
        <v>585</v>
      </c>
      <c r="H11" s="95" t="s">
        <v>582</v>
      </c>
    </row>
    <row r="12" spans="1:17" hidden="1">
      <c r="A12" s="138" t="s">
        <v>7826</v>
      </c>
      <c r="B12" s="138" t="s">
        <v>6786</v>
      </c>
      <c r="C12" s="138" t="s">
        <v>418</v>
      </c>
      <c r="D12" s="138" t="s">
        <v>585</v>
      </c>
      <c r="H12" s="95" t="s">
        <v>582</v>
      </c>
    </row>
    <row r="13" spans="1:17" hidden="1">
      <c r="A13" s="298" t="s">
        <v>5975</v>
      </c>
      <c r="B13" s="138" t="s">
        <v>6054</v>
      </c>
      <c r="C13" s="138" t="s">
        <v>418</v>
      </c>
      <c r="D13" s="95" t="s">
        <v>585</v>
      </c>
      <c r="E13" s="297"/>
      <c r="F13" s="356"/>
      <c r="G13" s="297"/>
      <c r="H13" s="134" t="s">
        <v>582</v>
      </c>
    </row>
    <row r="14" spans="1:17" hidden="1">
      <c r="A14" s="285" t="s">
        <v>5973</v>
      </c>
      <c r="B14" s="138" t="s">
        <v>6052</v>
      </c>
      <c r="C14" s="138" t="s">
        <v>418</v>
      </c>
      <c r="D14" s="95" t="s">
        <v>585</v>
      </c>
      <c r="E14" s="297"/>
      <c r="F14" s="356"/>
      <c r="G14" s="297"/>
      <c r="H14" s="134" t="s">
        <v>582</v>
      </c>
    </row>
    <row r="15" spans="1:17" hidden="1">
      <c r="A15" s="138" t="s">
        <v>8199</v>
      </c>
      <c r="B15" s="138" t="s">
        <v>6802</v>
      </c>
      <c r="C15" s="138" t="s">
        <v>418</v>
      </c>
      <c r="D15" s="138" t="s">
        <v>585</v>
      </c>
      <c r="H15" s="95" t="s">
        <v>582</v>
      </c>
    </row>
    <row r="16" spans="1:17" hidden="1">
      <c r="A16" s="138" t="s">
        <v>5952</v>
      </c>
      <c r="B16" s="138" t="s">
        <v>6741</v>
      </c>
      <c r="C16" s="138" t="s">
        <v>418</v>
      </c>
      <c r="D16" s="138" t="s">
        <v>585</v>
      </c>
      <c r="H16" s="95" t="s">
        <v>582</v>
      </c>
    </row>
    <row r="17" spans="1:8" hidden="1">
      <c r="A17" s="138" t="s">
        <v>7161</v>
      </c>
      <c r="B17" s="138" t="s">
        <v>7160</v>
      </c>
      <c r="C17" s="138" t="s">
        <v>418</v>
      </c>
      <c r="D17" s="138" t="s">
        <v>585</v>
      </c>
      <c r="H17" s="95" t="s">
        <v>582</v>
      </c>
    </row>
    <row r="18" spans="1:8" hidden="1">
      <c r="A18" s="138" t="s">
        <v>7314</v>
      </c>
      <c r="B18" s="138" t="s">
        <v>7175</v>
      </c>
      <c r="C18" s="138" t="s">
        <v>418</v>
      </c>
      <c r="D18" s="138" t="s">
        <v>585</v>
      </c>
      <c r="H18" s="95" t="s">
        <v>582</v>
      </c>
    </row>
    <row r="19" spans="1:8" hidden="1">
      <c r="A19" s="138" t="s">
        <v>5951</v>
      </c>
      <c r="B19" s="138" t="s">
        <v>6734</v>
      </c>
      <c r="C19" s="138" t="s">
        <v>418</v>
      </c>
      <c r="D19" s="138" t="s">
        <v>586</v>
      </c>
      <c r="H19" s="95" t="s">
        <v>582</v>
      </c>
    </row>
    <row r="20" spans="1:8" hidden="1">
      <c r="A20" s="138" t="s">
        <v>7168</v>
      </c>
      <c r="B20" s="138" t="s">
        <v>7167</v>
      </c>
      <c r="C20" s="138" t="s">
        <v>418</v>
      </c>
      <c r="D20" s="138" t="s">
        <v>587</v>
      </c>
      <c r="H20" s="95" t="s">
        <v>582</v>
      </c>
    </row>
    <row r="21" spans="1:8" hidden="1">
      <c r="A21" s="138" t="s">
        <v>7166</v>
      </c>
      <c r="B21" s="138" t="s">
        <v>7165</v>
      </c>
      <c r="C21" s="138" t="s">
        <v>418</v>
      </c>
      <c r="D21" s="138" t="s">
        <v>587</v>
      </c>
      <c r="H21" s="95" t="s">
        <v>582</v>
      </c>
    </row>
    <row r="22" spans="1:8" hidden="1">
      <c r="A22" s="138" t="s">
        <v>7163</v>
      </c>
      <c r="B22" s="138" t="s">
        <v>7162</v>
      </c>
      <c r="C22" s="138" t="s">
        <v>418</v>
      </c>
      <c r="D22" s="138" t="s">
        <v>587</v>
      </c>
      <c r="H22" s="95" t="s">
        <v>582</v>
      </c>
    </row>
    <row r="23" spans="1:8" hidden="1">
      <c r="A23" s="138" t="s">
        <v>6962</v>
      </c>
      <c r="B23" s="138" t="s">
        <v>6959</v>
      </c>
      <c r="C23" s="138" t="s">
        <v>418</v>
      </c>
      <c r="D23" s="138" t="s">
        <v>587</v>
      </c>
      <c r="H23" s="95" t="s">
        <v>582</v>
      </c>
    </row>
    <row r="24" spans="1:8" hidden="1">
      <c r="A24" s="138" t="s">
        <v>6956</v>
      </c>
      <c r="B24" s="138" t="s">
        <v>6955</v>
      </c>
      <c r="C24" s="138" t="s">
        <v>418</v>
      </c>
      <c r="D24" s="138" t="s">
        <v>587</v>
      </c>
      <c r="H24" s="95" t="s">
        <v>582</v>
      </c>
    </row>
    <row r="25" spans="1:8" hidden="1">
      <c r="A25" s="138" t="s">
        <v>6958</v>
      </c>
      <c r="B25" s="138" t="s">
        <v>6957</v>
      </c>
      <c r="C25" s="138" t="s">
        <v>418</v>
      </c>
      <c r="D25" s="138" t="s">
        <v>587</v>
      </c>
      <c r="H25" s="95" t="s">
        <v>582</v>
      </c>
    </row>
    <row r="26" spans="1:8" hidden="1">
      <c r="A26" s="138" t="s">
        <v>7828</v>
      </c>
      <c r="B26" s="138" t="s">
        <v>6801</v>
      </c>
      <c r="C26" s="138" t="s">
        <v>418</v>
      </c>
      <c r="D26" s="138" t="s">
        <v>587</v>
      </c>
      <c r="H26" s="95" t="s">
        <v>582</v>
      </c>
    </row>
    <row r="27" spans="1:8" hidden="1">
      <c r="A27" s="138" t="s">
        <v>6740</v>
      </c>
      <c r="B27" s="138" t="s">
        <v>6739</v>
      </c>
      <c r="C27" s="138" t="s">
        <v>418</v>
      </c>
      <c r="D27" s="138" t="s">
        <v>587</v>
      </c>
      <c r="H27" s="95" t="s">
        <v>582</v>
      </c>
    </row>
    <row r="28" spans="1:8" hidden="1">
      <c r="A28" s="138" t="s">
        <v>6969</v>
      </c>
      <c r="B28" s="138" t="s">
        <v>6967</v>
      </c>
      <c r="C28" s="138" t="s">
        <v>418</v>
      </c>
      <c r="D28" s="138" t="s">
        <v>587</v>
      </c>
      <c r="H28" s="95" t="s">
        <v>582</v>
      </c>
    </row>
    <row r="29" spans="1:8" hidden="1">
      <c r="A29" s="138" t="s">
        <v>6973</v>
      </c>
      <c r="B29" s="138" t="s">
        <v>6972</v>
      </c>
      <c r="C29" s="138" t="s">
        <v>418</v>
      </c>
      <c r="D29" s="138" t="s">
        <v>587</v>
      </c>
      <c r="H29" s="95" t="s">
        <v>582</v>
      </c>
    </row>
    <row r="30" spans="1:8" hidden="1">
      <c r="A30" s="138" t="s">
        <v>8319</v>
      </c>
      <c r="B30" s="138" t="s">
        <v>6971</v>
      </c>
      <c r="C30" s="138" t="s">
        <v>418</v>
      </c>
      <c r="D30" s="138" t="s">
        <v>587</v>
      </c>
      <c r="H30" s="95" t="s">
        <v>582</v>
      </c>
    </row>
    <row r="31" spans="1:8" hidden="1">
      <c r="A31" s="138" t="s">
        <v>6736</v>
      </c>
      <c r="B31" s="138" t="s">
        <v>6735</v>
      </c>
      <c r="C31" s="138" t="s">
        <v>418</v>
      </c>
      <c r="D31" s="138" t="s">
        <v>587</v>
      </c>
      <c r="H31" s="95" t="s">
        <v>582</v>
      </c>
    </row>
    <row r="32" spans="1:8" hidden="1">
      <c r="A32" s="138" t="s">
        <v>7827</v>
      </c>
      <c r="B32" s="138" t="s">
        <v>6800</v>
      </c>
      <c r="C32" s="138" t="s">
        <v>418</v>
      </c>
      <c r="D32" s="138" t="s">
        <v>587</v>
      </c>
      <c r="H32" s="95" t="s">
        <v>582</v>
      </c>
    </row>
    <row r="33" spans="1:8" hidden="1">
      <c r="A33" s="138" t="s">
        <v>7177</v>
      </c>
      <c r="B33" s="138" t="s">
        <v>7176</v>
      </c>
      <c r="C33" s="138" t="s">
        <v>418</v>
      </c>
      <c r="D33" s="138" t="s">
        <v>587</v>
      </c>
      <c r="H33" s="95" t="s">
        <v>582</v>
      </c>
    </row>
    <row r="34" spans="1:8" hidden="1">
      <c r="A34" s="138" t="s">
        <v>6721</v>
      </c>
      <c r="B34" s="138" t="s">
        <v>6720</v>
      </c>
      <c r="C34" s="138" t="s">
        <v>418</v>
      </c>
      <c r="D34" s="138" t="s">
        <v>587</v>
      </c>
      <c r="H34" s="95" t="s">
        <v>582</v>
      </c>
    </row>
    <row r="35" spans="1:8" hidden="1">
      <c r="A35" s="138" t="s">
        <v>7179</v>
      </c>
      <c r="B35" s="138" t="s">
        <v>7178</v>
      </c>
      <c r="C35" s="138" t="s">
        <v>418</v>
      </c>
      <c r="D35" s="138" t="s">
        <v>587</v>
      </c>
      <c r="H35" s="95" t="s">
        <v>582</v>
      </c>
    </row>
    <row r="36" spans="1:8" s="133" customFormat="1" hidden="1">
      <c r="A36" s="138" t="s">
        <v>7832</v>
      </c>
      <c r="B36" s="138" t="s">
        <v>8320</v>
      </c>
      <c r="C36" s="138" t="s">
        <v>418</v>
      </c>
      <c r="D36" s="138" t="s">
        <v>587</v>
      </c>
      <c r="E36" s="302"/>
      <c r="F36" s="357"/>
      <c r="G36" s="302"/>
      <c r="H36" s="138" t="s">
        <v>582</v>
      </c>
    </row>
    <row r="37" spans="1:8" hidden="1">
      <c r="A37" s="138" t="s">
        <v>6738</v>
      </c>
      <c r="B37" s="138" t="s">
        <v>6737</v>
      </c>
      <c r="C37" s="138" t="s">
        <v>418</v>
      </c>
      <c r="D37" s="138" t="s">
        <v>587</v>
      </c>
      <c r="H37" s="95" t="s">
        <v>582</v>
      </c>
    </row>
    <row r="38" spans="1:8" hidden="1">
      <c r="A38" s="138" t="s">
        <v>7831</v>
      </c>
      <c r="B38" s="138" t="s">
        <v>7164</v>
      </c>
      <c r="C38" s="138" t="s">
        <v>418</v>
      </c>
      <c r="D38" s="138" t="s">
        <v>587</v>
      </c>
      <c r="H38" s="95" t="s">
        <v>582</v>
      </c>
    </row>
    <row r="39" spans="1:8" hidden="1">
      <c r="A39" s="138" t="s">
        <v>6965</v>
      </c>
      <c r="B39" s="138" t="s">
        <v>6964</v>
      </c>
      <c r="C39" s="138" t="s">
        <v>418</v>
      </c>
      <c r="D39" s="138" t="s">
        <v>587</v>
      </c>
      <c r="H39" s="95" t="s">
        <v>582</v>
      </c>
    </row>
    <row r="40" spans="1:8" hidden="1">
      <c r="A40" s="138" t="s">
        <v>6831</v>
      </c>
      <c r="B40" s="138" t="s">
        <v>6830</v>
      </c>
      <c r="C40" s="138" t="s">
        <v>418</v>
      </c>
      <c r="D40" s="138" t="s">
        <v>587</v>
      </c>
      <c r="H40" s="95" t="s">
        <v>582</v>
      </c>
    </row>
    <row r="41" spans="1:8" hidden="1">
      <c r="A41" s="138" t="s">
        <v>7105</v>
      </c>
      <c r="B41" s="138" t="s">
        <v>7104</v>
      </c>
      <c r="C41" s="138" t="s">
        <v>418</v>
      </c>
      <c r="D41" s="138" t="s">
        <v>587</v>
      </c>
      <c r="H41" s="95" t="s">
        <v>582</v>
      </c>
    </row>
    <row r="42" spans="1:8" hidden="1">
      <c r="A42" s="138" t="s">
        <v>7107</v>
      </c>
      <c r="B42" s="138" t="s">
        <v>7106</v>
      </c>
      <c r="C42" s="138" t="s">
        <v>418</v>
      </c>
      <c r="D42" s="138" t="s">
        <v>587</v>
      </c>
      <c r="H42" s="95" t="s">
        <v>582</v>
      </c>
    </row>
    <row r="43" spans="1:8" hidden="1">
      <c r="A43" s="138" t="s">
        <v>7109</v>
      </c>
      <c r="B43" s="138" t="s">
        <v>7108</v>
      </c>
      <c r="C43" s="138" t="s">
        <v>418</v>
      </c>
      <c r="D43" s="138" t="s">
        <v>587</v>
      </c>
      <c r="H43" s="95" t="s">
        <v>582</v>
      </c>
    </row>
    <row r="44" spans="1:8" hidden="1">
      <c r="A44" s="138" t="s">
        <v>7111</v>
      </c>
      <c r="B44" s="138" t="s">
        <v>7110</v>
      </c>
      <c r="C44" s="138" t="s">
        <v>418</v>
      </c>
      <c r="D44" s="138" t="s">
        <v>587</v>
      </c>
      <c r="H44" s="95" t="s">
        <v>582</v>
      </c>
    </row>
    <row r="45" spans="1:8" hidden="1">
      <c r="A45" s="138" t="s">
        <v>7097</v>
      </c>
      <c r="B45" s="138" t="s">
        <v>7096</v>
      </c>
      <c r="C45" s="138" t="s">
        <v>418</v>
      </c>
      <c r="D45" s="138" t="s">
        <v>587</v>
      </c>
      <c r="H45" s="95" t="s">
        <v>582</v>
      </c>
    </row>
    <row r="46" spans="1:8" hidden="1">
      <c r="A46" s="138" t="s">
        <v>7093</v>
      </c>
      <c r="B46" s="138" t="s">
        <v>7095</v>
      </c>
      <c r="C46" s="138" t="s">
        <v>418</v>
      </c>
      <c r="D46" s="138" t="s">
        <v>587</v>
      </c>
      <c r="H46" s="95" t="s">
        <v>582</v>
      </c>
    </row>
    <row r="47" spans="1:8" ht="15" hidden="1" customHeight="1">
      <c r="A47" s="138" t="s">
        <v>7092</v>
      </c>
      <c r="B47" s="138" t="s">
        <v>7094</v>
      </c>
      <c r="C47" s="138" t="s">
        <v>418</v>
      </c>
      <c r="D47" s="138" t="s">
        <v>587</v>
      </c>
      <c r="H47" s="95" t="s">
        <v>582</v>
      </c>
    </row>
    <row r="48" spans="1:8" hidden="1">
      <c r="A48" s="138" t="s">
        <v>7103</v>
      </c>
      <c r="B48" s="138" t="s">
        <v>7102</v>
      </c>
      <c r="C48" s="138" t="s">
        <v>418</v>
      </c>
      <c r="D48" s="138" t="s">
        <v>587</v>
      </c>
      <c r="H48" s="95" t="s">
        <v>582</v>
      </c>
    </row>
    <row r="49" spans="1:8" hidden="1">
      <c r="A49" s="138" t="s">
        <v>6970</v>
      </c>
      <c r="B49" s="138" t="s">
        <v>6968</v>
      </c>
      <c r="C49" s="138" t="s">
        <v>418</v>
      </c>
      <c r="D49" s="138" t="s">
        <v>1608</v>
      </c>
      <c r="H49" s="95" t="s">
        <v>582</v>
      </c>
    </row>
    <row r="50" spans="1:8" hidden="1">
      <c r="A50" s="138" t="s">
        <v>6966</v>
      </c>
      <c r="B50" s="138" t="s">
        <v>6963</v>
      </c>
      <c r="C50" s="138" t="s">
        <v>418</v>
      </c>
      <c r="D50" s="138" t="s">
        <v>1608</v>
      </c>
      <c r="H50" s="95" t="s">
        <v>582</v>
      </c>
    </row>
    <row r="51" spans="1:8" hidden="1">
      <c r="A51" s="138" t="s">
        <v>5949</v>
      </c>
      <c r="B51" s="138" t="s">
        <v>6696</v>
      </c>
      <c r="C51" s="138" t="s">
        <v>418</v>
      </c>
      <c r="D51" s="138" t="s">
        <v>1608</v>
      </c>
      <c r="H51" s="138" t="s">
        <v>582</v>
      </c>
    </row>
    <row r="52" spans="1:8" hidden="1">
      <c r="A52" s="138" t="s">
        <v>5950</v>
      </c>
      <c r="B52" s="138" t="s">
        <v>6697</v>
      </c>
      <c r="C52" s="138" t="s">
        <v>418</v>
      </c>
      <c r="D52" s="138" t="s">
        <v>1608</v>
      </c>
      <c r="H52" s="138" t="s">
        <v>582</v>
      </c>
    </row>
    <row r="53" spans="1:8" hidden="1">
      <c r="A53" s="138" t="s">
        <v>5946</v>
      </c>
      <c r="B53" s="138" t="s">
        <v>6693</v>
      </c>
      <c r="C53" s="138" t="s">
        <v>418</v>
      </c>
      <c r="D53" s="138" t="s">
        <v>1608</v>
      </c>
      <c r="H53" s="138" t="s">
        <v>582</v>
      </c>
    </row>
    <row r="54" spans="1:8" hidden="1">
      <c r="A54" s="138" t="s">
        <v>5948</v>
      </c>
      <c r="B54" s="138" t="s">
        <v>6695</v>
      </c>
      <c r="C54" s="138" t="s">
        <v>418</v>
      </c>
      <c r="D54" s="138" t="s">
        <v>1608</v>
      </c>
      <c r="H54" s="138" t="s">
        <v>582</v>
      </c>
    </row>
    <row r="55" spans="1:8" hidden="1">
      <c r="A55" s="138" t="s">
        <v>7156</v>
      </c>
      <c r="B55" s="95" t="s">
        <v>7157</v>
      </c>
      <c r="C55" s="134" t="s">
        <v>418</v>
      </c>
      <c r="D55" s="233" t="s">
        <v>1608</v>
      </c>
      <c r="H55" s="95" t="s">
        <v>582</v>
      </c>
    </row>
    <row r="56" spans="1:8" hidden="1">
      <c r="A56" s="138" t="s">
        <v>7046</v>
      </c>
      <c r="B56" s="138" t="s">
        <v>7045</v>
      </c>
      <c r="C56" s="138" t="s">
        <v>418</v>
      </c>
      <c r="D56" s="138" t="s">
        <v>1608</v>
      </c>
      <c r="H56" s="95" t="s">
        <v>582</v>
      </c>
    </row>
    <row r="57" spans="1:8" hidden="1">
      <c r="A57" s="138" t="s">
        <v>7155</v>
      </c>
      <c r="B57" s="95" t="s">
        <v>7154</v>
      </c>
      <c r="C57" s="134" t="s">
        <v>418</v>
      </c>
      <c r="D57" s="233" t="s">
        <v>1608</v>
      </c>
      <c r="H57" s="95" t="s">
        <v>582</v>
      </c>
    </row>
    <row r="58" spans="1:8" hidden="1">
      <c r="A58" s="138" t="s">
        <v>6996</v>
      </c>
      <c r="B58" s="138" t="s">
        <v>6994</v>
      </c>
      <c r="C58" s="138" t="s">
        <v>418</v>
      </c>
      <c r="D58" s="138" t="s">
        <v>1608</v>
      </c>
      <c r="H58" s="95" t="s">
        <v>582</v>
      </c>
    </row>
    <row r="59" spans="1:8" hidden="1">
      <c r="A59" s="138" t="s">
        <v>6997</v>
      </c>
      <c r="B59" s="138" t="s">
        <v>6995</v>
      </c>
      <c r="C59" s="138" t="s">
        <v>418</v>
      </c>
      <c r="D59" s="138" t="s">
        <v>1608</v>
      </c>
      <c r="H59" s="95" t="s">
        <v>582</v>
      </c>
    </row>
    <row r="60" spans="1:8" hidden="1">
      <c r="A60" s="138" t="s">
        <v>7893</v>
      </c>
      <c r="B60" s="138" t="s">
        <v>7892</v>
      </c>
      <c r="C60" s="138" t="s">
        <v>418</v>
      </c>
      <c r="D60" s="138" t="s">
        <v>588</v>
      </c>
      <c r="H60" s="95" t="s">
        <v>582</v>
      </c>
    </row>
    <row r="61" spans="1:8" hidden="1">
      <c r="A61" s="138" t="s">
        <v>7184</v>
      </c>
      <c r="B61" s="138" t="s">
        <v>7183</v>
      </c>
      <c r="C61" s="138" t="s">
        <v>418</v>
      </c>
      <c r="D61" s="138" t="s">
        <v>588</v>
      </c>
      <c r="H61" s="95" t="s">
        <v>582</v>
      </c>
    </row>
    <row r="62" spans="1:8" hidden="1">
      <c r="A62" s="138" t="s">
        <v>7187</v>
      </c>
      <c r="B62" s="138" t="s">
        <v>7185</v>
      </c>
      <c r="C62" s="138" t="s">
        <v>418</v>
      </c>
      <c r="D62" s="138" t="s">
        <v>588</v>
      </c>
      <c r="H62" s="95" t="s">
        <v>582</v>
      </c>
    </row>
    <row r="63" spans="1:8" hidden="1">
      <c r="A63" s="138" t="s">
        <v>7188</v>
      </c>
      <c r="B63" s="138" t="s">
        <v>7186</v>
      </c>
      <c r="C63" s="138" t="s">
        <v>418</v>
      </c>
      <c r="D63" s="138" t="s">
        <v>588</v>
      </c>
      <c r="H63" s="95" t="s">
        <v>582</v>
      </c>
    </row>
    <row r="64" spans="1:8" hidden="1">
      <c r="A64" s="138" t="s">
        <v>6754</v>
      </c>
      <c r="B64" s="138" t="s">
        <v>6753</v>
      </c>
      <c r="C64" s="138" t="s">
        <v>418</v>
      </c>
      <c r="D64" s="138" t="s">
        <v>588</v>
      </c>
      <c r="H64" s="95" t="s">
        <v>582</v>
      </c>
    </row>
    <row r="65" spans="1:10" hidden="1">
      <c r="A65" s="138" t="s">
        <v>6846</v>
      </c>
      <c r="B65" s="138" t="s">
        <v>6845</v>
      </c>
      <c r="C65" s="138" t="s">
        <v>418</v>
      </c>
      <c r="D65" s="138" t="s">
        <v>588</v>
      </c>
      <c r="H65" s="95" t="s">
        <v>582</v>
      </c>
      <c r="J65" s="133"/>
    </row>
    <row r="66" spans="1:10" hidden="1">
      <c r="A66" s="138" t="s">
        <v>6838</v>
      </c>
      <c r="B66" s="138" t="s">
        <v>6837</v>
      </c>
      <c r="C66" s="138" t="s">
        <v>418</v>
      </c>
      <c r="D66" s="138" t="s">
        <v>588</v>
      </c>
      <c r="H66" s="95" t="s">
        <v>582</v>
      </c>
    </row>
    <row r="67" spans="1:10" hidden="1">
      <c r="A67" s="138" t="s">
        <v>7091</v>
      </c>
      <c r="B67" s="138" t="s">
        <v>6101</v>
      </c>
      <c r="C67" s="138" t="s">
        <v>418</v>
      </c>
      <c r="D67" s="138" t="s">
        <v>588</v>
      </c>
      <c r="E67" s="95"/>
      <c r="F67" s="156"/>
      <c r="G67" s="95"/>
      <c r="H67" s="95" t="s">
        <v>582</v>
      </c>
    </row>
    <row r="68" spans="1:10" hidden="1">
      <c r="A68" s="138" t="s">
        <v>6765</v>
      </c>
      <c r="B68" s="138" t="s">
        <v>6764</v>
      </c>
      <c r="C68" s="138" t="s">
        <v>418</v>
      </c>
      <c r="D68" s="138" t="s">
        <v>588</v>
      </c>
      <c r="H68" s="95" t="s">
        <v>582</v>
      </c>
    </row>
    <row r="69" spans="1:10" hidden="1">
      <c r="A69" s="138" t="s">
        <v>6759</v>
      </c>
      <c r="B69" s="138" t="s">
        <v>6758</v>
      </c>
      <c r="C69" s="138" t="s">
        <v>418</v>
      </c>
      <c r="D69" s="138" t="s">
        <v>588</v>
      </c>
      <c r="H69" s="95" t="s">
        <v>582</v>
      </c>
    </row>
    <row r="70" spans="1:10" hidden="1">
      <c r="A70" s="138" t="s">
        <v>7170</v>
      </c>
      <c r="B70" s="138" t="s">
        <v>7169</v>
      </c>
      <c r="C70" s="138" t="s">
        <v>418</v>
      </c>
      <c r="D70" s="138" t="s">
        <v>588</v>
      </c>
      <c r="H70" s="95" t="s">
        <v>582</v>
      </c>
    </row>
    <row r="71" spans="1:10" hidden="1">
      <c r="A71" s="138" t="s">
        <v>5944</v>
      </c>
      <c r="B71" s="138" t="s">
        <v>6102</v>
      </c>
      <c r="C71" s="138" t="s">
        <v>418</v>
      </c>
      <c r="D71" s="138" t="s">
        <v>588</v>
      </c>
      <c r="H71" s="95" t="s">
        <v>582</v>
      </c>
      <c r="I71" s="249"/>
      <c r="J71" s="138" t="s">
        <v>2800</v>
      </c>
    </row>
    <row r="72" spans="1:10" hidden="1">
      <c r="A72" s="138" t="s">
        <v>6871</v>
      </c>
      <c r="B72" s="138" t="s">
        <v>6870</v>
      </c>
      <c r="C72" s="138" t="s">
        <v>418</v>
      </c>
      <c r="D72" s="138" t="s">
        <v>588</v>
      </c>
      <c r="H72" s="95" t="s">
        <v>582</v>
      </c>
    </row>
    <row r="73" spans="1:10" hidden="1">
      <c r="A73" s="138" t="s">
        <v>6977</v>
      </c>
      <c r="B73" s="138" t="s">
        <v>6976</v>
      </c>
      <c r="C73" s="138" t="s">
        <v>418</v>
      </c>
      <c r="D73" s="138" t="s">
        <v>588</v>
      </c>
      <c r="H73" s="95" t="s">
        <v>582</v>
      </c>
    </row>
    <row r="74" spans="1:10" hidden="1">
      <c r="A74" s="138" t="s">
        <v>7145</v>
      </c>
      <c r="B74" s="95" t="s">
        <v>7115</v>
      </c>
      <c r="C74" s="134" t="s">
        <v>418</v>
      </c>
      <c r="D74" s="233" t="s">
        <v>588</v>
      </c>
      <c r="H74" s="95" t="s">
        <v>582</v>
      </c>
    </row>
    <row r="75" spans="1:10" hidden="1">
      <c r="A75" s="138" t="s">
        <v>7090</v>
      </c>
      <c r="B75" s="138" t="s">
        <v>7089</v>
      </c>
      <c r="C75" s="138" t="s">
        <v>418</v>
      </c>
      <c r="D75" s="138" t="s">
        <v>588</v>
      </c>
      <c r="H75" s="95" t="s">
        <v>582</v>
      </c>
    </row>
    <row r="76" spans="1:10" hidden="1">
      <c r="A76" s="138" t="s">
        <v>6100</v>
      </c>
      <c r="B76" s="138" t="s">
        <v>7894</v>
      </c>
      <c r="C76" s="138" t="s">
        <v>418</v>
      </c>
      <c r="D76" s="138" t="s">
        <v>588</v>
      </c>
      <c r="H76" s="95" t="s">
        <v>582</v>
      </c>
      <c r="I76" s="133"/>
      <c r="J76" s="133"/>
    </row>
    <row r="77" spans="1:10" hidden="1">
      <c r="A77" s="138" t="s">
        <v>7887</v>
      </c>
      <c r="B77" s="95" t="s">
        <v>7159</v>
      </c>
      <c r="C77" s="95" t="s">
        <v>418</v>
      </c>
      <c r="D77" s="95" t="s">
        <v>588</v>
      </c>
      <c r="E77" s="95"/>
      <c r="F77" s="156"/>
      <c r="G77" s="95"/>
      <c r="H77" s="95" t="s">
        <v>582</v>
      </c>
    </row>
    <row r="78" spans="1:10" hidden="1">
      <c r="A78" s="138" t="s">
        <v>7889</v>
      </c>
      <c r="B78" s="95" t="s">
        <v>7888</v>
      </c>
      <c r="C78" s="95" t="s">
        <v>418</v>
      </c>
      <c r="D78" s="95" t="s">
        <v>588</v>
      </c>
      <c r="E78" s="95"/>
      <c r="F78" s="156"/>
      <c r="G78" s="95"/>
      <c r="H78" s="95" t="s">
        <v>582</v>
      </c>
    </row>
    <row r="79" spans="1:10" hidden="1">
      <c r="A79" s="138" t="s">
        <v>7065</v>
      </c>
      <c r="B79" s="138" t="s">
        <v>7064</v>
      </c>
      <c r="C79" s="138" t="s">
        <v>418</v>
      </c>
      <c r="D79" s="138" t="s">
        <v>588</v>
      </c>
      <c r="H79" s="95" t="s">
        <v>582</v>
      </c>
    </row>
    <row r="80" spans="1:10" hidden="1">
      <c r="A80" s="138" t="s">
        <v>7153</v>
      </c>
      <c r="B80" s="95" t="s">
        <v>7152</v>
      </c>
      <c r="C80" s="134" t="s">
        <v>418</v>
      </c>
      <c r="D80" s="233" t="s">
        <v>588</v>
      </c>
      <c r="H80" s="95" t="s">
        <v>582</v>
      </c>
    </row>
    <row r="81" spans="1:8" hidden="1">
      <c r="A81" s="138" t="s">
        <v>5947</v>
      </c>
      <c r="B81" s="138" t="s">
        <v>6694</v>
      </c>
      <c r="C81" s="138" t="s">
        <v>418</v>
      </c>
      <c r="D81" s="138" t="s">
        <v>588</v>
      </c>
      <c r="H81" s="138" t="s">
        <v>582</v>
      </c>
    </row>
    <row r="82" spans="1:8" hidden="1">
      <c r="A82" s="138" t="s">
        <v>6763</v>
      </c>
      <c r="B82" s="138" t="s">
        <v>6762</v>
      </c>
      <c r="C82" s="138" t="s">
        <v>418</v>
      </c>
      <c r="D82" s="233" t="s">
        <v>588</v>
      </c>
      <c r="H82" s="95" t="s">
        <v>582</v>
      </c>
    </row>
    <row r="83" spans="1:8" hidden="1">
      <c r="A83" s="138" t="s">
        <v>6752</v>
      </c>
      <c r="B83" s="138" t="s">
        <v>6751</v>
      </c>
      <c r="C83" s="138" t="s">
        <v>418</v>
      </c>
      <c r="D83" s="233" t="s">
        <v>588</v>
      </c>
      <c r="H83" s="95" t="s">
        <v>582</v>
      </c>
    </row>
    <row r="84" spans="1:8" hidden="1">
      <c r="A84" s="138" t="s">
        <v>6756</v>
      </c>
      <c r="B84" s="138" t="s">
        <v>6755</v>
      </c>
      <c r="C84" s="138" t="s">
        <v>418</v>
      </c>
      <c r="D84" s="233" t="s">
        <v>588</v>
      </c>
      <c r="H84" s="95" t="s">
        <v>582</v>
      </c>
    </row>
    <row r="85" spans="1:8" hidden="1">
      <c r="A85" s="138" t="s">
        <v>6823</v>
      </c>
      <c r="B85" s="138" t="s">
        <v>6822</v>
      </c>
      <c r="C85" s="138" t="s">
        <v>418</v>
      </c>
      <c r="D85" s="233" t="s">
        <v>588</v>
      </c>
      <c r="H85" s="95" t="s">
        <v>582</v>
      </c>
    </row>
    <row r="86" spans="1:8" hidden="1">
      <c r="A86" s="138" t="s">
        <v>6825</v>
      </c>
      <c r="B86" s="138" t="s">
        <v>6824</v>
      </c>
      <c r="C86" s="138" t="s">
        <v>418</v>
      </c>
      <c r="D86" s="233" t="s">
        <v>588</v>
      </c>
      <c r="H86" s="95" t="s">
        <v>582</v>
      </c>
    </row>
    <row r="87" spans="1:8" hidden="1">
      <c r="A87" s="138" t="s">
        <v>6975</v>
      </c>
      <c r="B87" s="138" t="s">
        <v>6974</v>
      </c>
      <c r="C87" s="138" t="s">
        <v>418</v>
      </c>
      <c r="D87" s="138" t="s">
        <v>586</v>
      </c>
      <c r="H87" s="95" t="s">
        <v>582</v>
      </c>
    </row>
    <row r="88" spans="1:8" hidden="1">
      <c r="A88" s="138" t="s">
        <v>7099</v>
      </c>
      <c r="B88" s="233" t="s">
        <v>7098</v>
      </c>
      <c r="C88" s="138" t="s">
        <v>418</v>
      </c>
      <c r="D88" s="138" t="s">
        <v>587</v>
      </c>
      <c r="H88" s="95" t="s">
        <v>582</v>
      </c>
    </row>
    <row r="89" spans="1:8" hidden="1">
      <c r="A89" s="138" t="s">
        <v>6850</v>
      </c>
      <c r="B89" s="138" t="s">
        <v>6849</v>
      </c>
      <c r="C89" s="138" t="s">
        <v>418</v>
      </c>
      <c r="D89" s="138" t="s">
        <v>587</v>
      </c>
      <c r="H89" s="95" t="s">
        <v>582</v>
      </c>
    </row>
    <row r="90" spans="1:8">
      <c r="A90" s="285" t="s">
        <v>5972</v>
      </c>
      <c r="B90" s="95" t="s">
        <v>6051</v>
      </c>
      <c r="C90" s="134" t="s">
        <v>418</v>
      </c>
      <c r="D90" s="134" t="s">
        <v>583</v>
      </c>
      <c r="E90" s="20" t="s">
        <v>322</v>
      </c>
      <c r="F90" s="105" t="s">
        <v>1922</v>
      </c>
      <c r="G90" s="297"/>
      <c r="H90" s="134" t="s">
        <v>582</v>
      </c>
    </row>
    <row r="91" spans="1:8">
      <c r="A91" s="298" t="s">
        <v>5978</v>
      </c>
      <c r="B91" s="138" t="s">
        <v>6064</v>
      </c>
      <c r="C91" s="138" t="s">
        <v>418</v>
      </c>
      <c r="D91" s="138" t="s">
        <v>583</v>
      </c>
      <c r="E91" s="20" t="s">
        <v>83</v>
      </c>
      <c r="F91" s="20" t="s">
        <v>8273</v>
      </c>
      <c r="G91" s="297"/>
      <c r="H91" s="134" t="s">
        <v>582</v>
      </c>
    </row>
    <row r="92" spans="1:8" hidden="1">
      <c r="A92" s="138" t="s">
        <v>6731</v>
      </c>
      <c r="B92" s="138" t="s">
        <v>6730</v>
      </c>
      <c r="C92" s="233" t="s">
        <v>418</v>
      </c>
      <c r="D92" s="233" t="s">
        <v>587</v>
      </c>
      <c r="H92" s="95" t="s">
        <v>582</v>
      </c>
    </row>
    <row r="93" spans="1:8" hidden="1">
      <c r="A93" s="138" t="s">
        <v>6733</v>
      </c>
      <c r="B93" s="138" t="s">
        <v>6732</v>
      </c>
      <c r="C93" s="233" t="s">
        <v>418</v>
      </c>
      <c r="D93" s="233" t="s">
        <v>587</v>
      </c>
      <c r="H93" s="95" t="s">
        <v>582</v>
      </c>
    </row>
    <row r="94" spans="1:8" hidden="1">
      <c r="A94" s="138" t="s">
        <v>7830</v>
      </c>
      <c r="B94" s="138" t="s">
        <v>7059</v>
      </c>
      <c r="C94" s="138" t="s">
        <v>418</v>
      </c>
      <c r="D94" s="233" t="s">
        <v>588</v>
      </c>
      <c r="H94" s="95" t="s">
        <v>582</v>
      </c>
    </row>
    <row r="95" spans="1:8" hidden="1">
      <c r="A95" s="138" t="s">
        <v>6961</v>
      </c>
      <c r="B95" s="138" t="s">
        <v>6960</v>
      </c>
      <c r="C95" s="138" t="s">
        <v>418</v>
      </c>
      <c r="D95" s="138" t="s">
        <v>1608</v>
      </c>
      <c r="H95" s="95" t="s">
        <v>582</v>
      </c>
    </row>
    <row r="96" spans="1:8" hidden="1">
      <c r="A96" s="138" t="s">
        <v>6979</v>
      </c>
      <c r="B96" s="138" t="s">
        <v>6978</v>
      </c>
      <c r="C96" s="138" t="s">
        <v>418</v>
      </c>
      <c r="D96" s="138" t="s">
        <v>1608</v>
      </c>
      <c r="H96" s="95" t="s">
        <v>582</v>
      </c>
    </row>
    <row r="97" spans="1:17" hidden="1">
      <c r="A97" s="138" t="s">
        <v>6983</v>
      </c>
      <c r="B97" s="138" t="s">
        <v>6980</v>
      </c>
      <c r="C97" s="138" t="s">
        <v>418</v>
      </c>
      <c r="D97" s="138" t="s">
        <v>1608</v>
      </c>
      <c r="H97" s="95" t="s">
        <v>582</v>
      </c>
    </row>
    <row r="98" spans="1:17" hidden="1">
      <c r="A98" s="138" t="s">
        <v>6982</v>
      </c>
      <c r="B98" s="138" t="s">
        <v>6981</v>
      </c>
      <c r="C98" s="138" t="s">
        <v>418</v>
      </c>
      <c r="D98" s="138" t="s">
        <v>1608</v>
      </c>
      <c r="H98" s="95" t="s">
        <v>582</v>
      </c>
    </row>
    <row r="99" spans="1:17" hidden="1">
      <c r="A99" s="138" t="s">
        <v>6988</v>
      </c>
      <c r="B99" s="138" t="s">
        <v>6984</v>
      </c>
      <c r="C99" s="138" t="s">
        <v>418</v>
      </c>
      <c r="D99" s="138" t="s">
        <v>1608</v>
      </c>
      <c r="H99" s="95" t="s">
        <v>582</v>
      </c>
    </row>
    <row r="100" spans="1:17" hidden="1">
      <c r="A100" s="138" t="s">
        <v>6987</v>
      </c>
      <c r="B100" s="138" t="s">
        <v>6985</v>
      </c>
      <c r="C100" s="138" t="s">
        <v>418</v>
      </c>
      <c r="D100" s="138" t="s">
        <v>1608</v>
      </c>
      <c r="H100" s="95" t="s">
        <v>582</v>
      </c>
    </row>
    <row r="101" spans="1:17" hidden="1">
      <c r="A101" s="138" t="s">
        <v>7060</v>
      </c>
      <c r="B101" s="138" t="s">
        <v>6986</v>
      </c>
      <c r="C101" s="138" t="s">
        <v>418</v>
      </c>
      <c r="D101" s="138" t="s">
        <v>1608</v>
      </c>
      <c r="H101" s="95" t="s">
        <v>582</v>
      </c>
    </row>
    <row r="102" spans="1:17" hidden="1">
      <c r="A102" s="138" t="s">
        <v>7829</v>
      </c>
      <c r="B102" s="138" t="s">
        <v>6989</v>
      </c>
      <c r="C102" s="138" t="s">
        <v>418</v>
      </c>
      <c r="D102" s="138" t="s">
        <v>1608</v>
      </c>
      <c r="H102" s="95" t="s">
        <v>582</v>
      </c>
    </row>
    <row r="103" spans="1:17" hidden="1">
      <c r="A103" s="138" t="s">
        <v>6992</v>
      </c>
      <c r="B103" s="138" t="s">
        <v>6990</v>
      </c>
      <c r="C103" s="138" t="s">
        <v>418</v>
      </c>
      <c r="D103" s="138" t="s">
        <v>1608</v>
      </c>
      <c r="H103" s="95" t="s">
        <v>582</v>
      </c>
    </row>
    <row r="104" spans="1:17" hidden="1">
      <c r="A104" s="138" t="s">
        <v>6993</v>
      </c>
      <c r="B104" s="138" t="s">
        <v>6991</v>
      </c>
      <c r="C104" s="138" t="s">
        <v>418</v>
      </c>
      <c r="D104" s="138" t="s">
        <v>1608</v>
      </c>
      <c r="H104" s="95" t="s">
        <v>582</v>
      </c>
    </row>
    <row r="105" spans="1:17">
      <c r="A105" s="138" t="s">
        <v>7191</v>
      </c>
      <c r="B105" s="138" t="s">
        <v>7189</v>
      </c>
      <c r="C105" s="138" t="s">
        <v>418</v>
      </c>
      <c r="D105" s="138" t="s">
        <v>583</v>
      </c>
      <c r="E105" s="285" t="s">
        <v>3016</v>
      </c>
      <c r="F105" s="285" t="s">
        <v>8272</v>
      </c>
      <c r="G105" s="138"/>
      <c r="H105" s="95" t="s">
        <v>582</v>
      </c>
    </row>
    <row r="106" spans="1:17">
      <c r="A106" s="138" t="s">
        <v>7192</v>
      </c>
      <c r="B106" s="138" t="s">
        <v>7190</v>
      </c>
      <c r="C106" s="138" t="s">
        <v>418</v>
      </c>
      <c r="D106" s="138" t="s">
        <v>583</v>
      </c>
      <c r="E106" s="285" t="s">
        <v>3016</v>
      </c>
      <c r="F106" s="285" t="s">
        <v>8272</v>
      </c>
      <c r="G106" s="138"/>
      <c r="H106" s="95" t="s">
        <v>582</v>
      </c>
    </row>
    <row r="107" spans="1:17">
      <c r="A107" s="298" t="s">
        <v>5977</v>
      </c>
      <c r="B107" s="138" t="s">
        <v>6062</v>
      </c>
      <c r="C107" s="138" t="s">
        <v>418</v>
      </c>
      <c r="D107" s="20" t="s">
        <v>583</v>
      </c>
      <c r="E107" s="90" t="s">
        <v>3016</v>
      </c>
      <c r="F107" s="20" t="s">
        <v>8272</v>
      </c>
      <c r="G107" s="299"/>
      <c r="H107" s="134" t="s">
        <v>582</v>
      </c>
    </row>
    <row r="108" spans="1:17">
      <c r="A108" s="298" t="s">
        <v>5979</v>
      </c>
      <c r="B108" s="138" t="s">
        <v>6063</v>
      </c>
      <c r="C108" s="138" t="s">
        <v>418</v>
      </c>
      <c r="D108" s="138" t="s">
        <v>583</v>
      </c>
      <c r="E108" s="147" t="s">
        <v>288</v>
      </c>
      <c r="F108" s="147" t="s">
        <v>8274</v>
      </c>
      <c r="G108" s="297"/>
      <c r="H108" s="134" t="s">
        <v>582</v>
      </c>
    </row>
    <row r="109" spans="1:17" hidden="1">
      <c r="A109" s="138" t="s">
        <v>6678</v>
      </c>
      <c r="B109" s="138" t="s">
        <v>6679</v>
      </c>
      <c r="C109" s="138" t="s">
        <v>418</v>
      </c>
      <c r="D109" s="138" t="s">
        <v>587</v>
      </c>
      <c r="E109" s="281"/>
      <c r="F109" s="285"/>
      <c r="G109" s="138"/>
      <c r="H109" s="138" t="s">
        <v>582</v>
      </c>
      <c r="I109" s="249"/>
      <c r="J109" s="138" t="s">
        <v>2800</v>
      </c>
      <c r="K109" s="138"/>
      <c r="N109" s="138"/>
      <c r="O109" s="138"/>
      <c r="P109" s="138"/>
      <c r="Q109" s="138"/>
    </row>
    <row r="110" spans="1:17" hidden="1">
      <c r="A110" s="138" t="s">
        <v>2848</v>
      </c>
      <c r="B110" s="138" t="s">
        <v>2788</v>
      </c>
      <c r="C110" s="138" t="s">
        <v>418</v>
      </c>
      <c r="D110" s="138" t="s">
        <v>587</v>
      </c>
      <c r="H110" s="133" t="s">
        <v>582</v>
      </c>
    </row>
    <row r="111" spans="1:17" hidden="1">
      <c r="A111" s="138" t="s">
        <v>5953</v>
      </c>
      <c r="B111" s="138" t="s">
        <v>6742</v>
      </c>
      <c r="C111" s="138" t="s">
        <v>418</v>
      </c>
      <c r="D111" s="138" t="s">
        <v>1131</v>
      </c>
      <c r="H111" s="95" t="s">
        <v>582</v>
      </c>
    </row>
    <row r="112" spans="1:17" hidden="1">
      <c r="A112" s="138" t="s">
        <v>6722</v>
      </c>
      <c r="B112" s="138" t="s">
        <v>8269</v>
      </c>
      <c r="C112" s="138" t="s">
        <v>418</v>
      </c>
      <c r="D112" s="138" t="s">
        <v>1131</v>
      </c>
      <c r="E112" s="300"/>
      <c r="F112" s="358"/>
      <c r="H112" s="95" t="s">
        <v>582</v>
      </c>
    </row>
    <row r="113" spans="1:8" hidden="1">
      <c r="A113" s="138" t="s">
        <v>6828</v>
      </c>
      <c r="B113" s="138" t="s">
        <v>6827</v>
      </c>
      <c r="C113" s="138" t="s">
        <v>418</v>
      </c>
      <c r="D113" s="138" t="s">
        <v>1131</v>
      </c>
      <c r="H113" s="95" t="s">
        <v>582</v>
      </c>
    </row>
    <row r="114" spans="1:8" hidden="1">
      <c r="A114" s="298" t="s">
        <v>5974</v>
      </c>
      <c r="B114" s="138" t="s">
        <v>6053</v>
      </c>
      <c r="C114" s="138" t="s">
        <v>418</v>
      </c>
      <c r="D114" s="95" t="s">
        <v>585</v>
      </c>
      <c r="E114" s="297"/>
      <c r="F114" s="356"/>
      <c r="G114" s="297"/>
      <c r="H114" s="134" t="s">
        <v>582</v>
      </c>
    </row>
    <row r="115" spans="1:8" hidden="1">
      <c r="A115" s="138" t="s">
        <v>6788</v>
      </c>
      <c r="B115" s="133" t="s">
        <v>6787</v>
      </c>
      <c r="C115" s="133" t="s">
        <v>418</v>
      </c>
      <c r="D115" s="133" t="s">
        <v>587</v>
      </c>
      <c r="H115" s="95" t="s">
        <v>582</v>
      </c>
    </row>
    <row r="116" spans="1:8" hidden="1">
      <c r="A116" s="138" t="s">
        <v>1559</v>
      </c>
      <c r="B116" s="133" t="s">
        <v>1251</v>
      </c>
      <c r="C116" s="133" t="s">
        <v>426</v>
      </c>
      <c r="D116" s="129" t="s">
        <v>587</v>
      </c>
      <c r="H116" s="133" t="s">
        <v>582</v>
      </c>
    </row>
    <row r="117" spans="1:8" hidden="1">
      <c r="A117" s="138" t="s">
        <v>1560</v>
      </c>
      <c r="B117" s="133" t="s">
        <v>1603</v>
      </c>
      <c r="C117" s="133" t="s">
        <v>426</v>
      </c>
      <c r="D117" s="133" t="s">
        <v>1131</v>
      </c>
      <c r="H117" s="133" t="s">
        <v>582</v>
      </c>
    </row>
    <row r="118" spans="1:8" hidden="1">
      <c r="A118" s="138" t="s">
        <v>1561</v>
      </c>
      <c r="B118" s="133" t="s">
        <v>1252</v>
      </c>
      <c r="C118" s="133" t="s">
        <v>426</v>
      </c>
      <c r="D118" s="129" t="s">
        <v>587</v>
      </c>
      <c r="H118" s="133" t="s">
        <v>582</v>
      </c>
    </row>
    <row r="119" spans="1:8" hidden="1">
      <c r="A119" s="138" t="s">
        <v>1117</v>
      </c>
      <c r="B119" s="133" t="s">
        <v>1253</v>
      </c>
      <c r="C119" s="133" t="s">
        <v>426</v>
      </c>
      <c r="D119" s="129" t="s">
        <v>587</v>
      </c>
      <c r="H119" s="133" t="s">
        <v>582</v>
      </c>
    </row>
    <row r="120" spans="1:8" hidden="1">
      <c r="A120" s="138" t="s">
        <v>1535</v>
      </c>
      <c r="B120" s="133" t="s">
        <v>1254</v>
      </c>
      <c r="C120" s="133" t="s">
        <v>426</v>
      </c>
      <c r="D120" s="129" t="s">
        <v>587</v>
      </c>
      <c r="H120" s="133" t="s">
        <v>582</v>
      </c>
    </row>
    <row r="121" spans="1:8" hidden="1">
      <c r="A121" s="138" t="s">
        <v>1118</v>
      </c>
      <c r="B121" s="133" t="s">
        <v>1255</v>
      </c>
      <c r="C121" s="133" t="s">
        <v>426</v>
      </c>
      <c r="D121" s="129" t="s">
        <v>587</v>
      </c>
      <c r="H121" s="133" t="s">
        <v>582</v>
      </c>
    </row>
    <row r="122" spans="1:8" hidden="1">
      <c r="A122" s="138" t="s">
        <v>470</v>
      </c>
      <c r="B122" s="133" t="s">
        <v>1256</v>
      </c>
      <c r="C122" s="133" t="s">
        <v>426</v>
      </c>
      <c r="D122" s="129" t="s">
        <v>587</v>
      </c>
      <c r="H122" s="133" t="s">
        <v>582</v>
      </c>
    </row>
    <row r="123" spans="1:8" hidden="1">
      <c r="A123" s="138" t="s">
        <v>1536</v>
      </c>
      <c r="B123" s="133" t="s">
        <v>1257</v>
      </c>
      <c r="C123" s="133" t="s">
        <v>426</v>
      </c>
      <c r="D123" s="129" t="s">
        <v>587</v>
      </c>
      <c r="H123" s="133" t="s">
        <v>582</v>
      </c>
    </row>
    <row r="124" spans="1:8" hidden="1">
      <c r="A124" s="138" t="s">
        <v>1837</v>
      </c>
      <c r="B124" s="133" t="s">
        <v>1258</v>
      </c>
      <c r="C124" s="133" t="s">
        <v>426</v>
      </c>
      <c r="D124" s="129" t="s">
        <v>587</v>
      </c>
      <c r="H124" s="133" t="s">
        <v>582</v>
      </c>
    </row>
    <row r="125" spans="1:8" hidden="1">
      <c r="A125" s="138" t="s">
        <v>459</v>
      </c>
      <c r="B125" s="133" t="s">
        <v>1259</v>
      </c>
      <c r="C125" s="133" t="s">
        <v>426</v>
      </c>
      <c r="D125" s="129" t="s">
        <v>587</v>
      </c>
      <c r="H125" s="133" t="s">
        <v>582</v>
      </c>
    </row>
    <row r="126" spans="1:8" hidden="1">
      <c r="A126" s="138" t="s">
        <v>457</v>
      </c>
      <c r="B126" s="133" t="s">
        <v>1260</v>
      </c>
      <c r="C126" s="133" t="s">
        <v>426</v>
      </c>
      <c r="D126" s="129" t="s">
        <v>587</v>
      </c>
      <c r="H126" s="133" t="s">
        <v>582</v>
      </c>
    </row>
    <row r="127" spans="1:8" hidden="1">
      <c r="A127" s="138" t="s">
        <v>458</v>
      </c>
      <c r="B127" s="133" t="s">
        <v>1261</v>
      </c>
      <c r="C127" s="133" t="s">
        <v>426</v>
      </c>
      <c r="D127" s="129" t="s">
        <v>587</v>
      </c>
      <c r="H127" s="133" t="s">
        <v>582</v>
      </c>
    </row>
    <row r="128" spans="1:8" hidden="1">
      <c r="A128" s="138" t="s">
        <v>498</v>
      </c>
      <c r="B128" s="133" t="s">
        <v>1262</v>
      </c>
      <c r="C128" s="133" t="s">
        <v>426</v>
      </c>
      <c r="D128" s="129" t="s">
        <v>587</v>
      </c>
      <c r="H128" s="133" t="s">
        <v>582</v>
      </c>
    </row>
    <row r="129" spans="1:8" hidden="1">
      <c r="A129" s="138" t="s">
        <v>1129</v>
      </c>
      <c r="B129" s="133" t="s">
        <v>1263</v>
      </c>
      <c r="C129" s="133" t="s">
        <v>426</v>
      </c>
      <c r="D129" s="129" t="s">
        <v>587</v>
      </c>
      <c r="H129" s="133" t="s">
        <v>582</v>
      </c>
    </row>
    <row r="130" spans="1:8" hidden="1">
      <c r="A130" s="138" t="s">
        <v>1248</v>
      </c>
      <c r="B130" s="133" t="s">
        <v>1264</v>
      </c>
      <c r="C130" s="133" t="s">
        <v>426</v>
      </c>
      <c r="D130" s="129" t="s">
        <v>587</v>
      </c>
      <c r="H130" s="133" t="s">
        <v>582</v>
      </c>
    </row>
    <row r="131" spans="1:8">
      <c r="A131" s="138" t="s">
        <v>427</v>
      </c>
      <c r="B131" s="133" t="s">
        <v>589</v>
      </c>
      <c r="C131" s="133" t="s">
        <v>426</v>
      </c>
      <c r="D131" s="133" t="s">
        <v>583</v>
      </c>
      <c r="E131" s="133" t="s">
        <v>381</v>
      </c>
      <c r="F131" s="105" t="s">
        <v>1922</v>
      </c>
      <c r="H131" s="133" t="s">
        <v>582</v>
      </c>
    </row>
    <row r="132" spans="1:8">
      <c r="A132" s="138" t="s">
        <v>1887</v>
      </c>
      <c r="B132" s="133" t="s">
        <v>590</v>
      </c>
      <c r="C132" s="133" t="s">
        <v>426</v>
      </c>
      <c r="D132" s="133" t="s">
        <v>583</v>
      </c>
      <c r="E132" s="133" t="s">
        <v>381</v>
      </c>
      <c r="F132" s="105" t="s">
        <v>1922</v>
      </c>
      <c r="H132" s="133" t="s">
        <v>582</v>
      </c>
    </row>
    <row r="133" spans="1:8" hidden="1">
      <c r="A133" s="138" t="s">
        <v>1838</v>
      </c>
      <c r="B133" s="133" t="s">
        <v>1265</v>
      </c>
      <c r="C133" s="133" t="s">
        <v>426</v>
      </c>
      <c r="D133" s="129" t="s">
        <v>587</v>
      </c>
      <c r="H133" s="133" t="s">
        <v>582</v>
      </c>
    </row>
    <row r="134" spans="1:8" hidden="1">
      <c r="A134" s="138" t="s">
        <v>478</v>
      </c>
      <c r="B134" s="133" t="s">
        <v>1266</v>
      </c>
      <c r="C134" s="133" t="s">
        <v>426</v>
      </c>
      <c r="D134" s="138" t="s">
        <v>1608</v>
      </c>
      <c r="H134" s="133" t="s">
        <v>582</v>
      </c>
    </row>
    <row r="135" spans="1:8">
      <c r="A135" s="138" t="s">
        <v>461</v>
      </c>
      <c r="B135" s="133" t="s">
        <v>591</v>
      </c>
      <c r="C135" s="133" t="s">
        <v>426</v>
      </c>
      <c r="D135" s="133" t="s">
        <v>583</v>
      </c>
      <c r="E135" s="133" t="s">
        <v>24</v>
      </c>
      <c r="F135" s="105" t="s">
        <v>8303</v>
      </c>
      <c r="H135" s="133" t="s">
        <v>582</v>
      </c>
    </row>
    <row r="136" spans="1:8" hidden="1">
      <c r="A136" s="138" t="s">
        <v>397</v>
      </c>
      <c r="B136" s="133" t="s">
        <v>1267</v>
      </c>
      <c r="C136" s="133" t="s">
        <v>426</v>
      </c>
      <c r="D136" s="129" t="s">
        <v>587</v>
      </c>
      <c r="H136" s="133" t="s">
        <v>582</v>
      </c>
    </row>
    <row r="137" spans="1:8" hidden="1">
      <c r="A137" s="138" t="s">
        <v>400</v>
      </c>
      <c r="B137" s="133" t="s">
        <v>1268</v>
      </c>
      <c r="C137" s="133" t="s">
        <v>426</v>
      </c>
      <c r="D137" s="129" t="s">
        <v>587</v>
      </c>
      <c r="H137" s="133" t="s">
        <v>582</v>
      </c>
    </row>
    <row r="138" spans="1:8" hidden="1">
      <c r="A138" s="138" t="s">
        <v>1244</v>
      </c>
      <c r="B138" s="133" t="s">
        <v>1269</v>
      </c>
      <c r="C138" s="133" t="s">
        <v>426</v>
      </c>
      <c r="D138" s="129" t="s">
        <v>587</v>
      </c>
      <c r="H138" s="133" t="s">
        <v>582</v>
      </c>
    </row>
    <row r="139" spans="1:8" hidden="1">
      <c r="A139" s="138" t="s">
        <v>1116</v>
      </c>
      <c r="B139" s="133" t="s">
        <v>1270</v>
      </c>
      <c r="C139" s="133" t="s">
        <v>426</v>
      </c>
      <c r="D139" s="129" t="s">
        <v>587</v>
      </c>
      <c r="H139" s="133" t="s">
        <v>582</v>
      </c>
    </row>
    <row r="140" spans="1:8" hidden="1">
      <c r="A140" s="138" t="s">
        <v>1122</v>
      </c>
      <c r="B140" s="133" t="s">
        <v>1271</v>
      </c>
      <c r="C140" s="133" t="s">
        <v>426</v>
      </c>
      <c r="D140" s="129" t="s">
        <v>587</v>
      </c>
      <c r="H140" s="133" t="s">
        <v>582</v>
      </c>
    </row>
    <row r="141" spans="1:8" hidden="1">
      <c r="A141" s="138" t="s">
        <v>1121</v>
      </c>
      <c r="B141" s="133" t="s">
        <v>1272</v>
      </c>
      <c r="C141" s="133" t="s">
        <v>426</v>
      </c>
      <c r="D141" s="129" t="s">
        <v>587</v>
      </c>
      <c r="H141" s="133" t="s">
        <v>582</v>
      </c>
    </row>
    <row r="142" spans="1:8" hidden="1">
      <c r="A142" s="138" t="s">
        <v>1362</v>
      </c>
      <c r="B142" s="133" t="s">
        <v>1273</v>
      </c>
      <c r="C142" s="133" t="s">
        <v>426</v>
      </c>
      <c r="D142" s="129" t="s">
        <v>587</v>
      </c>
      <c r="H142" s="133" t="s">
        <v>582</v>
      </c>
    </row>
    <row r="143" spans="1:8" hidden="1">
      <c r="A143" s="138" t="s">
        <v>1120</v>
      </c>
      <c r="B143" s="133" t="s">
        <v>1274</v>
      </c>
      <c r="C143" s="133" t="s">
        <v>426</v>
      </c>
      <c r="D143" s="129" t="s">
        <v>587</v>
      </c>
      <c r="H143" s="133" t="s">
        <v>582</v>
      </c>
    </row>
    <row r="144" spans="1:8" hidden="1">
      <c r="A144" s="138" t="s">
        <v>1119</v>
      </c>
      <c r="B144" s="133" t="s">
        <v>1275</v>
      </c>
      <c r="C144" s="133" t="s">
        <v>426</v>
      </c>
      <c r="D144" s="129" t="s">
        <v>587</v>
      </c>
      <c r="H144" s="133" t="s">
        <v>582</v>
      </c>
    </row>
    <row r="145" spans="1:8" hidden="1">
      <c r="A145" s="138" t="s">
        <v>1092</v>
      </c>
      <c r="B145" s="133" t="s">
        <v>1276</v>
      </c>
      <c r="C145" s="133" t="s">
        <v>426</v>
      </c>
      <c r="D145" s="133" t="s">
        <v>588</v>
      </c>
      <c r="H145" s="133" t="s">
        <v>582</v>
      </c>
    </row>
    <row r="146" spans="1:8" hidden="1">
      <c r="A146" s="138" t="s">
        <v>1428</v>
      </c>
      <c r="B146" s="133" t="s">
        <v>1277</v>
      </c>
      <c r="C146" s="133" t="s">
        <v>426</v>
      </c>
      <c r="D146" s="129" t="s">
        <v>587</v>
      </c>
      <c r="H146" s="133" t="s">
        <v>582</v>
      </c>
    </row>
    <row r="147" spans="1:8">
      <c r="A147" s="138" t="s">
        <v>430</v>
      </c>
      <c r="B147" s="133" t="s">
        <v>592</v>
      </c>
      <c r="C147" s="133" t="s">
        <v>426</v>
      </c>
      <c r="D147" s="133" t="s">
        <v>583</v>
      </c>
      <c r="E147" s="133" t="s">
        <v>381</v>
      </c>
      <c r="F147" s="105" t="s">
        <v>1922</v>
      </c>
      <c r="H147" s="133" t="s">
        <v>582</v>
      </c>
    </row>
    <row r="148" spans="1:8">
      <c r="A148" s="138" t="s">
        <v>437</v>
      </c>
      <c r="B148" s="133" t="s">
        <v>1278</v>
      </c>
      <c r="C148" s="133" t="s">
        <v>426</v>
      </c>
      <c r="D148" s="133" t="s">
        <v>583</v>
      </c>
      <c r="E148" s="133" t="s">
        <v>381</v>
      </c>
      <c r="F148" s="105" t="s">
        <v>1922</v>
      </c>
      <c r="H148" s="133" t="s">
        <v>582</v>
      </c>
    </row>
    <row r="149" spans="1:8">
      <c r="A149" s="138" t="s">
        <v>440</v>
      </c>
      <c r="B149" s="133" t="s">
        <v>1279</v>
      </c>
      <c r="C149" s="133" t="s">
        <v>426</v>
      </c>
      <c r="D149" s="133" t="s">
        <v>583</v>
      </c>
      <c r="E149" s="133" t="s">
        <v>381</v>
      </c>
      <c r="F149" s="105" t="s">
        <v>1922</v>
      </c>
      <c r="H149" s="133" t="s">
        <v>582</v>
      </c>
    </row>
    <row r="150" spans="1:8">
      <c r="A150" s="138" t="s">
        <v>438</v>
      </c>
      <c r="B150" s="133" t="s">
        <v>1280</v>
      </c>
      <c r="C150" s="133" t="s">
        <v>426</v>
      </c>
      <c r="D150" s="133" t="s">
        <v>583</v>
      </c>
      <c r="E150" s="133" t="s">
        <v>381</v>
      </c>
      <c r="F150" s="105" t="s">
        <v>1922</v>
      </c>
      <c r="H150" s="133" t="s">
        <v>582</v>
      </c>
    </row>
    <row r="151" spans="1:8">
      <c r="A151" s="138" t="s">
        <v>441</v>
      </c>
      <c r="B151" s="133" t="s">
        <v>1281</v>
      </c>
      <c r="C151" s="133" t="s">
        <v>426</v>
      </c>
      <c r="D151" s="133" t="s">
        <v>583</v>
      </c>
      <c r="E151" s="133" t="s">
        <v>381</v>
      </c>
      <c r="F151" s="105" t="s">
        <v>1922</v>
      </c>
      <c r="H151" s="133" t="s">
        <v>582</v>
      </c>
    </row>
    <row r="152" spans="1:8">
      <c r="A152" s="138" t="s">
        <v>439</v>
      </c>
      <c r="B152" s="133" t="s">
        <v>1282</v>
      </c>
      <c r="C152" s="133" t="s">
        <v>426</v>
      </c>
      <c r="D152" s="133" t="s">
        <v>583</v>
      </c>
      <c r="E152" s="133" t="s">
        <v>381</v>
      </c>
      <c r="F152" s="105" t="s">
        <v>1922</v>
      </c>
      <c r="H152" s="133" t="s">
        <v>582</v>
      </c>
    </row>
    <row r="153" spans="1:8">
      <c r="A153" s="138" t="s">
        <v>1886</v>
      </c>
      <c r="B153" s="133" t="s">
        <v>1283</v>
      </c>
      <c r="C153" s="133" t="s">
        <v>426</v>
      </c>
      <c r="D153" s="133" t="s">
        <v>583</v>
      </c>
      <c r="E153" s="133" t="s">
        <v>381</v>
      </c>
      <c r="F153" s="105" t="s">
        <v>1922</v>
      </c>
      <c r="H153" s="133" t="s">
        <v>582</v>
      </c>
    </row>
    <row r="154" spans="1:8">
      <c r="A154" s="138" t="s">
        <v>429</v>
      </c>
      <c r="B154" s="133" t="s">
        <v>1284</v>
      </c>
      <c r="C154" s="133" t="s">
        <v>426</v>
      </c>
      <c r="D154" s="133" t="s">
        <v>583</v>
      </c>
      <c r="E154" s="133" t="s">
        <v>381</v>
      </c>
      <c r="F154" s="105" t="s">
        <v>1922</v>
      </c>
      <c r="H154" s="133" t="s">
        <v>582</v>
      </c>
    </row>
    <row r="155" spans="1:8">
      <c r="A155" s="138" t="s">
        <v>428</v>
      </c>
      <c r="B155" s="133" t="s">
        <v>1285</v>
      </c>
      <c r="C155" s="133" t="s">
        <v>426</v>
      </c>
      <c r="D155" s="133" t="s">
        <v>583</v>
      </c>
      <c r="E155" s="133" t="s">
        <v>381</v>
      </c>
      <c r="F155" s="105" t="s">
        <v>1922</v>
      </c>
      <c r="H155" s="133" t="s">
        <v>582</v>
      </c>
    </row>
    <row r="156" spans="1:8" hidden="1">
      <c r="A156" s="138" t="s">
        <v>465</v>
      </c>
      <c r="B156" s="133" t="s">
        <v>1286</v>
      </c>
      <c r="C156" s="133" t="s">
        <v>426</v>
      </c>
      <c r="D156" s="133" t="s">
        <v>584</v>
      </c>
      <c r="H156" s="133" t="s">
        <v>582</v>
      </c>
    </row>
    <row r="157" spans="1:8">
      <c r="A157" s="138" t="s">
        <v>435</v>
      </c>
      <c r="B157" s="133" t="s">
        <v>1287</v>
      </c>
      <c r="C157" s="133" t="s">
        <v>426</v>
      </c>
      <c r="D157" s="133" t="s">
        <v>583</v>
      </c>
      <c r="E157" s="133" t="s">
        <v>381</v>
      </c>
      <c r="F157" s="105" t="s">
        <v>1922</v>
      </c>
      <c r="H157" s="133" t="s">
        <v>582</v>
      </c>
    </row>
    <row r="158" spans="1:8" hidden="1">
      <c r="A158" s="138" t="s">
        <v>1444</v>
      </c>
      <c r="B158" s="133" t="s">
        <v>1183</v>
      </c>
      <c r="C158" s="133" t="s">
        <v>426</v>
      </c>
      <c r="D158" s="129" t="s">
        <v>587</v>
      </c>
      <c r="H158" s="133" t="s">
        <v>582</v>
      </c>
    </row>
    <row r="159" spans="1:8" hidden="1">
      <c r="A159" s="138" t="s">
        <v>1171</v>
      </c>
      <c r="B159" s="133" t="s">
        <v>1184</v>
      </c>
      <c r="C159" s="133" t="s">
        <v>426</v>
      </c>
      <c r="D159" s="129" t="s">
        <v>587</v>
      </c>
      <c r="H159" s="133" t="s">
        <v>582</v>
      </c>
    </row>
    <row r="160" spans="1:8" hidden="1">
      <c r="A160" s="138" t="s">
        <v>475</v>
      </c>
      <c r="B160" s="133" t="s">
        <v>1185</v>
      </c>
      <c r="C160" s="133" t="s">
        <v>426</v>
      </c>
      <c r="D160" s="129" t="s">
        <v>587</v>
      </c>
      <c r="H160" s="133" t="s">
        <v>582</v>
      </c>
    </row>
    <row r="161" spans="1:10" hidden="1">
      <c r="A161" s="138" t="s">
        <v>399</v>
      </c>
      <c r="B161" s="133" t="s">
        <v>1186</v>
      </c>
      <c r="C161" s="133" t="s">
        <v>426</v>
      </c>
      <c r="D161" s="129" t="s">
        <v>587</v>
      </c>
      <c r="H161" s="133" t="s">
        <v>582</v>
      </c>
    </row>
    <row r="162" spans="1:10" hidden="1">
      <c r="A162" s="138" t="s">
        <v>1530</v>
      </c>
      <c r="B162" s="133" t="s">
        <v>1288</v>
      </c>
      <c r="C162" s="133" t="s">
        <v>426</v>
      </c>
      <c r="D162" s="133" t="s">
        <v>585</v>
      </c>
      <c r="H162" s="133" t="s">
        <v>582</v>
      </c>
    </row>
    <row r="163" spans="1:10" hidden="1">
      <c r="A163" s="138" t="s">
        <v>463</v>
      </c>
      <c r="B163" s="133" t="s">
        <v>1289</v>
      </c>
      <c r="C163" s="133" t="s">
        <v>426</v>
      </c>
      <c r="D163" s="133" t="s">
        <v>585</v>
      </c>
      <c r="H163" s="133" t="s">
        <v>582</v>
      </c>
    </row>
    <row r="164" spans="1:10" hidden="1">
      <c r="A164" s="138" t="s">
        <v>1094</v>
      </c>
      <c r="B164" s="133" t="s">
        <v>1290</v>
      </c>
      <c r="C164" s="133" t="s">
        <v>426</v>
      </c>
      <c r="D164" s="133" t="s">
        <v>585</v>
      </c>
      <c r="H164" s="133" t="s">
        <v>582</v>
      </c>
      <c r="J164" s="133"/>
    </row>
    <row r="165" spans="1:10" ht="28.8">
      <c r="A165" s="284" t="s">
        <v>1824</v>
      </c>
      <c r="B165" s="133" t="s">
        <v>1291</v>
      </c>
      <c r="C165" s="133" t="s">
        <v>426</v>
      </c>
      <c r="D165" s="133" t="s">
        <v>583</v>
      </c>
      <c r="E165" s="133" t="s">
        <v>381</v>
      </c>
      <c r="F165" s="105" t="s">
        <v>1922</v>
      </c>
      <c r="H165" s="133" t="s">
        <v>582</v>
      </c>
    </row>
    <row r="166" spans="1:10">
      <c r="A166" s="138" t="s">
        <v>433</v>
      </c>
      <c r="B166" s="133" t="s">
        <v>593</v>
      </c>
      <c r="C166" s="133" t="s">
        <v>426</v>
      </c>
      <c r="D166" s="133" t="s">
        <v>583</v>
      </c>
      <c r="E166" s="133" t="s">
        <v>381</v>
      </c>
      <c r="F166" s="105" t="s">
        <v>1922</v>
      </c>
      <c r="H166" s="133" t="s">
        <v>582</v>
      </c>
    </row>
    <row r="167" spans="1:10">
      <c r="A167" s="138" t="s">
        <v>511</v>
      </c>
      <c r="B167" s="133" t="s">
        <v>1292</v>
      </c>
      <c r="C167" s="133" t="s">
        <v>426</v>
      </c>
      <c r="D167" s="133" t="s">
        <v>583</v>
      </c>
      <c r="E167" s="133" t="s">
        <v>381</v>
      </c>
      <c r="F167" s="105" t="s">
        <v>1922</v>
      </c>
      <c r="H167" s="133" t="s">
        <v>582</v>
      </c>
    </row>
    <row r="168" spans="1:10" hidden="1">
      <c r="A168" s="138" t="s">
        <v>497</v>
      </c>
      <c r="B168" s="133" t="s">
        <v>1293</v>
      </c>
      <c r="C168" s="133" t="s">
        <v>426</v>
      </c>
      <c r="D168" s="129" t="s">
        <v>587</v>
      </c>
      <c r="H168" s="133" t="s">
        <v>582</v>
      </c>
    </row>
    <row r="169" spans="1:10" hidden="1">
      <c r="A169" s="138" t="s">
        <v>1598</v>
      </c>
      <c r="B169" s="133" t="s">
        <v>594</v>
      </c>
      <c r="C169" s="133" t="s">
        <v>426</v>
      </c>
      <c r="D169" s="133" t="s">
        <v>588</v>
      </c>
      <c r="H169" s="133" t="s">
        <v>582</v>
      </c>
    </row>
    <row r="170" spans="1:10" hidden="1">
      <c r="A170" s="138" t="s">
        <v>464</v>
      </c>
      <c r="B170" s="133" t="s">
        <v>1294</v>
      </c>
      <c r="C170" s="133" t="s">
        <v>426</v>
      </c>
      <c r="D170" s="133" t="s">
        <v>588</v>
      </c>
      <c r="H170" s="133" t="s">
        <v>582</v>
      </c>
    </row>
    <row r="171" spans="1:10" hidden="1">
      <c r="A171" s="138" t="s">
        <v>396</v>
      </c>
      <c r="B171" s="133" t="s">
        <v>1295</v>
      </c>
      <c r="C171" s="133" t="s">
        <v>426</v>
      </c>
      <c r="D171" s="129" t="s">
        <v>587</v>
      </c>
      <c r="H171" s="133" t="s">
        <v>582</v>
      </c>
    </row>
    <row r="172" spans="1:10">
      <c r="A172" s="138" t="s">
        <v>434</v>
      </c>
      <c r="B172" s="133" t="s">
        <v>1296</v>
      </c>
      <c r="C172" s="133" t="s">
        <v>426</v>
      </c>
      <c r="D172" s="133" t="s">
        <v>583</v>
      </c>
      <c r="E172" s="133" t="s">
        <v>381</v>
      </c>
      <c r="F172" s="105" t="s">
        <v>1922</v>
      </c>
      <c r="H172" s="133" t="s">
        <v>582</v>
      </c>
    </row>
    <row r="173" spans="1:10" hidden="1">
      <c r="A173" s="138" t="s">
        <v>460</v>
      </c>
      <c r="B173" s="133" t="s">
        <v>1297</v>
      </c>
      <c r="C173" s="133" t="s">
        <v>426</v>
      </c>
      <c r="D173" s="129" t="s">
        <v>587</v>
      </c>
      <c r="H173" s="133" t="s">
        <v>582</v>
      </c>
    </row>
    <row r="174" spans="1:10">
      <c r="A174" s="138" t="s">
        <v>436</v>
      </c>
      <c r="B174" s="133" t="s">
        <v>1298</v>
      </c>
      <c r="C174" s="133" t="s">
        <v>426</v>
      </c>
      <c r="D174" s="133" t="s">
        <v>583</v>
      </c>
      <c r="E174" s="133" t="s">
        <v>381</v>
      </c>
      <c r="F174" s="105" t="s">
        <v>1922</v>
      </c>
      <c r="H174" s="133" t="s">
        <v>582</v>
      </c>
    </row>
    <row r="175" spans="1:10" hidden="1">
      <c r="A175" s="138" t="s">
        <v>452</v>
      </c>
      <c r="B175" s="133" t="s">
        <v>1299</v>
      </c>
      <c r="C175" s="133" t="s">
        <v>426</v>
      </c>
      <c r="D175" s="129" t="s">
        <v>587</v>
      </c>
      <c r="H175" s="133" t="s">
        <v>582</v>
      </c>
    </row>
    <row r="176" spans="1:10" hidden="1">
      <c r="A176" s="138" t="s">
        <v>455</v>
      </c>
      <c r="B176" s="133" t="s">
        <v>1300</v>
      </c>
      <c r="C176" s="133" t="s">
        <v>426</v>
      </c>
      <c r="D176" s="129" t="s">
        <v>587</v>
      </c>
      <c r="H176" s="133" t="s">
        <v>582</v>
      </c>
    </row>
    <row r="177" spans="1:8" hidden="1">
      <c r="A177" s="138" t="s">
        <v>1169</v>
      </c>
      <c r="B177" s="133" t="s">
        <v>1301</v>
      </c>
      <c r="C177" s="133" t="s">
        <v>426</v>
      </c>
      <c r="D177" s="129" t="s">
        <v>587</v>
      </c>
      <c r="H177" s="133" t="s">
        <v>582</v>
      </c>
    </row>
    <row r="178" spans="1:8" hidden="1">
      <c r="A178" s="138" t="s">
        <v>1168</v>
      </c>
      <c r="B178" s="133" t="s">
        <v>595</v>
      </c>
      <c r="C178" s="133" t="s">
        <v>426</v>
      </c>
      <c r="D178" s="129" t="s">
        <v>587</v>
      </c>
      <c r="H178" s="133" t="s">
        <v>582</v>
      </c>
    </row>
    <row r="179" spans="1:8" hidden="1">
      <c r="A179" s="138" t="s">
        <v>1128</v>
      </c>
      <c r="B179" s="133" t="s">
        <v>1187</v>
      </c>
      <c r="C179" s="133" t="s">
        <v>426</v>
      </c>
      <c r="D179" s="129" t="s">
        <v>587</v>
      </c>
      <c r="H179" s="133" t="s">
        <v>582</v>
      </c>
    </row>
    <row r="180" spans="1:8" hidden="1">
      <c r="A180" s="138" t="s">
        <v>1243</v>
      </c>
      <c r="B180" s="133" t="s">
        <v>1188</v>
      </c>
      <c r="C180" s="133" t="s">
        <v>426</v>
      </c>
      <c r="D180" s="129" t="s">
        <v>587</v>
      </c>
      <c r="H180" s="133" t="s">
        <v>582</v>
      </c>
    </row>
    <row r="181" spans="1:8" hidden="1">
      <c r="A181" s="138" t="s">
        <v>1242</v>
      </c>
      <c r="B181" s="133" t="s">
        <v>1189</v>
      </c>
      <c r="C181" s="133" t="s">
        <v>426</v>
      </c>
      <c r="D181" s="129" t="s">
        <v>587</v>
      </c>
      <c r="H181" s="133" t="s">
        <v>582</v>
      </c>
    </row>
    <row r="182" spans="1:8" hidden="1">
      <c r="A182" s="138" t="s">
        <v>501</v>
      </c>
      <c r="B182" s="133" t="s">
        <v>596</v>
      </c>
      <c r="C182" s="133" t="s">
        <v>426</v>
      </c>
      <c r="D182" s="129" t="s">
        <v>587</v>
      </c>
      <c r="H182" s="133" t="s">
        <v>582</v>
      </c>
    </row>
    <row r="183" spans="1:8" hidden="1">
      <c r="A183" s="138" t="s">
        <v>1241</v>
      </c>
      <c r="B183" s="133" t="s">
        <v>1302</v>
      </c>
      <c r="C183" s="133" t="s">
        <v>426</v>
      </c>
      <c r="D183" s="129" t="s">
        <v>587</v>
      </c>
      <c r="H183" s="133" t="s">
        <v>582</v>
      </c>
    </row>
    <row r="184" spans="1:8" hidden="1">
      <c r="A184" s="138" t="s">
        <v>1686</v>
      </c>
      <c r="B184" s="133" t="s">
        <v>1303</v>
      </c>
      <c r="C184" s="133" t="s">
        <v>426</v>
      </c>
      <c r="D184" s="129" t="s">
        <v>587</v>
      </c>
      <c r="H184" s="133" t="s">
        <v>582</v>
      </c>
    </row>
    <row r="185" spans="1:8">
      <c r="A185" s="138" t="s">
        <v>527</v>
      </c>
      <c r="B185" s="133" t="s">
        <v>1304</v>
      </c>
      <c r="C185" s="133" t="s">
        <v>426</v>
      </c>
      <c r="D185" s="133" t="s">
        <v>583</v>
      </c>
      <c r="E185" s="133" t="s">
        <v>381</v>
      </c>
      <c r="F185" s="105" t="s">
        <v>1922</v>
      </c>
      <c r="H185" s="133" t="s">
        <v>582</v>
      </c>
    </row>
    <row r="186" spans="1:8">
      <c r="A186" s="138" t="s">
        <v>1360</v>
      </c>
      <c r="B186" s="133" t="s">
        <v>1305</v>
      </c>
      <c r="C186" s="133" t="s">
        <v>426</v>
      </c>
      <c r="D186" s="133" t="s">
        <v>583</v>
      </c>
      <c r="E186" s="133" t="s">
        <v>381</v>
      </c>
      <c r="F186" s="105" t="s">
        <v>1922</v>
      </c>
      <c r="H186" s="133" t="s">
        <v>582</v>
      </c>
    </row>
    <row r="187" spans="1:8" hidden="1">
      <c r="A187" s="138" t="s">
        <v>533</v>
      </c>
      <c r="B187" s="133" t="s">
        <v>1306</v>
      </c>
      <c r="C187" s="133" t="s">
        <v>426</v>
      </c>
      <c r="D187" s="129" t="s">
        <v>587</v>
      </c>
      <c r="H187" s="133" t="s">
        <v>582</v>
      </c>
    </row>
    <row r="188" spans="1:8" hidden="1">
      <c r="A188" s="138" t="s">
        <v>398</v>
      </c>
      <c r="B188" s="133" t="s">
        <v>1307</v>
      </c>
      <c r="C188" s="133" t="s">
        <v>426</v>
      </c>
      <c r="D188" s="129" t="s">
        <v>587</v>
      </c>
      <c r="H188" s="133" t="s">
        <v>582</v>
      </c>
    </row>
    <row r="189" spans="1:8" hidden="1">
      <c r="A189" s="138" t="s">
        <v>499</v>
      </c>
      <c r="B189" s="133" t="s">
        <v>1308</v>
      </c>
      <c r="C189" s="133" t="s">
        <v>426</v>
      </c>
      <c r="D189" s="129" t="s">
        <v>587</v>
      </c>
      <c r="H189" s="133" t="s">
        <v>582</v>
      </c>
    </row>
    <row r="190" spans="1:8" hidden="1">
      <c r="A190" s="138" t="s">
        <v>495</v>
      </c>
      <c r="B190" s="133" t="s">
        <v>597</v>
      </c>
      <c r="C190" s="133" t="s">
        <v>426</v>
      </c>
      <c r="D190" s="129" t="s">
        <v>587</v>
      </c>
      <c r="H190" s="133" t="s">
        <v>582</v>
      </c>
    </row>
    <row r="191" spans="1:8" hidden="1">
      <c r="A191" s="138" t="s">
        <v>1902</v>
      </c>
      <c r="B191" s="133" t="s">
        <v>598</v>
      </c>
      <c r="C191" s="133" t="s">
        <v>426</v>
      </c>
      <c r="D191" s="129" t="s">
        <v>587</v>
      </c>
      <c r="H191" s="133" t="s">
        <v>582</v>
      </c>
    </row>
    <row r="192" spans="1:8" hidden="1">
      <c r="A192" s="138" t="s">
        <v>528</v>
      </c>
      <c r="B192" s="133" t="s">
        <v>599</v>
      </c>
      <c r="C192" s="133" t="s">
        <v>426</v>
      </c>
      <c r="D192" s="129" t="s">
        <v>587</v>
      </c>
      <c r="H192" s="133" t="s">
        <v>582</v>
      </c>
    </row>
    <row r="193" spans="1:10" hidden="1">
      <c r="A193" s="138" t="s">
        <v>494</v>
      </c>
      <c r="B193" s="133" t="s">
        <v>1309</v>
      </c>
      <c r="C193" s="133" t="s">
        <v>426</v>
      </c>
      <c r="D193" s="129" t="s">
        <v>587</v>
      </c>
      <c r="H193" s="133" t="s">
        <v>582</v>
      </c>
    </row>
    <row r="194" spans="1:10">
      <c r="A194" s="138" t="s">
        <v>462</v>
      </c>
      <c r="B194" s="133" t="s">
        <v>2449</v>
      </c>
      <c r="C194" s="129" t="s">
        <v>426</v>
      </c>
      <c r="D194" s="133" t="s">
        <v>583</v>
      </c>
      <c r="E194" s="129" t="s">
        <v>24</v>
      </c>
      <c r="F194" s="105" t="s">
        <v>8304</v>
      </c>
      <c r="G194" s="129"/>
      <c r="H194" s="133" t="s">
        <v>582</v>
      </c>
      <c r="J194" s="155" t="s">
        <v>2450</v>
      </c>
    </row>
    <row r="195" spans="1:10" hidden="1">
      <c r="A195" s="138" t="s">
        <v>1126</v>
      </c>
      <c r="B195" s="133" t="s">
        <v>1604</v>
      </c>
      <c r="C195" s="133" t="s">
        <v>426</v>
      </c>
      <c r="D195" s="133" t="s">
        <v>1131</v>
      </c>
      <c r="H195" s="133" t="s">
        <v>582</v>
      </c>
    </row>
    <row r="196" spans="1:10" hidden="1">
      <c r="A196" s="138" t="s">
        <v>471</v>
      </c>
      <c r="B196" s="133" t="s">
        <v>1310</v>
      </c>
      <c r="C196" s="133" t="s">
        <v>426</v>
      </c>
      <c r="D196" s="129" t="s">
        <v>587</v>
      </c>
      <c r="H196" s="133" t="s">
        <v>582</v>
      </c>
    </row>
    <row r="197" spans="1:10" hidden="1">
      <c r="A197" s="138" t="s">
        <v>341</v>
      </c>
      <c r="B197" s="133" t="s">
        <v>1190</v>
      </c>
      <c r="C197" s="133" t="s">
        <v>426</v>
      </c>
      <c r="D197" s="129" t="s">
        <v>587</v>
      </c>
      <c r="H197" s="133" t="s">
        <v>582</v>
      </c>
    </row>
    <row r="198" spans="1:10" hidden="1">
      <c r="A198" s="138" t="s">
        <v>342</v>
      </c>
      <c r="B198" s="133" t="s">
        <v>1191</v>
      </c>
      <c r="C198" s="133" t="s">
        <v>426</v>
      </c>
      <c r="D198" s="129" t="s">
        <v>587</v>
      </c>
      <c r="H198" s="133" t="s">
        <v>582</v>
      </c>
    </row>
    <row r="199" spans="1:10" hidden="1">
      <c r="A199" s="138" t="s">
        <v>469</v>
      </c>
      <c r="B199" s="133" t="s">
        <v>1192</v>
      </c>
      <c r="C199" s="133" t="s">
        <v>426</v>
      </c>
      <c r="D199" s="129" t="s">
        <v>587</v>
      </c>
      <c r="H199" s="133" t="s">
        <v>582</v>
      </c>
    </row>
    <row r="200" spans="1:10" hidden="1">
      <c r="A200" s="138" t="s">
        <v>1240</v>
      </c>
      <c r="B200" s="133" t="s">
        <v>600</v>
      </c>
      <c r="C200" s="133" t="s">
        <v>426</v>
      </c>
      <c r="D200" s="129" t="s">
        <v>587</v>
      </c>
      <c r="H200" s="133" t="s">
        <v>582</v>
      </c>
    </row>
    <row r="201" spans="1:10" hidden="1">
      <c r="A201" s="138" t="s">
        <v>393</v>
      </c>
      <c r="B201" s="133" t="s">
        <v>601</v>
      </c>
      <c r="C201" s="133" t="s">
        <v>426</v>
      </c>
      <c r="D201" s="129" t="s">
        <v>587</v>
      </c>
      <c r="H201" s="133" t="s">
        <v>582</v>
      </c>
    </row>
    <row r="202" spans="1:10" hidden="1">
      <c r="A202" s="138" t="s">
        <v>482</v>
      </c>
      <c r="B202" s="133" t="s">
        <v>1193</v>
      </c>
      <c r="C202" s="133" t="s">
        <v>426</v>
      </c>
      <c r="D202" s="129" t="s">
        <v>587</v>
      </c>
      <c r="H202" s="133" t="s">
        <v>582</v>
      </c>
    </row>
    <row r="203" spans="1:10" hidden="1">
      <c r="A203" s="138" t="s">
        <v>481</v>
      </c>
      <c r="B203" s="133" t="s">
        <v>1194</v>
      </c>
      <c r="C203" s="133" t="s">
        <v>426</v>
      </c>
      <c r="D203" s="129" t="s">
        <v>587</v>
      </c>
      <c r="H203" s="133" t="s">
        <v>582</v>
      </c>
    </row>
    <row r="204" spans="1:10" hidden="1">
      <c r="A204" s="138" t="s">
        <v>1124</v>
      </c>
      <c r="B204" s="133" t="s">
        <v>1195</v>
      </c>
      <c r="C204" s="133" t="s">
        <v>426</v>
      </c>
      <c r="D204" s="129" t="s">
        <v>587</v>
      </c>
      <c r="H204" s="133" t="s">
        <v>582</v>
      </c>
    </row>
    <row r="205" spans="1:10" hidden="1">
      <c r="A205" s="138" t="s">
        <v>384</v>
      </c>
      <c r="B205" s="133" t="s">
        <v>1196</v>
      </c>
      <c r="C205" s="133" t="s">
        <v>426</v>
      </c>
      <c r="D205" s="129" t="s">
        <v>587</v>
      </c>
      <c r="H205" s="133" t="s">
        <v>582</v>
      </c>
    </row>
    <row r="206" spans="1:10" hidden="1">
      <c r="A206" s="138" t="s">
        <v>485</v>
      </c>
      <c r="B206" s="133" t="s">
        <v>1197</v>
      </c>
      <c r="C206" s="133" t="s">
        <v>426</v>
      </c>
      <c r="D206" s="129" t="s">
        <v>587</v>
      </c>
      <c r="H206" s="133" t="s">
        <v>582</v>
      </c>
    </row>
    <row r="207" spans="1:10" hidden="1">
      <c r="A207" s="138" t="s">
        <v>1410</v>
      </c>
      <c r="B207" s="133" t="s">
        <v>1198</v>
      </c>
      <c r="C207" s="133" t="s">
        <v>426</v>
      </c>
      <c r="D207" s="129" t="s">
        <v>587</v>
      </c>
      <c r="H207" s="133" t="s">
        <v>582</v>
      </c>
    </row>
    <row r="208" spans="1:10" hidden="1">
      <c r="A208" s="138" t="s">
        <v>504</v>
      </c>
      <c r="B208" s="133" t="s">
        <v>1311</v>
      </c>
      <c r="C208" s="133" t="s">
        <v>426</v>
      </c>
      <c r="D208" s="138" t="s">
        <v>1608</v>
      </c>
      <c r="H208" s="133" t="s">
        <v>582</v>
      </c>
    </row>
    <row r="209" spans="1:8" hidden="1">
      <c r="A209" s="138" t="s">
        <v>1091</v>
      </c>
      <c r="B209" s="133" t="s">
        <v>1312</v>
      </c>
      <c r="C209" s="133" t="s">
        <v>426</v>
      </c>
      <c r="D209" s="133" t="s">
        <v>588</v>
      </c>
      <c r="H209" s="133" t="s">
        <v>582</v>
      </c>
    </row>
    <row r="210" spans="1:8" hidden="1">
      <c r="A210" s="138" t="s">
        <v>472</v>
      </c>
      <c r="B210" s="133" t="s">
        <v>1313</v>
      </c>
      <c r="C210" s="133" t="s">
        <v>426</v>
      </c>
      <c r="D210" s="133" t="s">
        <v>586</v>
      </c>
      <c r="H210" s="133" t="s">
        <v>582</v>
      </c>
    </row>
    <row r="211" spans="1:8" hidden="1">
      <c r="A211" s="138" t="s">
        <v>514</v>
      </c>
      <c r="B211" s="133" t="s">
        <v>1314</v>
      </c>
      <c r="C211" s="133" t="s">
        <v>426</v>
      </c>
      <c r="D211" s="133" t="s">
        <v>586</v>
      </c>
      <c r="H211" s="133" t="s">
        <v>582</v>
      </c>
    </row>
    <row r="212" spans="1:8" hidden="1">
      <c r="A212" s="138" t="s">
        <v>502</v>
      </c>
      <c r="B212" s="133" t="s">
        <v>1562</v>
      </c>
      <c r="C212" s="133" t="s">
        <v>426</v>
      </c>
      <c r="D212" s="133" t="s">
        <v>586</v>
      </c>
      <c r="H212" s="133" t="s">
        <v>582</v>
      </c>
    </row>
    <row r="213" spans="1:8" hidden="1">
      <c r="A213" s="138" t="s">
        <v>467</v>
      </c>
      <c r="B213" s="133" t="s">
        <v>1563</v>
      </c>
      <c r="C213" s="133" t="s">
        <v>426</v>
      </c>
      <c r="D213" s="133" t="s">
        <v>586</v>
      </c>
      <c r="H213" s="133" t="s">
        <v>582</v>
      </c>
    </row>
    <row r="214" spans="1:8" hidden="1">
      <c r="A214" s="138" t="s">
        <v>1903</v>
      </c>
      <c r="B214" s="133" t="s">
        <v>1605</v>
      </c>
      <c r="C214" s="133" t="s">
        <v>426</v>
      </c>
      <c r="D214" s="133" t="s">
        <v>1131</v>
      </c>
      <c r="H214" s="133" t="s">
        <v>582</v>
      </c>
    </row>
    <row r="215" spans="1:8" hidden="1">
      <c r="A215" s="138" t="s">
        <v>1123</v>
      </c>
      <c r="B215" s="133" t="s">
        <v>1606</v>
      </c>
      <c r="C215" s="133" t="s">
        <v>426</v>
      </c>
      <c r="D215" s="133" t="s">
        <v>1131</v>
      </c>
      <c r="H215" s="133" t="s">
        <v>582</v>
      </c>
    </row>
    <row r="216" spans="1:8" hidden="1">
      <c r="A216" s="138" t="s">
        <v>1125</v>
      </c>
      <c r="B216" s="133" t="s">
        <v>1607</v>
      </c>
      <c r="C216" s="133" t="s">
        <v>426</v>
      </c>
      <c r="D216" s="133" t="s">
        <v>1131</v>
      </c>
      <c r="H216" s="133" t="s">
        <v>582</v>
      </c>
    </row>
    <row r="217" spans="1:8" hidden="1">
      <c r="A217" s="138" t="s">
        <v>473</v>
      </c>
      <c r="B217" s="133" t="s">
        <v>1315</v>
      </c>
      <c r="C217" s="133" t="s">
        <v>426</v>
      </c>
      <c r="D217" s="133" t="s">
        <v>586</v>
      </c>
      <c r="H217" s="133" t="s">
        <v>582</v>
      </c>
    </row>
    <row r="218" spans="1:8" hidden="1">
      <c r="A218" s="138" t="s">
        <v>474</v>
      </c>
      <c r="B218" s="133" t="s">
        <v>1316</v>
      </c>
      <c r="C218" s="133" t="s">
        <v>426</v>
      </c>
      <c r="D218" s="133" t="s">
        <v>586</v>
      </c>
      <c r="H218" s="133" t="s">
        <v>582</v>
      </c>
    </row>
    <row r="219" spans="1:8">
      <c r="A219" s="138" t="s">
        <v>447</v>
      </c>
      <c r="B219" s="133" t="s">
        <v>1317</v>
      </c>
      <c r="C219" s="133" t="s">
        <v>426</v>
      </c>
      <c r="D219" s="133" t="s">
        <v>583</v>
      </c>
      <c r="E219" s="133" t="s">
        <v>381</v>
      </c>
      <c r="F219" s="105" t="s">
        <v>1922</v>
      </c>
      <c r="H219" s="133" t="s">
        <v>582</v>
      </c>
    </row>
    <row r="220" spans="1:8" hidden="1">
      <c r="A220" s="138" t="s">
        <v>487</v>
      </c>
      <c r="B220" s="133" t="s">
        <v>602</v>
      </c>
      <c r="C220" s="133" t="s">
        <v>426</v>
      </c>
      <c r="D220" s="129" t="s">
        <v>587</v>
      </c>
      <c r="H220" s="133" t="s">
        <v>582</v>
      </c>
    </row>
    <row r="221" spans="1:8" hidden="1">
      <c r="A221" s="138" t="s">
        <v>479</v>
      </c>
      <c r="B221" s="133" t="s">
        <v>1199</v>
      </c>
      <c r="C221" s="133" t="s">
        <v>426</v>
      </c>
      <c r="D221" s="129" t="s">
        <v>587</v>
      </c>
      <c r="H221" s="133" t="s">
        <v>582</v>
      </c>
    </row>
    <row r="222" spans="1:8" hidden="1">
      <c r="A222" s="138" t="s">
        <v>484</v>
      </c>
      <c r="B222" s="133" t="s">
        <v>1200</v>
      </c>
      <c r="C222" s="133" t="s">
        <v>426</v>
      </c>
      <c r="D222" s="129" t="s">
        <v>587</v>
      </c>
      <c r="H222" s="133" t="s">
        <v>582</v>
      </c>
    </row>
    <row r="223" spans="1:8">
      <c r="A223" s="138" t="s">
        <v>1825</v>
      </c>
      <c r="B223" s="133" t="s">
        <v>1318</v>
      </c>
      <c r="C223" s="133" t="s">
        <v>426</v>
      </c>
      <c r="D223" s="133" t="s">
        <v>583</v>
      </c>
      <c r="E223" s="133" t="s">
        <v>381</v>
      </c>
      <c r="F223" s="105" t="s">
        <v>1922</v>
      </c>
      <c r="H223" s="133" t="s">
        <v>582</v>
      </c>
    </row>
    <row r="224" spans="1:8">
      <c r="A224" s="138" t="s">
        <v>1826</v>
      </c>
      <c r="B224" s="133" t="s">
        <v>1319</v>
      </c>
      <c r="C224" s="133" t="s">
        <v>426</v>
      </c>
      <c r="D224" s="133" t="s">
        <v>583</v>
      </c>
      <c r="E224" s="133" t="s">
        <v>381</v>
      </c>
      <c r="F224" s="105" t="s">
        <v>1922</v>
      </c>
      <c r="H224" s="133" t="s">
        <v>582</v>
      </c>
    </row>
    <row r="225" spans="1:8">
      <c r="A225" s="138" t="s">
        <v>1834</v>
      </c>
      <c r="B225" s="133" t="s">
        <v>1320</v>
      </c>
      <c r="C225" s="133" t="s">
        <v>426</v>
      </c>
      <c r="D225" s="133" t="s">
        <v>583</v>
      </c>
      <c r="E225" s="133" t="s">
        <v>381</v>
      </c>
      <c r="F225" s="105" t="s">
        <v>1922</v>
      </c>
      <c r="H225" s="133" t="s">
        <v>582</v>
      </c>
    </row>
    <row r="226" spans="1:8" hidden="1">
      <c r="A226" s="138" t="s">
        <v>1175</v>
      </c>
      <c r="B226" s="133" t="s">
        <v>1201</v>
      </c>
      <c r="C226" s="133" t="s">
        <v>426</v>
      </c>
      <c r="D226" s="129" t="s">
        <v>587</v>
      </c>
      <c r="H226" s="133" t="s">
        <v>582</v>
      </c>
    </row>
    <row r="227" spans="1:8" hidden="1">
      <c r="A227" s="138" t="s">
        <v>531</v>
      </c>
      <c r="B227" s="133" t="s">
        <v>1321</v>
      </c>
      <c r="C227" s="133" t="s">
        <v>426</v>
      </c>
      <c r="D227" s="129" t="s">
        <v>587</v>
      </c>
      <c r="H227" s="133" t="s">
        <v>582</v>
      </c>
    </row>
    <row r="228" spans="1:8" hidden="1">
      <c r="A228" s="138" t="s">
        <v>529</v>
      </c>
      <c r="B228" s="133" t="s">
        <v>1202</v>
      </c>
      <c r="C228" s="133" t="s">
        <v>426</v>
      </c>
      <c r="D228" s="129" t="s">
        <v>587</v>
      </c>
      <c r="H228" s="133" t="s">
        <v>582</v>
      </c>
    </row>
    <row r="229" spans="1:8" hidden="1">
      <c r="A229" s="138" t="s">
        <v>513</v>
      </c>
      <c r="B229" s="133" t="s">
        <v>1322</v>
      </c>
      <c r="C229" s="133" t="s">
        <v>426</v>
      </c>
      <c r="D229" s="133" t="s">
        <v>584</v>
      </c>
      <c r="H229" s="133" t="s">
        <v>582</v>
      </c>
    </row>
    <row r="230" spans="1:8" hidden="1">
      <c r="A230" s="138" t="s">
        <v>340</v>
      </c>
      <c r="B230" s="133" t="s">
        <v>1203</v>
      </c>
      <c r="C230" s="133" t="s">
        <v>426</v>
      </c>
      <c r="D230" s="129" t="s">
        <v>587</v>
      </c>
      <c r="H230" s="133" t="s">
        <v>582</v>
      </c>
    </row>
    <row r="231" spans="1:8" hidden="1">
      <c r="A231" s="138" t="s">
        <v>483</v>
      </c>
      <c r="B231" s="133" t="s">
        <v>1204</v>
      </c>
      <c r="C231" s="133" t="s">
        <v>426</v>
      </c>
      <c r="D231" s="129" t="s">
        <v>587</v>
      </c>
      <c r="H231" s="133" t="s">
        <v>582</v>
      </c>
    </row>
    <row r="232" spans="1:8" hidden="1">
      <c r="A232" s="138" t="s">
        <v>388</v>
      </c>
      <c r="B232" s="133" t="s">
        <v>1205</v>
      </c>
      <c r="C232" s="133" t="s">
        <v>426</v>
      </c>
      <c r="D232" s="129" t="s">
        <v>587</v>
      </c>
      <c r="H232" s="133" t="s">
        <v>582</v>
      </c>
    </row>
    <row r="233" spans="1:8" hidden="1">
      <c r="A233" s="138" t="s">
        <v>389</v>
      </c>
      <c r="B233" s="133" t="s">
        <v>1206</v>
      </c>
      <c r="C233" s="133" t="s">
        <v>426</v>
      </c>
      <c r="D233" s="129" t="s">
        <v>587</v>
      </c>
      <c r="H233" s="133" t="s">
        <v>582</v>
      </c>
    </row>
    <row r="234" spans="1:8" hidden="1">
      <c r="A234" s="138" t="s">
        <v>391</v>
      </c>
      <c r="B234" s="133" t="s">
        <v>1207</v>
      </c>
      <c r="C234" s="133" t="s">
        <v>426</v>
      </c>
      <c r="D234" s="129" t="s">
        <v>587</v>
      </c>
      <c r="H234" s="133" t="s">
        <v>582</v>
      </c>
    </row>
    <row r="235" spans="1:8" hidden="1">
      <c r="A235" s="138" t="s">
        <v>530</v>
      </c>
      <c r="B235" s="133" t="s">
        <v>1208</v>
      </c>
      <c r="C235" s="133" t="s">
        <v>426</v>
      </c>
      <c r="D235" s="129" t="s">
        <v>587</v>
      </c>
      <c r="H235" s="133" t="s">
        <v>582</v>
      </c>
    </row>
    <row r="236" spans="1:8" hidden="1">
      <c r="A236" s="138" t="s">
        <v>390</v>
      </c>
      <c r="B236" s="133" t="s">
        <v>1209</v>
      </c>
      <c r="C236" s="133" t="s">
        <v>426</v>
      </c>
      <c r="D236" s="129" t="s">
        <v>587</v>
      </c>
      <c r="H236" s="133" t="s">
        <v>582</v>
      </c>
    </row>
    <row r="237" spans="1:8">
      <c r="A237" s="138" t="s">
        <v>446</v>
      </c>
      <c r="B237" s="133" t="s">
        <v>1323</v>
      </c>
      <c r="C237" s="133" t="s">
        <v>426</v>
      </c>
      <c r="D237" s="133" t="s">
        <v>583</v>
      </c>
      <c r="E237" s="133" t="s">
        <v>381</v>
      </c>
      <c r="F237" s="105" t="s">
        <v>1922</v>
      </c>
      <c r="H237" s="133" t="s">
        <v>582</v>
      </c>
    </row>
    <row r="238" spans="1:8" hidden="1">
      <c r="A238" s="138" t="s">
        <v>476</v>
      </c>
      <c r="B238" s="133" t="s">
        <v>1324</v>
      </c>
      <c r="C238" s="133" t="s">
        <v>426</v>
      </c>
      <c r="D238" s="138" t="s">
        <v>1608</v>
      </c>
      <c r="H238" s="133" t="s">
        <v>582</v>
      </c>
    </row>
    <row r="239" spans="1:8">
      <c r="A239" s="138" t="s">
        <v>444</v>
      </c>
      <c r="B239" s="133" t="s">
        <v>1325</v>
      </c>
      <c r="C239" s="133" t="s">
        <v>426</v>
      </c>
      <c r="D239" s="133" t="s">
        <v>583</v>
      </c>
      <c r="E239" s="133" t="s">
        <v>381</v>
      </c>
      <c r="F239" s="105" t="s">
        <v>1922</v>
      </c>
      <c r="H239" s="133" t="s">
        <v>582</v>
      </c>
    </row>
    <row r="240" spans="1:8" hidden="1">
      <c r="A240" s="138" t="s">
        <v>500</v>
      </c>
      <c r="B240" s="133" t="s">
        <v>1210</v>
      </c>
      <c r="C240" s="133" t="s">
        <v>426</v>
      </c>
      <c r="D240" s="129" t="s">
        <v>587</v>
      </c>
      <c r="H240" s="133" t="s">
        <v>582</v>
      </c>
    </row>
    <row r="241" spans="1:8" hidden="1">
      <c r="A241" s="138" t="s">
        <v>1130</v>
      </c>
      <c r="B241" s="133" t="s">
        <v>1211</v>
      </c>
      <c r="C241" s="133" t="s">
        <v>426</v>
      </c>
      <c r="D241" s="129" t="s">
        <v>587</v>
      </c>
      <c r="H241" s="133" t="s">
        <v>582</v>
      </c>
    </row>
    <row r="242" spans="1:8" hidden="1">
      <c r="A242" s="138" t="s">
        <v>1127</v>
      </c>
      <c r="B242" s="133" t="s">
        <v>1214</v>
      </c>
      <c r="C242" s="133" t="s">
        <v>426</v>
      </c>
      <c r="D242" s="129" t="s">
        <v>587</v>
      </c>
      <c r="H242" s="133" t="s">
        <v>582</v>
      </c>
    </row>
    <row r="243" spans="1:8" hidden="1">
      <c r="A243" s="138" t="s">
        <v>453</v>
      </c>
      <c r="B243" s="133" t="s">
        <v>1215</v>
      </c>
      <c r="C243" s="133" t="s">
        <v>426</v>
      </c>
      <c r="D243" s="129" t="s">
        <v>587</v>
      </c>
      <c r="H243" s="133" t="s">
        <v>582</v>
      </c>
    </row>
    <row r="244" spans="1:8" hidden="1">
      <c r="A244" s="138" t="s">
        <v>395</v>
      </c>
      <c r="B244" s="133" t="s">
        <v>1216</v>
      </c>
      <c r="C244" s="133" t="s">
        <v>426</v>
      </c>
      <c r="D244" s="129" t="s">
        <v>587</v>
      </c>
      <c r="H244" s="133" t="s">
        <v>582</v>
      </c>
    </row>
    <row r="245" spans="1:8" hidden="1">
      <c r="A245" s="138" t="s">
        <v>1438</v>
      </c>
      <c r="B245" s="133" t="s">
        <v>1217</v>
      </c>
      <c r="C245" s="133" t="s">
        <v>426</v>
      </c>
      <c r="D245" s="129" t="s">
        <v>587</v>
      </c>
      <c r="H245" s="133" t="s">
        <v>582</v>
      </c>
    </row>
    <row r="246" spans="1:8" hidden="1">
      <c r="A246" s="138" t="s">
        <v>1443</v>
      </c>
      <c r="B246" s="133" t="s">
        <v>1218</v>
      </c>
      <c r="C246" s="133" t="s">
        <v>426</v>
      </c>
      <c r="D246" s="129" t="s">
        <v>587</v>
      </c>
      <c r="H246" s="133" t="s">
        <v>582</v>
      </c>
    </row>
    <row r="247" spans="1:8" hidden="1">
      <c r="A247" s="138" t="s">
        <v>1170</v>
      </c>
      <c r="B247" s="133" t="s">
        <v>1219</v>
      </c>
      <c r="C247" s="133" t="s">
        <v>426</v>
      </c>
      <c r="D247" s="129" t="s">
        <v>587</v>
      </c>
      <c r="H247" s="133" t="s">
        <v>582</v>
      </c>
    </row>
    <row r="248" spans="1:8" hidden="1">
      <c r="A248" s="138" t="s">
        <v>456</v>
      </c>
      <c r="B248" s="133" t="s">
        <v>1220</v>
      </c>
      <c r="C248" s="133" t="s">
        <v>426</v>
      </c>
      <c r="D248" s="129" t="s">
        <v>587</v>
      </c>
      <c r="H248" s="133" t="s">
        <v>582</v>
      </c>
    </row>
    <row r="249" spans="1:8">
      <c r="A249" s="138" t="s">
        <v>442</v>
      </c>
      <c r="B249" s="133" t="s">
        <v>1326</v>
      </c>
      <c r="C249" s="133" t="s">
        <v>426</v>
      </c>
      <c r="D249" s="133" t="s">
        <v>583</v>
      </c>
      <c r="E249" s="133" t="s">
        <v>381</v>
      </c>
      <c r="F249" s="105" t="s">
        <v>1922</v>
      </c>
      <c r="H249" s="133" t="s">
        <v>582</v>
      </c>
    </row>
    <row r="250" spans="1:8">
      <c r="A250" s="138" t="s">
        <v>1827</v>
      </c>
      <c r="B250" s="133" t="s">
        <v>1327</v>
      </c>
      <c r="C250" s="133" t="s">
        <v>426</v>
      </c>
      <c r="D250" s="133" t="s">
        <v>583</v>
      </c>
      <c r="E250" s="133" t="s">
        <v>381</v>
      </c>
      <c r="F250" s="105" t="s">
        <v>1922</v>
      </c>
      <c r="H250" s="133" t="s">
        <v>582</v>
      </c>
    </row>
    <row r="251" spans="1:8">
      <c r="A251" s="138" t="s">
        <v>443</v>
      </c>
      <c r="B251" s="133" t="s">
        <v>1328</v>
      </c>
      <c r="C251" s="133" t="s">
        <v>426</v>
      </c>
      <c r="D251" s="133" t="s">
        <v>583</v>
      </c>
      <c r="E251" s="133" t="s">
        <v>381</v>
      </c>
      <c r="F251" s="105" t="s">
        <v>1922</v>
      </c>
      <c r="H251" s="133" t="s">
        <v>582</v>
      </c>
    </row>
    <row r="252" spans="1:8">
      <c r="A252" s="138" t="s">
        <v>512</v>
      </c>
      <c r="B252" s="133" t="s">
        <v>1329</v>
      </c>
      <c r="C252" s="133" t="s">
        <v>426</v>
      </c>
      <c r="D252" s="133" t="s">
        <v>583</v>
      </c>
      <c r="E252" s="133" t="s">
        <v>381</v>
      </c>
      <c r="F252" s="105" t="s">
        <v>1922</v>
      </c>
      <c r="H252" s="133" t="s">
        <v>582</v>
      </c>
    </row>
    <row r="253" spans="1:8" ht="15" customHeight="1">
      <c r="A253" s="138" t="s">
        <v>1828</v>
      </c>
      <c r="B253" s="133" t="s">
        <v>1330</v>
      </c>
      <c r="C253" s="133" t="s">
        <v>426</v>
      </c>
      <c r="D253" s="133" t="s">
        <v>583</v>
      </c>
      <c r="E253" s="133" t="s">
        <v>381</v>
      </c>
      <c r="F253" s="105" t="s">
        <v>1922</v>
      </c>
      <c r="H253" s="133" t="s">
        <v>582</v>
      </c>
    </row>
    <row r="254" spans="1:8" hidden="1">
      <c r="A254" s="138" t="s">
        <v>486</v>
      </c>
      <c r="B254" s="133" t="s">
        <v>1331</v>
      </c>
      <c r="C254" s="133" t="s">
        <v>426</v>
      </c>
      <c r="D254" s="129" t="s">
        <v>587</v>
      </c>
      <c r="H254" s="133" t="s">
        <v>582</v>
      </c>
    </row>
    <row r="255" spans="1:8" hidden="1">
      <c r="A255" s="138" t="s">
        <v>394</v>
      </c>
      <c r="B255" s="133" t="s">
        <v>1332</v>
      </c>
      <c r="C255" s="133" t="s">
        <v>426</v>
      </c>
      <c r="D255" s="129" t="s">
        <v>587</v>
      </c>
      <c r="H255" s="133" t="s">
        <v>582</v>
      </c>
    </row>
    <row r="256" spans="1:8" hidden="1">
      <c r="A256" s="138" t="s">
        <v>492</v>
      </c>
      <c r="B256" s="133" t="s">
        <v>1333</v>
      </c>
      <c r="C256" s="133" t="s">
        <v>426</v>
      </c>
      <c r="D256" s="129" t="s">
        <v>587</v>
      </c>
      <c r="H256" s="133" t="s">
        <v>582</v>
      </c>
    </row>
    <row r="257" spans="1:8" hidden="1">
      <c r="A257" s="138" t="s">
        <v>491</v>
      </c>
      <c r="B257" s="133" t="s">
        <v>1334</v>
      </c>
      <c r="C257" s="133" t="s">
        <v>426</v>
      </c>
      <c r="D257" s="129" t="s">
        <v>587</v>
      </c>
      <c r="H257" s="133" t="s">
        <v>582</v>
      </c>
    </row>
    <row r="258" spans="1:8" hidden="1">
      <c r="A258" s="138" t="s">
        <v>488</v>
      </c>
      <c r="B258" s="133" t="s">
        <v>1221</v>
      </c>
      <c r="C258" s="133" t="s">
        <v>426</v>
      </c>
      <c r="D258" s="129" t="s">
        <v>587</v>
      </c>
      <c r="H258" s="133" t="s">
        <v>582</v>
      </c>
    </row>
    <row r="259" spans="1:8" hidden="1">
      <c r="A259" s="138" t="s">
        <v>490</v>
      </c>
      <c r="B259" s="133" t="s">
        <v>1222</v>
      </c>
      <c r="C259" s="133" t="s">
        <v>426</v>
      </c>
      <c r="D259" s="129" t="s">
        <v>587</v>
      </c>
      <c r="H259" s="133" t="s">
        <v>582</v>
      </c>
    </row>
    <row r="260" spans="1:8" hidden="1">
      <c r="A260" s="138" t="s">
        <v>1174</v>
      </c>
      <c r="B260" s="133" t="s">
        <v>1223</v>
      </c>
      <c r="C260" s="133" t="s">
        <v>426</v>
      </c>
      <c r="D260" s="129" t="s">
        <v>587</v>
      </c>
      <c r="H260" s="133" t="s">
        <v>582</v>
      </c>
    </row>
    <row r="261" spans="1:8" hidden="1">
      <c r="A261" s="138" t="s">
        <v>489</v>
      </c>
      <c r="B261" s="133" t="s">
        <v>1224</v>
      </c>
      <c r="C261" s="133" t="s">
        <v>426</v>
      </c>
      <c r="D261" s="129" t="s">
        <v>587</v>
      </c>
      <c r="H261" s="133" t="s">
        <v>582</v>
      </c>
    </row>
    <row r="262" spans="1:8" hidden="1">
      <c r="A262" s="138" t="s">
        <v>480</v>
      </c>
      <c r="B262" s="133" t="s">
        <v>1225</v>
      </c>
      <c r="C262" s="133" t="s">
        <v>426</v>
      </c>
      <c r="D262" s="129" t="s">
        <v>587</v>
      </c>
      <c r="H262" s="133" t="s">
        <v>582</v>
      </c>
    </row>
    <row r="263" spans="1:8">
      <c r="A263" s="138" t="s">
        <v>448</v>
      </c>
      <c r="B263" s="133" t="s">
        <v>1335</v>
      </c>
      <c r="C263" s="133" t="s">
        <v>426</v>
      </c>
      <c r="D263" s="133" t="s">
        <v>583</v>
      </c>
      <c r="E263" s="133" t="s">
        <v>381</v>
      </c>
      <c r="F263" s="105" t="s">
        <v>1922</v>
      </c>
      <c r="H263" s="133" t="s">
        <v>582</v>
      </c>
    </row>
    <row r="264" spans="1:8" hidden="1">
      <c r="A264" s="138" t="s">
        <v>392</v>
      </c>
      <c r="B264" s="133" t="s">
        <v>1226</v>
      </c>
      <c r="C264" s="133" t="s">
        <v>426</v>
      </c>
      <c r="D264" s="129" t="s">
        <v>587</v>
      </c>
      <c r="H264" s="133" t="s">
        <v>582</v>
      </c>
    </row>
    <row r="265" spans="1:8" hidden="1">
      <c r="A265" s="138" t="s">
        <v>496</v>
      </c>
      <c r="B265" s="133" t="s">
        <v>1336</v>
      </c>
      <c r="C265" s="133" t="s">
        <v>426</v>
      </c>
      <c r="D265" s="138" t="s">
        <v>1608</v>
      </c>
      <c r="H265" s="133" t="s">
        <v>582</v>
      </c>
    </row>
    <row r="266" spans="1:8" hidden="1">
      <c r="A266" s="138" t="s">
        <v>339</v>
      </c>
      <c r="B266" s="133" t="s">
        <v>1337</v>
      </c>
      <c r="C266" s="133" t="s">
        <v>426</v>
      </c>
      <c r="D266" s="138" t="s">
        <v>1608</v>
      </c>
      <c r="H266" s="133" t="s">
        <v>582</v>
      </c>
    </row>
    <row r="267" spans="1:8" hidden="1">
      <c r="A267" s="138" t="s">
        <v>503</v>
      </c>
      <c r="B267" s="133" t="s">
        <v>1338</v>
      </c>
      <c r="C267" s="133" t="s">
        <v>426</v>
      </c>
      <c r="D267" s="138" t="s">
        <v>1608</v>
      </c>
      <c r="H267" s="133" t="s">
        <v>582</v>
      </c>
    </row>
    <row r="268" spans="1:8">
      <c r="A268" s="138" t="s">
        <v>445</v>
      </c>
      <c r="B268" s="133" t="s">
        <v>1339</v>
      </c>
      <c r="C268" s="133" t="s">
        <v>426</v>
      </c>
      <c r="D268" s="133" t="s">
        <v>583</v>
      </c>
      <c r="E268" s="133" t="s">
        <v>381</v>
      </c>
      <c r="F268" s="105" t="s">
        <v>1922</v>
      </c>
      <c r="H268" s="133" t="s">
        <v>582</v>
      </c>
    </row>
    <row r="269" spans="1:8" hidden="1">
      <c r="A269" s="138" t="s">
        <v>477</v>
      </c>
      <c r="B269" s="133" t="s">
        <v>1340</v>
      </c>
      <c r="C269" s="133" t="s">
        <v>426</v>
      </c>
      <c r="D269" s="138" t="s">
        <v>1608</v>
      </c>
      <c r="H269" s="133" t="s">
        <v>582</v>
      </c>
    </row>
    <row r="270" spans="1:8" hidden="1">
      <c r="A270" s="138" t="s">
        <v>468</v>
      </c>
      <c r="B270" s="133" t="s">
        <v>1341</v>
      </c>
      <c r="C270" s="133" t="s">
        <v>426</v>
      </c>
      <c r="D270" s="138" t="s">
        <v>1608</v>
      </c>
      <c r="H270" s="133" t="s">
        <v>582</v>
      </c>
    </row>
    <row r="271" spans="1:8" hidden="1">
      <c r="A271" s="138" t="s">
        <v>466</v>
      </c>
      <c r="B271" s="133" t="s">
        <v>1132</v>
      </c>
      <c r="C271" s="133" t="s">
        <v>426</v>
      </c>
      <c r="D271" s="138" t="s">
        <v>1608</v>
      </c>
      <c r="H271" s="133" t="s">
        <v>582</v>
      </c>
    </row>
    <row r="272" spans="1:8" hidden="1">
      <c r="A272" s="138" t="s">
        <v>515</v>
      </c>
      <c r="B272" s="133" t="s">
        <v>1342</v>
      </c>
      <c r="C272" s="133" t="s">
        <v>426</v>
      </c>
      <c r="D272" s="138" t="s">
        <v>1608</v>
      </c>
      <c r="H272" s="133" t="s">
        <v>582</v>
      </c>
    </row>
    <row r="273" spans="1:8" hidden="1">
      <c r="A273" s="138" t="s">
        <v>385</v>
      </c>
      <c r="B273" s="133" t="s">
        <v>1343</v>
      </c>
      <c r="C273" s="133" t="s">
        <v>426</v>
      </c>
      <c r="D273" s="129" t="s">
        <v>587</v>
      </c>
      <c r="H273" s="133" t="s">
        <v>582</v>
      </c>
    </row>
    <row r="274" spans="1:8" hidden="1">
      <c r="A274" s="138" t="s">
        <v>1247</v>
      </c>
      <c r="B274" s="133" t="s">
        <v>1344</v>
      </c>
      <c r="C274" s="133" t="s">
        <v>426</v>
      </c>
      <c r="D274" s="129" t="s">
        <v>587</v>
      </c>
      <c r="H274" s="133" t="s">
        <v>582</v>
      </c>
    </row>
    <row r="275" spans="1:8" hidden="1">
      <c r="A275" s="138" t="s">
        <v>1246</v>
      </c>
      <c r="B275" s="133" t="s">
        <v>1227</v>
      </c>
      <c r="C275" s="133" t="s">
        <v>426</v>
      </c>
      <c r="D275" s="129" t="s">
        <v>587</v>
      </c>
      <c r="H275" s="133" t="s">
        <v>582</v>
      </c>
    </row>
    <row r="276" spans="1:8">
      <c r="A276" s="138" t="s">
        <v>1093</v>
      </c>
      <c r="B276" s="133" t="s">
        <v>1345</v>
      </c>
      <c r="C276" s="133" t="s">
        <v>426</v>
      </c>
      <c r="D276" s="133" t="s">
        <v>583</v>
      </c>
      <c r="E276" s="133" t="s">
        <v>249</v>
      </c>
      <c r="F276" s="105" t="s">
        <v>8305</v>
      </c>
      <c r="H276" s="133" t="s">
        <v>582</v>
      </c>
    </row>
    <row r="277" spans="1:8" hidden="1">
      <c r="A277" s="138" t="s">
        <v>449</v>
      </c>
      <c r="B277" s="133" t="s">
        <v>1228</v>
      </c>
      <c r="C277" s="133" t="s">
        <v>426</v>
      </c>
      <c r="D277" s="129" t="s">
        <v>587</v>
      </c>
      <c r="H277" s="133" t="s">
        <v>582</v>
      </c>
    </row>
    <row r="278" spans="1:8" hidden="1">
      <c r="A278" s="138" t="s">
        <v>450</v>
      </c>
      <c r="B278" s="133" t="s">
        <v>1229</v>
      </c>
      <c r="C278" s="133" t="s">
        <v>426</v>
      </c>
      <c r="D278" s="129" t="s">
        <v>587</v>
      </c>
      <c r="H278" s="133" t="s">
        <v>582</v>
      </c>
    </row>
    <row r="279" spans="1:8" hidden="1">
      <c r="A279" s="138" t="s">
        <v>493</v>
      </c>
      <c r="B279" s="133" t="s">
        <v>1230</v>
      </c>
      <c r="C279" s="133" t="s">
        <v>426</v>
      </c>
      <c r="D279" s="129" t="s">
        <v>587</v>
      </c>
      <c r="H279" s="133" t="s">
        <v>582</v>
      </c>
    </row>
    <row r="280" spans="1:8" hidden="1">
      <c r="A280" s="138" t="s">
        <v>451</v>
      </c>
      <c r="B280" s="133" t="s">
        <v>1231</v>
      </c>
      <c r="C280" s="133" t="s">
        <v>426</v>
      </c>
      <c r="D280" s="129" t="s">
        <v>587</v>
      </c>
      <c r="H280" s="133" t="s">
        <v>582</v>
      </c>
    </row>
    <row r="281" spans="1:8" hidden="1">
      <c r="A281" s="138" t="s">
        <v>454</v>
      </c>
      <c r="B281" s="133" t="s">
        <v>1346</v>
      </c>
      <c r="C281" s="133" t="s">
        <v>426</v>
      </c>
      <c r="D281" s="129" t="s">
        <v>587</v>
      </c>
      <c r="H281" s="133" t="s">
        <v>582</v>
      </c>
    </row>
    <row r="282" spans="1:8" hidden="1">
      <c r="A282" s="138" t="s">
        <v>532</v>
      </c>
      <c r="B282" s="133" t="s">
        <v>1212</v>
      </c>
      <c r="C282" s="133" t="s">
        <v>426</v>
      </c>
      <c r="D282" s="129" t="s">
        <v>587</v>
      </c>
      <c r="H282" s="133" t="s">
        <v>582</v>
      </c>
    </row>
    <row r="283" spans="1:8" hidden="1">
      <c r="A283" s="138" t="s">
        <v>1938</v>
      </c>
      <c r="B283" s="133" t="s">
        <v>1213</v>
      </c>
      <c r="C283" s="133" t="s">
        <v>426</v>
      </c>
      <c r="D283" s="129" t="s">
        <v>587</v>
      </c>
      <c r="H283" s="133" t="s">
        <v>582</v>
      </c>
    </row>
    <row r="284" spans="1:8">
      <c r="A284" s="138" t="s">
        <v>1361</v>
      </c>
      <c r="B284" s="133" t="s">
        <v>1347</v>
      </c>
      <c r="C284" s="133" t="s">
        <v>426</v>
      </c>
      <c r="D284" s="133" t="s">
        <v>583</v>
      </c>
      <c r="E284" s="133" t="s">
        <v>381</v>
      </c>
      <c r="F284" s="105" t="s">
        <v>1922</v>
      </c>
      <c r="H284" s="133" t="s">
        <v>582</v>
      </c>
    </row>
    <row r="285" spans="1:8">
      <c r="A285" s="138" t="s">
        <v>431</v>
      </c>
      <c r="B285" s="133" t="s">
        <v>1348</v>
      </c>
      <c r="C285" s="133" t="s">
        <v>426</v>
      </c>
      <c r="D285" s="133" t="s">
        <v>583</v>
      </c>
      <c r="E285" s="133" t="s">
        <v>381</v>
      </c>
      <c r="F285" s="105" t="s">
        <v>1922</v>
      </c>
      <c r="H285" s="133" t="s">
        <v>582</v>
      </c>
    </row>
    <row r="286" spans="1:8">
      <c r="A286" s="138" t="s">
        <v>1537</v>
      </c>
      <c r="B286" s="133" t="s">
        <v>1349</v>
      </c>
      <c r="C286" s="133" t="s">
        <v>426</v>
      </c>
      <c r="D286" s="133" t="s">
        <v>583</v>
      </c>
      <c r="E286" s="133" t="s">
        <v>381</v>
      </c>
      <c r="F286" s="105" t="s">
        <v>1922</v>
      </c>
      <c r="H286" s="133" t="s">
        <v>582</v>
      </c>
    </row>
    <row r="287" spans="1:8">
      <c r="A287" s="138" t="s">
        <v>432</v>
      </c>
      <c r="B287" s="133" t="s">
        <v>1350</v>
      </c>
      <c r="C287" s="133" t="s">
        <v>426</v>
      </c>
      <c r="D287" s="133" t="s">
        <v>583</v>
      </c>
      <c r="E287" s="133" t="s">
        <v>381</v>
      </c>
      <c r="F287" s="105" t="s">
        <v>1922</v>
      </c>
      <c r="H287" s="133" t="s">
        <v>582</v>
      </c>
    </row>
    <row r="288" spans="1:8" hidden="1">
      <c r="A288" s="138" t="s">
        <v>1351</v>
      </c>
      <c r="B288" s="133" t="s">
        <v>1249</v>
      </c>
      <c r="C288" s="133" t="s">
        <v>426</v>
      </c>
      <c r="D288" s="129" t="s">
        <v>587</v>
      </c>
      <c r="H288" s="133" t="s">
        <v>582</v>
      </c>
    </row>
    <row r="289" spans="1:15" hidden="1">
      <c r="A289" s="138" t="s">
        <v>1363</v>
      </c>
      <c r="B289" s="133" t="s">
        <v>1364</v>
      </c>
      <c r="C289" s="133" t="s">
        <v>426</v>
      </c>
      <c r="D289" s="129" t="s">
        <v>587</v>
      </c>
      <c r="H289" s="133" t="s">
        <v>582</v>
      </c>
    </row>
    <row r="290" spans="1:15" hidden="1">
      <c r="A290" s="138" t="s">
        <v>1377</v>
      </c>
      <c r="B290" s="133" t="s">
        <v>1379</v>
      </c>
      <c r="C290" s="133" t="s">
        <v>426</v>
      </c>
      <c r="D290" s="129" t="s">
        <v>587</v>
      </c>
      <c r="H290" s="133" t="s">
        <v>582</v>
      </c>
    </row>
    <row r="291" spans="1:15" hidden="1">
      <c r="A291" s="138" t="s">
        <v>1378</v>
      </c>
      <c r="B291" s="133" t="s">
        <v>1380</v>
      </c>
      <c r="C291" s="133" t="s">
        <v>426</v>
      </c>
      <c r="D291" s="129" t="s">
        <v>587</v>
      </c>
      <c r="H291" s="133" t="s">
        <v>582</v>
      </c>
    </row>
    <row r="292" spans="1:15" hidden="1">
      <c r="A292" s="138" t="s">
        <v>1411</v>
      </c>
      <c r="B292" s="133" t="s">
        <v>1412</v>
      </c>
      <c r="C292" s="133" t="s">
        <v>426</v>
      </c>
      <c r="D292" s="129" t="s">
        <v>587</v>
      </c>
      <c r="H292" s="133" t="s">
        <v>582</v>
      </c>
    </row>
    <row r="293" spans="1:15" hidden="1">
      <c r="A293" s="138" t="s">
        <v>1413</v>
      </c>
      <c r="B293" s="133" t="s">
        <v>1414</v>
      </c>
      <c r="C293" s="133" t="s">
        <v>426</v>
      </c>
      <c r="D293" s="129" t="s">
        <v>587</v>
      </c>
      <c r="H293" s="133" t="s">
        <v>582</v>
      </c>
    </row>
    <row r="294" spans="1:15" hidden="1">
      <c r="A294" s="138" t="s">
        <v>1415</v>
      </c>
      <c r="B294" s="133" t="s">
        <v>1416</v>
      </c>
      <c r="C294" s="133" t="s">
        <v>426</v>
      </c>
      <c r="D294" s="129" t="s">
        <v>587</v>
      </c>
      <c r="H294" s="133" t="s">
        <v>582</v>
      </c>
    </row>
    <row r="295" spans="1:15" hidden="1">
      <c r="A295" s="138" t="s">
        <v>1417</v>
      </c>
      <c r="B295" s="133" t="s">
        <v>1419</v>
      </c>
      <c r="C295" s="133" t="s">
        <v>426</v>
      </c>
      <c r="D295" s="129" t="s">
        <v>587</v>
      </c>
      <c r="H295" s="133" t="s">
        <v>582</v>
      </c>
      <c r="I295" s="133"/>
      <c r="J295" s="133"/>
      <c r="K295" s="133"/>
    </row>
    <row r="296" spans="1:15" hidden="1">
      <c r="A296" s="138" t="s">
        <v>1418</v>
      </c>
      <c r="B296" s="133" t="s">
        <v>1420</v>
      </c>
      <c r="C296" s="133" t="s">
        <v>426</v>
      </c>
      <c r="D296" s="129" t="s">
        <v>587</v>
      </c>
      <c r="H296" s="133" t="s">
        <v>582</v>
      </c>
      <c r="I296" s="133"/>
      <c r="J296" s="133"/>
      <c r="K296" s="133"/>
    </row>
    <row r="297" spans="1:15" hidden="1">
      <c r="A297" s="138" t="s">
        <v>1430</v>
      </c>
      <c r="B297" s="133" t="s">
        <v>1429</v>
      </c>
      <c r="C297" s="133" t="s">
        <v>426</v>
      </c>
      <c r="D297" s="129" t="s">
        <v>587</v>
      </c>
      <c r="H297" s="133" t="s">
        <v>582</v>
      </c>
      <c r="I297" s="133"/>
      <c r="J297" s="133"/>
      <c r="K297" s="133"/>
    </row>
    <row r="298" spans="1:15" hidden="1">
      <c r="A298" s="138" t="s">
        <v>1431</v>
      </c>
      <c r="B298" s="133" t="s">
        <v>1432</v>
      </c>
      <c r="C298" s="133" t="s">
        <v>426</v>
      </c>
      <c r="D298" s="129" t="s">
        <v>587</v>
      </c>
      <c r="H298" s="133" t="s">
        <v>582</v>
      </c>
      <c r="I298" s="133"/>
      <c r="J298" s="133"/>
      <c r="K298" s="133"/>
    </row>
    <row r="299" spans="1:15" hidden="1">
      <c r="A299" s="138" t="s">
        <v>1538</v>
      </c>
      <c r="B299" s="133" t="s">
        <v>1433</v>
      </c>
      <c r="C299" s="133" t="s">
        <v>426</v>
      </c>
      <c r="D299" s="129" t="s">
        <v>587</v>
      </c>
      <c r="H299" s="133" t="s">
        <v>582</v>
      </c>
      <c r="I299" s="133"/>
      <c r="J299" s="133"/>
      <c r="K299" s="133"/>
    </row>
    <row r="300" spans="1:15" hidden="1">
      <c r="A300" s="138" t="s">
        <v>1441</v>
      </c>
      <c r="B300" s="133" t="s">
        <v>1442</v>
      </c>
      <c r="C300" s="133" t="s">
        <v>426</v>
      </c>
      <c r="D300" s="129" t="s">
        <v>587</v>
      </c>
      <c r="H300" s="133" t="s">
        <v>582</v>
      </c>
      <c r="I300" s="133"/>
      <c r="J300" s="133"/>
      <c r="K300" s="133"/>
    </row>
    <row r="301" spans="1:15" hidden="1">
      <c r="A301" s="138" t="s">
        <v>1445</v>
      </c>
      <c r="B301" s="133" t="s">
        <v>1446</v>
      </c>
      <c r="C301" s="133" t="s">
        <v>426</v>
      </c>
      <c r="D301" s="129" t="s">
        <v>587</v>
      </c>
      <c r="H301" s="133" t="s">
        <v>582</v>
      </c>
      <c r="I301" s="133"/>
      <c r="J301" s="133"/>
      <c r="K301" s="133"/>
    </row>
    <row r="302" spans="1:15" hidden="1">
      <c r="A302" s="285" t="s">
        <v>1539</v>
      </c>
      <c r="B302" s="133" t="s">
        <v>1542</v>
      </c>
      <c r="C302" s="133" t="s">
        <v>426</v>
      </c>
      <c r="D302" s="129" t="s">
        <v>587</v>
      </c>
      <c r="H302" s="133" t="s">
        <v>582</v>
      </c>
      <c r="I302" s="133"/>
      <c r="J302" s="133"/>
      <c r="K302" s="133"/>
      <c r="L302" s="133"/>
      <c r="M302" s="133"/>
      <c r="N302" s="133"/>
      <c r="O302" s="133"/>
    </row>
    <row r="303" spans="1:15" hidden="1">
      <c r="A303" s="285" t="s">
        <v>1541</v>
      </c>
      <c r="B303" s="133" t="s">
        <v>1543</v>
      </c>
      <c r="C303" s="133" t="s">
        <v>426</v>
      </c>
      <c r="D303" s="129" t="s">
        <v>587</v>
      </c>
      <c r="H303" s="133" t="s">
        <v>582</v>
      </c>
      <c r="I303" s="133"/>
      <c r="J303" s="133"/>
      <c r="K303" s="133"/>
      <c r="L303" s="133"/>
      <c r="M303" s="133"/>
      <c r="N303" s="133"/>
      <c r="O303" s="133"/>
    </row>
    <row r="304" spans="1:15" hidden="1">
      <c r="A304" s="285" t="s">
        <v>1540</v>
      </c>
      <c r="B304" s="133" t="s">
        <v>1544</v>
      </c>
      <c r="C304" s="133" t="s">
        <v>426</v>
      </c>
      <c r="D304" s="129" t="s">
        <v>587</v>
      </c>
      <c r="H304" s="133" t="s">
        <v>582</v>
      </c>
      <c r="I304" s="133"/>
      <c r="J304" s="133"/>
      <c r="K304" s="133"/>
      <c r="L304" s="133"/>
      <c r="M304" s="133"/>
      <c r="N304" s="133"/>
      <c r="O304" s="133"/>
    </row>
    <row r="305" spans="1:17" hidden="1">
      <c r="A305" s="138" t="s">
        <v>1546</v>
      </c>
      <c r="B305" s="133" t="s">
        <v>1545</v>
      </c>
      <c r="C305" s="133" t="s">
        <v>426</v>
      </c>
      <c r="D305" s="133" t="s">
        <v>586</v>
      </c>
      <c r="H305" s="133" t="s">
        <v>582</v>
      </c>
      <c r="I305" s="133"/>
      <c r="J305" s="133"/>
      <c r="K305" s="133"/>
      <c r="L305" s="133"/>
      <c r="M305" s="133"/>
      <c r="N305" s="133"/>
      <c r="O305" s="133"/>
    </row>
    <row r="306" spans="1:17" hidden="1">
      <c r="A306" s="138" t="s">
        <v>1547</v>
      </c>
      <c r="B306" s="133" t="s">
        <v>1548</v>
      </c>
      <c r="C306" s="133" t="s">
        <v>426</v>
      </c>
      <c r="D306" s="129" t="s">
        <v>587</v>
      </c>
      <c r="H306" s="133" t="s">
        <v>582</v>
      </c>
      <c r="I306" s="133"/>
      <c r="J306" s="133"/>
      <c r="K306" s="133"/>
      <c r="L306" s="133"/>
      <c r="M306" s="133"/>
      <c r="N306" s="133"/>
      <c r="O306" s="133"/>
      <c r="P306" s="133"/>
      <c r="Q306" s="133"/>
    </row>
    <row r="307" spans="1:17" hidden="1">
      <c r="A307" s="138" t="s">
        <v>1550</v>
      </c>
      <c r="B307" s="133" t="s">
        <v>1551</v>
      </c>
      <c r="C307" s="133" t="s">
        <v>426</v>
      </c>
      <c r="D307" s="129" t="s">
        <v>587</v>
      </c>
      <c r="H307" s="133" t="s">
        <v>582</v>
      </c>
      <c r="I307" s="133"/>
      <c r="J307" s="133"/>
      <c r="K307" s="133"/>
      <c r="L307" s="133"/>
      <c r="M307" s="133"/>
      <c r="N307" s="133"/>
      <c r="O307" s="133"/>
    </row>
    <row r="308" spans="1:17" hidden="1">
      <c r="A308" s="138" t="s">
        <v>1566</v>
      </c>
      <c r="B308" s="133" t="s">
        <v>1565</v>
      </c>
      <c r="C308" s="133" t="s">
        <v>426</v>
      </c>
      <c r="D308" s="129" t="s">
        <v>587</v>
      </c>
      <c r="H308" s="133" t="s">
        <v>582</v>
      </c>
      <c r="I308" s="133"/>
      <c r="J308" s="133"/>
      <c r="K308" s="133"/>
      <c r="L308" s="133"/>
      <c r="M308" s="133"/>
      <c r="N308" s="133"/>
      <c r="O308" s="133"/>
    </row>
    <row r="309" spans="1:17" hidden="1">
      <c r="A309" s="138" t="s">
        <v>1573</v>
      </c>
      <c r="B309" s="133" t="s">
        <v>1574</v>
      </c>
      <c r="C309" s="133" t="s">
        <v>426</v>
      </c>
      <c r="D309" s="129" t="s">
        <v>587</v>
      </c>
      <c r="H309" s="133" t="s">
        <v>582</v>
      </c>
      <c r="I309" s="133"/>
      <c r="J309" s="133"/>
      <c r="K309" s="133"/>
      <c r="L309" s="133"/>
      <c r="M309" s="133"/>
      <c r="N309" s="133"/>
      <c r="O309" s="133"/>
    </row>
    <row r="310" spans="1:17" hidden="1">
      <c r="A310" s="138" t="s">
        <v>1568</v>
      </c>
      <c r="B310" s="133" t="s">
        <v>1575</v>
      </c>
      <c r="C310" s="133" t="s">
        <v>426</v>
      </c>
      <c r="D310" s="129" t="s">
        <v>587</v>
      </c>
      <c r="H310" s="133" t="s">
        <v>582</v>
      </c>
    </row>
    <row r="311" spans="1:17" hidden="1">
      <c r="A311" s="138" t="s">
        <v>1567</v>
      </c>
      <c r="B311" s="133" t="s">
        <v>1576</v>
      </c>
      <c r="C311" s="133" t="s">
        <v>426</v>
      </c>
      <c r="D311" s="129" t="s">
        <v>587</v>
      </c>
      <c r="H311" s="133" t="s">
        <v>582</v>
      </c>
    </row>
    <row r="312" spans="1:17" hidden="1">
      <c r="A312" s="138" t="s">
        <v>1572</v>
      </c>
      <c r="B312" s="133" t="s">
        <v>1577</v>
      </c>
      <c r="C312" s="133" t="s">
        <v>426</v>
      </c>
      <c r="D312" s="129" t="s">
        <v>587</v>
      </c>
      <c r="H312" s="133" t="s">
        <v>582</v>
      </c>
    </row>
    <row r="313" spans="1:17" hidden="1">
      <c r="A313" s="138" t="s">
        <v>1570</v>
      </c>
      <c r="B313" s="133" t="s">
        <v>1578</v>
      </c>
      <c r="C313" s="133" t="s">
        <v>426</v>
      </c>
      <c r="D313" s="129" t="s">
        <v>587</v>
      </c>
      <c r="H313" s="133" t="s">
        <v>582</v>
      </c>
    </row>
    <row r="314" spans="1:17" hidden="1">
      <c r="A314" s="138" t="s">
        <v>1571</v>
      </c>
      <c r="B314" s="133" t="s">
        <v>1579</v>
      </c>
      <c r="C314" s="133" t="s">
        <v>426</v>
      </c>
      <c r="D314" s="129" t="s">
        <v>587</v>
      </c>
      <c r="H314" s="133" t="s">
        <v>582</v>
      </c>
    </row>
    <row r="315" spans="1:17" hidden="1">
      <c r="A315" s="138" t="s">
        <v>1569</v>
      </c>
      <c r="B315" s="133" t="s">
        <v>1580</v>
      </c>
      <c r="C315" s="133" t="s">
        <v>426</v>
      </c>
      <c r="D315" s="129" t="s">
        <v>587</v>
      </c>
      <c r="H315" s="133" t="s">
        <v>582</v>
      </c>
    </row>
    <row r="316" spans="1:17" hidden="1">
      <c r="A316" s="138" t="s">
        <v>1594</v>
      </c>
      <c r="B316" s="133" t="s">
        <v>1916</v>
      </c>
      <c r="C316" s="133" t="s">
        <v>426</v>
      </c>
      <c r="D316" s="133" t="s">
        <v>584</v>
      </c>
      <c r="H316" s="133" t="s">
        <v>582</v>
      </c>
    </row>
    <row r="317" spans="1:17" hidden="1">
      <c r="A317" s="138" t="s">
        <v>1595</v>
      </c>
      <c r="B317" s="133" t="s">
        <v>1917</v>
      </c>
      <c r="C317" s="133" t="s">
        <v>426</v>
      </c>
      <c r="D317" s="133" t="s">
        <v>584</v>
      </c>
      <c r="H317" s="133" t="s">
        <v>582</v>
      </c>
    </row>
    <row r="318" spans="1:17" hidden="1">
      <c r="A318" s="138" t="s">
        <v>1596</v>
      </c>
      <c r="B318" s="133" t="s">
        <v>1918</v>
      </c>
      <c r="C318" s="133" t="s">
        <v>426</v>
      </c>
      <c r="D318" s="133" t="s">
        <v>584</v>
      </c>
      <c r="H318" s="133" t="s">
        <v>582</v>
      </c>
    </row>
    <row r="319" spans="1:17" hidden="1">
      <c r="A319" s="138" t="s">
        <v>1597</v>
      </c>
      <c r="B319" s="133" t="s">
        <v>1919</v>
      </c>
      <c r="C319" s="133" t="s">
        <v>426</v>
      </c>
      <c r="D319" s="133" t="s">
        <v>584</v>
      </c>
      <c r="H319" s="133" t="s">
        <v>582</v>
      </c>
    </row>
    <row r="320" spans="1:17" hidden="1">
      <c r="A320" s="138" t="s">
        <v>1549</v>
      </c>
      <c r="B320" s="133" t="s">
        <v>1939</v>
      </c>
      <c r="C320" s="133" t="s">
        <v>426</v>
      </c>
      <c r="D320" s="129" t="s">
        <v>587</v>
      </c>
      <c r="H320" s="133" t="s">
        <v>582</v>
      </c>
    </row>
    <row r="321" spans="1:9" hidden="1">
      <c r="A321" s="138" t="s">
        <v>1599</v>
      </c>
      <c r="B321" s="133" t="s">
        <v>1601</v>
      </c>
      <c r="C321" s="133" t="s">
        <v>426</v>
      </c>
      <c r="D321" s="133" t="s">
        <v>588</v>
      </c>
      <c r="H321" s="133" t="s">
        <v>582</v>
      </c>
    </row>
    <row r="322" spans="1:9" hidden="1">
      <c r="A322" s="138" t="s">
        <v>1600</v>
      </c>
      <c r="B322" s="138" t="s">
        <v>1602</v>
      </c>
      <c r="C322" s="138" t="s">
        <v>426</v>
      </c>
      <c r="D322" s="138" t="s">
        <v>1131</v>
      </c>
      <c r="E322" s="138"/>
      <c r="F322" s="286"/>
      <c r="G322" s="138"/>
      <c r="H322" s="138" t="s">
        <v>582</v>
      </c>
      <c r="I322" s="133"/>
    </row>
    <row r="323" spans="1:9" hidden="1">
      <c r="A323" s="138" t="s">
        <v>1646</v>
      </c>
      <c r="B323" s="133" t="s">
        <v>1651</v>
      </c>
      <c r="C323" s="133" t="s">
        <v>426</v>
      </c>
      <c r="D323" s="129" t="s">
        <v>587</v>
      </c>
      <c r="H323" s="133" t="s">
        <v>582</v>
      </c>
      <c r="I323" s="133"/>
    </row>
    <row r="324" spans="1:9" hidden="1">
      <c r="A324" s="138" t="s">
        <v>1647</v>
      </c>
      <c r="B324" s="133" t="s">
        <v>1652</v>
      </c>
      <c r="C324" s="133" t="s">
        <v>426</v>
      </c>
      <c r="D324" s="133" t="s">
        <v>586</v>
      </c>
      <c r="H324" s="133" t="s">
        <v>582</v>
      </c>
      <c r="I324" s="133"/>
    </row>
    <row r="325" spans="1:9" hidden="1">
      <c r="A325" s="138" t="s">
        <v>1648</v>
      </c>
      <c r="B325" s="133" t="s">
        <v>1653</v>
      </c>
      <c r="C325" s="133" t="s">
        <v>426</v>
      </c>
      <c r="D325" s="133" t="s">
        <v>586</v>
      </c>
      <c r="H325" s="133" t="s">
        <v>582</v>
      </c>
      <c r="I325" s="133"/>
    </row>
    <row r="326" spans="1:9" hidden="1">
      <c r="A326" s="138" t="s">
        <v>1649</v>
      </c>
      <c r="B326" s="133" t="s">
        <v>1654</v>
      </c>
      <c r="C326" s="133" t="s">
        <v>426</v>
      </c>
      <c r="D326" s="129" t="s">
        <v>587</v>
      </c>
      <c r="H326" s="133" t="s">
        <v>582</v>
      </c>
      <c r="I326" s="133"/>
    </row>
    <row r="327" spans="1:9" hidden="1">
      <c r="A327" s="138" t="s">
        <v>1650</v>
      </c>
      <c r="B327" s="133" t="s">
        <v>1655</v>
      </c>
      <c r="C327" s="133" t="s">
        <v>426</v>
      </c>
      <c r="D327" s="129" t="s">
        <v>587</v>
      </c>
      <c r="H327" s="133" t="s">
        <v>582</v>
      </c>
      <c r="I327" s="133"/>
    </row>
    <row r="328" spans="1:9" hidden="1">
      <c r="A328" s="138" t="s">
        <v>1870</v>
      </c>
      <c r="B328" s="133" t="s">
        <v>1670</v>
      </c>
      <c r="C328" s="133" t="s">
        <v>426</v>
      </c>
      <c r="D328" s="129" t="s">
        <v>587</v>
      </c>
      <c r="H328" s="133" t="s">
        <v>582</v>
      </c>
      <c r="I328" s="133"/>
    </row>
    <row r="329" spans="1:9" hidden="1">
      <c r="A329" s="138" t="s">
        <v>1871</v>
      </c>
      <c r="B329" s="133" t="s">
        <v>1671</v>
      </c>
      <c r="C329" s="133" t="s">
        <v>426</v>
      </c>
      <c r="D329" s="129" t="s">
        <v>587</v>
      </c>
      <c r="H329" s="133" t="s">
        <v>582</v>
      </c>
      <c r="I329" s="133"/>
    </row>
    <row r="330" spans="1:9" hidden="1">
      <c r="A330" s="138" t="s">
        <v>1872</v>
      </c>
      <c r="B330" s="133" t="s">
        <v>1672</v>
      </c>
      <c r="C330" s="133" t="s">
        <v>426</v>
      </c>
      <c r="D330" s="129" t="s">
        <v>587</v>
      </c>
      <c r="H330" s="133" t="s">
        <v>582</v>
      </c>
      <c r="I330" s="133"/>
    </row>
    <row r="331" spans="1:9" hidden="1">
      <c r="A331" s="138" t="s">
        <v>1873</v>
      </c>
      <c r="B331" s="133" t="s">
        <v>1673</v>
      </c>
      <c r="C331" s="133" t="s">
        <v>426</v>
      </c>
      <c r="D331" s="129" t="s">
        <v>587</v>
      </c>
      <c r="H331" s="133" t="s">
        <v>582</v>
      </c>
      <c r="I331" s="133"/>
    </row>
    <row r="332" spans="1:9" hidden="1">
      <c r="A332" s="138" t="s">
        <v>1874</v>
      </c>
      <c r="B332" s="133" t="s">
        <v>1674</v>
      </c>
      <c r="C332" s="133" t="s">
        <v>426</v>
      </c>
      <c r="D332" s="129" t="s">
        <v>587</v>
      </c>
      <c r="H332" s="133" t="s">
        <v>582</v>
      </c>
      <c r="I332" s="133"/>
    </row>
    <row r="333" spans="1:9" hidden="1">
      <c r="A333" s="138" t="s">
        <v>1875</v>
      </c>
      <c r="B333" s="133" t="s">
        <v>1675</v>
      </c>
      <c r="C333" s="133" t="s">
        <v>426</v>
      </c>
      <c r="D333" s="129" t="s">
        <v>587</v>
      </c>
      <c r="H333" s="133" t="s">
        <v>582</v>
      </c>
      <c r="I333" s="133"/>
    </row>
    <row r="334" spans="1:9" hidden="1">
      <c r="A334" s="138" t="s">
        <v>1876</v>
      </c>
      <c r="B334" s="133" t="s">
        <v>1676</v>
      </c>
      <c r="C334" s="133" t="s">
        <v>426</v>
      </c>
      <c r="D334" s="129" t="s">
        <v>587</v>
      </c>
      <c r="H334" s="133" t="s">
        <v>582</v>
      </c>
      <c r="I334" s="133"/>
    </row>
    <row r="335" spans="1:9" hidden="1">
      <c r="A335" s="138" t="s">
        <v>1877</v>
      </c>
      <c r="B335" s="133" t="s">
        <v>1677</v>
      </c>
      <c r="C335" s="133" t="s">
        <v>426</v>
      </c>
      <c r="D335" s="129" t="s">
        <v>587</v>
      </c>
      <c r="H335" s="133" t="s">
        <v>582</v>
      </c>
      <c r="I335" s="133"/>
    </row>
    <row r="336" spans="1:9" hidden="1">
      <c r="A336" s="138" t="s">
        <v>1878</v>
      </c>
      <c r="B336" s="133" t="s">
        <v>1678</v>
      </c>
      <c r="C336" s="133" t="s">
        <v>426</v>
      </c>
      <c r="D336" s="129" t="s">
        <v>587</v>
      </c>
      <c r="H336" s="133" t="s">
        <v>582</v>
      </c>
      <c r="I336" s="133"/>
    </row>
    <row r="337" spans="1:9" s="133" customFormat="1" hidden="1">
      <c r="A337" s="138" t="s">
        <v>1879</v>
      </c>
      <c r="B337" s="133" t="s">
        <v>1679</v>
      </c>
      <c r="C337" s="133" t="s">
        <v>426</v>
      </c>
      <c r="D337" s="129" t="s">
        <v>587</v>
      </c>
      <c r="F337" s="88"/>
      <c r="H337" s="133" t="s">
        <v>582</v>
      </c>
    </row>
    <row r="338" spans="1:9" hidden="1">
      <c r="A338" s="138" t="s">
        <v>1880</v>
      </c>
      <c r="B338" s="133" t="s">
        <v>1680</v>
      </c>
      <c r="C338" s="133" t="s">
        <v>426</v>
      </c>
      <c r="D338" s="129" t="s">
        <v>587</v>
      </c>
      <c r="H338" s="133" t="s">
        <v>582</v>
      </c>
      <c r="I338" s="133"/>
    </row>
    <row r="339" spans="1:9" hidden="1">
      <c r="A339" s="138" t="s">
        <v>1881</v>
      </c>
      <c r="B339" s="133" t="s">
        <v>1681</v>
      </c>
      <c r="C339" s="133" t="s">
        <v>426</v>
      </c>
      <c r="D339" s="129" t="s">
        <v>587</v>
      </c>
      <c r="H339" s="133" t="s">
        <v>582</v>
      </c>
      <c r="I339" s="133"/>
    </row>
    <row r="340" spans="1:9" hidden="1">
      <c r="A340" s="138" t="s">
        <v>1882</v>
      </c>
      <c r="B340" s="133" t="s">
        <v>1682</v>
      </c>
      <c r="C340" s="133" t="s">
        <v>426</v>
      </c>
      <c r="D340" s="129" t="s">
        <v>587</v>
      </c>
      <c r="H340" s="133" t="s">
        <v>582</v>
      </c>
      <c r="I340" s="133"/>
    </row>
    <row r="341" spans="1:9" hidden="1">
      <c r="A341" s="138" t="s">
        <v>1742</v>
      </c>
      <c r="B341" s="133" t="s">
        <v>1748</v>
      </c>
      <c r="C341" s="133" t="s">
        <v>426</v>
      </c>
      <c r="D341" s="129" t="s">
        <v>587</v>
      </c>
      <c r="H341" s="133" t="s">
        <v>582</v>
      </c>
      <c r="I341" s="133"/>
    </row>
    <row r="342" spans="1:9" hidden="1">
      <c r="A342" s="138" t="s">
        <v>1743</v>
      </c>
      <c r="B342" s="133" t="s">
        <v>1749</v>
      </c>
      <c r="C342" s="133" t="s">
        <v>426</v>
      </c>
      <c r="D342" s="129" t="s">
        <v>587</v>
      </c>
      <c r="H342" s="133" t="s">
        <v>582</v>
      </c>
      <c r="I342" s="133"/>
    </row>
    <row r="343" spans="1:9" hidden="1">
      <c r="A343" s="138" t="s">
        <v>1744</v>
      </c>
      <c r="B343" s="133" t="s">
        <v>1750</v>
      </c>
      <c r="C343" s="133" t="s">
        <v>426</v>
      </c>
      <c r="D343" s="129" t="s">
        <v>587</v>
      </c>
      <c r="H343" s="133" t="s">
        <v>582</v>
      </c>
      <c r="I343" s="133"/>
    </row>
    <row r="344" spans="1:9" hidden="1">
      <c r="A344" s="138" t="s">
        <v>1745</v>
      </c>
      <c r="B344" s="133" t="s">
        <v>1751</v>
      </c>
      <c r="C344" s="133" t="s">
        <v>426</v>
      </c>
      <c r="D344" s="129" t="s">
        <v>587</v>
      </c>
      <c r="H344" s="133" t="s">
        <v>582</v>
      </c>
      <c r="I344" s="133"/>
    </row>
    <row r="345" spans="1:9" hidden="1">
      <c r="A345" s="138" t="s">
        <v>1746</v>
      </c>
      <c r="B345" s="133" t="s">
        <v>1752</v>
      </c>
      <c r="C345" s="133" t="s">
        <v>426</v>
      </c>
      <c r="D345" s="129" t="s">
        <v>587</v>
      </c>
      <c r="H345" s="133" t="s">
        <v>582</v>
      </c>
      <c r="I345" s="133"/>
    </row>
    <row r="346" spans="1:9" hidden="1">
      <c r="A346" s="138" t="s">
        <v>1747</v>
      </c>
      <c r="B346" s="133" t="s">
        <v>1753</v>
      </c>
      <c r="C346" s="133" t="s">
        <v>426</v>
      </c>
      <c r="D346" s="129" t="s">
        <v>587</v>
      </c>
      <c r="H346" s="133" t="s">
        <v>582</v>
      </c>
      <c r="I346" s="133"/>
    </row>
    <row r="347" spans="1:9" hidden="1">
      <c r="A347" s="138" t="s">
        <v>1739</v>
      </c>
      <c r="B347" s="133" t="s">
        <v>1754</v>
      </c>
      <c r="C347" s="133" t="s">
        <v>426</v>
      </c>
      <c r="D347" s="129" t="s">
        <v>587</v>
      </c>
      <c r="H347" s="133" t="s">
        <v>582</v>
      </c>
      <c r="I347" s="133"/>
    </row>
    <row r="348" spans="1:9" hidden="1">
      <c r="A348" s="138" t="s">
        <v>1740</v>
      </c>
      <c r="B348" s="133" t="s">
        <v>1755</v>
      </c>
      <c r="C348" s="133" t="s">
        <v>426</v>
      </c>
      <c r="D348" s="129" t="s">
        <v>587</v>
      </c>
      <c r="H348" s="133" t="s">
        <v>582</v>
      </c>
      <c r="I348" s="133"/>
    </row>
    <row r="349" spans="1:9" hidden="1">
      <c r="A349" s="138" t="s">
        <v>1741</v>
      </c>
      <c r="B349" s="133" t="s">
        <v>1756</v>
      </c>
      <c r="C349" s="133" t="s">
        <v>426</v>
      </c>
      <c r="D349" s="129" t="s">
        <v>587</v>
      </c>
      <c r="H349" s="133" t="s">
        <v>582</v>
      </c>
      <c r="I349" s="133"/>
    </row>
    <row r="350" spans="1:9">
      <c r="A350" s="138" t="s">
        <v>1759</v>
      </c>
      <c r="B350" s="133" t="s">
        <v>1760</v>
      </c>
      <c r="C350" s="129" t="s">
        <v>426</v>
      </c>
      <c r="D350" s="133" t="s">
        <v>583</v>
      </c>
      <c r="E350" s="129" t="s">
        <v>24</v>
      </c>
      <c r="F350" s="105" t="s">
        <v>8306</v>
      </c>
      <c r="H350" s="133" t="s">
        <v>582</v>
      </c>
      <c r="I350" s="133"/>
    </row>
    <row r="351" spans="1:9" hidden="1">
      <c r="A351" s="138" t="s">
        <v>1803</v>
      </c>
      <c r="B351" s="133" t="s">
        <v>1804</v>
      </c>
      <c r="C351" s="133" t="s">
        <v>426</v>
      </c>
      <c r="D351" s="133" t="s">
        <v>588</v>
      </c>
      <c r="H351" s="133" t="s">
        <v>582</v>
      </c>
      <c r="I351" s="133"/>
    </row>
    <row r="352" spans="1:9" hidden="1">
      <c r="A352" s="138" t="s">
        <v>1805</v>
      </c>
      <c r="B352" s="133" t="s">
        <v>1807</v>
      </c>
      <c r="C352" s="133" t="s">
        <v>426</v>
      </c>
      <c r="D352" s="133" t="s">
        <v>586</v>
      </c>
      <c r="H352" s="133" t="s">
        <v>582</v>
      </c>
      <c r="I352" s="133"/>
    </row>
    <row r="353" spans="1:17" hidden="1">
      <c r="A353" s="138" t="s">
        <v>1806</v>
      </c>
      <c r="B353" s="133" t="s">
        <v>1808</v>
      </c>
      <c r="C353" s="133" t="s">
        <v>426</v>
      </c>
      <c r="D353" s="133" t="s">
        <v>586</v>
      </c>
      <c r="H353" s="133" t="s">
        <v>582</v>
      </c>
      <c r="I353" s="133"/>
    </row>
    <row r="354" spans="1:17" hidden="1">
      <c r="A354" s="138" t="s">
        <v>1809</v>
      </c>
      <c r="B354" s="133" t="s">
        <v>1811</v>
      </c>
      <c r="C354" s="133" t="s">
        <v>426</v>
      </c>
      <c r="D354" s="129" t="s">
        <v>587</v>
      </c>
      <c r="H354" s="133" t="s">
        <v>582</v>
      </c>
      <c r="I354" s="133"/>
      <c r="J354" s="133"/>
      <c r="K354" s="133"/>
      <c r="L354" s="133"/>
      <c r="M354" s="133"/>
      <c r="N354" s="133"/>
      <c r="O354" s="133"/>
      <c r="P354" s="133"/>
      <c r="Q354" s="133"/>
    </row>
    <row r="355" spans="1:17" s="133" customFormat="1" hidden="1">
      <c r="A355" s="138" t="s">
        <v>1810</v>
      </c>
      <c r="B355" s="133" t="s">
        <v>1812</v>
      </c>
      <c r="C355" s="133" t="s">
        <v>426</v>
      </c>
      <c r="D355" s="129" t="s">
        <v>587</v>
      </c>
      <c r="F355" s="88"/>
      <c r="H355" s="133" t="s">
        <v>582</v>
      </c>
    </row>
    <row r="356" spans="1:17" hidden="1">
      <c r="A356" s="138" t="s">
        <v>1815</v>
      </c>
      <c r="B356" s="133" t="s">
        <v>1816</v>
      </c>
      <c r="C356" s="133" t="s">
        <v>426</v>
      </c>
      <c r="D356" s="129" t="s">
        <v>587</v>
      </c>
      <c r="H356" s="133" t="s">
        <v>582</v>
      </c>
      <c r="I356" s="133"/>
      <c r="J356" s="133"/>
      <c r="K356" s="133"/>
      <c r="L356" s="133"/>
      <c r="M356" s="133"/>
      <c r="N356" s="133"/>
      <c r="O356" s="133"/>
      <c r="P356" s="133"/>
      <c r="Q356" s="133"/>
    </row>
    <row r="357" spans="1:17">
      <c r="A357" s="138" t="s">
        <v>1854</v>
      </c>
      <c r="B357" s="133" t="s">
        <v>1883</v>
      </c>
      <c r="C357" s="133" t="s">
        <v>426</v>
      </c>
      <c r="D357" s="133" t="s">
        <v>583</v>
      </c>
      <c r="E357" s="133" t="s">
        <v>24</v>
      </c>
      <c r="F357" s="105" t="s">
        <v>8307</v>
      </c>
      <c r="H357" s="133" t="s">
        <v>582</v>
      </c>
      <c r="I357" s="133"/>
    </row>
    <row r="358" spans="1:17">
      <c r="A358" s="138" t="s">
        <v>1888</v>
      </c>
      <c r="B358" s="133" t="s">
        <v>1892</v>
      </c>
      <c r="C358" s="133" t="s">
        <v>426</v>
      </c>
      <c r="D358" s="133" t="s">
        <v>583</v>
      </c>
      <c r="E358" s="133" t="s">
        <v>381</v>
      </c>
      <c r="F358" s="105" t="s">
        <v>1922</v>
      </c>
      <c r="H358" s="133" t="s">
        <v>582</v>
      </c>
      <c r="I358" s="133"/>
    </row>
    <row r="359" spans="1:17">
      <c r="A359" s="138" t="s">
        <v>1889</v>
      </c>
      <c r="B359" s="133" t="s">
        <v>1893</v>
      </c>
      <c r="C359" s="133" t="s">
        <v>426</v>
      </c>
      <c r="D359" s="133" t="s">
        <v>583</v>
      </c>
      <c r="E359" s="133" t="s">
        <v>381</v>
      </c>
      <c r="F359" s="105" t="s">
        <v>1922</v>
      </c>
      <c r="H359" s="133" t="s">
        <v>582</v>
      </c>
      <c r="I359" s="133"/>
    </row>
    <row r="360" spans="1:17">
      <c r="A360" s="138" t="s">
        <v>1890</v>
      </c>
      <c r="B360" s="133" t="s">
        <v>1894</v>
      </c>
      <c r="C360" s="133" t="s">
        <v>426</v>
      </c>
      <c r="D360" s="133" t="s">
        <v>583</v>
      </c>
      <c r="E360" s="133" t="s">
        <v>381</v>
      </c>
      <c r="F360" s="105" t="s">
        <v>1922</v>
      </c>
      <c r="H360" s="133" t="s">
        <v>582</v>
      </c>
      <c r="I360" s="133"/>
    </row>
    <row r="361" spans="1:17">
      <c r="A361" s="138" t="s">
        <v>1891</v>
      </c>
      <c r="B361" s="133" t="s">
        <v>1895</v>
      </c>
      <c r="C361" s="133" t="s">
        <v>426</v>
      </c>
      <c r="D361" s="133" t="s">
        <v>583</v>
      </c>
      <c r="E361" s="133" t="s">
        <v>381</v>
      </c>
      <c r="F361" s="105" t="s">
        <v>1922</v>
      </c>
      <c r="H361" s="133" t="s">
        <v>582</v>
      </c>
      <c r="I361" s="133"/>
    </row>
    <row r="362" spans="1:17" hidden="1">
      <c r="A362" s="138" t="s">
        <v>1899</v>
      </c>
      <c r="B362" s="133" t="s">
        <v>1898</v>
      </c>
      <c r="C362" s="133" t="s">
        <v>426</v>
      </c>
      <c r="D362" s="129" t="s">
        <v>587</v>
      </c>
      <c r="H362" s="133" t="s">
        <v>582</v>
      </c>
      <c r="I362" s="133"/>
    </row>
    <row r="363" spans="1:17" hidden="1">
      <c r="A363" s="138" t="s">
        <v>1900</v>
      </c>
      <c r="B363" s="133" t="s">
        <v>1901</v>
      </c>
      <c r="C363" s="133" t="s">
        <v>426</v>
      </c>
      <c r="D363" s="129" t="s">
        <v>587</v>
      </c>
      <c r="H363" s="133" t="s">
        <v>582</v>
      </c>
      <c r="I363" s="133"/>
    </row>
    <row r="364" spans="1:17" hidden="1">
      <c r="A364" s="138" t="s">
        <v>1906</v>
      </c>
      <c r="B364" s="133" t="s">
        <v>1907</v>
      </c>
      <c r="C364" s="133" t="s">
        <v>426</v>
      </c>
      <c r="D364" s="129" t="s">
        <v>587</v>
      </c>
      <c r="H364" s="133" t="s">
        <v>582</v>
      </c>
      <c r="I364" s="133"/>
    </row>
    <row r="365" spans="1:17">
      <c r="A365" s="138" t="s">
        <v>2397</v>
      </c>
      <c r="B365" s="133" t="s">
        <v>1945</v>
      </c>
      <c r="C365" s="133" t="s">
        <v>426</v>
      </c>
      <c r="D365" s="133" t="s">
        <v>583</v>
      </c>
      <c r="E365" s="133" t="s">
        <v>381</v>
      </c>
      <c r="F365" s="105" t="s">
        <v>1922</v>
      </c>
      <c r="H365" s="133" t="s">
        <v>582</v>
      </c>
      <c r="I365" s="133"/>
    </row>
    <row r="366" spans="1:17">
      <c r="A366" s="138" t="s">
        <v>2398</v>
      </c>
      <c r="B366" s="133" t="s">
        <v>1946</v>
      </c>
      <c r="C366" s="133" t="s">
        <v>426</v>
      </c>
      <c r="D366" s="133" t="s">
        <v>583</v>
      </c>
      <c r="E366" s="133" t="s">
        <v>381</v>
      </c>
      <c r="F366" s="105" t="s">
        <v>1922</v>
      </c>
      <c r="H366" s="133" t="s">
        <v>582</v>
      </c>
      <c r="I366" s="133"/>
    </row>
    <row r="367" spans="1:17">
      <c r="A367" s="138" t="s">
        <v>1944</v>
      </c>
      <c r="B367" s="133" t="s">
        <v>1947</v>
      </c>
      <c r="C367" s="133" t="s">
        <v>426</v>
      </c>
      <c r="D367" s="133" t="s">
        <v>583</v>
      </c>
      <c r="E367" s="133" t="s">
        <v>381</v>
      </c>
      <c r="F367" s="105" t="s">
        <v>1922</v>
      </c>
      <c r="H367" s="133" t="s">
        <v>582</v>
      </c>
      <c r="I367" s="133"/>
    </row>
    <row r="368" spans="1:17">
      <c r="A368" s="138" t="s">
        <v>2399</v>
      </c>
      <c r="B368" s="133" t="s">
        <v>1948</v>
      </c>
      <c r="C368" s="133" t="s">
        <v>426</v>
      </c>
      <c r="D368" s="133" t="s">
        <v>583</v>
      </c>
      <c r="E368" s="133" t="s">
        <v>381</v>
      </c>
      <c r="F368" s="105" t="s">
        <v>1922</v>
      </c>
      <c r="H368" s="133" t="s">
        <v>582</v>
      </c>
      <c r="I368" s="133"/>
      <c r="J368" s="133"/>
      <c r="L368" s="133"/>
    </row>
    <row r="369" spans="1:12" hidden="1">
      <c r="A369" s="138" t="s">
        <v>2354</v>
      </c>
      <c r="B369" s="133" t="s">
        <v>1978</v>
      </c>
      <c r="C369" s="133" t="s">
        <v>426</v>
      </c>
      <c r="D369" s="133" t="s">
        <v>588</v>
      </c>
      <c r="H369" s="133" t="s">
        <v>582</v>
      </c>
      <c r="I369" s="133"/>
      <c r="J369" s="133"/>
      <c r="L369" s="133"/>
    </row>
    <row r="370" spans="1:12" hidden="1">
      <c r="A370" s="138" t="s">
        <v>1971</v>
      </c>
      <c r="B370" s="133" t="s">
        <v>1979</v>
      </c>
      <c r="C370" s="133" t="s">
        <v>426</v>
      </c>
      <c r="D370" s="133" t="s">
        <v>586</v>
      </c>
      <c r="H370" s="133" t="s">
        <v>582</v>
      </c>
      <c r="I370" s="133"/>
      <c r="J370" s="133"/>
      <c r="L370" s="133"/>
    </row>
    <row r="371" spans="1:12" hidden="1">
      <c r="A371" s="138" t="s">
        <v>1972</v>
      </c>
      <c r="B371" s="133" t="s">
        <v>1980</v>
      </c>
      <c r="C371" s="133" t="s">
        <v>426</v>
      </c>
      <c r="D371" s="133" t="s">
        <v>586</v>
      </c>
      <c r="H371" s="133" t="s">
        <v>582</v>
      </c>
      <c r="I371" s="133"/>
      <c r="J371" s="133"/>
      <c r="L371" s="133"/>
    </row>
    <row r="372" spans="1:12" hidden="1">
      <c r="A372" s="284" t="s">
        <v>2346</v>
      </c>
      <c r="B372" s="133" t="s">
        <v>1981</v>
      </c>
      <c r="C372" s="133" t="s">
        <v>426</v>
      </c>
      <c r="D372" s="133" t="s">
        <v>586</v>
      </c>
      <c r="H372" s="133" t="s">
        <v>582</v>
      </c>
      <c r="I372" s="133"/>
      <c r="J372" s="133"/>
      <c r="L372" s="133"/>
    </row>
    <row r="373" spans="1:12" hidden="1">
      <c r="A373" s="138" t="s">
        <v>1973</v>
      </c>
      <c r="B373" s="133" t="s">
        <v>1982</v>
      </c>
      <c r="C373" s="133" t="s">
        <v>426</v>
      </c>
      <c r="D373" s="133" t="s">
        <v>586</v>
      </c>
      <c r="H373" s="133" t="s">
        <v>582</v>
      </c>
      <c r="I373" s="133"/>
      <c r="J373" s="133"/>
      <c r="L373" s="133"/>
    </row>
    <row r="374" spans="1:12" hidden="1">
      <c r="A374" s="138" t="s">
        <v>1974</v>
      </c>
      <c r="B374" s="133" t="s">
        <v>1983</v>
      </c>
      <c r="C374" s="133" t="s">
        <v>426</v>
      </c>
      <c r="D374" s="133" t="s">
        <v>586</v>
      </c>
      <c r="H374" s="133" t="s">
        <v>582</v>
      </c>
      <c r="I374" s="133"/>
      <c r="J374" s="133"/>
      <c r="L374" s="133"/>
    </row>
    <row r="375" spans="1:12" hidden="1">
      <c r="A375" s="138" t="s">
        <v>1975</v>
      </c>
      <c r="B375" s="133" t="s">
        <v>1984</v>
      </c>
      <c r="C375" s="133" t="s">
        <v>426</v>
      </c>
      <c r="D375" s="133" t="s">
        <v>586</v>
      </c>
      <c r="H375" s="133" t="s">
        <v>582</v>
      </c>
      <c r="I375" s="133"/>
      <c r="J375" s="133"/>
    </row>
    <row r="376" spans="1:12" hidden="1">
      <c r="A376" s="138" t="s">
        <v>1976</v>
      </c>
      <c r="B376" s="133" t="s">
        <v>1985</v>
      </c>
      <c r="C376" s="133" t="s">
        <v>426</v>
      </c>
      <c r="D376" s="138" t="s">
        <v>1608</v>
      </c>
      <c r="H376" s="133" t="s">
        <v>582</v>
      </c>
      <c r="I376" s="133"/>
      <c r="J376" s="133"/>
      <c r="L376" s="133"/>
    </row>
    <row r="377" spans="1:12" hidden="1">
      <c r="A377" s="138" t="s">
        <v>1977</v>
      </c>
      <c r="B377" s="133" t="s">
        <v>1986</v>
      </c>
      <c r="C377" s="133" t="s">
        <v>426</v>
      </c>
      <c r="D377" s="133" t="s">
        <v>586</v>
      </c>
      <c r="H377" s="133" t="s">
        <v>582</v>
      </c>
      <c r="I377" s="133"/>
      <c r="J377" s="133"/>
      <c r="L377" s="133"/>
    </row>
    <row r="378" spans="1:12" hidden="1">
      <c r="A378" s="138" t="s">
        <v>2355</v>
      </c>
      <c r="B378" s="133" t="s">
        <v>1987</v>
      </c>
      <c r="C378" s="133" t="s">
        <v>426</v>
      </c>
      <c r="D378" s="133" t="s">
        <v>586</v>
      </c>
      <c r="H378" s="133" t="s">
        <v>582</v>
      </c>
      <c r="I378" s="133"/>
      <c r="J378" s="133"/>
      <c r="L378" s="133"/>
    </row>
    <row r="379" spans="1:12" hidden="1">
      <c r="A379" s="138" t="s">
        <v>2358</v>
      </c>
      <c r="B379" s="133" t="s">
        <v>2357</v>
      </c>
      <c r="C379" s="133" t="s">
        <v>426</v>
      </c>
      <c r="D379" s="138" t="s">
        <v>1608</v>
      </c>
      <c r="H379" s="133" t="s">
        <v>582</v>
      </c>
      <c r="I379" s="133"/>
      <c r="J379" s="133"/>
      <c r="L379" s="133"/>
    </row>
    <row r="380" spans="1:12" hidden="1">
      <c r="A380" s="138" t="s">
        <v>2345</v>
      </c>
      <c r="B380" s="133" t="s">
        <v>2359</v>
      </c>
      <c r="C380" s="133" t="s">
        <v>426</v>
      </c>
      <c r="D380" s="129" t="s">
        <v>587</v>
      </c>
      <c r="H380" s="133" t="s">
        <v>582</v>
      </c>
      <c r="I380" s="133"/>
      <c r="J380" s="133"/>
      <c r="L380" s="133"/>
    </row>
    <row r="381" spans="1:12" hidden="1">
      <c r="A381" s="138" t="s">
        <v>2356</v>
      </c>
      <c r="B381" s="133" t="s">
        <v>2360</v>
      </c>
      <c r="C381" s="133" t="s">
        <v>426</v>
      </c>
      <c r="D381" s="133" t="s">
        <v>586</v>
      </c>
      <c r="H381" s="133" t="s">
        <v>582</v>
      </c>
      <c r="I381" s="133"/>
      <c r="J381" s="133"/>
      <c r="L381" s="133"/>
    </row>
    <row r="382" spans="1:12">
      <c r="A382" s="138" t="s">
        <v>2414</v>
      </c>
      <c r="B382" s="133" t="s">
        <v>2362</v>
      </c>
      <c r="C382" s="133" t="s">
        <v>426</v>
      </c>
      <c r="D382" s="133" t="s">
        <v>583</v>
      </c>
      <c r="E382" s="133" t="s">
        <v>381</v>
      </c>
      <c r="F382" s="105" t="s">
        <v>1922</v>
      </c>
      <c r="H382" s="133" t="s">
        <v>582</v>
      </c>
      <c r="I382" s="133"/>
      <c r="J382" s="133"/>
      <c r="L382" s="133"/>
    </row>
    <row r="383" spans="1:12" hidden="1">
      <c r="A383" s="138" t="s">
        <v>2390</v>
      </c>
      <c r="B383" s="133" t="s">
        <v>2385</v>
      </c>
      <c r="C383" s="133" t="s">
        <v>426</v>
      </c>
      <c r="D383" s="129" t="s">
        <v>587</v>
      </c>
      <c r="H383" s="133" t="s">
        <v>582</v>
      </c>
      <c r="I383" s="133"/>
      <c r="J383" s="133"/>
      <c r="L383" s="133"/>
    </row>
    <row r="384" spans="1:12" hidden="1">
      <c r="A384" s="138" t="s">
        <v>2389</v>
      </c>
      <c r="B384" s="133" t="s">
        <v>2386</v>
      </c>
      <c r="C384" s="133" t="s">
        <v>426</v>
      </c>
      <c r="D384" s="129" t="s">
        <v>587</v>
      </c>
      <c r="H384" s="133" t="s">
        <v>582</v>
      </c>
      <c r="I384" s="133"/>
      <c r="J384" s="133"/>
      <c r="L384" s="133"/>
    </row>
    <row r="385" spans="1:12" hidden="1">
      <c r="A385" s="138" t="s">
        <v>2384</v>
      </c>
      <c r="B385" s="133" t="s">
        <v>2387</v>
      </c>
      <c r="C385" s="133" t="s">
        <v>426</v>
      </c>
      <c r="D385" s="129" t="s">
        <v>587</v>
      </c>
      <c r="H385" s="133" t="s">
        <v>582</v>
      </c>
      <c r="I385" s="133"/>
      <c r="J385" s="133"/>
      <c r="L385" s="133"/>
    </row>
    <row r="386" spans="1:12" hidden="1">
      <c r="A386" s="138" t="s">
        <v>2453</v>
      </c>
      <c r="B386" s="133" t="s">
        <v>2454</v>
      </c>
      <c r="C386" s="133" t="s">
        <v>426</v>
      </c>
      <c r="D386" s="138" t="s">
        <v>1608</v>
      </c>
      <c r="H386" s="133" t="s">
        <v>582</v>
      </c>
      <c r="I386" s="133"/>
      <c r="J386" s="133"/>
      <c r="L386" s="133"/>
    </row>
    <row r="387" spans="1:12" hidden="1">
      <c r="A387" s="138" t="s">
        <v>2461</v>
      </c>
      <c r="B387" s="133" t="s">
        <v>2455</v>
      </c>
      <c r="C387" s="133" t="s">
        <v>426</v>
      </c>
      <c r="D387" s="129" t="s">
        <v>584</v>
      </c>
      <c r="H387" s="133" t="s">
        <v>582</v>
      </c>
      <c r="I387" s="133"/>
      <c r="J387" s="133"/>
      <c r="L387" s="133"/>
    </row>
    <row r="388" spans="1:12" hidden="1">
      <c r="A388" s="138" t="s">
        <v>2462</v>
      </c>
      <c r="B388" s="133" t="s">
        <v>2456</v>
      </c>
      <c r="C388" s="133" t="s">
        <v>426</v>
      </c>
      <c r="D388" s="129" t="s">
        <v>585</v>
      </c>
      <c r="H388" s="133" t="s">
        <v>582</v>
      </c>
      <c r="I388" s="133"/>
      <c r="J388" s="133"/>
      <c r="L388" s="133"/>
    </row>
    <row r="389" spans="1:12" hidden="1">
      <c r="A389" s="138" t="s">
        <v>2463</v>
      </c>
      <c r="B389" s="133" t="s">
        <v>2457</v>
      </c>
      <c r="C389" s="133" t="s">
        <v>426</v>
      </c>
      <c r="D389" s="129" t="s">
        <v>1131</v>
      </c>
      <c r="H389" s="133" t="s">
        <v>582</v>
      </c>
      <c r="I389" s="133"/>
      <c r="J389" s="133"/>
      <c r="L389" s="133"/>
    </row>
    <row r="390" spans="1:12" hidden="1">
      <c r="A390" s="138" t="s">
        <v>2464</v>
      </c>
      <c r="B390" s="133" t="s">
        <v>2458</v>
      </c>
      <c r="C390" s="133" t="s">
        <v>426</v>
      </c>
      <c r="D390" s="129" t="s">
        <v>586</v>
      </c>
      <c r="H390" s="133" t="s">
        <v>582</v>
      </c>
      <c r="I390" s="133"/>
      <c r="J390" s="133"/>
      <c r="L390" s="133"/>
    </row>
    <row r="391" spans="1:12" hidden="1">
      <c r="A391" s="138" t="s">
        <v>2465</v>
      </c>
      <c r="B391" s="133" t="s">
        <v>2459</v>
      </c>
      <c r="C391" s="133" t="s">
        <v>426</v>
      </c>
      <c r="D391" s="129" t="s">
        <v>587</v>
      </c>
      <c r="H391" s="133" t="s">
        <v>582</v>
      </c>
      <c r="I391" s="133"/>
      <c r="J391" s="133"/>
      <c r="L391" s="133"/>
    </row>
    <row r="392" spans="1:12" hidden="1">
      <c r="A392" s="138" t="s">
        <v>2466</v>
      </c>
      <c r="B392" s="133" t="s">
        <v>2460</v>
      </c>
      <c r="C392" s="133" t="s">
        <v>426</v>
      </c>
      <c r="D392" s="129" t="s">
        <v>588</v>
      </c>
      <c r="H392" s="133" t="s">
        <v>582</v>
      </c>
      <c r="I392" s="133"/>
      <c r="J392" s="133"/>
      <c r="L392" s="133"/>
    </row>
    <row r="393" spans="1:12" hidden="1">
      <c r="A393" s="138" t="s">
        <v>2476</v>
      </c>
      <c r="B393" s="133" t="s">
        <v>2477</v>
      </c>
      <c r="C393" s="133" t="s">
        <v>426</v>
      </c>
      <c r="D393" s="129" t="s">
        <v>588</v>
      </c>
      <c r="H393" s="133" t="s">
        <v>582</v>
      </c>
      <c r="I393" s="133"/>
      <c r="J393" s="133"/>
      <c r="L393" s="133"/>
    </row>
    <row r="394" spans="1:12" hidden="1">
      <c r="A394" s="138" t="s">
        <v>2479</v>
      </c>
      <c r="B394" s="133" t="s">
        <v>2478</v>
      </c>
      <c r="C394" s="133" t="s">
        <v>426</v>
      </c>
      <c r="D394" s="129" t="s">
        <v>587</v>
      </c>
      <c r="H394" s="133" t="s">
        <v>582</v>
      </c>
      <c r="I394" s="133"/>
      <c r="J394" s="133"/>
      <c r="L394" s="133"/>
    </row>
    <row r="395" spans="1:12" hidden="1">
      <c r="A395" s="138" t="s">
        <v>2484</v>
      </c>
      <c r="B395" s="133" t="s">
        <v>2485</v>
      </c>
      <c r="C395" s="133" t="s">
        <v>426</v>
      </c>
      <c r="D395" s="129" t="s">
        <v>587</v>
      </c>
      <c r="H395" s="133" t="s">
        <v>582</v>
      </c>
      <c r="I395" s="133"/>
      <c r="J395" s="133"/>
      <c r="L395" s="133"/>
    </row>
    <row r="396" spans="1:12" hidden="1">
      <c r="A396" s="138" t="s">
        <v>2492</v>
      </c>
      <c r="B396" s="133" t="s">
        <v>2486</v>
      </c>
      <c r="C396" s="133" t="s">
        <v>426</v>
      </c>
      <c r="D396" s="133" t="s">
        <v>584</v>
      </c>
      <c r="H396" s="133" t="s">
        <v>582</v>
      </c>
      <c r="I396" s="133"/>
      <c r="J396" s="133"/>
      <c r="L396" s="133"/>
    </row>
    <row r="397" spans="1:12" hidden="1">
      <c r="A397" s="138" t="s">
        <v>2493</v>
      </c>
      <c r="B397" s="133" t="s">
        <v>2487</v>
      </c>
      <c r="C397" s="133" t="s">
        <v>426</v>
      </c>
      <c r="D397" s="133" t="s">
        <v>584</v>
      </c>
      <c r="H397" s="133" t="s">
        <v>582</v>
      </c>
      <c r="I397" s="133"/>
      <c r="J397" s="133"/>
      <c r="L397" s="133"/>
    </row>
    <row r="398" spans="1:12" hidden="1">
      <c r="A398" s="138" t="s">
        <v>2494</v>
      </c>
      <c r="B398" s="133" t="s">
        <v>2488</v>
      </c>
      <c r="C398" s="133" t="s">
        <v>426</v>
      </c>
      <c r="D398" s="133" t="s">
        <v>584</v>
      </c>
      <c r="H398" s="133" t="s">
        <v>582</v>
      </c>
      <c r="I398" s="133"/>
      <c r="J398" s="133"/>
      <c r="L398" s="133"/>
    </row>
    <row r="399" spans="1:12" hidden="1">
      <c r="A399" s="138" t="s">
        <v>2495</v>
      </c>
      <c r="B399" s="133" t="s">
        <v>2489</v>
      </c>
      <c r="C399" s="133" t="s">
        <v>426</v>
      </c>
      <c r="D399" s="133" t="s">
        <v>584</v>
      </c>
      <c r="H399" s="133" t="s">
        <v>582</v>
      </c>
      <c r="I399" s="133"/>
      <c r="J399" s="133"/>
      <c r="L399" s="133"/>
    </row>
    <row r="400" spans="1:12" hidden="1">
      <c r="A400" s="138" t="s">
        <v>2496</v>
      </c>
      <c r="B400" s="133" t="s">
        <v>2490</v>
      </c>
      <c r="C400" s="133" t="s">
        <v>426</v>
      </c>
      <c r="D400" s="133" t="s">
        <v>584</v>
      </c>
      <c r="H400" s="133" t="s">
        <v>582</v>
      </c>
      <c r="I400" s="133"/>
      <c r="J400" s="133"/>
      <c r="L400" s="133"/>
    </row>
    <row r="401" spans="1:12" hidden="1">
      <c r="A401" s="138" t="s">
        <v>2497</v>
      </c>
      <c r="B401" s="133" t="s">
        <v>2491</v>
      </c>
      <c r="C401" s="133" t="s">
        <v>426</v>
      </c>
      <c r="D401" s="133" t="s">
        <v>584</v>
      </c>
      <c r="H401" s="133" t="s">
        <v>582</v>
      </c>
      <c r="I401" s="133"/>
      <c r="J401" s="133"/>
      <c r="L401" s="133"/>
    </row>
    <row r="402" spans="1:12" hidden="1">
      <c r="A402" s="138" t="s">
        <v>2498</v>
      </c>
      <c r="B402" s="138" t="s">
        <v>2505</v>
      </c>
      <c r="C402" s="138" t="s">
        <v>426</v>
      </c>
      <c r="D402" s="138" t="s">
        <v>1131</v>
      </c>
      <c r="E402" s="138"/>
      <c r="F402" s="286"/>
      <c r="G402" s="138"/>
      <c r="H402" s="138" t="s">
        <v>582</v>
      </c>
      <c r="I402" s="133"/>
      <c r="J402" s="133"/>
      <c r="L402" s="133"/>
    </row>
    <row r="403" spans="1:12">
      <c r="A403" s="138" t="s">
        <v>2499</v>
      </c>
      <c r="B403" s="133" t="s">
        <v>2502</v>
      </c>
      <c r="C403" s="133" t="s">
        <v>426</v>
      </c>
      <c r="D403" s="133" t="s">
        <v>583</v>
      </c>
      <c r="E403" s="133" t="s">
        <v>2508</v>
      </c>
      <c r="F403" s="105" t="s">
        <v>8305</v>
      </c>
      <c r="H403" s="133" t="s">
        <v>582</v>
      </c>
      <c r="I403" s="133"/>
      <c r="J403" s="133"/>
      <c r="L403" s="133"/>
    </row>
    <row r="404" spans="1:12" hidden="1">
      <c r="A404" s="138" t="s">
        <v>2500</v>
      </c>
      <c r="B404" s="133" t="s">
        <v>2503</v>
      </c>
      <c r="C404" s="133" t="s">
        <v>426</v>
      </c>
      <c r="D404" s="138" t="s">
        <v>1608</v>
      </c>
      <c r="H404" s="133" t="s">
        <v>582</v>
      </c>
      <c r="I404" s="133"/>
      <c r="J404" s="133"/>
      <c r="L404" s="133"/>
    </row>
    <row r="405" spans="1:12" hidden="1">
      <c r="A405" s="138" t="s">
        <v>2501</v>
      </c>
      <c r="B405" s="133" t="s">
        <v>2504</v>
      </c>
      <c r="C405" s="133" t="s">
        <v>426</v>
      </c>
      <c r="D405" s="129" t="s">
        <v>587</v>
      </c>
      <c r="H405" s="133" t="s">
        <v>582</v>
      </c>
      <c r="I405" s="133"/>
      <c r="J405" s="133"/>
      <c r="L405" s="133"/>
    </row>
    <row r="406" spans="1:12" hidden="1">
      <c r="A406" s="138" t="s">
        <v>2515</v>
      </c>
      <c r="B406" s="133" t="s">
        <v>2516</v>
      </c>
      <c r="C406" s="133" t="s">
        <v>426</v>
      </c>
      <c r="D406" s="133" t="s">
        <v>587</v>
      </c>
      <c r="H406" s="133" t="s">
        <v>582</v>
      </c>
      <c r="I406" s="133"/>
      <c r="J406" s="133"/>
      <c r="L406" s="133"/>
    </row>
    <row r="407" spans="1:12" hidden="1">
      <c r="A407" s="138" t="s">
        <v>2518</v>
      </c>
      <c r="B407" s="133" t="s">
        <v>2519</v>
      </c>
      <c r="C407" s="133" t="s">
        <v>426</v>
      </c>
      <c r="D407" s="133" t="s">
        <v>587</v>
      </c>
      <c r="H407" s="133" t="s">
        <v>582</v>
      </c>
      <c r="I407" s="133"/>
      <c r="J407" s="133"/>
      <c r="L407" s="133"/>
    </row>
    <row r="408" spans="1:12" hidden="1">
      <c r="A408" s="138" t="s">
        <v>2513</v>
      </c>
      <c r="B408" s="133" t="s">
        <v>2511</v>
      </c>
      <c r="C408" s="133" t="s">
        <v>426</v>
      </c>
      <c r="D408" s="138" t="s">
        <v>1608</v>
      </c>
      <c r="H408" s="133" t="s">
        <v>582</v>
      </c>
      <c r="I408" s="133"/>
      <c r="J408" s="133"/>
      <c r="L408" s="133"/>
    </row>
    <row r="409" spans="1:12" hidden="1">
      <c r="A409" s="138" t="s">
        <v>2514</v>
      </c>
      <c r="B409" s="133" t="s">
        <v>2512</v>
      </c>
      <c r="C409" s="133" t="s">
        <v>426</v>
      </c>
      <c r="D409" s="138" t="s">
        <v>1608</v>
      </c>
      <c r="H409" s="133" t="s">
        <v>582</v>
      </c>
      <c r="I409" s="133"/>
      <c r="J409" s="133"/>
      <c r="L409" s="133"/>
    </row>
    <row r="410" spans="1:12" s="133" customFormat="1" hidden="1">
      <c r="A410" s="138" t="s">
        <v>2523</v>
      </c>
      <c r="B410" s="133" t="s">
        <v>2524</v>
      </c>
      <c r="C410" s="133" t="s">
        <v>426</v>
      </c>
      <c r="D410" s="129" t="s">
        <v>587</v>
      </c>
      <c r="F410" s="88"/>
      <c r="H410" s="133" t="s">
        <v>582</v>
      </c>
    </row>
    <row r="411" spans="1:12" s="133" customFormat="1">
      <c r="A411" s="138" t="s">
        <v>2535</v>
      </c>
      <c r="B411" s="133" t="s">
        <v>2534</v>
      </c>
      <c r="C411" s="133" t="s">
        <v>426</v>
      </c>
      <c r="D411" s="133" t="s">
        <v>583</v>
      </c>
      <c r="E411" s="133" t="s">
        <v>24</v>
      </c>
      <c r="F411" s="105" t="s">
        <v>8308</v>
      </c>
      <c r="H411" s="133" t="s">
        <v>582</v>
      </c>
    </row>
    <row r="412" spans="1:12" s="133" customFormat="1" hidden="1">
      <c r="A412" s="138" t="s">
        <v>2537</v>
      </c>
      <c r="B412" s="133" t="s">
        <v>2536</v>
      </c>
      <c r="C412" s="133" t="s">
        <v>426</v>
      </c>
      <c r="D412" s="138" t="s">
        <v>1608</v>
      </c>
      <c r="F412" s="88"/>
      <c r="H412" s="133" t="s">
        <v>582</v>
      </c>
    </row>
    <row r="413" spans="1:12" s="133" customFormat="1" hidden="1">
      <c r="A413" s="138" t="s">
        <v>2569</v>
      </c>
      <c r="B413" s="133" t="s">
        <v>2570</v>
      </c>
      <c r="C413" s="133" t="s">
        <v>426</v>
      </c>
      <c r="D413" s="133" t="s">
        <v>586</v>
      </c>
      <c r="F413" s="88"/>
      <c r="H413" s="133" t="s">
        <v>582</v>
      </c>
    </row>
    <row r="414" spans="1:12" s="133" customFormat="1" hidden="1">
      <c r="A414" s="138" t="s">
        <v>2743</v>
      </c>
      <c r="B414" s="133" t="s">
        <v>2742</v>
      </c>
      <c r="C414" s="133" t="s">
        <v>426</v>
      </c>
      <c r="D414" s="133" t="s">
        <v>584</v>
      </c>
      <c r="F414" s="88"/>
      <c r="H414" s="133" t="s">
        <v>582</v>
      </c>
    </row>
    <row r="415" spans="1:12" s="133" customFormat="1" hidden="1">
      <c r="A415" s="138" t="s">
        <v>2761</v>
      </c>
      <c r="B415" s="133" t="s">
        <v>2760</v>
      </c>
      <c r="C415" s="133" t="s">
        <v>426</v>
      </c>
      <c r="D415" s="133" t="s">
        <v>586</v>
      </c>
      <c r="F415" s="88"/>
      <c r="H415" s="133" t="s">
        <v>582</v>
      </c>
    </row>
    <row r="416" spans="1:12" s="133" customFormat="1" hidden="1">
      <c r="A416" s="138" t="s">
        <v>2763</v>
      </c>
      <c r="B416" s="133" t="s">
        <v>2764</v>
      </c>
      <c r="C416" s="133" t="s">
        <v>426</v>
      </c>
      <c r="D416" s="133" t="s">
        <v>586</v>
      </c>
      <c r="F416" s="88"/>
      <c r="H416" s="133" t="s">
        <v>582</v>
      </c>
    </row>
    <row r="417" spans="1:19" s="133" customFormat="1" hidden="1">
      <c r="A417" s="138" t="s">
        <v>2766</v>
      </c>
      <c r="B417" s="133" t="s">
        <v>2765</v>
      </c>
      <c r="C417" s="133" t="s">
        <v>426</v>
      </c>
      <c r="D417" s="133" t="s">
        <v>586</v>
      </c>
      <c r="F417" s="88"/>
      <c r="H417" s="133" t="s">
        <v>582</v>
      </c>
    </row>
    <row r="418" spans="1:19" s="133" customFormat="1" hidden="1">
      <c r="A418" s="138" t="s">
        <v>2762</v>
      </c>
      <c r="B418" s="133" t="s">
        <v>2784</v>
      </c>
      <c r="C418" s="133" t="s">
        <v>426</v>
      </c>
      <c r="D418" s="133" t="s">
        <v>584</v>
      </c>
      <c r="F418" s="88"/>
      <c r="H418" s="133" t="s">
        <v>582</v>
      </c>
    </row>
    <row r="419" spans="1:19" s="133" customFormat="1" hidden="1">
      <c r="A419" s="138" t="s">
        <v>2768</v>
      </c>
      <c r="B419" s="133" t="s">
        <v>2767</v>
      </c>
      <c r="C419" s="133" t="s">
        <v>426</v>
      </c>
      <c r="D419" s="133" t="s">
        <v>587</v>
      </c>
      <c r="F419" s="88"/>
      <c r="H419" s="133" t="s">
        <v>582</v>
      </c>
    </row>
    <row r="420" spans="1:19" s="133" customFormat="1">
      <c r="A420" s="138" t="s">
        <v>2779</v>
      </c>
      <c r="B420" s="133" t="s">
        <v>2780</v>
      </c>
      <c r="C420" s="133" t="s">
        <v>426</v>
      </c>
      <c r="D420" s="133" t="s">
        <v>583</v>
      </c>
      <c r="E420" s="133" t="s">
        <v>24</v>
      </c>
      <c r="F420" s="105" t="s">
        <v>8309</v>
      </c>
      <c r="H420" s="133" t="s">
        <v>582</v>
      </c>
    </row>
    <row r="421" spans="1:19" s="133" customFormat="1">
      <c r="A421" s="138" t="s">
        <v>2782</v>
      </c>
      <c r="B421" s="133" t="s">
        <v>2783</v>
      </c>
      <c r="C421" s="133" t="s">
        <v>426</v>
      </c>
      <c r="D421" s="133" t="s">
        <v>583</v>
      </c>
      <c r="E421" s="133" t="s">
        <v>381</v>
      </c>
      <c r="F421" s="105" t="s">
        <v>1922</v>
      </c>
      <c r="H421" s="133" t="s">
        <v>582</v>
      </c>
    </row>
    <row r="422" spans="1:19" hidden="1">
      <c r="A422" s="138" t="s">
        <v>2864</v>
      </c>
      <c r="B422" s="138" t="s">
        <v>2862</v>
      </c>
      <c r="C422" s="133" t="s">
        <v>426</v>
      </c>
      <c r="D422" s="129" t="s">
        <v>587</v>
      </c>
      <c r="H422" s="133" t="s">
        <v>582</v>
      </c>
      <c r="I422" s="133"/>
      <c r="J422" s="133"/>
      <c r="K422" s="133"/>
      <c r="L422" s="133"/>
      <c r="M422" s="133"/>
      <c r="N422" s="133"/>
      <c r="O422" s="133"/>
      <c r="P422" s="133"/>
      <c r="Q422" s="133"/>
      <c r="R422" s="130"/>
      <c r="S422" s="130"/>
    </row>
    <row r="423" spans="1:19" s="133" customFormat="1" hidden="1">
      <c r="A423" s="138" t="s">
        <v>2865</v>
      </c>
      <c r="B423" s="138" t="s">
        <v>2863</v>
      </c>
      <c r="C423" s="133" t="s">
        <v>426</v>
      </c>
      <c r="D423" s="129" t="s">
        <v>587</v>
      </c>
      <c r="F423" s="88"/>
      <c r="H423" s="133" t="s">
        <v>582</v>
      </c>
    </row>
    <row r="424" spans="1:19" s="133" customFormat="1">
      <c r="A424" s="138" t="s">
        <v>2897</v>
      </c>
      <c r="B424" s="138" t="s">
        <v>2898</v>
      </c>
      <c r="C424" s="133" t="s">
        <v>426</v>
      </c>
      <c r="D424" s="133" t="s">
        <v>583</v>
      </c>
      <c r="E424" s="133" t="s">
        <v>2873</v>
      </c>
      <c r="F424" s="105" t="s">
        <v>8305</v>
      </c>
      <c r="H424" s="133" t="s">
        <v>582</v>
      </c>
    </row>
    <row r="425" spans="1:19" s="133" customFormat="1" hidden="1">
      <c r="A425" s="138" t="s">
        <v>2909</v>
      </c>
      <c r="B425" s="138" t="s">
        <v>2899</v>
      </c>
      <c r="C425" s="133" t="s">
        <v>426</v>
      </c>
      <c r="D425" s="133" t="s">
        <v>585</v>
      </c>
      <c r="F425" s="88"/>
      <c r="H425" s="133" t="s">
        <v>582</v>
      </c>
    </row>
    <row r="426" spans="1:19" s="133" customFormat="1" hidden="1">
      <c r="A426" s="138" t="s">
        <v>2900</v>
      </c>
      <c r="B426" s="138" t="s">
        <v>2901</v>
      </c>
      <c r="C426" s="133" t="s">
        <v>426</v>
      </c>
      <c r="D426" s="133" t="s">
        <v>587</v>
      </c>
      <c r="F426" s="88"/>
      <c r="H426" s="133" t="s">
        <v>582</v>
      </c>
    </row>
    <row r="427" spans="1:19" s="133" customFormat="1" hidden="1">
      <c r="A427" s="138" t="s">
        <v>2902</v>
      </c>
      <c r="B427" s="138" t="s">
        <v>2903</v>
      </c>
      <c r="C427" s="133" t="s">
        <v>426</v>
      </c>
      <c r="D427" s="133" t="s">
        <v>1608</v>
      </c>
      <c r="F427" s="88"/>
      <c r="H427" s="133" t="s">
        <v>582</v>
      </c>
    </row>
    <row r="428" spans="1:19" s="133" customFormat="1" hidden="1">
      <c r="A428" s="138" t="s">
        <v>2908</v>
      </c>
      <c r="B428" s="138" t="s">
        <v>2904</v>
      </c>
      <c r="C428" s="133" t="s">
        <v>426</v>
      </c>
      <c r="D428" s="133" t="s">
        <v>587</v>
      </c>
      <c r="F428" s="88"/>
      <c r="H428" s="133" t="s">
        <v>582</v>
      </c>
    </row>
    <row r="429" spans="1:19" s="133" customFormat="1" hidden="1">
      <c r="A429" s="138" t="s">
        <v>2905</v>
      </c>
      <c r="B429" s="138" t="s">
        <v>2906</v>
      </c>
      <c r="C429" s="133" t="s">
        <v>426</v>
      </c>
      <c r="D429" s="133" t="s">
        <v>587</v>
      </c>
      <c r="F429" s="88"/>
      <c r="H429" s="133" t="s">
        <v>582</v>
      </c>
    </row>
    <row r="430" spans="1:19" s="133" customFormat="1" hidden="1">
      <c r="A430" s="138" t="s">
        <v>2910</v>
      </c>
      <c r="B430" s="138" t="s">
        <v>2907</v>
      </c>
      <c r="C430" s="133" t="s">
        <v>426</v>
      </c>
      <c r="D430" s="133" t="s">
        <v>1131</v>
      </c>
      <c r="F430" s="88"/>
      <c r="H430" s="133" t="s">
        <v>582</v>
      </c>
    </row>
    <row r="431" spans="1:19" s="133" customFormat="1" hidden="1">
      <c r="A431" s="138" t="s">
        <v>2912</v>
      </c>
      <c r="B431" s="138" t="s">
        <v>2911</v>
      </c>
      <c r="C431" s="133" t="s">
        <v>426</v>
      </c>
      <c r="D431" s="129" t="s">
        <v>588</v>
      </c>
      <c r="F431" s="88"/>
      <c r="H431" s="133" t="s">
        <v>582</v>
      </c>
    </row>
    <row r="432" spans="1:19" s="133" customFormat="1">
      <c r="A432" s="138" t="s">
        <v>3363</v>
      </c>
      <c r="B432" s="138" t="s">
        <v>3364</v>
      </c>
      <c r="C432" s="133" t="s">
        <v>426</v>
      </c>
      <c r="D432" s="133" t="s">
        <v>583</v>
      </c>
      <c r="E432" s="133" t="s">
        <v>323</v>
      </c>
      <c r="F432" s="88" t="s">
        <v>8310</v>
      </c>
      <c r="H432" s="133" t="s">
        <v>582</v>
      </c>
    </row>
    <row r="433" spans="1:8" s="133" customFormat="1" hidden="1">
      <c r="A433" s="138" t="s">
        <v>3365</v>
      </c>
      <c r="B433" s="138" t="s">
        <v>3366</v>
      </c>
      <c r="C433" s="133" t="s">
        <v>426</v>
      </c>
      <c r="D433" s="133" t="s">
        <v>585</v>
      </c>
      <c r="F433" s="88"/>
      <c r="H433" s="133" t="s">
        <v>582</v>
      </c>
    </row>
    <row r="434" spans="1:8" s="133" customFormat="1" hidden="1">
      <c r="A434" s="138" t="s">
        <v>3367</v>
      </c>
      <c r="B434" s="138" t="s">
        <v>3368</v>
      </c>
      <c r="C434" s="133" t="s">
        <v>426</v>
      </c>
      <c r="D434" s="133" t="s">
        <v>585</v>
      </c>
      <c r="F434" s="88"/>
      <c r="H434" s="133" t="s">
        <v>582</v>
      </c>
    </row>
    <row r="435" spans="1:8" s="133" customFormat="1">
      <c r="A435" s="138" t="s">
        <v>3369</v>
      </c>
      <c r="B435" s="138" t="s">
        <v>3370</v>
      </c>
      <c r="C435" s="133" t="s">
        <v>426</v>
      </c>
      <c r="D435" s="133" t="s">
        <v>583</v>
      </c>
      <c r="E435" s="133" t="s">
        <v>608</v>
      </c>
      <c r="F435" s="88" t="s">
        <v>8305</v>
      </c>
      <c r="H435" s="133" t="s">
        <v>582</v>
      </c>
    </row>
    <row r="436" spans="1:8" s="133" customFormat="1">
      <c r="A436" s="138" t="s">
        <v>5363</v>
      </c>
      <c r="B436" s="133" t="s">
        <v>5364</v>
      </c>
      <c r="C436" s="133" t="s">
        <v>426</v>
      </c>
      <c r="D436" s="133" t="s">
        <v>583</v>
      </c>
      <c r="E436" s="133" t="s">
        <v>381</v>
      </c>
      <c r="F436" s="105" t="s">
        <v>1922</v>
      </c>
      <c r="H436" s="133" t="s">
        <v>582</v>
      </c>
    </row>
    <row r="437" spans="1:8" s="133" customFormat="1" hidden="1">
      <c r="A437" s="138" t="s">
        <v>6919</v>
      </c>
      <c r="B437" s="95" t="s">
        <v>6920</v>
      </c>
      <c r="C437" s="95" t="s">
        <v>5941</v>
      </c>
      <c r="D437" s="95" t="s">
        <v>588</v>
      </c>
      <c r="E437" s="95"/>
      <c r="F437" s="156"/>
      <c r="G437" s="95"/>
      <c r="H437" s="95" t="s">
        <v>582</v>
      </c>
    </row>
    <row r="438" spans="1:8" s="133" customFormat="1" hidden="1">
      <c r="A438" s="138" t="s">
        <v>6839</v>
      </c>
      <c r="B438" s="95" t="s">
        <v>6840</v>
      </c>
      <c r="C438" s="95" t="s">
        <v>5941</v>
      </c>
      <c r="D438" s="95" t="s">
        <v>588</v>
      </c>
      <c r="E438" s="95"/>
      <c r="F438" s="156"/>
      <c r="G438" s="95"/>
      <c r="H438" s="95" t="s">
        <v>582</v>
      </c>
    </row>
    <row r="439" spans="1:8" s="133" customFormat="1" hidden="1">
      <c r="A439" s="138" t="s">
        <v>6841</v>
      </c>
      <c r="B439" s="95" t="s">
        <v>6842</v>
      </c>
      <c r="C439" s="95" t="s">
        <v>5941</v>
      </c>
      <c r="D439" s="95" t="s">
        <v>588</v>
      </c>
      <c r="E439" s="95"/>
      <c r="F439" s="156"/>
      <c r="G439" s="95"/>
      <c r="H439" s="95" t="s">
        <v>582</v>
      </c>
    </row>
    <row r="440" spans="1:8" hidden="1">
      <c r="A440" s="138" t="s">
        <v>6816</v>
      </c>
      <c r="B440" s="95" t="s">
        <v>6817</v>
      </c>
      <c r="C440" s="95" t="s">
        <v>5941</v>
      </c>
      <c r="D440" s="95" t="s">
        <v>587</v>
      </c>
      <c r="E440" s="95"/>
      <c r="F440" s="156"/>
      <c r="G440" s="95"/>
      <c r="H440" s="95" t="s">
        <v>582</v>
      </c>
    </row>
    <row r="441" spans="1:8" s="133" customFormat="1" hidden="1">
      <c r="A441" s="138" t="s">
        <v>6818</v>
      </c>
      <c r="B441" s="95" t="s">
        <v>6819</v>
      </c>
      <c r="C441" s="95" t="s">
        <v>5941</v>
      </c>
      <c r="D441" s="95" t="s">
        <v>587</v>
      </c>
      <c r="E441" s="95"/>
      <c r="F441" s="156"/>
      <c r="G441" s="95"/>
      <c r="H441" s="95" t="s">
        <v>582</v>
      </c>
    </row>
    <row r="442" spans="1:8" s="133" customFormat="1" hidden="1">
      <c r="A442" s="138" t="s">
        <v>6820</v>
      </c>
      <c r="B442" s="95" t="s">
        <v>6821</v>
      </c>
      <c r="C442" s="95" t="s">
        <v>5941</v>
      </c>
      <c r="D442" s="95" t="s">
        <v>587</v>
      </c>
      <c r="E442" s="95"/>
      <c r="F442" s="156"/>
      <c r="G442" s="95"/>
      <c r="H442" s="95" t="s">
        <v>582</v>
      </c>
    </row>
    <row r="443" spans="1:8" hidden="1">
      <c r="A443" s="138" t="s">
        <v>8200</v>
      </c>
      <c r="B443" s="95" t="s">
        <v>6488</v>
      </c>
      <c r="C443" s="95" t="s">
        <v>5941</v>
      </c>
      <c r="D443" s="95" t="s">
        <v>587</v>
      </c>
      <c r="E443" s="95"/>
      <c r="F443" s="156"/>
      <c r="G443" s="95"/>
      <c r="H443" s="95" t="s">
        <v>582</v>
      </c>
    </row>
    <row r="444" spans="1:8" hidden="1">
      <c r="A444" s="138" t="s">
        <v>7466</v>
      </c>
      <c r="B444" s="95" t="s">
        <v>7467</v>
      </c>
      <c r="C444" s="95" t="s">
        <v>5941</v>
      </c>
      <c r="D444" s="95" t="s">
        <v>1131</v>
      </c>
      <c r="E444" s="95"/>
      <c r="F444" s="156"/>
      <c r="G444" s="95"/>
      <c r="H444" s="95" t="s">
        <v>582</v>
      </c>
    </row>
    <row r="445" spans="1:8" hidden="1">
      <c r="A445" s="95" t="s">
        <v>7664</v>
      </c>
      <c r="B445" s="95" t="s">
        <v>7665</v>
      </c>
      <c r="C445" s="95" t="s">
        <v>5941</v>
      </c>
      <c r="D445" s="95" t="s">
        <v>587</v>
      </c>
      <c r="E445" s="95"/>
      <c r="F445" s="156"/>
      <c r="G445" s="95"/>
      <c r="H445" s="95" t="s">
        <v>582</v>
      </c>
    </row>
    <row r="446" spans="1:8" hidden="1">
      <c r="A446" s="138" t="s">
        <v>6878</v>
      </c>
      <c r="B446" s="95" t="s">
        <v>6879</v>
      </c>
      <c r="C446" s="95" t="s">
        <v>5941</v>
      </c>
      <c r="D446" s="95" t="s">
        <v>587</v>
      </c>
      <c r="E446" s="95"/>
      <c r="F446" s="156"/>
      <c r="G446" s="95"/>
      <c r="H446" s="95" t="s">
        <v>582</v>
      </c>
    </row>
    <row r="447" spans="1:8" hidden="1">
      <c r="A447" s="138" t="s">
        <v>7468</v>
      </c>
      <c r="B447" s="95" t="s">
        <v>7469</v>
      </c>
      <c r="C447" s="95" t="s">
        <v>5941</v>
      </c>
      <c r="D447" s="95" t="s">
        <v>587</v>
      </c>
      <c r="E447" s="95"/>
      <c r="F447" s="156"/>
      <c r="G447" s="95"/>
      <c r="H447" s="95" t="s">
        <v>582</v>
      </c>
    </row>
    <row r="448" spans="1:8" hidden="1">
      <c r="A448" s="138" t="s">
        <v>7470</v>
      </c>
      <c r="B448" s="95" t="s">
        <v>7471</v>
      </c>
      <c r="C448" s="95" t="s">
        <v>5941</v>
      </c>
      <c r="D448" s="95" t="s">
        <v>587</v>
      </c>
      <c r="E448" s="95"/>
      <c r="F448" s="156"/>
      <c r="G448" s="95"/>
      <c r="H448" s="95" t="s">
        <v>582</v>
      </c>
    </row>
    <row r="449" spans="1:8" hidden="1">
      <c r="A449" s="138" t="s">
        <v>7472</v>
      </c>
      <c r="B449" s="95" t="s">
        <v>7473</v>
      </c>
      <c r="C449" s="95" t="s">
        <v>5941</v>
      </c>
      <c r="D449" s="95" t="s">
        <v>587</v>
      </c>
      <c r="E449" s="95"/>
      <c r="F449" s="156"/>
      <c r="G449" s="95"/>
      <c r="H449" s="95" t="s">
        <v>582</v>
      </c>
    </row>
    <row r="450" spans="1:8" hidden="1">
      <c r="A450" s="138" t="s">
        <v>7474</v>
      </c>
      <c r="B450" s="95" t="s">
        <v>7475</v>
      </c>
      <c r="C450" s="95" t="s">
        <v>5941</v>
      </c>
      <c r="D450" s="95" t="s">
        <v>587</v>
      </c>
      <c r="E450" s="95"/>
      <c r="F450" s="156"/>
      <c r="G450" s="95"/>
      <c r="H450" s="95" t="s">
        <v>582</v>
      </c>
    </row>
    <row r="451" spans="1:8" hidden="1">
      <c r="A451" s="138" t="s">
        <v>7476</v>
      </c>
      <c r="B451" s="95" t="s">
        <v>7477</v>
      </c>
      <c r="C451" s="95" t="s">
        <v>5941</v>
      </c>
      <c r="D451" s="95" t="s">
        <v>1608</v>
      </c>
      <c r="E451" s="95"/>
      <c r="F451" s="156"/>
      <c r="G451" s="95"/>
      <c r="H451" s="95" t="s">
        <v>582</v>
      </c>
    </row>
    <row r="452" spans="1:8" hidden="1">
      <c r="A452" s="138" t="s">
        <v>7478</v>
      </c>
      <c r="B452" s="95" t="s">
        <v>7479</v>
      </c>
      <c r="C452" s="95" t="s">
        <v>5941</v>
      </c>
      <c r="D452" s="95" t="s">
        <v>1608</v>
      </c>
      <c r="E452" s="95"/>
      <c r="F452" s="156"/>
      <c r="G452" s="95"/>
      <c r="H452" s="95" t="s">
        <v>582</v>
      </c>
    </row>
    <row r="453" spans="1:8" hidden="1">
      <c r="A453" s="138" t="s">
        <v>7480</v>
      </c>
      <c r="B453" s="95" t="s">
        <v>7481</v>
      </c>
      <c r="C453" s="95" t="s">
        <v>5941</v>
      </c>
      <c r="D453" s="95" t="s">
        <v>1608</v>
      </c>
      <c r="E453" s="95"/>
      <c r="F453" s="156"/>
      <c r="G453" s="95"/>
      <c r="H453" s="95" t="s">
        <v>582</v>
      </c>
    </row>
    <row r="454" spans="1:8" hidden="1">
      <c r="A454" s="138" t="s">
        <v>7482</v>
      </c>
      <c r="B454" s="95" t="s">
        <v>7483</v>
      </c>
      <c r="C454" s="95" t="s">
        <v>5941</v>
      </c>
      <c r="D454" s="95" t="s">
        <v>1131</v>
      </c>
      <c r="E454" s="95"/>
      <c r="F454" s="156"/>
      <c r="G454" s="95"/>
      <c r="H454" s="95" t="s">
        <v>582</v>
      </c>
    </row>
    <row r="455" spans="1:8" hidden="1">
      <c r="A455" s="138" t="s">
        <v>7484</v>
      </c>
      <c r="B455" s="95" t="s">
        <v>7485</v>
      </c>
      <c r="C455" s="95" t="s">
        <v>5941</v>
      </c>
      <c r="D455" s="95" t="s">
        <v>1608</v>
      </c>
      <c r="E455" s="95"/>
      <c r="F455" s="156"/>
      <c r="G455" s="95"/>
      <c r="H455" s="95" t="s">
        <v>582</v>
      </c>
    </row>
    <row r="456" spans="1:8" hidden="1">
      <c r="A456" s="138" t="s">
        <v>7486</v>
      </c>
      <c r="B456" s="95" t="s">
        <v>7487</v>
      </c>
      <c r="C456" s="95" t="s">
        <v>5941</v>
      </c>
      <c r="D456" s="95" t="s">
        <v>587</v>
      </c>
      <c r="E456" s="95"/>
      <c r="F456" s="156"/>
      <c r="G456" s="95"/>
      <c r="H456" s="95" t="s">
        <v>582</v>
      </c>
    </row>
    <row r="457" spans="1:8" hidden="1">
      <c r="A457" s="138" t="s">
        <v>5386</v>
      </c>
      <c r="B457" s="138" t="s">
        <v>5388</v>
      </c>
      <c r="C457" s="133" t="s">
        <v>5378</v>
      </c>
      <c r="D457" s="133" t="s">
        <v>587</v>
      </c>
      <c r="H457" s="133" t="s">
        <v>582</v>
      </c>
    </row>
    <row r="458" spans="1:8" hidden="1">
      <c r="A458" s="138" t="s">
        <v>5387</v>
      </c>
      <c r="B458" s="138" t="s">
        <v>5389</v>
      </c>
      <c r="C458" s="133" t="s">
        <v>5378</v>
      </c>
      <c r="D458" s="133" t="s">
        <v>587</v>
      </c>
      <c r="H458" s="133" t="s">
        <v>582</v>
      </c>
    </row>
    <row r="459" spans="1:8" hidden="1">
      <c r="A459" s="138" t="s">
        <v>5390</v>
      </c>
      <c r="B459" s="138" t="s">
        <v>5391</v>
      </c>
      <c r="C459" s="133" t="s">
        <v>5378</v>
      </c>
      <c r="D459" s="133" t="s">
        <v>587</v>
      </c>
      <c r="H459" s="133" t="s">
        <v>582</v>
      </c>
    </row>
    <row r="460" spans="1:8" hidden="1">
      <c r="A460" s="138" t="s">
        <v>5622</v>
      </c>
      <c r="B460" s="138" t="s">
        <v>5392</v>
      </c>
      <c r="C460" s="133" t="s">
        <v>5378</v>
      </c>
      <c r="D460" s="133" t="s">
        <v>587</v>
      </c>
      <c r="H460" s="133" t="s">
        <v>582</v>
      </c>
    </row>
    <row r="461" spans="1:8">
      <c r="A461" s="138" t="s">
        <v>5393</v>
      </c>
      <c r="B461" s="138" t="s">
        <v>5395</v>
      </c>
      <c r="C461" s="133" t="s">
        <v>5378</v>
      </c>
      <c r="D461" s="133" t="s">
        <v>583</v>
      </c>
      <c r="E461" s="133" t="s">
        <v>3016</v>
      </c>
      <c r="F461" s="105" t="s">
        <v>1922</v>
      </c>
      <c r="H461" s="133" t="s">
        <v>582</v>
      </c>
    </row>
    <row r="462" spans="1:8" hidden="1">
      <c r="A462" s="138" t="s">
        <v>5394</v>
      </c>
      <c r="B462" s="138" t="s">
        <v>5396</v>
      </c>
      <c r="C462" s="133" t="s">
        <v>5378</v>
      </c>
      <c r="D462" s="129" t="s">
        <v>588</v>
      </c>
      <c r="H462" s="133" t="s">
        <v>582</v>
      </c>
    </row>
    <row r="463" spans="1:8" hidden="1">
      <c r="A463" s="138" t="s">
        <v>5397</v>
      </c>
      <c r="B463" s="138" t="s">
        <v>5410</v>
      </c>
      <c r="C463" s="133" t="s">
        <v>5378</v>
      </c>
      <c r="D463" s="95" t="s">
        <v>584</v>
      </c>
      <c r="H463" s="133" t="s">
        <v>582</v>
      </c>
    </row>
    <row r="464" spans="1:8" hidden="1">
      <c r="A464" s="138" t="s">
        <v>5398</v>
      </c>
      <c r="B464" s="138" t="s">
        <v>5399</v>
      </c>
      <c r="C464" s="133" t="s">
        <v>5378</v>
      </c>
      <c r="D464" s="133" t="s">
        <v>585</v>
      </c>
      <c r="H464" s="133" t="s">
        <v>582</v>
      </c>
    </row>
    <row r="465" spans="1:8" hidden="1">
      <c r="A465" s="138" t="s">
        <v>5400</v>
      </c>
      <c r="B465" s="138" t="s">
        <v>5404</v>
      </c>
      <c r="C465" s="133" t="s">
        <v>5378</v>
      </c>
      <c r="D465" s="133" t="s">
        <v>585</v>
      </c>
      <c r="H465" s="133" t="s">
        <v>582</v>
      </c>
    </row>
    <row r="466" spans="1:8" hidden="1">
      <c r="A466" s="138" t="s">
        <v>5934</v>
      </c>
      <c r="B466" s="138" t="s">
        <v>5405</v>
      </c>
      <c r="C466" s="133" t="s">
        <v>5378</v>
      </c>
      <c r="D466" s="133" t="s">
        <v>585</v>
      </c>
      <c r="H466" s="133" t="s">
        <v>582</v>
      </c>
    </row>
    <row r="467" spans="1:8" hidden="1">
      <c r="A467" s="138" t="s">
        <v>5935</v>
      </c>
      <c r="B467" s="138" t="s">
        <v>5406</v>
      </c>
      <c r="C467" s="133" t="s">
        <v>5378</v>
      </c>
      <c r="D467" s="133" t="s">
        <v>585</v>
      </c>
      <c r="H467" s="133" t="s">
        <v>582</v>
      </c>
    </row>
    <row r="468" spans="1:8" hidden="1">
      <c r="A468" s="138" t="s">
        <v>5401</v>
      </c>
      <c r="B468" s="138" t="s">
        <v>5414</v>
      </c>
      <c r="C468" s="133" t="s">
        <v>5378</v>
      </c>
      <c r="D468" s="133" t="s">
        <v>587</v>
      </c>
      <c r="H468" s="133" t="s">
        <v>582</v>
      </c>
    </row>
    <row r="469" spans="1:8" hidden="1">
      <c r="A469" s="138" t="s">
        <v>5402</v>
      </c>
      <c r="B469" s="138" t="s">
        <v>5412</v>
      </c>
      <c r="C469" s="133" t="s">
        <v>5378</v>
      </c>
      <c r="D469" s="133" t="s">
        <v>1608</v>
      </c>
      <c r="H469" s="133" t="s">
        <v>582</v>
      </c>
    </row>
    <row r="470" spans="1:8" hidden="1">
      <c r="A470" s="138" t="s">
        <v>5858</v>
      </c>
      <c r="B470" s="138" t="s">
        <v>5413</v>
      </c>
      <c r="C470" s="133" t="s">
        <v>5378</v>
      </c>
      <c r="D470" s="133" t="s">
        <v>1608</v>
      </c>
      <c r="H470" s="133" t="s">
        <v>582</v>
      </c>
    </row>
    <row r="471" spans="1:8" hidden="1">
      <c r="A471" s="138" t="s">
        <v>5403</v>
      </c>
      <c r="B471" s="138" t="s">
        <v>5407</v>
      </c>
      <c r="C471" s="133" t="s">
        <v>5378</v>
      </c>
      <c r="D471" s="129" t="s">
        <v>588</v>
      </c>
      <c r="H471" s="133" t="s">
        <v>582</v>
      </c>
    </row>
    <row r="472" spans="1:8" hidden="1">
      <c r="A472" s="138" t="s">
        <v>5621</v>
      </c>
      <c r="B472" s="138" t="s">
        <v>5408</v>
      </c>
      <c r="C472" s="133" t="s">
        <v>5378</v>
      </c>
      <c r="D472" s="233" t="s">
        <v>588</v>
      </c>
      <c r="H472" s="133" t="s">
        <v>582</v>
      </c>
    </row>
    <row r="473" spans="1:8" hidden="1">
      <c r="A473" s="138" t="s">
        <v>5415</v>
      </c>
      <c r="B473" s="138" t="s">
        <v>5416</v>
      </c>
      <c r="C473" s="133" t="s">
        <v>5378</v>
      </c>
      <c r="D473" s="133" t="s">
        <v>587</v>
      </c>
      <c r="H473" s="133" t="s">
        <v>582</v>
      </c>
    </row>
    <row r="474" spans="1:8" hidden="1">
      <c r="A474" s="138" t="s">
        <v>5411</v>
      </c>
      <c r="B474" s="138" t="s">
        <v>5417</v>
      </c>
      <c r="C474" s="133" t="s">
        <v>5378</v>
      </c>
      <c r="D474" s="133" t="s">
        <v>1608</v>
      </c>
      <c r="H474" s="133" t="s">
        <v>582</v>
      </c>
    </row>
    <row r="475" spans="1:8">
      <c r="A475" s="138" t="s">
        <v>5640</v>
      </c>
      <c r="B475" s="138" t="s">
        <v>5641</v>
      </c>
      <c r="C475" s="133" t="s">
        <v>5378</v>
      </c>
      <c r="D475" s="133" t="s">
        <v>583</v>
      </c>
      <c r="E475" s="133" t="s">
        <v>24</v>
      </c>
      <c r="F475" s="105">
        <v>201</v>
      </c>
      <c r="H475" s="133" t="s">
        <v>582</v>
      </c>
    </row>
    <row r="476" spans="1:8" hidden="1">
      <c r="A476" s="138" t="s">
        <v>5644</v>
      </c>
      <c r="B476" s="138" t="s">
        <v>5648</v>
      </c>
      <c r="C476" s="133" t="s">
        <v>5378</v>
      </c>
      <c r="D476" s="133" t="s">
        <v>584</v>
      </c>
      <c r="H476" s="133" t="s">
        <v>582</v>
      </c>
    </row>
    <row r="477" spans="1:8" hidden="1">
      <c r="A477" s="138" t="s">
        <v>5645</v>
      </c>
      <c r="B477" s="138" t="s">
        <v>5649</v>
      </c>
      <c r="C477" s="133" t="s">
        <v>5378</v>
      </c>
      <c r="D477" s="133" t="s">
        <v>584</v>
      </c>
      <c r="H477" s="133" t="s">
        <v>582</v>
      </c>
    </row>
    <row r="478" spans="1:8" hidden="1">
      <c r="A478" s="138" t="s">
        <v>5646</v>
      </c>
      <c r="B478" s="138" t="s">
        <v>5650</v>
      </c>
      <c r="C478" s="133" t="s">
        <v>5378</v>
      </c>
      <c r="D478" s="133" t="s">
        <v>584</v>
      </c>
      <c r="H478" s="133" t="s">
        <v>582</v>
      </c>
    </row>
    <row r="479" spans="1:8" hidden="1">
      <c r="A479" s="138" t="s">
        <v>5647</v>
      </c>
      <c r="B479" s="138" t="s">
        <v>5651</v>
      </c>
      <c r="C479" s="133" t="s">
        <v>5378</v>
      </c>
      <c r="D479" s="133" t="s">
        <v>584</v>
      </c>
      <c r="H479" s="133" t="s">
        <v>582</v>
      </c>
    </row>
    <row r="480" spans="1:8" hidden="1">
      <c r="A480" s="138" t="s">
        <v>5652</v>
      </c>
      <c r="B480" s="138" t="s">
        <v>5653</v>
      </c>
      <c r="C480" s="133" t="s">
        <v>5378</v>
      </c>
      <c r="D480" s="133" t="s">
        <v>587</v>
      </c>
      <c r="H480" s="133" t="s">
        <v>582</v>
      </c>
    </row>
    <row r="481" spans="1:8" hidden="1">
      <c r="A481" s="138" t="s">
        <v>5654</v>
      </c>
      <c r="B481" s="133" t="s">
        <v>5655</v>
      </c>
      <c r="C481" s="133" t="s">
        <v>5378</v>
      </c>
      <c r="D481" s="133" t="s">
        <v>1131</v>
      </c>
      <c r="H481" s="133" t="s">
        <v>582</v>
      </c>
    </row>
    <row r="482" spans="1:8" hidden="1">
      <c r="A482" s="138" t="s">
        <v>5656</v>
      </c>
      <c r="B482" s="138" t="s">
        <v>5658</v>
      </c>
      <c r="C482" s="133" t="s">
        <v>5378</v>
      </c>
      <c r="D482" s="133" t="s">
        <v>587</v>
      </c>
      <c r="H482" s="133" t="s">
        <v>582</v>
      </c>
    </row>
    <row r="483" spans="1:8" hidden="1">
      <c r="A483" s="138" t="s">
        <v>5657</v>
      </c>
      <c r="B483" s="138" t="s">
        <v>5659</v>
      </c>
      <c r="C483" s="133" t="s">
        <v>5378</v>
      </c>
      <c r="D483" s="133" t="s">
        <v>587</v>
      </c>
      <c r="H483" s="133" t="s">
        <v>582</v>
      </c>
    </row>
    <row r="484" spans="1:8" hidden="1">
      <c r="A484" s="138" t="s">
        <v>5660</v>
      </c>
      <c r="B484" s="138" t="s">
        <v>5661</v>
      </c>
      <c r="C484" s="133" t="s">
        <v>5378</v>
      </c>
      <c r="D484" s="133" t="s">
        <v>587</v>
      </c>
      <c r="H484" s="133" t="s">
        <v>582</v>
      </c>
    </row>
    <row r="485" spans="1:8" hidden="1">
      <c r="A485" s="138" t="s">
        <v>5662</v>
      </c>
      <c r="B485" s="138" t="s">
        <v>5664</v>
      </c>
      <c r="C485" s="133" t="s">
        <v>5378</v>
      </c>
      <c r="D485" s="133" t="s">
        <v>587</v>
      </c>
      <c r="H485" s="133" t="s">
        <v>582</v>
      </c>
    </row>
    <row r="486" spans="1:8" hidden="1">
      <c r="A486" s="138" t="s">
        <v>5663</v>
      </c>
      <c r="B486" s="138" t="s">
        <v>5665</v>
      </c>
      <c r="C486" s="133" t="s">
        <v>5378</v>
      </c>
      <c r="D486" s="133" t="s">
        <v>587</v>
      </c>
      <c r="H486" s="133" t="s">
        <v>582</v>
      </c>
    </row>
    <row r="487" spans="1:8" hidden="1">
      <c r="A487" s="138" t="s">
        <v>5666</v>
      </c>
      <c r="B487" s="138" t="s">
        <v>5667</v>
      </c>
      <c r="C487" s="133" t="s">
        <v>5378</v>
      </c>
      <c r="D487" s="133" t="s">
        <v>587</v>
      </c>
      <c r="H487" s="133" t="s">
        <v>582</v>
      </c>
    </row>
    <row r="488" spans="1:8" hidden="1">
      <c r="A488" s="138" t="s">
        <v>5668</v>
      </c>
      <c r="B488" s="138" t="s">
        <v>5669</v>
      </c>
      <c r="C488" s="133" t="s">
        <v>5378</v>
      </c>
      <c r="D488" s="133" t="s">
        <v>587</v>
      </c>
      <c r="H488" s="133" t="s">
        <v>582</v>
      </c>
    </row>
    <row r="489" spans="1:8" hidden="1">
      <c r="A489" s="138" t="s">
        <v>5672</v>
      </c>
      <c r="B489" s="138" t="s">
        <v>5673</v>
      </c>
      <c r="C489" s="133" t="s">
        <v>5378</v>
      </c>
      <c r="D489" s="133" t="s">
        <v>586</v>
      </c>
      <c r="H489" s="133" t="s">
        <v>582</v>
      </c>
    </row>
    <row r="490" spans="1:8" hidden="1">
      <c r="A490" s="138" t="s">
        <v>5733</v>
      </c>
      <c r="B490" s="138" t="s">
        <v>5735</v>
      </c>
      <c r="C490" s="133" t="s">
        <v>5378</v>
      </c>
      <c r="D490" s="133" t="s">
        <v>1608</v>
      </c>
      <c r="H490" s="133" t="s">
        <v>582</v>
      </c>
    </row>
    <row r="491" spans="1:8" hidden="1">
      <c r="A491" s="138" t="s">
        <v>5734</v>
      </c>
      <c r="B491" s="138" t="s">
        <v>5736</v>
      </c>
      <c r="C491" s="133" t="s">
        <v>5378</v>
      </c>
      <c r="D491" s="133" t="s">
        <v>1608</v>
      </c>
      <c r="H491" s="133" t="s">
        <v>582</v>
      </c>
    </row>
    <row r="492" spans="1:8" hidden="1">
      <c r="A492" s="138" t="s">
        <v>5728</v>
      </c>
      <c r="B492" s="138" t="s">
        <v>5921</v>
      </c>
      <c r="C492" s="133" t="s">
        <v>5378</v>
      </c>
      <c r="D492" s="133" t="s">
        <v>587</v>
      </c>
      <c r="H492" s="133" t="s">
        <v>582</v>
      </c>
    </row>
    <row r="493" spans="1:8" hidden="1">
      <c r="A493" s="138" t="s">
        <v>5895</v>
      </c>
      <c r="B493" s="138" t="s">
        <v>5738</v>
      </c>
      <c r="C493" s="133" t="s">
        <v>5378</v>
      </c>
      <c r="D493" s="133" t="s">
        <v>587</v>
      </c>
      <c r="H493" s="133" t="s">
        <v>582</v>
      </c>
    </row>
    <row r="494" spans="1:8" hidden="1">
      <c r="A494" s="138" t="s">
        <v>5896</v>
      </c>
      <c r="B494" s="138" t="s">
        <v>5739</v>
      </c>
      <c r="C494" s="133" t="s">
        <v>5378</v>
      </c>
      <c r="D494" s="133" t="s">
        <v>587</v>
      </c>
      <c r="H494" s="133" t="s">
        <v>582</v>
      </c>
    </row>
    <row r="495" spans="1:8" hidden="1">
      <c r="A495" s="138" t="s">
        <v>5897</v>
      </c>
      <c r="B495" s="138" t="s">
        <v>5740</v>
      </c>
      <c r="C495" s="133" t="s">
        <v>5378</v>
      </c>
      <c r="D495" s="133" t="s">
        <v>587</v>
      </c>
      <c r="H495" s="133" t="s">
        <v>582</v>
      </c>
    </row>
    <row r="496" spans="1:8" hidden="1">
      <c r="A496" s="138" t="s">
        <v>5898</v>
      </c>
      <c r="B496" s="138" t="s">
        <v>5741</v>
      </c>
      <c r="C496" s="133" t="s">
        <v>5378</v>
      </c>
      <c r="D496" s="133" t="s">
        <v>587</v>
      </c>
      <c r="H496" s="133" t="s">
        <v>582</v>
      </c>
    </row>
    <row r="497" spans="1:8" hidden="1">
      <c r="A497" s="138" t="s">
        <v>5899</v>
      </c>
      <c r="B497" s="138" t="s">
        <v>5742</v>
      </c>
      <c r="C497" s="133" t="s">
        <v>5378</v>
      </c>
      <c r="D497" s="133" t="s">
        <v>587</v>
      </c>
      <c r="H497" s="133" t="s">
        <v>582</v>
      </c>
    </row>
    <row r="498" spans="1:8" hidden="1">
      <c r="A498" s="138" t="s">
        <v>5900</v>
      </c>
      <c r="B498" s="138" t="s">
        <v>5922</v>
      </c>
      <c r="C498" s="133" t="s">
        <v>5378</v>
      </c>
      <c r="D498" s="133" t="s">
        <v>1608</v>
      </c>
      <c r="H498" s="133" t="s">
        <v>582</v>
      </c>
    </row>
    <row r="499" spans="1:8" hidden="1">
      <c r="A499" s="138" t="s">
        <v>5901</v>
      </c>
      <c r="B499" s="138" t="s">
        <v>5923</v>
      </c>
      <c r="C499" s="133" t="s">
        <v>5378</v>
      </c>
      <c r="D499" s="133" t="s">
        <v>587</v>
      </c>
      <c r="H499" s="133" t="s">
        <v>582</v>
      </c>
    </row>
    <row r="500" spans="1:8" hidden="1">
      <c r="A500" s="138" t="s">
        <v>5902</v>
      </c>
      <c r="B500" s="138" t="s">
        <v>5743</v>
      </c>
      <c r="C500" s="133" t="s">
        <v>5378</v>
      </c>
      <c r="D500" s="133" t="s">
        <v>587</v>
      </c>
      <c r="H500" s="133" t="s">
        <v>582</v>
      </c>
    </row>
    <row r="501" spans="1:8" hidden="1">
      <c r="A501" s="138" t="s">
        <v>5903</v>
      </c>
      <c r="B501" s="138" t="s">
        <v>5744</v>
      </c>
      <c r="C501" s="133" t="s">
        <v>5378</v>
      </c>
      <c r="D501" s="133" t="s">
        <v>587</v>
      </c>
      <c r="H501" s="133" t="s">
        <v>582</v>
      </c>
    </row>
    <row r="502" spans="1:8" hidden="1">
      <c r="A502" s="138" t="s">
        <v>5729</v>
      </c>
      <c r="B502" s="138" t="s">
        <v>5745</v>
      </c>
      <c r="C502" s="133" t="s">
        <v>5378</v>
      </c>
      <c r="D502" s="133" t="s">
        <v>587</v>
      </c>
      <c r="H502" s="133" t="s">
        <v>582</v>
      </c>
    </row>
    <row r="503" spans="1:8" hidden="1">
      <c r="A503" s="138" t="s">
        <v>5904</v>
      </c>
      <c r="B503" s="138" t="s">
        <v>5746</v>
      </c>
      <c r="C503" s="133" t="s">
        <v>5378</v>
      </c>
      <c r="D503" s="133" t="s">
        <v>587</v>
      </c>
      <c r="H503" s="133" t="s">
        <v>582</v>
      </c>
    </row>
    <row r="504" spans="1:8" hidden="1">
      <c r="A504" s="138" t="s">
        <v>5905</v>
      </c>
      <c r="B504" s="138" t="s">
        <v>5747</v>
      </c>
      <c r="C504" s="133" t="s">
        <v>5378</v>
      </c>
      <c r="D504" s="133" t="s">
        <v>587</v>
      </c>
      <c r="H504" s="133" t="s">
        <v>582</v>
      </c>
    </row>
    <row r="505" spans="1:8" hidden="1">
      <c r="A505" s="138" t="s">
        <v>5730</v>
      </c>
      <c r="B505" s="138" t="s">
        <v>5748</v>
      </c>
      <c r="C505" s="133" t="s">
        <v>5378</v>
      </c>
      <c r="D505" s="133" t="s">
        <v>587</v>
      </c>
      <c r="H505" s="133" t="s">
        <v>582</v>
      </c>
    </row>
    <row r="506" spans="1:8" hidden="1">
      <c r="A506" s="138" t="s">
        <v>5731</v>
      </c>
      <c r="B506" s="138" t="s">
        <v>5749</v>
      </c>
      <c r="C506" s="133" t="s">
        <v>5378</v>
      </c>
      <c r="D506" s="133" t="s">
        <v>587</v>
      </c>
      <c r="H506" s="133" t="s">
        <v>582</v>
      </c>
    </row>
    <row r="507" spans="1:8" hidden="1">
      <c r="A507" s="138" t="s">
        <v>5920</v>
      </c>
      <c r="B507" s="138" t="s">
        <v>5750</v>
      </c>
      <c r="C507" s="133" t="s">
        <v>5378</v>
      </c>
      <c r="D507" s="133" t="s">
        <v>587</v>
      </c>
      <c r="H507" s="133" t="s">
        <v>582</v>
      </c>
    </row>
    <row r="508" spans="1:8" hidden="1">
      <c r="A508" s="138" t="s">
        <v>5906</v>
      </c>
      <c r="B508" s="138" t="s">
        <v>5751</v>
      </c>
      <c r="C508" s="133" t="s">
        <v>5378</v>
      </c>
      <c r="D508" s="133" t="s">
        <v>587</v>
      </c>
      <c r="H508" s="133" t="s">
        <v>582</v>
      </c>
    </row>
    <row r="509" spans="1:8" hidden="1">
      <c r="A509" s="138" t="s">
        <v>5907</v>
      </c>
      <c r="B509" s="138" t="s">
        <v>5752</v>
      </c>
      <c r="C509" s="133" t="s">
        <v>5378</v>
      </c>
      <c r="D509" s="133" t="s">
        <v>587</v>
      </c>
      <c r="H509" s="133" t="s">
        <v>582</v>
      </c>
    </row>
    <row r="510" spans="1:8" s="133" customFormat="1" hidden="1">
      <c r="A510" s="138" t="s">
        <v>5894</v>
      </c>
      <c r="B510" s="138" t="s">
        <v>5924</v>
      </c>
      <c r="C510" s="133" t="s">
        <v>5378</v>
      </c>
      <c r="D510" s="133" t="s">
        <v>1608</v>
      </c>
      <c r="F510" s="88"/>
      <c r="H510" s="133" t="s">
        <v>582</v>
      </c>
    </row>
    <row r="511" spans="1:8" hidden="1">
      <c r="A511" s="138" t="s">
        <v>5908</v>
      </c>
      <c r="B511" s="138" t="s">
        <v>5912</v>
      </c>
      <c r="C511" s="133" t="s">
        <v>5378</v>
      </c>
      <c r="D511" s="133" t="s">
        <v>587</v>
      </c>
      <c r="H511" s="133" t="s">
        <v>582</v>
      </c>
    </row>
    <row r="512" spans="1:8" hidden="1">
      <c r="A512" s="138" t="s">
        <v>5909</v>
      </c>
      <c r="B512" s="138" t="s">
        <v>5913</v>
      </c>
      <c r="C512" s="133" t="s">
        <v>5378</v>
      </c>
      <c r="D512" s="133" t="s">
        <v>1608</v>
      </c>
      <c r="H512" s="133" t="s">
        <v>582</v>
      </c>
    </row>
    <row r="513" spans="1:8" hidden="1">
      <c r="A513" s="138" t="s">
        <v>5911</v>
      </c>
      <c r="B513" s="138" t="s">
        <v>5914</v>
      </c>
      <c r="C513" s="133" t="s">
        <v>5378</v>
      </c>
      <c r="D513" s="133" t="s">
        <v>587</v>
      </c>
      <c r="H513" s="133" t="s">
        <v>582</v>
      </c>
    </row>
    <row r="514" spans="1:8" hidden="1">
      <c r="A514" s="138" t="s">
        <v>5910</v>
      </c>
      <c r="B514" s="138" t="s">
        <v>5915</v>
      </c>
      <c r="C514" s="133" t="s">
        <v>5378</v>
      </c>
      <c r="D514" s="133" t="s">
        <v>1608</v>
      </c>
      <c r="H514" s="133" t="s">
        <v>582</v>
      </c>
    </row>
    <row r="515" spans="1:8" hidden="1">
      <c r="A515" s="138" t="s">
        <v>5732</v>
      </c>
      <c r="B515" s="138" t="s">
        <v>5888</v>
      </c>
      <c r="C515" s="133" t="s">
        <v>5378</v>
      </c>
      <c r="D515" s="133" t="s">
        <v>1608</v>
      </c>
      <c r="H515" s="133" t="s">
        <v>582</v>
      </c>
    </row>
    <row r="516" spans="1:8" hidden="1">
      <c r="A516" s="138" t="s">
        <v>5862</v>
      </c>
      <c r="B516" s="138" t="s">
        <v>5737</v>
      </c>
      <c r="C516" s="133" t="s">
        <v>5378</v>
      </c>
      <c r="D516" s="133" t="s">
        <v>1608</v>
      </c>
      <c r="H516" s="133" t="s">
        <v>582</v>
      </c>
    </row>
    <row r="517" spans="1:8" hidden="1">
      <c r="A517" s="138" t="s">
        <v>5863</v>
      </c>
      <c r="B517" s="138" t="s">
        <v>5925</v>
      </c>
      <c r="C517" s="133" t="s">
        <v>5378</v>
      </c>
      <c r="D517" s="133" t="s">
        <v>587</v>
      </c>
      <c r="H517" s="133" t="s">
        <v>582</v>
      </c>
    </row>
    <row r="518" spans="1:8" hidden="1">
      <c r="A518" s="138" t="s">
        <v>5864</v>
      </c>
      <c r="B518" s="138" t="s">
        <v>5889</v>
      </c>
      <c r="C518" s="133" t="s">
        <v>5378</v>
      </c>
      <c r="D518" s="133" t="s">
        <v>587</v>
      </c>
      <c r="H518" s="133" t="s">
        <v>582</v>
      </c>
    </row>
    <row r="519" spans="1:8" hidden="1">
      <c r="A519" s="138" t="s">
        <v>5865</v>
      </c>
      <c r="B519" s="138" t="s">
        <v>5757</v>
      </c>
      <c r="C519" s="133" t="s">
        <v>5378</v>
      </c>
      <c r="D519" s="133" t="s">
        <v>587</v>
      </c>
      <c r="H519" s="133" t="s">
        <v>582</v>
      </c>
    </row>
    <row r="520" spans="1:8" hidden="1">
      <c r="A520" s="138" t="s">
        <v>5866</v>
      </c>
      <c r="B520" s="138" t="s">
        <v>5926</v>
      </c>
      <c r="C520" s="133" t="s">
        <v>5378</v>
      </c>
      <c r="D520" s="133" t="s">
        <v>1608</v>
      </c>
      <c r="H520" s="133" t="s">
        <v>582</v>
      </c>
    </row>
    <row r="521" spans="1:8" hidden="1">
      <c r="A521" s="138" t="s">
        <v>5867</v>
      </c>
      <c r="B521" s="138" t="s">
        <v>5890</v>
      </c>
      <c r="C521" s="133" t="s">
        <v>5378</v>
      </c>
      <c r="D521" s="133" t="s">
        <v>1608</v>
      </c>
      <c r="H521" s="133" t="s">
        <v>582</v>
      </c>
    </row>
    <row r="522" spans="1:8" hidden="1">
      <c r="A522" s="138" t="s">
        <v>5868</v>
      </c>
      <c r="B522" s="138" t="s">
        <v>5927</v>
      </c>
      <c r="C522" s="133" t="s">
        <v>5378</v>
      </c>
      <c r="D522" s="133" t="s">
        <v>584</v>
      </c>
      <c r="H522" s="133" t="s">
        <v>582</v>
      </c>
    </row>
    <row r="523" spans="1:8">
      <c r="A523" s="138" t="s">
        <v>5869</v>
      </c>
      <c r="B523" s="138" t="s">
        <v>5928</v>
      </c>
      <c r="C523" s="133" t="s">
        <v>5378</v>
      </c>
      <c r="D523" s="133" t="s">
        <v>583</v>
      </c>
      <c r="E523" s="133" t="s">
        <v>2677</v>
      </c>
      <c r="F523" s="88">
        <v>120</v>
      </c>
      <c r="H523" s="133" t="s">
        <v>582</v>
      </c>
    </row>
    <row r="524" spans="1:8" hidden="1">
      <c r="A524" s="138" t="s">
        <v>5870</v>
      </c>
      <c r="B524" s="138" t="s">
        <v>5929</v>
      </c>
      <c r="C524" s="133" t="s">
        <v>5378</v>
      </c>
      <c r="D524" s="133" t="s">
        <v>1608</v>
      </c>
      <c r="H524" s="133" t="s">
        <v>582</v>
      </c>
    </row>
    <row r="525" spans="1:8" hidden="1">
      <c r="A525" s="138" t="s">
        <v>5871</v>
      </c>
      <c r="B525" s="138" t="s">
        <v>5891</v>
      </c>
      <c r="C525" s="133" t="s">
        <v>5378</v>
      </c>
      <c r="D525" s="133" t="s">
        <v>1608</v>
      </c>
      <c r="H525" s="133" t="s">
        <v>582</v>
      </c>
    </row>
    <row r="526" spans="1:8" hidden="1">
      <c r="A526" s="138" t="s">
        <v>5758</v>
      </c>
      <c r="B526" s="138" t="s">
        <v>5930</v>
      </c>
      <c r="C526" s="133" t="s">
        <v>5378</v>
      </c>
      <c r="D526" s="133" t="s">
        <v>587</v>
      </c>
      <c r="H526" s="133" t="s">
        <v>582</v>
      </c>
    </row>
    <row r="527" spans="1:8" hidden="1">
      <c r="A527" s="138" t="s">
        <v>5872</v>
      </c>
      <c r="B527" s="138" t="s">
        <v>5916</v>
      </c>
      <c r="C527" s="133" t="s">
        <v>5378</v>
      </c>
      <c r="D527" s="133" t="s">
        <v>1608</v>
      </c>
      <c r="H527" s="133" t="s">
        <v>582</v>
      </c>
    </row>
    <row r="528" spans="1:8" hidden="1">
      <c r="A528" s="138" t="s">
        <v>5798</v>
      </c>
      <c r="B528" s="138" t="s">
        <v>5917</v>
      </c>
      <c r="C528" s="133" t="s">
        <v>5378</v>
      </c>
      <c r="D528" s="133" t="s">
        <v>587</v>
      </c>
      <c r="H528" s="133" t="s">
        <v>582</v>
      </c>
    </row>
    <row r="529" spans="1:8" s="133" customFormat="1" hidden="1">
      <c r="A529" s="138" t="s">
        <v>5873</v>
      </c>
      <c r="B529" s="138" t="s">
        <v>5892</v>
      </c>
      <c r="C529" s="133" t="s">
        <v>5378</v>
      </c>
      <c r="D529" s="133" t="s">
        <v>587</v>
      </c>
      <c r="F529" s="88"/>
      <c r="H529" s="133" t="s">
        <v>582</v>
      </c>
    </row>
    <row r="530" spans="1:8" s="133" customFormat="1" hidden="1">
      <c r="A530" s="138" t="s">
        <v>5874</v>
      </c>
      <c r="B530" s="138" t="s">
        <v>5782</v>
      </c>
      <c r="C530" s="133" t="s">
        <v>5378</v>
      </c>
      <c r="D530" s="133" t="s">
        <v>587</v>
      </c>
      <c r="F530" s="88"/>
      <c r="H530" s="133" t="s">
        <v>582</v>
      </c>
    </row>
    <row r="531" spans="1:8" s="133" customFormat="1" hidden="1">
      <c r="A531" s="138" t="s">
        <v>5875</v>
      </c>
      <c r="B531" s="138" t="s">
        <v>5783</v>
      </c>
      <c r="C531" s="133" t="s">
        <v>5378</v>
      </c>
      <c r="D531" s="133" t="s">
        <v>587</v>
      </c>
      <c r="F531" s="88"/>
      <c r="H531" s="133" t="s">
        <v>582</v>
      </c>
    </row>
    <row r="532" spans="1:8" s="133" customFormat="1" hidden="1">
      <c r="A532" s="138" t="s">
        <v>5876</v>
      </c>
      <c r="B532" s="138" t="s">
        <v>5784</v>
      </c>
      <c r="C532" s="133" t="s">
        <v>5378</v>
      </c>
      <c r="D532" s="133" t="s">
        <v>587</v>
      </c>
      <c r="F532" s="88"/>
      <c r="H532" s="133" t="s">
        <v>582</v>
      </c>
    </row>
    <row r="533" spans="1:8" s="133" customFormat="1" hidden="1">
      <c r="A533" s="138" t="s">
        <v>5877</v>
      </c>
      <c r="B533" s="138" t="s">
        <v>5785</v>
      </c>
      <c r="C533" s="133" t="s">
        <v>5378</v>
      </c>
      <c r="D533" s="133" t="s">
        <v>587</v>
      </c>
      <c r="F533" s="88"/>
      <c r="H533" s="133" t="s">
        <v>582</v>
      </c>
    </row>
    <row r="534" spans="1:8" s="133" customFormat="1" hidden="1">
      <c r="A534" s="138" t="s">
        <v>5919</v>
      </c>
      <c r="B534" s="138" t="s">
        <v>5786</v>
      </c>
      <c r="C534" s="133" t="s">
        <v>5378</v>
      </c>
      <c r="D534" s="133" t="s">
        <v>587</v>
      </c>
      <c r="F534" s="88"/>
      <c r="H534" s="133" t="s">
        <v>582</v>
      </c>
    </row>
    <row r="535" spans="1:8" s="133" customFormat="1" hidden="1">
      <c r="A535" s="138" t="s">
        <v>5878</v>
      </c>
      <c r="B535" s="138" t="s">
        <v>5931</v>
      </c>
      <c r="C535" s="133" t="s">
        <v>5378</v>
      </c>
      <c r="D535" s="133" t="s">
        <v>1608</v>
      </c>
      <c r="F535" s="88"/>
      <c r="H535" s="133" t="s">
        <v>582</v>
      </c>
    </row>
    <row r="536" spans="1:8" hidden="1">
      <c r="A536" s="138" t="s">
        <v>5879</v>
      </c>
      <c r="B536" s="138" t="s">
        <v>5787</v>
      </c>
      <c r="C536" s="133" t="s">
        <v>5378</v>
      </c>
      <c r="D536" s="133" t="s">
        <v>587</v>
      </c>
      <c r="H536" s="133" t="s">
        <v>582</v>
      </c>
    </row>
    <row r="537" spans="1:8" s="133" customFormat="1" hidden="1">
      <c r="A537" s="138" t="s">
        <v>5788</v>
      </c>
      <c r="B537" s="138" t="s">
        <v>5918</v>
      </c>
      <c r="C537" s="133" t="s">
        <v>5378</v>
      </c>
      <c r="D537" s="133" t="s">
        <v>587</v>
      </c>
      <c r="F537" s="88"/>
      <c r="H537" s="133" t="s">
        <v>582</v>
      </c>
    </row>
    <row r="538" spans="1:8" s="133" customFormat="1">
      <c r="A538" s="138" t="s">
        <v>5789</v>
      </c>
      <c r="B538" s="138" t="s">
        <v>5932</v>
      </c>
      <c r="C538" s="133" t="s">
        <v>5378</v>
      </c>
      <c r="D538" s="133" t="s">
        <v>583</v>
      </c>
      <c r="E538" s="133" t="s">
        <v>381</v>
      </c>
      <c r="F538" s="105" t="s">
        <v>1922</v>
      </c>
      <c r="H538" s="133" t="s">
        <v>582</v>
      </c>
    </row>
    <row r="539" spans="1:8">
      <c r="A539" s="138" t="s">
        <v>5790</v>
      </c>
      <c r="B539" s="138" t="s">
        <v>5933</v>
      </c>
      <c r="C539" s="133" t="s">
        <v>5378</v>
      </c>
      <c r="D539" s="133" t="s">
        <v>583</v>
      </c>
      <c r="E539" s="133" t="s">
        <v>381</v>
      </c>
      <c r="F539" s="105" t="s">
        <v>1922</v>
      </c>
      <c r="H539" s="133" t="s">
        <v>582</v>
      </c>
    </row>
    <row r="540" spans="1:8">
      <c r="A540" s="138" t="s">
        <v>5791</v>
      </c>
      <c r="B540" s="138" t="s">
        <v>5893</v>
      </c>
      <c r="C540" s="133" t="s">
        <v>5378</v>
      </c>
      <c r="D540" s="133" t="s">
        <v>583</v>
      </c>
      <c r="E540" s="133" t="s">
        <v>381</v>
      </c>
      <c r="F540" s="105" t="s">
        <v>1922</v>
      </c>
      <c r="H540" s="133" t="s">
        <v>582</v>
      </c>
    </row>
    <row r="541" spans="1:8">
      <c r="A541" s="138" t="s">
        <v>5795</v>
      </c>
      <c r="B541" s="138" t="s">
        <v>5797</v>
      </c>
      <c r="C541" s="133" t="s">
        <v>5378</v>
      </c>
      <c r="D541" s="133" t="s">
        <v>583</v>
      </c>
      <c r="E541" s="133" t="s">
        <v>381</v>
      </c>
      <c r="F541" s="105" t="s">
        <v>1922</v>
      </c>
      <c r="H541" s="133" t="s">
        <v>582</v>
      </c>
    </row>
    <row r="542" spans="1:8">
      <c r="A542" s="138" t="s">
        <v>5796</v>
      </c>
      <c r="B542" s="138" t="s">
        <v>5792</v>
      </c>
      <c r="C542" s="133" t="s">
        <v>5378</v>
      </c>
      <c r="D542" s="133" t="s">
        <v>583</v>
      </c>
      <c r="E542" s="133" t="s">
        <v>381</v>
      </c>
      <c r="F542" s="105" t="s">
        <v>1922</v>
      </c>
      <c r="H542" s="133" t="s">
        <v>582</v>
      </c>
    </row>
    <row r="543" spans="1:8">
      <c r="A543" s="138" t="s">
        <v>5936</v>
      </c>
      <c r="B543" s="138" t="s">
        <v>5793</v>
      </c>
      <c r="C543" s="133" t="s">
        <v>5378</v>
      </c>
      <c r="D543" s="133" t="s">
        <v>583</v>
      </c>
      <c r="E543" s="133" t="s">
        <v>381</v>
      </c>
      <c r="F543" s="105" t="s">
        <v>1922</v>
      </c>
      <c r="H543" s="133" t="s">
        <v>582</v>
      </c>
    </row>
    <row r="544" spans="1:8">
      <c r="A544" s="138" t="s">
        <v>5937</v>
      </c>
      <c r="B544" s="138" t="s">
        <v>5794</v>
      </c>
      <c r="C544" s="133" t="s">
        <v>5378</v>
      </c>
      <c r="D544" s="133" t="s">
        <v>583</v>
      </c>
      <c r="E544" s="133" t="s">
        <v>381</v>
      </c>
      <c r="F544" s="105" t="s">
        <v>1922</v>
      </c>
      <c r="H544" s="133" t="s">
        <v>582</v>
      </c>
    </row>
    <row r="545" spans="1:8">
      <c r="A545" s="138" t="s">
        <v>5938</v>
      </c>
      <c r="B545" s="138" t="s">
        <v>5939</v>
      </c>
      <c r="C545" s="133" t="s">
        <v>5378</v>
      </c>
      <c r="D545" s="133" t="s">
        <v>583</v>
      </c>
      <c r="E545" s="133" t="s">
        <v>24</v>
      </c>
      <c r="F545" s="105">
        <v>202</v>
      </c>
      <c r="H545" s="133" t="s">
        <v>582</v>
      </c>
    </row>
    <row r="546" spans="1:8">
      <c r="A546" s="298" t="s">
        <v>7833</v>
      </c>
      <c r="B546" s="138" t="s">
        <v>5985</v>
      </c>
      <c r="C546" s="133" t="s">
        <v>5378</v>
      </c>
      <c r="D546" s="133" t="s">
        <v>583</v>
      </c>
      <c r="E546" s="133" t="s">
        <v>381</v>
      </c>
      <c r="F546" s="105">
        <v>3</v>
      </c>
      <c r="H546" s="133" t="s">
        <v>582</v>
      </c>
    </row>
    <row r="547" spans="1:8">
      <c r="A547" s="298" t="s">
        <v>5954</v>
      </c>
      <c r="B547" s="138" t="s">
        <v>5986</v>
      </c>
      <c r="C547" s="133" t="s">
        <v>5378</v>
      </c>
      <c r="D547" s="133" t="s">
        <v>583</v>
      </c>
      <c r="E547" s="133" t="s">
        <v>381</v>
      </c>
      <c r="F547" s="105">
        <v>4</v>
      </c>
      <c r="H547" s="133" t="s">
        <v>582</v>
      </c>
    </row>
    <row r="548" spans="1:8">
      <c r="A548" s="298" t="s">
        <v>5955</v>
      </c>
      <c r="B548" s="138" t="s">
        <v>5987</v>
      </c>
      <c r="C548" s="133" t="s">
        <v>5378</v>
      </c>
      <c r="D548" s="133" t="s">
        <v>583</v>
      </c>
      <c r="E548" s="133" t="s">
        <v>381</v>
      </c>
      <c r="F548" s="105" t="s">
        <v>1922</v>
      </c>
      <c r="H548" s="133" t="s">
        <v>582</v>
      </c>
    </row>
    <row r="549" spans="1:8" s="133" customFormat="1">
      <c r="A549" s="298" t="s">
        <v>7890</v>
      </c>
      <c r="B549" s="138" t="s">
        <v>5988</v>
      </c>
      <c r="C549" s="133" t="s">
        <v>5378</v>
      </c>
      <c r="D549" s="133" t="s">
        <v>583</v>
      </c>
      <c r="E549" s="133" t="s">
        <v>381</v>
      </c>
      <c r="F549" s="105">
        <v>3</v>
      </c>
      <c r="H549" s="133" t="s">
        <v>582</v>
      </c>
    </row>
    <row r="550" spans="1:8" s="133" customFormat="1">
      <c r="A550" s="298" t="s">
        <v>7891</v>
      </c>
      <c r="B550" s="138" t="s">
        <v>5989</v>
      </c>
      <c r="C550" s="133" t="s">
        <v>5378</v>
      </c>
      <c r="D550" s="133" t="s">
        <v>583</v>
      </c>
      <c r="E550" s="133" t="s">
        <v>381</v>
      </c>
      <c r="F550" s="105">
        <v>3</v>
      </c>
      <c r="H550" s="133" t="s">
        <v>582</v>
      </c>
    </row>
    <row r="551" spans="1:8" s="133" customFormat="1">
      <c r="A551" s="298" t="s">
        <v>5956</v>
      </c>
      <c r="B551" s="138" t="s">
        <v>5990</v>
      </c>
      <c r="C551" s="133" t="s">
        <v>5378</v>
      </c>
      <c r="D551" s="133" t="s">
        <v>583</v>
      </c>
      <c r="E551" s="133" t="s">
        <v>381</v>
      </c>
      <c r="F551" s="105" t="s">
        <v>1922</v>
      </c>
      <c r="H551" s="133" t="s">
        <v>582</v>
      </c>
    </row>
    <row r="552" spans="1:8" s="133" customFormat="1">
      <c r="A552" s="298" t="s">
        <v>5957</v>
      </c>
      <c r="B552" s="138" t="s">
        <v>5991</v>
      </c>
      <c r="C552" s="133" t="s">
        <v>5378</v>
      </c>
      <c r="D552" s="133" t="s">
        <v>583</v>
      </c>
      <c r="E552" s="133" t="s">
        <v>381</v>
      </c>
      <c r="F552" s="105" t="s">
        <v>1922</v>
      </c>
      <c r="H552" s="133" t="s">
        <v>582</v>
      </c>
    </row>
    <row r="553" spans="1:8" s="133" customFormat="1">
      <c r="A553" s="298" t="s">
        <v>5958</v>
      </c>
      <c r="B553" s="138" t="s">
        <v>5992</v>
      </c>
      <c r="C553" s="133" t="s">
        <v>5378</v>
      </c>
      <c r="D553" s="133" t="s">
        <v>583</v>
      </c>
      <c r="E553" s="133" t="s">
        <v>381</v>
      </c>
      <c r="F553" s="105">
        <v>5</v>
      </c>
      <c r="H553" s="133" t="s">
        <v>582</v>
      </c>
    </row>
    <row r="554" spans="1:8" s="133" customFormat="1">
      <c r="A554" s="298" t="s">
        <v>5959</v>
      </c>
      <c r="B554" s="138" t="s">
        <v>5993</v>
      </c>
      <c r="C554" s="133" t="s">
        <v>5378</v>
      </c>
      <c r="D554" s="133" t="s">
        <v>583</v>
      </c>
      <c r="E554" s="133" t="s">
        <v>381</v>
      </c>
      <c r="F554" s="105">
        <v>3</v>
      </c>
      <c r="H554" s="133" t="s">
        <v>582</v>
      </c>
    </row>
    <row r="555" spans="1:8" s="133" customFormat="1">
      <c r="A555" s="298" t="s">
        <v>5960</v>
      </c>
      <c r="B555" s="138" t="s">
        <v>5994</v>
      </c>
      <c r="C555" s="133" t="s">
        <v>5378</v>
      </c>
      <c r="D555" s="133" t="s">
        <v>583</v>
      </c>
      <c r="E555" s="133" t="s">
        <v>381</v>
      </c>
      <c r="F555" s="105">
        <v>3</v>
      </c>
      <c r="H555" s="133" t="s">
        <v>582</v>
      </c>
    </row>
    <row r="556" spans="1:8" s="133" customFormat="1">
      <c r="A556" s="298" t="s">
        <v>5961</v>
      </c>
      <c r="B556" s="138" t="s">
        <v>5995</v>
      </c>
      <c r="C556" s="133" t="s">
        <v>5378</v>
      </c>
      <c r="D556" s="133" t="s">
        <v>583</v>
      </c>
      <c r="E556" s="133" t="s">
        <v>381</v>
      </c>
      <c r="F556" s="105">
        <v>3</v>
      </c>
      <c r="H556" s="133" t="s">
        <v>582</v>
      </c>
    </row>
    <row r="557" spans="1:8" s="133" customFormat="1">
      <c r="A557" s="298" t="s">
        <v>5962</v>
      </c>
      <c r="B557" s="138" t="s">
        <v>5996</v>
      </c>
      <c r="C557" s="133" t="s">
        <v>5378</v>
      </c>
      <c r="D557" s="133" t="s">
        <v>583</v>
      </c>
      <c r="E557" s="133" t="s">
        <v>381</v>
      </c>
      <c r="F557" s="105" t="s">
        <v>1922</v>
      </c>
      <c r="H557" s="133" t="s">
        <v>582</v>
      </c>
    </row>
    <row r="558" spans="1:8" s="133" customFormat="1">
      <c r="A558" s="298" t="s">
        <v>7782</v>
      </c>
      <c r="B558" s="138" t="s">
        <v>5997</v>
      </c>
      <c r="C558" s="133" t="s">
        <v>5378</v>
      </c>
      <c r="D558" s="133" t="s">
        <v>583</v>
      </c>
      <c r="E558" s="133" t="s">
        <v>381</v>
      </c>
      <c r="F558" s="105">
        <v>3</v>
      </c>
      <c r="H558" s="133" t="s">
        <v>582</v>
      </c>
    </row>
    <row r="559" spans="1:8" s="133" customFormat="1">
      <c r="A559" s="298" t="s">
        <v>7783</v>
      </c>
      <c r="B559" s="138" t="s">
        <v>5998</v>
      </c>
      <c r="C559" s="133" t="s">
        <v>5378</v>
      </c>
      <c r="D559" s="133" t="s">
        <v>583</v>
      </c>
      <c r="E559" s="133" t="s">
        <v>381</v>
      </c>
      <c r="F559" s="105">
        <v>3</v>
      </c>
      <c r="H559" s="133" t="s">
        <v>582</v>
      </c>
    </row>
    <row r="560" spans="1:8" s="133" customFormat="1">
      <c r="A560" s="298" t="s">
        <v>5963</v>
      </c>
      <c r="B560" s="138" t="s">
        <v>5999</v>
      </c>
      <c r="C560" s="133" t="s">
        <v>5378</v>
      </c>
      <c r="D560" s="133" t="s">
        <v>583</v>
      </c>
      <c r="E560" s="133" t="s">
        <v>381</v>
      </c>
      <c r="F560" s="105">
        <v>3</v>
      </c>
      <c r="H560" s="133" t="s">
        <v>582</v>
      </c>
    </row>
    <row r="561" spans="1:8" s="133" customFormat="1">
      <c r="A561" s="298" t="s">
        <v>5964</v>
      </c>
      <c r="B561" s="138" t="s">
        <v>6000</v>
      </c>
      <c r="C561" s="133" t="s">
        <v>5378</v>
      </c>
      <c r="D561" s="133" t="s">
        <v>583</v>
      </c>
      <c r="E561" s="133" t="s">
        <v>381</v>
      </c>
      <c r="F561" s="105">
        <v>3</v>
      </c>
      <c r="H561" s="133" t="s">
        <v>582</v>
      </c>
    </row>
    <row r="562" spans="1:8" s="133" customFormat="1">
      <c r="A562" s="298" t="s">
        <v>7777</v>
      </c>
      <c r="B562" s="138" t="s">
        <v>6001</v>
      </c>
      <c r="C562" s="133" t="s">
        <v>5378</v>
      </c>
      <c r="D562" s="133" t="s">
        <v>583</v>
      </c>
      <c r="E562" s="133" t="s">
        <v>381</v>
      </c>
      <c r="F562" s="105">
        <v>6</v>
      </c>
      <c r="H562" s="133" t="s">
        <v>582</v>
      </c>
    </row>
    <row r="563" spans="1:8" s="133" customFormat="1">
      <c r="A563" s="298" t="s">
        <v>7778</v>
      </c>
      <c r="B563" s="138" t="s">
        <v>6002</v>
      </c>
      <c r="C563" s="133" t="s">
        <v>5378</v>
      </c>
      <c r="D563" s="133" t="s">
        <v>583</v>
      </c>
      <c r="E563" s="133" t="s">
        <v>381</v>
      </c>
      <c r="F563" s="105">
        <v>6</v>
      </c>
      <c r="H563" s="133" t="s">
        <v>582</v>
      </c>
    </row>
    <row r="564" spans="1:8" s="133" customFormat="1">
      <c r="A564" s="298" t="s">
        <v>7779</v>
      </c>
      <c r="B564" s="138" t="s">
        <v>6003</v>
      </c>
      <c r="C564" s="133" t="s">
        <v>5378</v>
      </c>
      <c r="D564" s="133" t="s">
        <v>583</v>
      </c>
      <c r="E564" s="133" t="s">
        <v>381</v>
      </c>
      <c r="F564" s="105">
        <v>6</v>
      </c>
      <c r="H564" s="133" t="s">
        <v>582</v>
      </c>
    </row>
    <row r="565" spans="1:8" s="133" customFormat="1">
      <c r="A565" s="298" t="s">
        <v>7780</v>
      </c>
      <c r="B565" s="138" t="s">
        <v>6004</v>
      </c>
      <c r="C565" s="133" t="s">
        <v>5378</v>
      </c>
      <c r="D565" s="133" t="s">
        <v>583</v>
      </c>
      <c r="E565" s="133" t="s">
        <v>381</v>
      </c>
      <c r="F565" s="105">
        <v>6</v>
      </c>
      <c r="H565" s="133" t="s">
        <v>582</v>
      </c>
    </row>
    <row r="566" spans="1:8" s="133" customFormat="1">
      <c r="A566" s="298" t="s">
        <v>5965</v>
      </c>
      <c r="B566" s="138" t="s">
        <v>6005</v>
      </c>
      <c r="C566" s="133" t="s">
        <v>5378</v>
      </c>
      <c r="D566" s="133" t="s">
        <v>583</v>
      </c>
      <c r="E566" s="133" t="s">
        <v>381</v>
      </c>
      <c r="F566" s="105" t="s">
        <v>1922</v>
      </c>
      <c r="H566" s="133" t="s">
        <v>582</v>
      </c>
    </row>
    <row r="567" spans="1:8" s="133" customFormat="1">
      <c r="A567" s="298" t="s">
        <v>5966</v>
      </c>
      <c r="B567" s="138" t="s">
        <v>6006</v>
      </c>
      <c r="C567" s="133" t="s">
        <v>5378</v>
      </c>
      <c r="D567" s="133" t="s">
        <v>583</v>
      </c>
      <c r="E567" s="133" t="s">
        <v>381</v>
      </c>
      <c r="F567" s="105" t="s">
        <v>1922</v>
      </c>
      <c r="H567" s="133" t="s">
        <v>582</v>
      </c>
    </row>
    <row r="568" spans="1:8" s="133" customFormat="1">
      <c r="A568" s="298" t="s">
        <v>7776</v>
      </c>
      <c r="B568" s="138" t="s">
        <v>6007</v>
      </c>
      <c r="C568" s="133" t="s">
        <v>5378</v>
      </c>
      <c r="D568" s="133" t="s">
        <v>583</v>
      </c>
      <c r="E568" s="133" t="s">
        <v>381</v>
      </c>
      <c r="F568" s="105">
        <v>3</v>
      </c>
      <c r="H568" s="133" t="s">
        <v>582</v>
      </c>
    </row>
    <row r="569" spans="1:8" s="133" customFormat="1">
      <c r="A569" s="298" t="s">
        <v>8173</v>
      </c>
      <c r="B569" s="138" t="s">
        <v>6008</v>
      </c>
      <c r="C569" s="133" t="s">
        <v>5378</v>
      </c>
      <c r="D569" s="133" t="s">
        <v>583</v>
      </c>
      <c r="E569" s="133" t="s">
        <v>381</v>
      </c>
      <c r="F569" s="105">
        <v>3</v>
      </c>
      <c r="H569" s="133" t="s">
        <v>582</v>
      </c>
    </row>
    <row r="570" spans="1:8" s="133" customFormat="1">
      <c r="A570" s="298" t="s">
        <v>5967</v>
      </c>
      <c r="B570" s="138" t="s">
        <v>6009</v>
      </c>
      <c r="C570" s="133" t="s">
        <v>5378</v>
      </c>
      <c r="D570" s="133" t="s">
        <v>583</v>
      </c>
      <c r="E570" s="133" t="s">
        <v>381</v>
      </c>
      <c r="F570" s="105" t="s">
        <v>1922</v>
      </c>
      <c r="H570" s="133" t="s">
        <v>582</v>
      </c>
    </row>
    <row r="571" spans="1:8" s="133" customFormat="1">
      <c r="A571" s="298" t="s">
        <v>5968</v>
      </c>
      <c r="B571" s="138" t="s">
        <v>6010</v>
      </c>
      <c r="C571" s="133" t="s">
        <v>5378</v>
      </c>
      <c r="D571" s="133" t="s">
        <v>583</v>
      </c>
      <c r="E571" s="133" t="s">
        <v>381</v>
      </c>
      <c r="F571" s="105" t="s">
        <v>1922</v>
      </c>
      <c r="H571" s="133" t="s">
        <v>582</v>
      </c>
    </row>
    <row r="572" spans="1:8" s="133" customFormat="1">
      <c r="A572" s="298" t="s">
        <v>5969</v>
      </c>
      <c r="B572" s="138" t="s">
        <v>6011</v>
      </c>
      <c r="C572" s="133" t="s">
        <v>5378</v>
      </c>
      <c r="D572" s="133" t="s">
        <v>583</v>
      </c>
      <c r="E572" s="133" t="s">
        <v>381</v>
      </c>
      <c r="F572" s="105" t="s">
        <v>1922</v>
      </c>
      <c r="H572" s="133" t="s">
        <v>582</v>
      </c>
    </row>
    <row r="573" spans="1:8" s="133" customFormat="1">
      <c r="A573" s="298" t="s">
        <v>5970</v>
      </c>
      <c r="B573" s="138" t="s">
        <v>6012</v>
      </c>
      <c r="C573" s="133" t="s">
        <v>5378</v>
      </c>
      <c r="D573" s="133" t="s">
        <v>583</v>
      </c>
      <c r="E573" s="133" t="s">
        <v>381</v>
      </c>
      <c r="F573" s="105" t="s">
        <v>1922</v>
      </c>
      <c r="H573" s="133" t="s">
        <v>582</v>
      </c>
    </row>
    <row r="574" spans="1:8" s="133" customFormat="1">
      <c r="A574" s="298" t="s">
        <v>7761</v>
      </c>
      <c r="B574" s="138" t="s">
        <v>6013</v>
      </c>
      <c r="C574" s="133" t="s">
        <v>5378</v>
      </c>
      <c r="D574" s="133" t="s">
        <v>583</v>
      </c>
      <c r="E574" s="133" t="s">
        <v>381</v>
      </c>
      <c r="F574" s="105" t="s">
        <v>1922</v>
      </c>
      <c r="H574" s="133" t="s">
        <v>582</v>
      </c>
    </row>
    <row r="575" spans="1:8" s="133" customFormat="1">
      <c r="A575" s="298" t="s">
        <v>7762</v>
      </c>
      <c r="B575" s="138" t="s">
        <v>6014</v>
      </c>
      <c r="C575" s="133" t="s">
        <v>5378</v>
      </c>
      <c r="D575" s="133" t="s">
        <v>583</v>
      </c>
      <c r="E575" s="133" t="s">
        <v>381</v>
      </c>
      <c r="F575" s="105" t="s">
        <v>1922</v>
      </c>
      <c r="H575" s="133" t="s">
        <v>582</v>
      </c>
    </row>
    <row r="576" spans="1:8" s="133" customFormat="1">
      <c r="A576" s="298" t="s">
        <v>7763</v>
      </c>
      <c r="B576" s="138" t="s">
        <v>6015</v>
      </c>
      <c r="C576" s="133" t="s">
        <v>5378</v>
      </c>
      <c r="D576" s="133" t="s">
        <v>583</v>
      </c>
      <c r="E576" s="133" t="s">
        <v>381</v>
      </c>
      <c r="F576" s="105" t="s">
        <v>1922</v>
      </c>
      <c r="H576" s="133" t="s">
        <v>582</v>
      </c>
    </row>
    <row r="577" spans="1:8" s="133" customFormat="1">
      <c r="A577" s="285" t="s">
        <v>6018</v>
      </c>
      <c r="B577" s="138" t="s">
        <v>6016</v>
      </c>
      <c r="C577" s="133" t="s">
        <v>5378</v>
      </c>
      <c r="D577" s="133" t="s">
        <v>583</v>
      </c>
      <c r="E577" s="133" t="s">
        <v>249</v>
      </c>
      <c r="F577" s="105">
        <v>110</v>
      </c>
      <c r="H577" s="133" t="s">
        <v>582</v>
      </c>
    </row>
    <row r="578" spans="1:8" s="133" customFormat="1">
      <c r="A578" s="285" t="s">
        <v>6019</v>
      </c>
      <c r="B578" s="138" t="s">
        <v>6017</v>
      </c>
      <c r="C578" s="133" t="s">
        <v>5378</v>
      </c>
      <c r="D578" s="134" t="s">
        <v>583</v>
      </c>
      <c r="E578" s="133" t="s">
        <v>249</v>
      </c>
      <c r="F578" s="105">
        <v>111</v>
      </c>
      <c r="H578" s="133" t="s">
        <v>582</v>
      </c>
    </row>
    <row r="579" spans="1:8" s="133" customFormat="1">
      <c r="A579" s="298" t="s">
        <v>5980</v>
      </c>
      <c r="B579" s="138" t="s">
        <v>6044</v>
      </c>
      <c r="C579" s="133" t="s">
        <v>5378</v>
      </c>
      <c r="D579" s="138" t="s">
        <v>583</v>
      </c>
      <c r="E579" s="285" t="s">
        <v>288</v>
      </c>
      <c r="F579" s="285">
        <v>113</v>
      </c>
      <c r="G579" s="297"/>
      <c r="H579" s="134" t="s">
        <v>582</v>
      </c>
    </row>
    <row r="580" spans="1:8" s="133" customFormat="1">
      <c r="A580" s="298" t="s">
        <v>7834</v>
      </c>
      <c r="B580" s="138" t="s">
        <v>6045</v>
      </c>
      <c r="C580" s="133" t="s">
        <v>5378</v>
      </c>
      <c r="D580" s="138" t="s">
        <v>583</v>
      </c>
      <c r="E580" s="285" t="s">
        <v>288</v>
      </c>
      <c r="F580" s="285">
        <v>114</v>
      </c>
      <c r="G580" s="297"/>
      <c r="H580" s="134" t="s">
        <v>582</v>
      </c>
    </row>
    <row r="581" spans="1:8" s="133" customFormat="1" hidden="1">
      <c r="A581" s="298" t="s">
        <v>5981</v>
      </c>
      <c r="B581" s="138" t="s">
        <v>6093</v>
      </c>
      <c r="C581" s="133" t="s">
        <v>5378</v>
      </c>
      <c r="D581" s="133" t="s">
        <v>585</v>
      </c>
      <c r="F581" s="105"/>
      <c r="H581" s="134" t="s">
        <v>582</v>
      </c>
    </row>
    <row r="582" spans="1:8" s="133" customFormat="1" hidden="1">
      <c r="A582" s="298" t="s">
        <v>6099</v>
      </c>
      <c r="B582" s="138" t="s">
        <v>6083</v>
      </c>
      <c r="C582" s="133" t="s">
        <v>5378</v>
      </c>
      <c r="D582" s="133" t="s">
        <v>586</v>
      </c>
      <c r="F582" s="105"/>
      <c r="H582" s="134" t="s">
        <v>582</v>
      </c>
    </row>
    <row r="583" spans="1:8" s="133" customFormat="1">
      <c r="A583" s="138" t="s">
        <v>5982</v>
      </c>
      <c r="B583" s="138" t="s">
        <v>6047</v>
      </c>
      <c r="C583" s="133" t="s">
        <v>5378</v>
      </c>
      <c r="D583" s="134" t="s">
        <v>583</v>
      </c>
      <c r="E583" s="20" t="s">
        <v>2820</v>
      </c>
      <c r="F583" s="285">
        <v>111</v>
      </c>
      <c r="G583" s="134"/>
      <c r="H583" s="134" t="s">
        <v>582</v>
      </c>
    </row>
    <row r="584" spans="1:8" s="133" customFormat="1" hidden="1">
      <c r="A584" s="285" t="s">
        <v>5942</v>
      </c>
      <c r="B584" s="138" t="s">
        <v>6084</v>
      </c>
      <c r="C584" s="133" t="s">
        <v>5378</v>
      </c>
      <c r="D584" s="133" t="s">
        <v>588</v>
      </c>
      <c r="F584" s="105"/>
      <c r="H584" s="133" t="s">
        <v>582</v>
      </c>
    </row>
    <row r="585" spans="1:8" s="133" customFormat="1">
      <c r="A585" s="285" t="s">
        <v>5943</v>
      </c>
      <c r="B585" s="138" t="s">
        <v>6048</v>
      </c>
      <c r="C585" s="133" t="s">
        <v>5378</v>
      </c>
      <c r="D585" s="133" t="s">
        <v>583</v>
      </c>
      <c r="E585" s="133" t="s">
        <v>288</v>
      </c>
      <c r="F585" s="105">
        <v>112</v>
      </c>
      <c r="H585" s="133" t="s">
        <v>582</v>
      </c>
    </row>
    <row r="586" spans="1:8" s="133" customFormat="1" hidden="1">
      <c r="A586" s="298" t="s">
        <v>7775</v>
      </c>
      <c r="B586" s="138" t="s">
        <v>7488</v>
      </c>
      <c r="C586" s="133" t="s">
        <v>5378</v>
      </c>
      <c r="D586" s="133" t="s">
        <v>587</v>
      </c>
      <c r="F586" s="88"/>
      <c r="H586" s="133" t="s">
        <v>582</v>
      </c>
    </row>
    <row r="587" spans="1:8" s="133" customFormat="1" hidden="1">
      <c r="A587" s="138" t="s">
        <v>6829</v>
      </c>
      <c r="B587" s="95" t="s">
        <v>7489</v>
      </c>
      <c r="C587" s="134" t="s">
        <v>5378</v>
      </c>
      <c r="D587" s="95" t="s">
        <v>588</v>
      </c>
      <c r="E587" s="300"/>
      <c r="F587" s="358"/>
      <c r="H587" s="95" t="s">
        <v>582</v>
      </c>
    </row>
    <row r="588" spans="1:8" hidden="1">
      <c r="A588" s="138" t="s">
        <v>6880</v>
      </c>
      <c r="B588" s="95" t="s">
        <v>7906</v>
      </c>
      <c r="C588" s="134" t="s">
        <v>5378</v>
      </c>
      <c r="D588" s="138" t="s">
        <v>587</v>
      </c>
      <c r="H588" s="95" t="s">
        <v>582</v>
      </c>
    </row>
    <row r="589" spans="1:8" s="133" customFormat="1" hidden="1">
      <c r="A589" s="138" t="s">
        <v>6881</v>
      </c>
      <c r="B589" s="95" t="s">
        <v>7907</v>
      </c>
      <c r="C589" s="134" t="s">
        <v>5378</v>
      </c>
      <c r="D589" s="138" t="s">
        <v>587</v>
      </c>
      <c r="F589" s="88"/>
      <c r="H589" s="95" t="s">
        <v>582</v>
      </c>
    </row>
    <row r="590" spans="1:8" hidden="1">
      <c r="A590" s="138" t="s">
        <v>6882</v>
      </c>
      <c r="B590" s="95" t="s">
        <v>7490</v>
      </c>
      <c r="C590" s="134" t="s">
        <v>5378</v>
      </c>
      <c r="D590" s="138" t="s">
        <v>587</v>
      </c>
      <c r="H590" s="95" t="s">
        <v>582</v>
      </c>
    </row>
    <row r="591" spans="1:8" hidden="1">
      <c r="A591" s="138" t="s">
        <v>6883</v>
      </c>
      <c r="B591" s="95" t="s">
        <v>7491</v>
      </c>
      <c r="C591" s="134" t="s">
        <v>5378</v>
      </c>
      <c r="D591" s="138" t="s">
        <v>587</v>
      </c>
      <c r="H591" s="95" t="s">
        <v>582</v>
      </c>
    </row>
    <row r="592" spans="1:8" hidden="1">
      <c r="A592" s="138" t="s">
        <v>6884</v>
      </c>
      <c r="B592" s="95" t="s">
        <v>7492</v>
      </c>
      <c r="C592" s="134" t="s">
        <v>5378</v>
      </c>
      <c r="D592" s="138" t="s">
        <v>587</v>
      </c>
      <c r="H592" s="95" t="s">
        <v>582</v>
      </c>
    </row>
    <row r="593" spans="1:10" hidden="1">
      <c r="A593" s="138" t="s">
        <v>6885</v>
      </c>
      <c r="B593" s="95" t="s">
        <v>7493</v>
      </c>
      <c r="C593" s="134" t="s">
        <v>5378</v>
      </c>
      <c r="D593" s="138" t="s">
        <v>587</v>
      </c>
      <c r="H593" s="95" t="s">
        <v>582</v>
      </c>
    </row>
    <row r="594" spans="1:10" hidden="1">
      <c r="A594" s="138" t="s">
        <v>7063</v>
      </c>
      <c r="B594" s="95" t="s">
        <v>7112</v>
      </c>
      <c r="C594" s="134" t="s">
        <v>5378</v>
      </c>
      <c r="D594" s="233" t="s">
        <v>588</v>
      </c>
      <c r="H594" s="95" t="s">
        <v>582</v>
      </c>
    </row>
    <row r="595" spans="1:10" hidden="1">
      <c r="A595" s="138" t="s">
        <v>7509</v>
      </c>
      <c r="B595" s="138" t="s">
        <v>7683</v>
      </c>
      <c r="C595" s="133" t="s">
        <v>5378</v>
      </c>
      <c r="D595" s="133" t="s">
        <v>586</v>
      </c>
      <c r="F595" s="105"/>
      <c r="H595" s="134" t="s">
        <v>582</v>
      </c>
    </row>
    <row r="596" spans="1:10" hidden="1">
      <c r="A596" s="138" t="s">
        <v>7510</v>
      </c>
      <c r="B596" s="138" t="s">
        <v>7511</v>
      </c>
      <c r="C596" s="133" t="s">
        <v>5378</v>
      </c>
      <c r="D596" s="133" t="s">
        <v>586</v>
      </c>
      <c r="F596" s="105"/>
      <c r="H596" s="134" t="s">
        <v>582</v>
      </c>
    </row>
    <row r="597" spans="1:10" hidden="1">
      <c r="A597" s="138" t="s">
        <v>7515</v>
      </c>
      <c r="B597" s="95" t="s">
        <v>7684</v>
      </c>
      <c r="C597" s="134" t="s">
        <v>5378</v>
      </c>
      <c r="D597" s="233" t="s">
        <v>588</v>
      </c>
      <c r="H597" s="95" t="s">
        <v>582</v>
      </c>
    </row>
    <row r="598" spans="1:10" hidden="1">
      <c r="A598" s="138" t="s">
        <v>7514</v>
      </c>
      <c r="B598" s="95" t="s">
        <v>7685</v>
      </c>
      <c r="C598" s="134" t="s">
        <v>5378</v>
      </c>
      <c r="D598" s="138" t="s">
        <v>587</v>
      </c>
      <c r="H598" s="95" t="s">
        <v>582</v>
      </c>
      <c r="I598" s="133"/>
      <c r="J598" s="133"/>
    </row>
    <row r="599" spans="1:10" hidden="1">
      <c r="A599" s="138" t="s">
        <v>7560</v>
      </c>
      <c r="B599" s="133" t="s">
        <v>7686</v>
      </c>
      <c r="C599" s="133" t="s">
        <v>5378</v>
      </c>
      <c r="D599" s="95" t="s">
        <v>1131</v>
      </c>
      <c r="F599" s="105"/>
      <c r="H599" s="134" t="s">
        <v>582</v>
      </c>
    </row>
    <row r="600" spans="1:10" hidden="1">
      <c r="A600" s="138" t="s">
        <v>7556</v>
      </c>
      <c r="B600" s="95" t="s">
        <v>7687</v>
      </c>
      <c r="C600" s="134" t="s">
        <v>5378</v>
      </c>
      <c r="D600" s="138" t="s">
        <v>587</v>
      </c>
      <c r="H600" s="95" t="s">
        <v>582</v>
      </c>
    </row>
    <row r="601" spans="1:10" hidden="1">
      <c r="A601" s="138" t="s">
        <v>7557</v>
      </c>
      <c r="B601" s="95" t="s">
        <v>7688</v>
      </c>
      <c r="C601" s="134" t="s">
        <v>5378</v>
      </c>
      <c r="D601" s="95" t="s">
        <v>1131</v>
      </c>
      <c r="H601" s="95" t="s">
        <v>582</v>
      </c>
    </row>
    <row r="602" spans="1:10" hidden="1">
      <c r="A602" s="138" t="s">
        <v>7558</v>
      </c>
      <c r="B602" s="138" t="s">
        <v>7689</v>
      </c>
      <c r="C602" s="133" t="s">
        <v>5378</v>
      </c>
      <c r="D602" s="133" t="s">
        <v>586</v>
      </c>
      <c r="F602" s="105"/>
      <c r="H602" s="134" t="s">
        <v>582</v>
      </c>
    </row>
    <row r="603" spans="1:10" hidden="1">
      <c r="A603" s="138" t="s">
        <v>7563</v>
      </c>
      <c r="B603" s="138" t="s">
        <v>7690</v>
      </c>
      <c r="C603" s="133" t="s">
        <v>5378</v>
      </c>
      <c r="D603" s="133" t="s">
        <v>1608</v>
      </c>
      <c r="F603" s="105"/>
      <c r="H603" s="134" t="s">
        <v>582</v>
      </c>
    </row>
    <row r="604" spans="1:10" hidden="1">
      <c r="A604" s="284" t="s">
        <v>7564</v>
      </c>
      <c r="B604" s="138" t="s">
        <v>7585</v>
      </c>
      <c r="C604" s="133" t="s">
        <v>5378</v>
      </c>
      <c r="D604" s="133" t="s">
        <v>1608</v>
      </c>
      <c r="F604" s="105"/>
      <c r="H604" s="134" t="s">
        <v>582</v>
      </c>
    </row>
    <row r="605" spans="1:10" hidden="1">
      <c r="A605" s="138" t="s">
        <v>7565</v>
      </c>
      <c r="B605" s="138" t="s">
        <v>7586</v>
      </c>
      <c r="C605" s="133" t="s">
        <v>5378</v>
      </c>
      <c r="D605" s="133" t="s">
        <v>1608</v>
      </c>
      <c r="F605" s="105"/>
      <c r="H605" s="134" t="s">
        <v>582</v>
      </c>
    </row>
    <row r="606" spans="1:10" hidden="1">
      <c r="A606" s="284" t="s">
        <v>7566</v>
      </c>
      <c r="B606" s="138" t="s">
        <v>7587</v>
      </c>
      <c r="C606" s="133" t="s">
        <v>5378</v>
      </c>
      <c r="D606" s="133" t="s">
        <v>1608</v>
      </c>
      <c r="F606" s="105"/>
      <c r="H606" s="134" t="s">
        <v>582</v>
      </c>
    </row>
    <row r="607" spans="1:10" hidden="1">
      <c r="A607" s="138" t="s">
        <v>7567</v>
      </c>
      <c r="B607" s="138" t="s">
        <v>7588</v>
      </c>
      <c r="C607" s="133" t="s">
        <v>5378</v>
      </c>
      <c r="D607" s="133" t="s">
        <v>1608</v>
      </c>
      <c r="F607" s="105"/>
      <c r="H607" s="134" t="s">
        <v>582</v>
      </c>
    </row>
    <row r="608" spans="1:10" hidden="1">
      <c r="A608" s="138" t="s">
        <v>7568</v>
      </c>
      <c r="B608" s="138" t="s">
        <v>7589</v>
      </c>
      <c r="C608" s="133" t="s">
        <v>5378</v>
      </c>
      <c r="D608" s="133" t="s">
        <v>1608</v>
      </c>
      <c r="F608" s="105"/>
      <c r="H608" s="134" t="s">
        <v>582</v>
      </c>
    </row>
    <row r="609" spans="1:17" hidden="1">
      <c r="A609" s="286" t="s">
        <v>7559</v>
      </c>
      <c r="B609" s="95" t="s">
        <v>7691</v>
      </c>
      <c r="C609" s="134" t="s">
        <v>5378</v>
      </c>
      <c r="D609" s="95" t="s">
        <v>1131</v>
      </c>
      <c r="H609" s="95" t="s">
        <v>582</v>
      </c>
    </row>
    <row r="610" spans="1:17" hidden="1">
      <c r="A610" s="286" t="s">
        <v>7580</v>
      </c>
      <c r="B610" s="95" t="s">
        <v>7590</v>
      </c>
      <c r="C610" s="134" t="s">
        <v>5378</v>
      </c>
      <c r="D610" s="95" t="s">
        <v>1131</v>
      </c>
      <c r="H610" s="95" t="s">
        <v>582</v>
      </c>
    </row>
    <row r="611" spans="1:17" hidden="1">
      <c r="A611" s="286" t="s">
        <v>7579</v>
      </c>
      <c r="B611" s="95" t="s">
        <v>7692</v>
      </c>
      <c r="C611" s="134" t="s">
        <v>5378</v>
      </c>
      <c r="D611" s="138" t="s">
        <v>588</v>
      </c>
      <c r="E611" s="138"/>
      <c r="F611" s="286"/>
      <c r="G611" s="138"/>
      <c r="H611" s="95" t="s">
        <v>582</v>
      </c>
      <c r="I611" s="133"/>
      <c r="J611" s="133"/>
      <c r="K611" s="133"/>
      <c r="N611" s="133"/>
      <c r="O611" s="133"/>
      <c r="P611" s="133"/>
      <c r="Q611" s="133"/>
    </row>
    <row r="612" spans="1:17" hidden="1">
      <c r="A612" s="286" t="s">
        <v>7583</v>
      </c>
      <c r="B612" s="95" t="s">
        <v>7693</v>
      </c>
      <c r="C612" s="134" t="s">
        <v>5378</v>
      </c>
      <c r="D612" s="138" t="s">
        <v>587</v>
      </c>
      <c r="H612" s="95" t="s">
        <v>582</v>
      </c>
    </row>
    <row r="613" spans="1:17" hidden="1">
      <c r="A613" s="286" t="s">
        <v>7584</v>
      </c>
      <c r="B613" s="95" t="s">
        <v>7591</v>
      </c>
      <c r="C613" s="134" t="s">
        <v>5378</v>
      </c>
      <c r="D613" s="138" t="s">
        <v>587</v>
      </c>
      <c r="H613" s="95" t="s">
        <v>582</v>
      </c>
    </row>
    <row r="614" spans="1:17" hidden="1">
      <c r="A614" s="286" t="s">
        <v>7594</v>
      </c>
      <c r="B614" s="95" t="s">
        <v>7592</v>
      </c>
      <c r="C614" s="134" t="s">
        <v>5378</v>
      </c>
      <c r="D614" s="138" t="s">
        <v>587</v>
      </c>
      <c r="H614" s="95" t="s">
        <v>582</v>
      </c>
    </row>
    <row r="615" spans="1:17" hidden="1">
      <c r="A615" s="286" t="s">
        <v>7595</v>
      </c>
      <c r="B615" s="95" t="s">
        <v>7593</v>
      </c>
      <c r="C615" s="134" t="s">
        <v>5378</v>
      </c>
      <c r="D615" s="138" t="s">
        <v>587</v>
      </c>
      <c r="H615" s="95" t="s">
        <v>582</v>
      </c>
    </row>
    <row r="616" spans="1:17" hidden="1">
      <c r="A616" s="286" t="s">
        <v>7596</v>
      </c>
      <c r="B616" s="95" t="s">
        <v>7599</v>
      </c>
      <c r="C616" s="134" t="s">
        <v>5378</v>
      </c>
      <c r="D616" s="138" t="s">
        <v>587</v>
      </c>
      <c r="H616" s="95" t="s">
        <v>582</v>
      </c>
    </row>
    <row r="617" spans="1:17" hidden="1">
      <c r="A617" s="286" t="s">
        <v>7597</v>
      </c>
      <c r="B617" s="95" t="s">
        <v>7600</v>
      </c>
      <c r="C617" s="134" t="s">
        <v>5378</v>
      </c>
      <c r="D617" s="138" t="s">
        <v>587</v>
      </c>
      <c r="H617" s="95" t="s">
        <v>582</v>
      </c>
    </row>
    <row r="618" spans="1:17" hidden="1">
      <c r="A618" s="286" t="s">
        <v>7598</v>
      </c>
      <c r="B618" s="95" t="s">
        <v>7601</v>
      </c>
      <c r="C618" s="134" t="s">
        <v>5378</v>
      </c>
      <c r="D618" s="138" t="s">
        <v>587</v>
      </c>
      <c r="H618" s="95" t="s">
        <v>582</v>
      </c>
    </row>
    <row r="619" spans="1:17" hidden="1">
      <c r="A619" s="286" t="s">
        <v>7608</v>
      </c>
      <c r="B619" s="95" t="s">
        <v>7602</v>
      </c>
      <c r="C619" s="134" t="s">
        <v>5378</v>
      </c>
      <c r="D619" s="138" t="s">
        <v>587</v>
      </c>
      <c r="H619" s="95" t="s">
        <v>582</v>
      </c>
    </row>
    <row r="620" spans="1:17" hidden="1">
      <c r="A620" s="286" t="s">
        <v>7641</v>
      </c>
      <c r="B620" s="95" t="s">
        <v>7603</v>
      </c>
      <c r="C620" s="134" t="s">
        <v>5378</v>
      </c>
      <c r="D620" s="138" t="s">
        <v>587</v>
      </c>
      <c r="H620" s="95" t="s">
        <v>582</v>
      </c>
    </row>
    <row r="621" spans="1:17" hidden="1">
      <c r="A621" s="286" t="s">
        <v>7644</v>
      </c>
      <c r="B621" s="95" t="s">
        <v>7642</v>
      </c>
      <c r="C621" s="134" t="s">
        <v>5378</v>
      </c>
      <c r="D621" s="138" t="s">
        <v>587</v>
      </c>
      <c r="H621" s="95" t="s">
        <v>582</v>
      </c>
    </row>
    <row r="622" spans="1:17" hidden="1">
      <c r="A622" s="138" t="s">
        <v>7657</v>
      </c>
      <c r="B622" s="138" t="s">
        <v>7643</v>
      </c>
      <c r="C622" s="133" t="s">
        <v>5378</v>
      </c>
      <c r="D622" s="133" t="s">
        <v>1608</v>
      </c>
      <c r="F622" s="105"/>
      <c r="H622" s="134" t="s">
        <v>582</v>
      </c>
    </row>
    <row r="623" spans="1:17" hidden="1">
      <c r="A623" s="138" t="s">
        <v>7781</v>
      </c>
      <c r="B623" s="138" t="s">
        <v>7694</v>
      </c>
      <c r="C623" s="133" t="s">
        <v>5378</v>
      </c>
      <c r="D623" s="133" t="s">
        <v>1608</v>
      </c>
      <c r="F623" s="105"/>
      <c r="H623" s="134" t="s">
        <v>582</v>
      </c>
    </row>
    <row r="624" spans="1:17" hidden="1">
      <c r="A624" s="138" t="s">
        <v>7773</v>
      </c>
      <c r="B624" s="95" t="s">
        <v>8317</v>
      </c>
      <c r="C624" s="134" t="s">
        <v>5378</v>
      </c>
      <c r="D624" s="138" t="s">
        <v>587</v>
      </c>
      <c r="H624" s="95" t="s">
        <v>582</v>
      </c>
    </row>
    <row r="625" spans="1:8">
      <c r="A625" s="138" t="s">
        <v>8255</v>
      </c>
      <c r="B625" s="95" t="s">
        <v>8256</v>
      </c>
      <c r="C625" s="133" t="s">
        <v>5378</v>
      </c>
      <c r="D625" s="133" t="s">
        <v>583</v>
      </c>
      <c r="E625" s="133" t="s">
        <v>381</v>
      </c>
      <c r="F625" s="105">
        <v>3</v>
      </c>
      <c r="H625" s="95" t="s">
        <v>582</v>
      </c>
    </row>
    <row r="626" spans="1:8" hidden="1">
      <c r="A626" s="138" t="s">
        <v>8257</v>
      </c>
      <c r="B626" s="95" t="s">
        <v>8259</v>
      </c>
      <c r="C626" s="133" t="s">
        <v>5378</v>
      </c>
      <c r="D626" s="129" t="s">
        <v>588</v>
      </c>
      <c r="H626" s="133" t="s">
        <v>582</v>
      </c>
    </row>
    <row r="627" spans="1:8" hidden="1">
      <c r="A627" s="138" t="s">
        <v>8258</v>
      </c>
      <c r="B627" s="95" t="s">
        <v>8260</v>
      </c>
      <c r="C627" s="133" t="s">
        <v>5378</v>
      </c>
      <c r="D627" s="129" t="s">
        <v>588</v>
      </c>
      <c r="H627" s="133" t="s">
        <v>582</v>
      </c>
    </row>
    <row r="628" spans="1:8" hidden="1">
      <c r="A628" s="138" t="s">
        <v>8267</v>
      </c>
      <c r="B628" s="95" t="s">
        <v>8268</v>
      </c>
      <c r="C628" s="133" t="s">
        <v>5378</v>
      </c>
      <c r="D628" s="133" t="s">
        <v>586</v>
      </c>
      <c r="H628" s="133" t="s">
        <v>582</v>
      </c>
    </row>
    <row r="629" spans="1:8">
      <c r="A629" s="285" t="s">
        <v>5971</v>
      </c>
      <c r="B629" s="95" t="s">
        <v>8275</v>
      </c>
      <c r="C629" s="95" t="s">
        <v>5378</v>
      </c>
      <c r="D629" s="134" t="s">
        <v>583</v>
      </c>
      <c r="E629" s="20" t="s">
        <v>323</v>
      </c>
      <c r="F629" s="90" t="s">
        <v>8310</v>
      </c>
      <c r="G629" s="134"/>
      <c r="H629" s="134" t="s">
        <v>582</v>
      </c>
    </row>
    <row r="630" spans="1:8">
      <c r="A630" s="298" t="s">
        <v>5976</v>
      </c>
      <c r="B630" s="138" t="s">
        <v>8276</v>
      </c>
      <c r="C630" s="138" t="s">
        <v>5378</v>
      </c>
      <c r="D630" s="134" t="s">
        <v>583</v>
      </c>
      <c r="E630" s="20" t="s">
        <v>2820</v>
      </c>
      <c r="F630" s="90">
        <v>110</v>
      </c>
      <c r="G630" s="134"/>
      <c r="H630" s="134" t="s">
        <v>582</v>
      </c>
    </row>
    <row r="631" spans="1:8">
      <c r="A631" s="138" t="s">
        <v>6826</v>
      </c>
      <c r="B631" s="138" t="s">
        <v>8277</v>
      </c>
      <c r="C631" s="138" t="s">
        <v>5378</v>
      </c>
      <c r="D631" s="138" t="s">
        <v>583</v>
      </c>
      <c r="E631" s="285" t="s">
        <v>323</v>
      </c>
      <c r="F631" s="285" t="s">
        <v>8310</v>
      </c>
      <c r="H631" s="95" t="s">
        <v>582</v>
      </c>
    </row>
    <row r="632" spans="1:8">
      <c r="A632" s="138" t="s">
        <v>6844</v>
      </c>
      <c r="B632" s="138" t="s">
        <v>8278</v>
      </c>
      <c r="C632" s="138" t="s">
        <v>5378</v>
      </c>
      <c r="D632" s="138" t="s">
        <v>583</v>
      </c>
      <c r="E632" s="285" t="s">
        <v>608</v>
      </c>
      <c r="F632" s="285" t="s">
        <v>8305</v>
      </c>
      <c r="H632" s="95" t="s">
        <v>582</v>
      </c>
    </row>
    <row r="633" spans="1:8">
      <c r="A633" s="138" t="s">
        <v>8300</v>
      </c>
      <c r="B633" s="95" t="s">
        <v>8301</v>
      </c>
      <c r="C633" s="133" t="s">
        <v>5378</v>
      </c>
      <c r="D633" s="133" t="s">
        <v>583</v>
      </c>
      <c r="E633" s="133" t="s">
        <v>288</v>
      </c>
      <c r="F633" s="88">
        <v>201</v>
      </c>
      <c r="H633" s="133" t="s">
        <v>582</v>
      </c>
    </row>
    <row r="634" spans="1:8" hidden="1">
      <c r="A634" s="138" t="s">
        <v>7774</v>
      </c>
      <c r="B634" s="95" t="s">
        <v>8318</v>
      </c>
      <c r="C634" s="134" t="s">
        <v>5378</v>
      </c>
      <c r="D634" s="138" t="s">
        <v>587</v>
      </c>
      <c r="H634" s="95" t="s">
        <v>582</v>
      </c>
    </row>
    <row r="635" spans="1:8">
      <c r="A635" s="138" t="s">
        <v>8299</v>
      </c>
      <c r="B635" s="95" t="s">
        <v>8321</v>
      </c>
      <c r="C635" s="133" t="s">
        <v>5378</v>
      </c>
      <c r="D635" s="133" t="s">
        <v>583</v>
      </c>
      <c r="E635" s="133" t="s">
        <v>381</v>
      </c>
      <c r="F635" s="105">
        <v>2</v>
      </c>
      <c r="H635" s="133" t="s">
        <v>582</v>
      </c>
    </row>
    <row r="636" spans="1:8" hidden="1">
      <c r="A636" s="138" t="s">
        <v>7047</v>
      </c>
      <c r="B636" s="95" t="s">
        <v>8322</v>
      </c>
      <c r="C636" s="134" t="s">
        <v>5378</v>
      </c>
      <c r="D636" s="138" t="s">
        <v>587</v>
      </c>
      <c r="H636" s="95" t="s">
        <v>582</v>
      </c>
    </row>
    <row r="637" spans="1:8" hidden="1">
      <c r="A637" s="138" t="s">
        <v>7062</v>
      </c>
      <c r="B637" s="95" t="s">
        <v>8323</v>
      </c>
      <c r="C637" s="134" t="s">
        <v>5378</v>
      </c>
      <c r="D637" s="138" t="s">
        <v>587</v>
      </c>
      <c r="H637" s="95" t="s">
        <v>582</v>
      </c>
    </row>
    <row r="638" spans="1:8">
      <c r="A638" s="359" t="s">
        <v>8326</v>
      </c>
      <c r="B638" s="359" t="s">
        <v>8327</v>
      </c>
      <c r="C638" s="360" t="s">
        <v>426</v>
      </c>
      <c r="D638" s="359" t="s">
        <v>583</v>
      </c>
      <c r="E638" s="359" t="s">
        <v>2873</v>
      </c>
      <c r="F638" s="369" t="s">
        <v>8310</v>
      </c>
      <c r="G638" s="359"/>
      <c r="H638" s="359" t="s">
        <v>582</v>
      </c>
    </row>
  </sheetData>
  <autoFilter ref="A1:Q637">
    <filterColumn colId="1">
      <filters>
        <filter val="ei1022"/>
        <filter val="ei1023"/>
        <filter val="ei1024"/>
        <filter val="ei1026"/>
        <filter val="ei108"/>
        <filter val="ei112"/>
        <filter val="ei113"/>
        <filter val="ei114"/>
        <filter val="ei126"/>
        <filter val="ei128"/>
        <filter val="ei138"/>
        <filter val="ei139"/>
        <filter val="ei140"/>
        <filter val="ei141"/>
        <filter val="ei142"/>
        <filter val="ei152"/>
        <filter val="ei157"/>
        <filter val="ei165"/>
        <filter val="ei1683"/>
        <filter val="ei1687"/>
        <filter val="ei173"/>
        <filter val="ei174"/>
        <filter val="ei175"/>
        <filter val="ei176"/>
        <filter val="ei19"/>
        <filter val="ei1904"/>
        <filter val="ei1905"/>
        <filter val="ei1930"/>
        <filter val="ei1931"/>
        <filter val="ei20"/>
        <filter val="ei23"/>
        <filter val="ei242"/>
        <filter val="ei249"/>
        <filter val="ei251"/>
        <filter val="ei252"/>
        <filter val="ei253"/>
        <filter val="ei254"/>
        <filter val="ei259"/>
        <filter val="ei260"/>
        <filter val="ei261"/>
        <filter val="ei262"/>
        <filter val="ei276"/>
        <filter val="ei297"/>
        <filter val="ei305"/>
        <filter val="ei314"/>
        <filter val="ei315"/>
        <filter val="ei318"/>
        <filter val="ei326"/>
        <filter val="ei329"/>
        <filter val="ei330"/>
        <filter val="ei36"/>
        <filter val="ei37"/>
        <filter val="ei38"/>
        <filter val="ei39"/>
        <filter val="ei40"/>
        <filter val="ei41"/>
        <filter val="ei42"/>
        <filter val="ei43"/>
        <filter val="ei44"/>
        <filter val="ei46"/>
        <filter val="ei504"/>
        <filter val="ei518"/>
        <filter val="ei54"/>
        <filter val="ei55"/>
        <filter val="ei56"/>
        <filter val="ei566"/>
        <filter val="ei581"/>
        <filter val="ei582"/>
        <filter val="ei583"/>
        <filter val="ei584"/>
        <filter val="ei585"/>
        <filter val="ei586"/>
        <filter val="ei587"/>
        <filter val="ei588"/>
        <filter val="ei589"/>
        <filter val="ei590"/>
        <filter val="ei591"/>
        <filter val="ei592"/>
        <filter val="ei593"/>
        <filter val="ei594"/>
        <filter val="ei595"/>
        <filter val="ei596"/>
        <filter val="ei597"/>
        <filter val="ei599"/>
        <filter val="ei600"/>
        <filter val="ei601"/>
        <filter val="ei602"/>
        <filter val="ei603"/>
        <filter val="ei604"/>
        <filter val="ei605"/>
        <filter val="ei606"/>
        <filter val="ei607"/>
        <filter val="ei608"/>
        <filter val="ei609"/>
        <filter val="ei61"/>
        <filter val="ei610"/>
        <filter val="ei611"/>
        <filter val="ei612"/>
        <filter val="ei613"/>
        <filter val="ei614"/>
        <filter val="ei615"/>
        <filter val="ei616"/>
        <filter val="ei617"/>
        <filter val="ei618"/>
        <filter val="ei619"/>
        <filter val="ei620"/>
        <filter val="ei621"/>
        <filter val="ei622"/>
        <filter val="ei623"/>
        <filter val="ei624"/>
        <filter val="ei627"/>
        <filter val="ei629"/>
        <filter val="ei63"/>
        <filter val="ei669"/>
        <filter val="ei673"/>
        <filter val="ei674"/>
        <filter val="ei675"/>
        <filter val="ei676"/>
        <filter val="ei677"/>
        <filter val="ei679"/>
        <filter val="ei74"/>
        <filter val="ei75"/>
        <filter val="ei83"/>
      </filters>
    </filterColumn>
  </autoFilter>
  <sortState ref="A196:A202">
    <sortCondition ref="A196:A202"/>
  </sortState>
  <dataValidations disablePrompts="1" count="2">
    <dataValidation type="custom" allowBlank="1" showErrorMessage="1" errorTitle="Format non valide" error="Les totaux et sous-totaux ne sont pas acceptés" sqref="A587 A428:A431 A434:A439">
      <formula1>NOT(ISNUMBER(VLOOKUP(A428,$BG$10:$BH$29,2,FALSE)))</formula1>
    </dataValidation>
    <dataValidation type="custom" allowBlank="1" showErrorMessage="1" errorTitle="Format non valide" error="Les totaux et sous-totaux ne sont pas acceptés" sqref="A420:A421 A535">
      <formula1>NOT(ISNUMBER(VLOOKUP(A420,$BG$10:$BH$26,2,FALSE)))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V9"/>
  <sheetViews>
    <sheetView zoomScale="85" zoomScaleNormal="85" workbookViewId="0">
      <selection activeCell="A2" sqref="A2"/>
    </sheetView>
  </sheetViews>
  <sheetFormatPr baseColWidth="10" defaultRowHeight="14.4"/>
  <cols>
    <col min="1" max="1" width="56.6640625" customWidth="1"/>
    <col min="2" max="2" width="8" bestFit="1" customWidth="1"/>
    <col min="10" max="10" width="72.6640625" bestFit="1" customWidth="1"/>
    <col min="11" max="11" width="8" bestFit="1" customWidth="1"/>
    <col min="12" max="12" width="72.6640625" style="130" bestFit="1"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1" t="s">
        <v>2525</v>
      </c>
      <c r="M1" s="112" t="s">
        <v>236</v>
      </c>
      <c r="N1" s="112" t="s">
        <v>237</v>
      </c>
      <c r="O1" s="112" t="s">
        <v>238</v>
      </c>
      <c r="P1" s="112" t="s">
        <v>239</v>
      </c>
      <c r="Q1" s="112" t="s">
        <v>240</v>
      </c>
      <c r="R1" s="112" t="s">
        <v>241</v>
      </c>
      <c r="S1" s="116" t="s">
        <v>1819</v>
      </c>
      <c r="T1" s="116" t="s">
        <v>1820</v>
      </c>
      <c r="U1" s="116" t="s">
        <v>1821</v>
      </c>
      <c r="V1" s="116" t="s">
        <v>242</v>
      </c>
    </row>
    <row r="2" spans="1:22">
      <c r="A2" s="41" t="s">
        <v>244</v>
      </c>
      <c r="B2" t="s">
        <v>1943</v>
      </c>
      <c r="C2" t="s">
        <v>609</v>
      </c>
      <c r="D2" t="s">
        <v>426</v>
      </c>
      <c r="H2">
        <f>COUNTIF($J$2:$J$405,A2)</f>
        <v>1</v>
      </c>
      <c r="J2" s="101" t="s">
        <v>1669</v>
      </c>
      <c r="L2" s="101"/>
      <c r="O2" t="s">
        <v>426</v>
      </c>
      <c r="Q2" s="9" t="s">
        <v>1667</v>
      </c>
    </row>
    <row r="3" spans="1:22">
      <c r="A3" s="102" t="s">
        <v>1656</v>
      </c>
      <c r="B3" t="s">
        <v>1659</v>
      </c>
      <c r="D3" t="s">
        <v>426</v>
      </c>
      <c r="H3">
        <f t="shared" ref="H3:H8" si="0">COUNTIF($J$2:$J$404,A3)</f>
        <v>1</v>
      </c>
      <c r="J3" s="42" t="s">
        <v>244</v>
      </c>
      <c r="K3" s="1" t="str">
        <f t="shared" ref="K3:K9" si="1">VLOOKUP(J3,$A$1:$I$295,2,FALSE)</f>
        <v>e0</v>
      </c>
      <c r="L3" s="41" t="str">
        <f t="shared" ref="L3:L9" si="2">J3</f>
        <v>Total/NA</v>
      </c>
      <c r="M3" t="s">
        <v>190</v>
      </c>
      <c r="O3" t="s">
        <v>243</v>
      </c>
    </row>
    <row r="4" spans="1:22">
      <c r="A4" s="102" t="s">
        <v>1861</v>
      </c>
      <c r="B4" t="s">
        <v>1660</v>
      </c>
      <c r="D4" t="s">
        <v>426</v>
      </c>
      <c r="H4">
        <f t="shared" si="0"/>
        <v>1</v>
      </c>
      <c r="J4" s="51" t="s">
        <v>1656</v>
      </c>
      <c r="K4" s="1" t="str">
        <f t="shared" si="1"/>
        <v>e2000</v>
      </c>
      <c r="L4" s="41" t="str">
        <f t="shared" si="2"/>
        <v>Prise en charge ponctuelle de la cotisation/prime</v>
      </c>
      <c r="N4" t="s">
        <v>192</v>
      </c>
      <c r="O4" t="s">
        <v>426</v>
      </c>
    </row>
    <row r="5" spans="1:22">
      <c r="A5" s="102" t="s">
        <v>1657</v>
      </c>
      <c r="B5" t="s">
        <v>1661</v>
      </c>
      <c r="D5" t="s">
        <v>426</v>
      </c>
      <c r="H5">
        <f t="shared" si="0"/>
        <v>1</v>
      </c>
      <c r="J5" s="51" t="s">
        <v>1861</v>
      </c>
      <c r="K5" s="1" t="str">
        <f t="shared" si="1"/>
        <v>e2001</v>
      </c>
      <c r="L5" s="41" t="str">
        <f t="shared" si="2"/>
        <v>Aide pour le paiement d'un devis d'optique</v>
      </c>
      <c r="N5" t="s">
        <v>192</v>
      </c>
      <c r="O5" t="s">
        <v>426</v>
      </c>
    </row>
    <row r="6" spans="1:22">
      <c r="A6" s="102" t="s">
        <v>1862</v>
      </c>
      <c r="B6" t="s">
        <v>1662</v>
      </c>
      <c r="D6" t="s">
        <v>426</v>
      </c>
      <c r="H6">
        <f t="shared" si="0"/>
        <v>1</v>
      </c>
      <c r="J6" s="51" t="s">
        <v>1657</v>
      </c>
      <c r="K6" s="1" t="str">
        <f t="shared" si="1"/>
        <v>e2002</v>
      </c>
      <c r="L6" s="41" t="str">
        <f t="shared" si="2"/>
        <v>Aide pour le paiement d'un devis dentaire</v>
      </c>
      <c r="N6" t="s">
        <v>192</v>
      </c>
      <c r="O6" t="s">
        <v>426</v>
      </c>
    </row>
    <row r="7" spans="1:22">
      <c r="A7" s="102" t="s">
        <v>1658</v>
      </c>
      <c r="B7" t="s">
        <v>1663</v>
      </c>
      <c r="D7" t="s">
        <v>426</v>
      </c>
      <c r="H7">
        <f t="shared" si="0"/>
        <v>1</v>
      </c>
      <c r="J7" s="51" t="s">
        <v>1862</v>
      </c>
      <c r="K7" s="1" t="str">
        <f t="shared" si="1"/>
        <v>e2003</v>
      </c>
      <c r="L7" s="41" t="str">
        <f t="shared" si="2"/>
        <v>Aide à l'achat d'équipements médicalisés</v>
      </c>
      <c r="N7" t="s">
        <v>192</v>
      </c>
      <c r="O7" t="s">
        <v>426</v>
      </c>
      <c r="Q7" s="9"/>
    </row>
    <row r="8" spans="1:22">
      <c r="A8" s="102" t="s">
        <v>47</v>
      </c>
      <c r="B8" t="s">
        <v>1664</v>
      </c>
      <c r="D8" t="s">
        <v>426</v>
      </c>
      <c r="H8">
        <f t="shared" si="0"/>
        <v>1</v>
      </c>
      <c r="J8" s="51" t="s">
        <v>1658</v>
      </c>
      <c r="K8" s="1" t="str">
        <f t="shared" si="1"/>
        <v>e2004</v>
      </c>
      <c r="L8" s="41" t="str">
        <f t="shared" si="2"/>
        <v>Aide à l'aménagement du domicile suite à un handicap</v>
      </c>
      <c r="N8" t="s">
        <v>192</v>
      </c>
      <c r="O8" t="s">
        <v>426</v>
      </c>
    </row>
    <row r="9" spans="1:22">
      <c r="A9" s="40"/>
      <c r="J9" s="51" t="s">
        <v>47</v>
      </c>
      <c r="K9" s="1" t="str">
        <f t="shared" si="1"/>
        <v>e2005</v>
      </c>
      <c r="L9" s="41" t="str">
        <f t="shared" si="2"/>
        <v>Autres</v>
      </c>
      <c r="N9" t="s">
        <v>192</v>
      </c>
      <c r="O9" t="s">
        <v>426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Y17"/>
  <sheetViews>
    <sheetView zoomScale="69" zoomScaleNormal="69" workbookViewId="0">
      <selection activeCell="J11" sqref="J11"/>
    </sheetView>
  </sheetViews>
  <sheetFormatPr baseColWidth="10" defaultRowHeight="14.4"/>
  <cols>
    <col min="1" max="1" width="51.6640625" customWidth="1"/>
    <col min="2" max="2" width="6.88671875" bestFit="1" customWidth="1"/>
    <col min="10" max="10" width="25.44140625" bestFit="1" customWidth="1"/>
    <col min="11" max="11" width="10.6640625" customWidth="1"/>
    <col min="12" max="12" width="39.88671875" style="130" customWidth="1"/>
  </cols>
  <sheetData>
    <row r="1" spans="1:25">
      <c r="A1" s="35" t="s">
        <v>576</v>
      </c>
      <c r="B1" s="35" t="s">
        <v>235</v>
      </c>
      <c r="C1" s="35" t="s">
        <v>603</v>
      </c>
      <c r="D1" s="35" t="s">
        <v>238</v>
      </c>
      <c r="E1" s="116" t="s">
        <v>1819</v>
      </c>
      <c r="F1" s="116" t="s">
        <v>1820</v>
      </c>
      <c r="G1" s="116" t="s">
        <v>1821</v>
      </c>
      <c r="H1" s="35" t="s">
        <v>581</v>
      </c>
      <c r="I1" s="35" t="s">
        <v>242</v>
      </c>
      <c r="J1" s="115" t="s">
        <v>234</v>
      </c>
      <c r="K1" s="35" t="s">
        <v>235</v>
      </c>
      <c r="L1" s="111" t="s">
        <v>2525</v>
      </c>
      <c r="M1" s="35" t="s">
        <v>236</v>
      </c>
      <c r="N1" s="35" t="s">
        <v>237</v>
      </c>
      <c r="O1" s="35" t="s">
        <v>238</v>
      </c>
      <c r="P1" s="35" t="s">
        <v>239</v>
      </c>
      <c r="Q1" s="35" t="s">
        <v>240</v>
      </c>
      <c r="R1" s="35" t="s">
        <v>241</v>
      </c>
      <c r="S1" s="116" t="s">
        <v>1819</v>
      </c>
      <c r="T1" s="116" t="s">
        <v>1820</v>
      </c>
      <c r="U1" s="116" t="s">
        <v>1821</v>
      </c>
      <c r="V1" s="116" t="s">
        <v>242</v>
      </c>
    </row>
    <row r="2" spans="1:25">
      <c r="A2" t="s">
        <v>608</v>
      </c>
      <c r="B2" t="s">
        <v>245</v>
      </c>
      <c r="C2" t="s">
        <v>609</v>
      </c>
      <c r="D2" t="s">
        <v>243</v>
      </c>
      <c r="H2">
        <f>COUNTIF($J$2:$J$418,A2)</f>
        <v>4</v>
      </c>
      <c r="I2" s="48"/>
      <c r="J2" s="18" t="s">
        <v>1921</v>
      </c>
      <c r="L2" s="162"/>
      <c r="O2" t="s">
        <v>426</v>
      </c>
      <c r="Q2" t="s">
        <v>82</v>
      </c>
    </row>
    <row r="3" spans="1:25">
      <c r="A3" s="39" t="s">
        <v>79</v>
      </c>
      <c r="B3" t="s">
        <v>611</v>
      </c>
      <c r="D3" t="s">
        <v>243</v>
      </c>
      <c r="H3">
        <f>COUNTIF($J$2:$J$418,A3)</f>
        <v>1</v>
      </c>
      <c r="I3" s="48"/>
      <c r="J3" s="247" t="s">
        <v>608</v>
      </c>
      <c r="K3" s="138" t="str">
        <f>VLOOKUP(J3,$A:$B,2,FALSE)</f>
        <v>x0</v>
      </c>
      <c r="L3" s="246" t="s">
        <v>608</v>
      </c>
      <c r="M3" s="138"/>
      <c r="N3" s="138"/>
      <c r="O3" s="138" t="s">
        <v>243</v>
      </c>
      <c r="P3" s="138" t="s">
        <v>2404</v>
      </c>
      <c r="Q3" s="138"/>
      <c r="R3" s="138"/>
      <c r="S3" s="249"/>
      <c r="T3" s="130"/>
    </row>
    <row r="4" spans="1:25">
      <c r="A4" t="s">
        <v>1813</v>
      </c>
      <c r="B4" t="s">
        <v>1814</v>
      </c>
      <c r="D4" t="s">
        <v>243</v>
      </c>
      <c r="H4">
        <f>COUNTIF($J$2:$J$418,A4)</f>
        <v>1</v>
      </c>
      <c r="J4" s="16" t="s">
        <v>79</v>
      </c>
      <c r="K4" t="s">
        <v>611</v>
      </c>
      <c r="L4" s="163" t="str">
        <f>J4</f>
        <v>Comptes statutaires</v>
      </c>
      <c r="O4" t="s">
        <v>243</v>
      </c>
    </row>
    <row r="5" spans="1:25">
      <c r="A5" s="274" t="s">
        <v>6066</v>
      </c>
      <c r="B5" t="s">
        <v>6070</v>
      </c>
      <c r="D5" s="130" t="s">
        <v>243</v>
      </c>
      <c r="H5" s="130">
        <f>COUNTIF($J$2:$J$418,A5)</f>
        <v>1</v>
      </c>
      <c r="J5" s="16" t="s">
        <v>1813</v>
      </c>
      <c r="K5" t="s">
        <v>1814</v>
      </c>
      <c r="L5" s="163" t="str">
        <f>J5</f>
        <v>Solvabilité II</v>
      </c>
      <c r="O5" t="s">
        <v>243</v>
      </c>
    </row>
    <row r="6" spans="1:25">
      <c r="A6" s="274" t="s">
        <v>6068</v>
      </c>
      <c r="B6" t="s">
        <v>6071</v>
      </c>
      <c r="D6" s="130" t="s">
        <v>243</v>
      </c>
      <c r="H6" s="130">
        <f>COUNTIF($J$2:$J$418,A6)</f>
        <v>1</v>
      </c>
      <c r="J6" s="274" t="s">
        <v>6065</v>
      </c>
      <c r="K6" s="138"/>
      <c r="L6" s="246"/>
      <c r="M6" s="138"/>
      <c r="N6" s="138"/>
      <c r="O6" s="138" t="s">
        <v>243</v>
      </c>
    </row>
    <row r="7" spans="1:25" s="133" customFormat="1">
      <c r="A7" s="138" t="s">
        <v>7002</v>
      </c>
      <c r="B7" s="138" t="s">
        <v>2802</v>
      </c>
      <c r="C7" s="138"/>
      <c r="D7" s="138" t="s">
        <v>243</v>
      </c>
      <c r="E7" s="249">
        <v>41827</v>
      </c>
      <c r="F7" s="249" t="s">
        <v>2800</v>
      </c>
      <c r="G7" s="138"/>
      <c r="H7" s="138">
        <f t="shared" ref="H7:H14" si="0">COUNTIF(J:J,A7)</f>
        <v>1</v>
      </c>
      <c r="J7" s="247" t="s">
        <v>608</v>
      </c>
      <c r="K7" s="138" t="str">
        <f>VLOOKUP(J7,$A:$B,2,FALSE)</f>
        <v>x0</v>
      </c>
      <c r="L7" s="246" t="s">
        <v>608</v>
      </c>
      <c r="M7" s="138"/>
      <c r="N7" s="138"/>
      <c r="O7" s="138" t="s">
        <v>243</v>
      </c>
      <c r="P7" s="138" t="s">
        <v>2404</v>
      </c>
      <c r="Q7" s="138"/>
      <c r="R7" s="138"/>
      <c r="S7" s="249"/>
      <c r="T7" s="130"/>
    </row>
    <row r="8" spans="1:25" s="133" customFormat="1">
      <c r="A8" s="138" t="s">
        <v>7005</v>
      </c>
      <c r="B8" s="138" t="s">
        <v>6998</v>
      </c>
      <c r="C8" s="138"/>
      <c r="D8" s="138" t="s">
        <v>243</v>
      </c>
      <c r="E8" s="249">
        <v>41827</v>
      </c>
      <c r="F8" s="249" t="s">
        <v>2800</v>
      </c>
      <c r="G8" s="138"/>
      <c r="H8" s="138">
        <f t="shared" si="0"/>
        <v>1</v>
      </c>
      <c r="J8" s="248" t="s">
        <v>6066</v>
      </c>
      <c r="K8" s="138" t="str">
        <f>VLOOKUP(J8,$A:$B,2,FALSE)</f>
        <v>x45</v>
      </c>
      <c r="L8" s="246" t="s">
        <v>6067</v>
      </c>
      <c r="M8" s="138"/>
      <c r="N8" s="138"/>
      <c r="O8" s="138" t="s">
        <v>243</v>
      </c>
      <c r="P8"/>
      <c r="Q8"/>
      <c r="R8"/>
      <c r="S8"/>
      <c r="T8"/>
      <c r="U8" s="249"/>
    </row>
    <row r="9" spans="1:25" s="133" customFormat="1">
      <c r="A9" s="138" t="s">
        <v>7545</v>
      </c>
      <c r="B9" s="138" t="s">
        <v>1371</v>
      </c>
      <c r="C9" s="138"/>
      <c r="D9" s="138" t="s">
        <v>243</v>
      </c>
      <c r="E9" s="249">
        <v>41827</v>
      </c>
      <c r="F9" s="249" t="s">
        <v>2800</v>
      </c>
      <c r="G9" s="138"/>
      <c r="H9" s="138">
        <f t="shared" si="0"/>
        <v>1</v>
      </c>
      <c r="J9" s="248" t="s">
        <v>6068</v>
      </c>
      <c r="K9" s="138" t="str">
        <f>VLOOKUP(J9,$A:$B,2,FALSE)</f>
        <v>x50</v>
      </c>
      <c r="L9" s="246" t="s">
        <v>6069</v>
      </c>
      <c r="M9" s="138"/>
      <c r="N9" s="138"/>
      <c r="O9" s="138" t="s">
        <v>243</v>
      </c>
      <c r="U9" s="249" t="str">
        <f>IF(VLOOKUP(J12,A:G,7,FALSE)=0,"",VLOOKUP(J12,A:G,7,FALSE))</f>
        <v/>
      </c>
    </row>
    <row r="10" spans="1:25" s="133" customFormat="1">
      <c r="A10" s="138" t="s">
        <v>7506</v>
      </c>
      <c r="B10" s="138" t="s">
        <v>7016</v>
      </c>
      <c r="C10" s="138"/>
      <c r="D10" s="138" t="s">
        <v>243</v>
      </c>
      <c r="E10" s="249">
        <v>41827</v>
      </c>
      <c r="F10" s="249" t="s">
        <v>2800</v>
      </c>
      <c r="G10" s="138"/>
      <c r="H10" s="138">
        <f t="shared" si="0"/>
        <v>1</v>
      </c>
      <c r="I10" s="138"/>
      <c r="J10" s="274" t="s">
        <v>7001</v>
      </c>
      <c r="K10" s="138"/>
      <c r="L10" s="246"/>
      <c r="M10" s="138"/>
      <c r="N10" s="138"/>
      <c r="O10" s="138" t="s">
        <v>5378</v>
      </c>
      <c r="P10" s="138"/>
      <c r="Q10" s="138" t="s">
        <v>6999</v>
      </c>
      <c r="R10" s="138" t="s">
        <v>6937</v>
      </c>
      <c r="S10" s="249">
        <v>41827</v>
      </c>
      <c r="T10" s="249"/>
      <c r="U10" s="249" t="str">
        <f>IF(VLOOKUP(J13,A:G,7,FALSE)=0,"",VLOOKUP(J13,A:G,7,FALSE))</f>
        <v/>
      </c>
    </row>
    <row r="11" spans="1:25" s="133" customFormat="1">
      <c r="A11" s="138" t="s">
        <v>7659</v>
      </c>
      <c r="B11" s="133" t="s">
        <v>5799</v>
      </c>
      <c r="D11" s="133" t="s">
        <v>5378</v>
      </c>
      <c r="H11" s="133">
        <f t="shared" si="0"/>
        <v>0</v>
      </c>
      <c r="I11" s="138"/>
      <c r="J11" s="247" t="s">
        <v>608</v>
      </c>
      <c r="K11" s="138" t="str">
        <f>VLOOKUP(J11,$A:$B,2,FALSE)</f>
        <v>x0</v>
      </c>
      <c r="L11" s="246" t="s">
        <v>608</v>
      </c>
      <c r="M11" s="138"/>
      <c r="N11" s="138"/>
      <c r="O11" s="138" t="s">
        <v>243</v>
      </c>
      <c r="P11" s="138"/>
      <c r="Q11" s="138"/>
      <c r="R11" s="138"/>
      <c r="S11" s="249">
        <f>VLOOKUP(J11,A:G,5,FALSE)</f>
        <v>0</v>
      </c>
      <c r="T11" s="249"/>
      <c r="U11" s="249"/>
      <c r="V11" s="138"/>
      <c r="W11" s="138"/>
      <c r="X11" s="138"/>
      <c r="Y11" s="138"/>
    </row>
    <row r="12" spans="1:25" s="133" customFormat="1">
      <c r="A12" s="138" t="s">
        <v>7660</v>
      </c>
      <c r="B12" s="133" t="s">
        <v>5800</v>
      </c>
      <c r="D12" s="133" t="s">
        <v>5378</v>
      </c>
      <c r="H12" s="133">
        <f t="shared" si="0"/>
        <v>0</v>
      </c>
      <c r="I12" s="138"/>
      <c r="J12" s="248" t="s">
        <v>7002</v>
      </c>
      <c r="K12" s="138" t="str">
        <f>VLOOKUP(J12,$A:$B,2,FALSE)</f>
        <v>x14</v>
      </c>
      <c r="L12" s="246" t="s">
        <v>7003</v>
      </c>
      <c r="M12" s="138"/>
      <c r="N12" s="138"/>
      <c r="O12" s="138" t="s">
        <v>243</v>
      </c>
      <c r="P12" s="138"/>
      <c r="Q12" s="138"/>
      <c r="R12" s="138"/>
      <c r="S12" s="249">
        <f>VLOOKUP(J12,A:G,5,FALSE)</f>
        <v>41827</v>
      </c>
      <c r="T12" s="249" t="str">
        <f>IF(VLOOKUP(J12,A:G,6,FALSE)=0,"",VLOOKUP(J12,A:G,6,FALSE))</f>
        <v/>
      </c>
      <c r="U12" s="249"/>
      <c r="V12" s="138"/>
      <c r="W12" s="138"/>
      <c r="X12" s="138"/>
      <c r="Y12" s="138"/>
    </row>
    <row r="13" spans="1:25" s="133" customFormat="1">
      <c r="A13" s="138" t="s">
        <v>7661</v>
      </c>
      <c r="B13" s="133" t="s">
        <v>5801</v>
      </c>
      <c r="D13" s="133" t="s">
        <v>5378</v>
      </c>
      <c r="H13" s="133">
        <f t="shared" si="0"/>
        <v>0</v>
      </c>
      <c r="I13" s="138"/>
      <c r="J13" s="248" t="s">
        <v>7005</v>
      </c>
      <c r="K13" s="138" t="str">
        <f>VLOOKUP(J13,$A:$B,2,FALSE)</f>
        <v>x58</v>
      </c>
      <c r="L13" s="246" t="s">
        <v>7004</v>
      </c>
      <c r="M13" s="138"/>
      <c r="N13" s="138"/>
      <c r="O13" s="138" t="s">
        <v>243</v>
      </c>
      <c r="P13" s="138"/>
      <c r="Q13" s="138"/>
      <c r="R13" s="138"/>
      <c r="S13" s="249">
        <f>VLOOKUP(J13,A:G,5,FALSE)</f>
        <v>41827</v>
      </c>
      <c r="T13" s="249" t="str">
        <f>IF(VLOOKUP(J13,A:G,6,FALSE)=0,"",VLOOKUP(J13,A:G,6,FALSE))</f>
        <v/>
      </c>
      <c r="U13" s="249"/>
      <c r="V13" s="138"/>
      <c r="W13" s="138"/>
      <c r="X13" s="138"/>
      <c r="Y13" s="138"/>
    </row>
    <row r="14" spans="1:25" s="133" customFormat="1">
      <c r="A14" s="138" t="s">
        <v>7662</v>
      </c>
      <c r="B14" s="133" t="s">
        <v>5802</v>
      </c>
      <c r="D14" s="133" t="s">
        <v>5378</v>
      </c>
      <c r="H14" s="133">
        <f t="shared" si="0"/>
        <v>0</v>
      </c>
      <c r="I14" s="138"/>
      <c r="J14" s="274" t="s">
        <v>7544</v>
      </c>
      <c r="K14" s="138"/>
      <c r="L14" s="246"/>
      <c r="M14" s="138"/>
      <c r="N14" s="138"/>
      <c r="O14" s="138" t="s">
        <v>243</v>
      </c>
      <c r="P14" s="138"/>
      <c r="Q14" s="138" t="s">
        <v>2916</v>
      </c>
      <c r="R14" s="138"/>
      <c r="S14" s="249">
        <v>41827</v>
      </c>
      <c r="T14" s="249"/>
      <c r="U14" s="249"/>
      <c r="V14" s="138"/>
      <c r="W14" s="138"/>
      <c r="X14" s="138"/>
      <c r="Y14" s="138"/>
    </row>
    <row r="15" spans="1:25">
      <c r="J15" s="247" t="s">
        <v>608</v>
      </c>
      <c r="K15" s="138" t="str">
        <f>VLOOKUP(J15,$A:$B,2,FALSE)</f>
        <v>x0</v>
      </c>
      <c r="L15" s="246" t="s">
        <v>608</v>
      </c>
      <c r="M15" s="138"/>
      <c r="N15" s="138"/>
      <c r="O15" s="138" t="s">
        <v>243</v>
      </c>
      <c r="P15" s="138" t="s">
        <v>2404</v>
      </c>
      <c r="Q15" s="138"/>
      <c r="R15" s="138"/>
      <c r="S15" s="249">
        <f>VLOOKUP(J15,A:G,5,FALSE)</f>
        <v>0</v>
      </c>
      <c r="T15" s="249"/>
    </row>
    <row r="16" spans="1:25">
      <c r="J16" s="248" t="s">
        <v>7545</v>
      </c>
      <c r="K16" s="138" t="str">
        <f>VLOOKUP(J16,$A:$B,2,FALSE)</f>
        <v>x4</v>
      </c>
      <c r="L16" s="246" t="s">
        <v>7546</v>
      </c>
      <c r="M16" s="138"/>
      <c r="N16" s="138"/>
      <c r="O16" s="138" t="s">
        <v>243</v>
      </c>
      <c r="P16" s="138"/>
      <c r="Q16" s="138"/>
      <c r="R16" s="138"/>
      <c r="S16" s="249">
        <f>VLOOKUP(J16,A:G,5,FALSE)</f>
        <v>41827</v>
      </c>
      <c r="T16" s="249"/>
    </row>
    <row r="17" spans="10:20">
      <c r="J17" s="248" t="s">
        <v>7506</v>
      </c>
      <c r="K17" s="138" t="str">
        <f>VLOOKUP(J17,$A:$B,2,FALSE)</f>
        <v>x88</v>
      </c>
      <c r="L17" s="246" t="s">
        <v>7547</v>
      </c>
      <c r="M17" s="138"/>
      <c r="N17" s="138"/>
      <c r="O17" s="138" t="s">
        <v>243</v>
      </c>
      <c r="P17" s="138"/>
      <c r="Q17" s="138"/>
      <c r="R17" s="138"/>
      <c r="S17" s="249">
        <f>VLOOKUP(J17,A:G,5,FALSE)</f>
        <v>41827</v>
      </c>
      <c r="T17" s="24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H54"/>
  <sheetViews>
    <sheetView zoomScale="80" zoomScaleNormal="80" workbookViewId="0">
      <pane ySplit="1" topLeftCell="A2" activePane="bottomLeft" state="frozen"/>
      <selection activeCell="B1" sqref="B1"/>
      <selection pane="bottomLeft" activeCell="O28" sqref="O28"/>
    </sheetView>
  </sheetViews>
  <sheetFormatPr baseColWidth="10" defaultColWidth="9.109375" defaultRowHeight="14.4"/>
  <cols>
    <col min="1" max="1" width="46.5546875" style="135" customWidth="1"/>
    <col min="2" max="4" width="9.109375" style="135"/>
    <col min="5" max="5" width="13.5546875" style="135" bestFit="1" customWidth="1"/>
    <col min="6" max="7" width="9.109375" style="135"/>
    <col min="8" max="8" width="6.44140625" style="135" bestFit="1" customWidth="1"/>
    <col min="9" max="9" width="9.109375" style="135"/>
    <col min="10" max="10" width="12.5546875" style="135" bestFit="1" customWidth="1"/>
    <col min="11" max="11" width="9.109375" style="135"/>
    <col min="12" max="12" width="15.44140625" style="135" customWidth="1"/>
    <col min="13" max="16" width="9.109375" style="135"/>
    <col min="17" max="17" width="9.88671875" style="135" customWidth="1"/>
    <col min="18" max="18" width="22.44140625" style="135" customWidth="1"/>
    <col min="19" max="19" width="13.5546875" style="135" bestFit="1" customWidth="1"/>
    <col min="20" max="20" width="9.109375" style="135"/>
    <col min="21" max="21" width="19.109375" style="135" bestFit="1" customWidth="1"/>
    <col min="22" max="16384" width="9.109375" style="135"/>
  </cols>
  <sheetData>
    <row r="1" spans="1:34">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c r="W1" s="226"/>
      <c r="X1" s="226"/>
      <c r="Y1" s="226"/>
      <c r="Z1" s="226"/>
      <c r="AA1" s="226"/>
      <c r="AB1" s="226"/>
      <c r="AC1" s="226"/>
      <c r="AD1" s="226"/>
      <c r="AE1" s="226"/>
      <c r="AF1" s="226"/>
      <c r="AG1" s="226"/>
      <c r="AH1" s="226"/>
    </row>
    <row r="2" spans="1:34">
      <c r="A2" s="233" t="s">
        <v>2798</v>
      </c>
      <c r="B2" s="233" t="s">
        <v>245</v>
      </c>
      <c r="C2" s="233" t="s">
        <v>609</v>
      </c>
      <c r="D2" s="233" t="s">
        <v>243</v>
      </c>
      <c r="E2" s="229"/>
      <c r="F2" s="233"/>
      <c r="G2" s="233"/>
      <c r="H2" s="233">
        <f>COUNTIF(J:J,A2)</f>
        <v>1</v>
      </c>
      <c r="I2" s="233"/>
      <c r="J2" s="244" t="s">
        <v>2795</v>
      </c>
      <c r="K2" s="233"/>
      <c r="L2" s="233"/>
      <c r="M2" s="233"/>
      <c r="N2" s="233"/>
      <c r="O2" s="233" t="s">
        <v>243</v>
      </c>
      <c r="P2" s="233"/>
      <c r="Q2" s="233" t="s">
        <v>2793</v>
      </c>
      <c r="R2" s="233"/>
      <c r="S2" s="229"/>
      <c r="T2" s="229"/>
      <c r="U2" s="229"/>
      <c r="V2" s="233"/>
      <c r="W2" s="226"/>
      <c r="X2" s="226"/>
      <c r="Y2" s="226"/>
      <c r="Z2" s="226"/>
      <c r="AA2" s="226"/>
      <c r="AB2" s="226"/>
      <c r="AC2" s="226"/>
      <c r="AD2" s="226"/>
      <c r="AE2" s="226"/>
      <c r="AF2" s="226"/>
      <c r="AG2" s="226"/>
      <c r="AH2" s="226"/>
    </row>
    <row r="3" spans="1:34">
      <c r="A3" s="233" t="s">
        <v>2799</v>
      </c>
      <c r="B3" s="233" t="s">
        <v>613</v>
      </c>
      <c r="C3" s="233"/>
      <c r="D3" s="233" t="s">
        <v>243</v>
      </c>
      <c r="E3" s="229"/>
      <c r="F3" s="233"/>
      <c r="G3" s="233"/>
      <c r="H3" s="233">
        <f>COUNTIF(J:J,A3)</f>
        <v>1</v>
      </c>
      <c r="I3" s="233"/>
      <c r="J3" s="245" t="s">
        <v>2798</v>
      </c>
      <c r="K3" s="233" t="str">
        <f>VLOOKUP(J3,$A$2:$B$16,2,0)</f>
        <v>x0</v>
      </c>
      <c r="L3" s="233" t="s">
        <v>2796</v>
      </c>
      <c r="M3" s="233"/>
      <c r="N3" s="233"/>
      <c r="O3" s="233" t="s">
        <v>243</v>
      </c>
      <c r="P3" s="233"/>
      <c r="Q3" s="233"/>
      <c r="R3" s="233"/>
      <c r="S3" s="229"/>
      <c r="T3" s="229"/>
      <c r="U3" s="229"/>
      <c r="V3" s="233"/>
      <c r="W3" s="226"/>
      <c r="X3" s="226"/>
      <c r="Y3" s="226"/>
      <c r="Z3" s="226"/>
      <c r="AA3" s="226"/>
      <c r="AB3" s="226"/>
      <c r="AC3" s="226"/>
      <c r="AD3" s="226"/>
      <c r="AE3" s="226"/>
      <c r="AF3" s="226"/>
      <c r="AG3" s="226"/>
      <c r="AH3" s="226"/>
    </row>
    <row r="4" spans="1:34">
      <c r="A4" s="233"/>
      <c r="B4" s="233"/>
      <c r="C4" s="233"/>
      <c r="D4" s="233"/>
      <c r="E4" s="233"/>
      <c r="F4" s="233"/>
      <c r="G4" s="233"/>
      <c r="H4" s="233"/>
      <c r="I4" s="233"/>
      <c r="J4" s="251" t="s">
        <v>2799</v>
      </c>
      <c r="K4" s="233" t="str">
        <f>VLOOKUP(J4,$A$2:$B$16,2,0)</f>
        <v>x1</v>
      </c>
      <c r="L4" s="233" t="s">
        <v>2797</v>
      </c>
      <c r="M4" s="233"/>
      <c r="N4" s="233"/>
      <c r="O4" s="233" t="s">
        <v>243</v>
      </c>
      <c r="P4" s="233"/>
      <c r="Q4" s="233"/>
      <c r="R4" s="233"/>
      <c r="S4" s="229"/>
      <c r="T4" s="229"/>
      <c r="U4" s="229"/>
      <c r="V4" s="233"/>
      <c r="W4" s="226"/>
      <c r="X4" s="226"/>
      <c r="Y4" s="226"/>
      <c r="Z4" s="226"/>
      <c r="AA4" s="226"/>
      <c r="AB4" s="226"/>
      <c r="AC4" s="226"/>
      <c r="AD4" s="226"/>
      <c r="AE4" s="226"/>
      <c r="AF4" s="226"/>
      <c r="AG4" s="226"/>
      <c r="AH4" s="226"/>
    </row>
    <row r="5" spans="1:34">
      <c r="A5" s="226"/>
      <c r="B5" s="226"/>
      <c r="C5" s="226"/>
      <c r="D5" s="226"/>
      <c r="E5" s="226"/>
      <c r="F5" s="226"/>
      <c r="G5" s="226"/>
      <c r="H5" s="226"/>
      <c r="I5" s="226"/>
      <c r="J5" s="233"/>
      <c r="K5" s="233"/>
      <c r="L5" s="233"/>
      <c r="M5" s="233"/>
      <c r="N5" s="233"/>
      <c r="O5" s="233"/>
      <c r="P5" s="233"/>
      <c r="Q5" s="233"/>
      <c r="R5" s="129"/>
      <c r="S5" s="129"/>
      <c r="T5" s="129"/>
      <c r="U5" s="129"/>
      <c r="V5" s="129"/>
    </row>
    <row r="6" spans="1:34">
      <c r="A6" s="226"/>
      <c r="B6" s="226"/>
      <c r="C6" s="226"/>
      <c r="D6" s="226"/>
      <c r="E6" s="226"/>
      <c r="F6" s="226"/>
      <c r="G6" s="226"/>
      <c r="H6" s="226"/>
      <c r="I6" s="226"/>
      <c r="J6" s="226"/>
      <c r="K6" s="233"/>
      <c r="L6" s="233"/>
      <c r="M6" s="233"/>
      <c r="N6" s="233"/>
      <c r="O6" s="233"/>
      <c r="P6" s="233"/>
      <c r="Q6" s="233"/>
      <c r="R6" s="129"/>
      <c r="S6" s="129"/>
      <c r="T6" s="129"/>
      <c r="U6" s="129"/>
      <c r="V6" s="129"/>
    </row>
    <row r="7" spans="1:34">
      <c r="A7" s="226"/>
      <c r="B7" s="226"/>
      <c r="C7" s="226"/>
      <c r="D7" s="226"/>
      <c r="E7" s="226"/>
      <c r="F7" s="226"/>
      <c r="G7" s="226"/>
      <c r="H7" s="226"/>
      <c r="I7" s="226"/>
      <c r="J7" s="226"/>
      <c r="K7" s="233"/>
      <c r="L7" s="233"/>
      <c r="M7" s="233"/>
      <c r="N7" s="233"/>
      <c r="O7" s="233"/>
      <c r="P7" s="233"/>
      <c r="Q7" s="233"/>
      <c r="R7" s="129"/>
      <c r="S7" s="129"/>
      <c r="T7" s="129"/>
      <c r="U7" s="129"/>
      <c r="V7" s="129"/>
    </row>
    <row r="8" spans="1:34">
      <c r="A8" s="226"/>
      <c r="B8" s="226"/>
      <c r="C8" s="226"/>
      <c r="D8" s="226"/>
      <c r="E8" s="226"/>
      <c r="F8" s="226"/>
      <c r="G8" s="226"/>
      <c r="H8" s="226"/>
      <c r="I8" s="226"/>
      <c r="J8" s="226"/>
      <c r="K8" s="233"/>
      <c r="L8" s="233"/>
      <c r="M8" s="233"/>
      <c r="N8" s="233"/>
      <c r="O8" s="233"/>
      <c r="P8" s="233"/>
      <c r="Q8" s="233"/>
      <c r="R8" s="129"/>
      <c r="S8" s="129"/>
      <c r="T8" s="129"/>
      <c r="U8" s="129"/>
      <c r="V8" s="129"/>
    </row>
    <row r="9" spans="1:34">
      <c r="A9" s="226"/>
      <c r="B9" s="226"/>
      <c r="C9" s="226"/>
      <c r="D9" s="226"/>
      <c r="E9" s="226"/>
      <c r="F9" s="226"/>
      <c r="G9" s="226"/>
      <c r="H9" s="226"/>
      <c r="I9" s="226"/>
      <c r="J9" s="230"/>
      <c r="K9" s="233"/>
      <c r="L9" s="233"/>
      <c r="M9" s="233"/>
      <c r="N9" s="233"/>
      <c r="O9" s="233"/>
      <c r="P9" s="233"/>
      <c r="Q9" s="233"/>
      <c r="R9" s="233"/>
      <c r="S9" s="233"/>
      <c r="T9" s="233"/>
      <c r="U9" s="233"/>
      <c r="V9" s="233"/>
      <c r="W9" s="226"/>
      <c r="X9" s="226"/>
      <c r="Y9" s="226"/>
      <c r="Z9" s="226"/>
      <c r="AA9" s="226"/>
      <c r="AB9" s="226"/>
      <c r="AC9" s="226"/>
      <c r="AD9" s="226"/>
      <c r="AE9" s="226"/>
      <c r="AF9" s="226"/>
      <c r="AG9" s="226"/>
      <c r="AH9" s="226"/>
    </row>
    <row r="10" spans="1:34">
      <c r="A10" s="226"/>
      <c r="B10" s="226"/>
      <c r="C10" s="226"/>
      <c r="D10" s="226"/>
      <c r="E10" s="226"/>
      <c r="F10" s="226"/>
      <c r="G10" s="226"/>
      <c r="H10" s="226"/>
      <c r="I10" s="226"/>
      <c r="J10" s="231"/>
      <c r="K10" s="129"/>
      <c r="L10" s="129"/>
      <c r="M10" s="129"/>
      <c r="N10" s="129"/>
      <c r="O10" s="129"/>
      <c r="P10" s="129"/>
      <c r="Q10" s="129"/>
      <c r="R10" s="233"/>
      <c r="S10" s="233"/>
      <c r="T10" s="233"/>
      <c r="U10" s="233"/>
      <c r="V10" s="233"/>
      <c r="W10" s="226"/>
      <c r="X10" s="226"/>
      <c r="Y10" s="226"/>
      <c r="Z10" s="226"/>
      <c r="AA10" s="226"/>
      <c r="AB10" s="226"/>
      <c r="AC10" s="226"/>
      <c r="AD10" s="226"/>
      <c r="AE10" s="226"/>
      <c r="AF10" s="226"/>
      <c r="AG10" s="226"/>
      <c r="AH10" s="226"/>
    </row>
    <row r="11" spans="1:34">
      <c r="A11" s="226"/>
      <c r="B11" s="226"/>
      <c r="C11" s="226"/>
      <c r="D11" s="226"/>
      <c r="E11" s="226"/>
      <c r="F11" s="226"/>
      <c r="G11" s="226"/>
      <c r="H11" s="226"/>
      <c r="I11" s="226"/>
      <c r="J11" s="232"/>
      <c r="K11" s="129"/>
      <c r="L11" s="129"/>
      <c r="M11" s="129"/>
      <c r="N11" s="129"/>
      <c r="O11" s="129"/>
      <c r="P11" s="129"/>
      <c r="Q11" s="129"/>
      <c r="R11" s="233"/>
      <c r="S11" s="233"/>
      <c r="T11" s="233"/>
      <c r="U11" s="233"/>
      <c r="V11" s="233"/>
      <c r="W11" s="226"/>
      <c r="X11" s="226"/>
      <c r="Y11" s="226"/>
      <c r="Z11" s="226"/>
      <c r="AA11" s="226"/>
      <c r="AB11" s="226"/>
      <c r="AC11" s="226"/>
      <c r="AD11" s="226"/>
      <c r="AE11" s="226"/>
      <c r="AF11" s="226"/>
      <c r="AG11" s="226"/>
      <c r="AH11" s="226"/>
    </row>
    <row r="12" spans="1:34">
      <c r="A12" s="226"/>
      <c r="B12" s="226"/>
      <c r="C12" s="226"/>
      <c r="D12" s="226"/>
      <c r="E12" s="226"/>
      <c r="F12" s="226"/>
      <c r="G12" s="226"/>
      <c r="H12" s="226"/>
      <c r="I12" s="226"/>
      <c r="K12" s="129"/>
      <c r="L12" s="129"/>
      <c r="M12" s="129"/>
      <c r="N12" s="129"/>
      <c r="O12" s="129"/>
      <c r="P12" s="129"/>
      <c r="Q12" s="129"/>
      <c r="R12" s="233"/>
      <c r="S12" s="233"/>
      <c r="T12" s="233"/>
      <c r="U12" s="233"/>
      <c r="V12" s="233"/>
      <c r="W12" s="226"/>
      <c r="X12" s="226"/>
      <c r="Y12" s="226"/>
      <c r="Z12" s="226"/>
      <c r="AA12" s="226"/>
      <c r="AB12" s="226"/>
      <c r="AC12" s="226"/>
      <c r="AD12" s="226"/>
      <c r="AE12" s="226"/>
      <c r="AF12" s="226"/>
      <c r="AG12" s="226"/>
      <c r="AH12" s="226"/>
    </row>
    <row r="13" spans="1:34">
      <c r="K13" s="129"/>
      <c r="L13" s="129"/>
      <c r="M13" s="129"/>
      <c r="N13" s="129"/>
      <c r="O13" s="129"/>
      <c r="P13" s="129"/>
      <c r="Q13" s="129"/>
      <c r="R13" s="129"/>
      <c r="S13" s="129"/>
      <c r="T13" s="129"/>
      <c r="U13" s="129"/>
      <c r="V13" s="129"/>
    </row>
    <row r="14" spans="1:34" s="129" customFormat="1"/>
    <row r="15" spans="1:34" s="129" customFormat="1"/>
    <row r="16" spans="1:34" s="129" customFormat="1"/>
    <row r="17" s="129" customFormat="1"/>
    <row r="18" s="129" customFormat="1"/>
    <row r="19" s="129" customFormat="1"/>
    <row r="20" s="129" customFormat="1"/>
    <row r="21" s="129" customFormat="1"/>
    <row r="22" s="129" customFormat="1"/>
    <row r="23" s="129" customFormat="1"/>
    <row r="24" s="129" customFormat="1"/>
    <row r="25" s="129" customFormat="1"/>
    <row r="26" s="129" customFormat="1"/>
    <row r="27" s="129" customFormat="1"/>
    <row r="28" s="129" customFormat="1"/>
    <row r="29" s="129" customFormat="1"/>
    <row r="30" s="129" customFormat="1"/>
    <row r="31" s="129" customFormat="1"/>
    <row r="32" s="129" customFormat="1"/>
    <row r="33" s="129" customFormat="1"/>
    <row r="34" s="129" customFormat="1"/>
    <row r="35" s="129" customFormat="1"/>
    <row r="36" s="129" customFormat="1"/>
    <row r="37" s="129" customFormat="1"/>
    <row r="38" s="129" customFormat="1"/>
    <row r="39" s="129" customFormat="1"/>
    <row r="40" s="129" customFormat="1"/>
    <row r="41" s="129" customFormat="1"/>
    <row r="42" s="129" customFormat="1"/>
    <row r="43" s="129" customFormat="1"/>
    <row r="44" s="129" customFormat="1"/>
    <row r="45" s="129" customFormat="1"/>
    <row r="46" s="129" customFormat="1"/>
    <row r="47" s="129" customFormat="1"/>
    <row r="48" s="129" customFormat="1"/>
    <row r="49" spans="10:17" s="129" customFormat="1"/>
    <row r="50" spans="10:17" s="129" customFormat="1"/>
    <row r="51" spans="10:17" s="129" customFormat="1"/>
    <row r="52" spans="10:17" s="129" customFormat="1">
      <c r="J52" s="135"/>
      <c r="K52" s="135"/>
      <c r="L52" s="135"/>
      <c r="M52" s="135"/>
      <c r="N52" s="135"/>
      <c r="O52" s="135"/>
      <c r="P52" s="135"/>
      <c r="Q52" s="135"/>
    </row>
    <row r="53" spans="10:17" s="129" customFormat="1">
      <c r="J53" s="135"/>
      <c r="K53" s="135"/>
      <c r="L53" s="135"/>
      <c r="M53" s="135"/>
      <c r="N53" s="135"/>
      <c r="O53" s="135"/>
      <c r="P53" s="135"/>
      <c r="Q53" s="135"/>
    </row>
    <row r="54" spans="10:17" s="129" customFormat="1">
      <c r="J54" s="135"/>
      <c r="K54" s="135"/>
      <c r="L54" s="135"/>
      <c r="M54" s="135"/>
      <c r="N54" s="135"/>
      <c r="O54" s="135"/>
      <c r="P54" s="135"/>
      <c r="Q54" s="13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zoomScale="80" zoomScaleNormal="80" workbookViewId="0">
      <pane ySplit="1" topLeftCell="A2" activePane="bottomLeft" state="frozen"/>
      <selection activeCell="A540" sqref="A540"/>
      <selection pane="bottomLeft" activeCell="A2" sqref="A2"/>
    </sheetView>
  </sheetViews>
  <sheetFormatPr baseColWidth="10" defaultColWidth="9.33203125" defaultRowHeight="14.4"/>
  <cols>
    <col min="1" max="1" width="19" style="226" customWidth="1"/>
    <col min="2" max="4" width="9.33203125" style="226"/>
    <col min="5" max="5" width="13.5546875" style="226" bestFit="1" customWidth="1"/>
    <col min="6" max="6" width="9.33203125" style="226"/>
    <col min="7" max="7" width="11" style="226" bestFit="1" customWidth="1"/>
    <col min="8" max="9" width="9.33203125" style="226"/>
    <col min="10" max="10" width="45" style="226" customWidth="1"/>
    <col min="11" max="11" width="9.33203125" style="226"/>
    <col min="12" max="12" width="56.5546875" style="226" customWidth="1"/>
    <col min="13" max="17" width="9.33203125" style="226"/>
    <col min="18" max="18" width="34.6640625" style="226" customWidth="1"/>
    <col min="19" max="19" width="13.5546875" style="226" bestFit="1" customWidth="1"/>
    <col min="20" max="20" width="16.5546875" style="226" bestFit="1" customWidth="1"/>
    <col min="21" max="21" width="22.6640625" style="226" bestFit="1" customWidth="1"/>
    <col min="22" max="22" width="13.33203125" style="226" bestFit="1" customWidth="1"/>
    <col min="23" max="16384" width="9.33203125" style="226"/>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233" customFormat="1">
      <c r="A2" s="233" t="s">
        <v>244</v>
      </c>
      <c r="B2" s="233" t="s">
        <v>245</v>
      </c>
      <c r="C2" s="233" t="s">
        <v>609</v>
      </c>
      <c r="D2" s="233" t="s">
        <v>243</v>
      </c>
      <c r="E2" s="229">
        <v>41827</v>
      </c>
      <c r="H2" s="233">
        <f>COUNTIF(J:J,A2)</f>
        <v>1</v>
      </c>
      <c r="J2" s="291" t="s">
        <v>7670</v>
      </c>
      <c r="O2" s="233" t="s">
        <v>243</v>
      </c>
      <c r="Q2" s="233" t="s">
        <v>3165</v>
      </c>
      <c r="R2" s="233" t="s">
        <v>7213</v>
      </c>
      <c r="S2" s="229">
        <v>42277</v>
      </c>
      <c r="T2" s="229"/>
      <c r="U2" s="229">
        <v>44027</v>
      </c>
    </row>
    <row r="3" spans="1:22" s="233" customFormat="1">
      <c r="A3" s="233" t="s">
        <v>7668</v>
      </c>
      <c r="B3" s="233" t="s">
        <v>6104</v>
      </c>
      <c r="D3" s="233" t="s">
        <v>243</v>
      </c>
      <c r="E3" s="229">
        <v>42277</v>
      </c>
      <c r="H3" s="233">
        <f>COUNTIF(J:J,A3)</f>
        <v>1</v>
      </c>
      <c r="J3" s="247" t="s">
        <v>244</v>
      </c>
      <c r="K3" s="233" t="str">
        <f>VLOOKUP(J3,$A:$B,2,0)</f>
        <v>x0</v>
      </c>
      <c r="L3" s="19" t="str">
        <f>J3</f>
        <v>Total/NA</v>
      </c>
      <c r="M3" s="138"/>
      <c r="N3" s="138"/>
      <c r="O3" s="138" t="s">
        <v>243</v>
      </c>
      <c r="P3" s="138" t="s">
        <v>2404</v>
      </c>
      <c r="Q3" s="138"/>
      <c r="R3" s="138"/>
      <c r="S3" s="249">
        <f>VLOOKUP(J3,A:G,5,FALSE)</f>
        <v>41827</v>
      </c>
      <c r="T3" s="229"/>
      <c r="U3" s="229"/>
    </row>
    <row r="4" spans="1:22" s="233" customFormat="1">
      <c r="A4" s="233" t="s">
        <v>7669</v>
      </c>
      <c r="B4" s="233" t="s">
        <v>6499</v>
      </c>
      <c r="D4" s="233" t="s">
        <v>243</v>
      </c>
      <c r="E4" s="229">
        <v>42277</v>
      </c>
      <c r="H4" s="233">
        <f>COUNTIF(J:J,A4)</f>
        <v>1</v>
      </c>
      <c r="J4" s="251" t="s">
        <v>7668</v>
      </c>
      <c r="K4" s="233" t="str">
        <f>VLOOKUP(J4,$A:$B,2,0)</f>
        <v>x21</v>
      </c>
      <c r="L4" s="233" t="s">
        <v>7671</v>
      </c>
      <c r="O4" s="233" t="s">
        <v>243</v>
      </c>
      <c r="S4" s="229">
        <f>VLOOKUP(J4,A:G,5,FALSE)</f>
        <v>42277</v>
      </c>
      <c r="T4" s="229" t="str">
        <f>IF(VLOOKUP(J4,A:G,6,FALSE)=0,"",VLOOKUP(J4,A:G,6,FALSE))</f>
        <v/>
      </c>
      <c r="U4" s="229" t="str">
        <f>IF(VLOOKUP(J4,A:G,7,FALSE)=0,"",VLOOKUP(J4,A:G,7,FALSE))</f>
        <v/>
      </c>
    </row>
    <row r="5" spans="1:22" s="233" customFormat="1">
      <c r="J5" s="251" t="s">
        <v>7669</v>
      </c>
      <c r="K5" s="233" t="str">
        <f>VLOOKUP(J5,$A:$B,2,0)</f>
        <v>x22</v>
      </c>
      <c r="L5" s="233" t="s">
        <v>7672</v>
      </c>
      <c r="O5" s="233" t="s">
        <v>243</v>
      </c>
      <c r="S5" s="229">
        <f>VLOOKUP(J5,A:G,5,FALSE)</f>
        <v>42277</v>
      </c>
      <c r="T5" s="229" t="str">
        <f>IF(VLOOKUP(J5,A:G,6,FALSE)=0,"",VLOOKUP(J5,A:G,6,FALSE))</f>
        <v/>
      </c>
      <c r="U5" s="229" t="str">
        <f>IF(VLOOKUP(J5,A:G,7,FALSE)=0,"",VLOOKUP(J5,A:G,7,FALSE))</f>
        <v/>
      </c>
    </row>
    <row r="6" spans="1:22">
      <c r="A6" s="233"/>
      <c r="B6" s="233"/>
      <c r="C6" s="233"/>
      <c r="D6" s="233"/>
      <c r="E6" s="233"/>
      <c r="F6" s="233"/>
      <c r="G6" s="233"/>
      <c r="H6" s="233"/>
      <c r="I6" s="233"/>
      <c r="J6" s="233"/>
      <c r="K6" s="233"/>
      <c r="L6" s="233"/>
      <c r="M6" s="233"/>
      <c r="N6" s="233"/>
      <c r="O6" s="233"/>
      <c r="P6" s="233"/>
      <c r="Q6" s="233"/>
      <c r="R6" s="233"/>
      <c r="S6" s="233"/>
      <c r="T6" s="233"/>
      <c r="U6" s="233"/>
      <c r="V6" s="233"/>
    </row>
    <row r="7" spans="1:22">
      <c r="A7" s="129"/>
      <c r="B7" s="129"/>
      <c r="C7" s="129"/>
      <c r="D7" s="129"/>
      <c r="E7" s="129"/>
      <c r="F7" s="129"/>
      <c r="G7" s="129"/>
      <c r="H7" s="129"/>
      <c r="I7" s="129"/>
      <c r="J7" s="233"/>
      <c r="K7" s="233"/>
      <c r="L7" s="233"/>
      <c r="M7" s="233"/>
      <c r="N7" s="233"/>
      <c r="O7" s="233"/>
      <c r="P7" s="233"/>
      <c r="Q7" s="233"/>
      <c r="R7" s="233"/>
      <c r="S7" s="233"/>
      <c r="T7" s="233"/>
      <c r="U7" s="233"/>
      <c r="V7" s="233"/>
    </row>
    <row r="8" spans="1:22">
      <c r="A8" s="233"/>
      <c r="B8" s="233"/>
      <c r="C8" s="233"/>
      <c r="D8" s="233"/>
      <c r="E8" s="233"/>
      <c r="F8" s="233"/>
      <c r="G8" s="233"/>
      <c r="H8" s="233"/>
      <c r="I8" s="233"/>
      <c r="J8" s="233"/>
      <c r="K8" s="233"/>
      <c r="L8" s="233"/>
      <c r="M8" s="233"/>
      <c r="N8" s="233"/>
      <c r="O8" s="233"/>
      <c r="P8" s="233"/>
      <c r="Q8" s="233"/>
      <c r="R8" s="233"/>
      <c r="S8" s="233"/>
      <c r="T8" s="233"/>
      <c r="U8" s="233"/>
      <c r="V8" s="233"/>
    </row>
    <row r="9" spans="1:22">
      <c r="A9" s="233"/>
      <c r="B9" s="233"/>
      <c r="C9" s="233"/>
      <c r="D9" s="233"/>
      <c r="E9" s="233"/>
      <c r="F9" s="233"/>
      <c r="G9" s="233"/>
      <c r="H9" s="233"/>
      <c r="I9" s="233"/>
      <c r="J9" s="233"/>
      <c r="K9" s="233"/>
      <c r="L9" s="233"/>
      <c r="M9" s="233"/>
      <c r="N9" s="233"/>
      <c r="O9" s="233"/>
      <c r="P9" s="233"/>
      <c r="Q9" s="233"/>
      <c r="R9" s="233"/>
      <c r="S9" s="233"/>
      <c r="T9" s="233"/>
      <c r="U9" s="233"/>
      <c r="V9" s="233"/>
    </row>
    <row r="10" spans="1:22">
      <c r="A10" s="233"/>
      <c r="B10" s="233"/>
      <c r="C10" s="233"/>
      <c r="D10" s="233"/>
      <c r="E10" s="233"/>
      <c r="F10" s="233"/>
      <c r="G10" s="233"/>
      <c r="H10" s="233"/>
      <c r="I10" s="233"/>
      <c r="J10" s="233"/>
      <c r="K10" s="233"/>
      <c r="L10" s="233"/>
      <c r="M10" s="233"/>
      <c r="N10" s="233"/>
      <c r="O10" s="233"/>
      <c r="P10" s="233"/>
      <c r="Q10" s="233"/>
      <c r="R10" s="233"/>
      <c r="S10" s="233"/>
      <c r="T10" s="233"/>
      <c r="U10" s="233"/>
      <c r="V10" s="233"/>
    </row>
    <row r="11" spans="1:22">
      <c r="A11" s="233"/>
      <c r="B11" s="233"/>
      <c r="C11" s="233"/>
      <c r="D11" s="233"/>
      <c r="E11" s="233"/>
      <c r="F11" s="233"/>
      <c r="G11" s="233"/>
      <c r="H11" s="233"/>
      <c r="I11" s="233"/>
      <c r="J11" s="233"/>
      <c r="K11" s="233"/>
      <c r="L11" s="233"/>
      <c r="M11" s="233"/>
      <c r="N11" s="233"/>
      <c r="O11" s="233"/>
      <c r="P11" s="233"/>
      <c r="Q11" s="233"/>
      <c r="R11" s="233"/>
      <c r="S11" s="233"/>
      <c r="T11" s="233"/>
      <c r="U11" s="233"/>
      <c r="V11" s="233"/>
    </row>
    <row r="12" spans="1:22">
      <c r="A12" s="233"/>
      <c r="B12" s="233"/>
      <c r="C12" s="233"/>
      <c r="D12" s="233"/>
      <c r="E12" s="233"/>
      <c r="F12" s="233"/>
      <c r="G12" s="233"/>
      <c r="H12" s="233"/>
      <c r="I12" s="233"/>
      <c r="J12" s="233"/>
      <c r="K12" s="233"/>
      <c r="L12" s="233"/>
      <c r="M12" s="233"/>
      <c r="N12" s="233"/>
      <c r="O12" s="233"/>
      <c r="P12" s="233"/>
      <c r="Q12" s="233"/>
      <c r="R12" s="233"/>
      <c r="S12" s="233"/>
      <c r="T12" s="233"/>
      <c r="U12" s="233"/>
      <c r="V12" s="233"/>
    </row>
    <row r="13" spans="1:22">
      <c r="A13" s="233"/>
      <c r="B13" s="233"/>
      <c r="C13" s="233"/>
      <c r="D13" s="233"/>
      <c r="E13" s="233"/>
      <c r="F13" s="233"/>
      <c r="G13" s="233"/>
      <c r="H13" s="233"/>
      <c r="I13" s="233"/>
      <c r="J13" s="233"/>
      <c r="K13" s="233"/>
      <c r="L13" s="233"/>
      <c r="M13" s="233"/>
      <c r="N13" s="233"/>
      <c r="O13" s="233"/>
      <c r="P13" s="233"/>
      <c r="Q13" s="233"/>
      <c r="R13" s="233"/>
      <c r="S13" s="233"/>
      <c r="T13" s="233"/>
      <c r="U13" s="233"/>
      <c r="V13" s="233"/>
    </row>
    <row r="14" spans="1:22">
      <c r="A14" s="233"/>
      <c r="B14" s="233"/>
      <c r="C14" s="233"/>
      <c r="D14" s="233"/>
      <c r="E14" s="233"/>
      <c r="F14" s="233"/>
      <c r="G14" s="233"/>
      <c r="H14" s="233"/>
      <c r="I14" s="233"/>
      <c r="J14" s="233"/>
      <c r="K14" s="233"/>
      <c r="L14" s="233"/>
      <c r="M14" s="233"/>
      <c r="N14" s="233"/>
      <c r="O14" s="233"/>
      <c r="P14" s="233"/>
      <c r="Q14" s="233"/>
      <c r="R14" s="233"/>
      <c r="S14" s="233"/>
      <c r="T14" s="233"/>
      <c r="U14" s="233"/>
      <c r="V14" s="233"/>
    </row>
    <row r="15" spans="1:22">
      <c r="A15" s="233"/>
      <c r="B15" s="233"/>
      <c r="C15" s="233"/>
      <c r="D15" s="233"/>
      <c r="E15" s="233"/>
      <c r="F15" s="233"/>
      <c r="G15" s="233"/>
      <c r="H15" s="233"/>
      <c r="I15" s="233"/>
      <c r="J15" s="233"/>
      <c r="K15" s="233"/>
      <c r="L15" s="233"/>
      <c r="M15" s="233"/>
      <c r="N15" s="233"/>
      <c r="O15" s="233"/>
      <c r="P15" s="233"/>
      <c r="Q15" s="233"/>
      <c r="R15" s="233"/>
      <c r="S15" s="233"/>
      <c r="T15" s="233"/>
      <c r="U15" s="233"/>
      <c r="V15" s="233"/>
    </row>
    <row r="16" spans="1:22">
      <c r="A16" s="233"/>
      <c r="B16" s="233"/>
      <c r="C16" s="233"/>
      <c r="D16" s="233"/>
      <c r="E16" s="233"/>
      <c r="F16" s="233"/>
      <c r="G16" s="233"/>
      <c r="H16" s="233"/>
      <c r="I16" s="233"/>
      <c r="J16" s="233"/>
      <c r="K16" s="233"/>
      <c r="L16" s="233"/>
      <c r="M16" s="233"/>
      <c r="N16" s="233"/>
      <c r="O16" s="233"/>
      <c r="P16" s="233"/>
      <c r="Q16" s="233"/>
      <c r="R16" s="233"/>
      <c r="S16" s="233"/>
      <c r="T16" s="233"/>
      <c r="U16" s="233"/>
      <c r="V16" s="233"/>
    </row>
    <row r="17" spans="1:22">
      <c r="A17" s="233"/>
      <c r="B17" s="233"/>
      <c r="C17" s="233"/>
      <c r="D17" s="233"/>
      <c r="E17" s="233"/>
      <c r="F17" s="233"/>
      <c r="G17" s="233"/>
      <c r="H17" s="233"/>
      <c r="I17" s="233"/>
      <c r="J17" s="233"/>
      <c r="K17" s="233"/>
      <c r="L17" s="233"/>
      <c r="M17" s="233"/>
      <c r="N17" s="233"/>
      <c r="O17" s="233"/>
      <c r="P17" s="233"/>
      <c r="Q17" s="233"/>
      <c r="R17" s="233"/>
      <c r="S17" s="233"/>
      <c r="T17" s="233"/>
      <c r="U17" s="233"/>
      <c r="V17" s="233"/>
    </row>
    <row r="18" spans="1:22">
      <c r="A18" s="233"/>
      <c r="B18" s="233"/>
      <c r="C18" s="233"/>
      <c r="D18" s="233"/>
      <c r="E18" s="233"/>
      <c r="F18" s="233"/>
      <c r="G18" s="233"/>
      <c r="H18" s="233"/>
      <c r="I18" s="233"/>
      <c r="J18" s="233"/>
      <c r="K18" s="233"/>
      <c r="L18" s="233"/>
      <c r="M18" s="233"/>
      <c r="N18" s="233"/>
      <c r="O18" s="233"/>
      <c r="P18" s="233"/>
      <c r="Q18" s="233"/>
      <c r="R18" s="233"/>
      <c r="S18" s="233"/>
      <c r="T18" s="233"/>
      <c r="U18" s="233"/>
      <c r="V18" s="233"/>
    </row>
    <row r="19" spans="1:22">
      <c r="A19" s="233"/>
      <c r="B19" s="233"/>
      <c r="C19" s="233"/>
      <c r="D19" s="233"/>
      <c r="E19" s="233"/>
      <c r="F19" s="233"/>
      <c r="G19" s="233"/>
      <c r="H19" s="233"/>
      <c r="I19" s="233"/>
      <c r="J19" s="233"/>
      <c r="K19" s="233"/>
      <c r="L19" s="233"/>
      <c r="M19" s="233"/>
      <c r="N19" s="233"/>
      <c r="O19" s="233"/>
      <c r="P19" s="233"/>
      <c r="Q19" s="233"/>
      <c r="R19" s="233"/>
      <c r="S19" s="233"/>
      <c r="T19" s="233"/>
      <c r="U19" s="233"/>
      <c r="V19" s="233"/>
    </row>
    <row r="20" spans="1:22">
      <c r="A20" s="233"/>
      <c r="B20" s="233"/>
      <c r="C20" s="233"/>
      <c r="D20" s="233"/>
      <c r="E20" s="233"/>
      <c r="F20" s="233"/>
      <c r="G20" s="233"/>
      <c r="H20" s="233"/>
      <c r="I20" s="233"/>
      <c r="J20" s="233"/>
      <c r="K20" s="233"/>
      <c r="L20" s="233"/>
      <c r="M20" s="233"/>
      <c r="N20" s="233"/>
      <c r="O20" s="233"/>
      <c r="P20" s="233"/>
      <c r="Q20" s="233"/>
      <c r="R20" s="233"/>
      <c r="S20" s="233"/>
      <c r="T20" s="233"/>
      <c r="U20" s="233"/>
      <c r="V20" s="233"/>
    </row>
    <row r="21" spans="1:22">
      <c r="A21" s="233"/>
      <c r="B21" s="233"/>
      <c r="C21" s="233"/>
      <c r="D21" s="233"/>
      <c r="E21" s="233"/>
      <c r="F21" s="233"/>
      <c r="G21" s="233"/>
      <c r="H21" s="233"/>
      <c r="I21" s="233"/>
      <c r="J21" s="233"/>
      <c r="K21" s="233"/>
      <c r="L21" s="233"/>
      <c r="M21" s="233"/>
      <c r="N21" s="233"/>
      <c r="O21" s="233"/>
      <c r="P21" s="233"/>
      <c r="Q21" s="233"/>
      <c r="R21" s="233"/>
      <c r="S21" s="233"/>
      <c r="T21" s="233"/>
      <c r="U21" s="233"/>
      <c r="V21" s="233"/>
    </row>
    <row r="22" spans="1:22">
      <c r="A22" s="233"/>
      <c r="B22" s="233"/>
      <c r="C22" s="233"/>
      <c r="D22" s="233"/>
      <c r="E22" s="233"/>
      <c r="F22" s="233"/>
      <c r="G22" s="233"/>
      <c r="H22" s="233"/>
      <c r="I22" s="233"/>
      <c r="J22" s="233"/>
      <c r="K22" s="233"/>
      <c r="L22" s="233"/>
      <c r="M22" s="233"/>
      <c r="N22" s="233"/>
      <c r="O22" s="233"/>
      <c r="P22" s="233"/>
      <c r="Q22" s="233"/>
      <c r="R22" s="233"/>
      <c r="S22" s="233"/>
      <c r="T22" s="233"/>
      <c r="U22" s="233"/>
      <c r="V22" s="233"/>
    </row>
    <row r="23" spans="1:22">
      <c r="A23" s="233"/>
      <c r="B23" s="233"/>
      <c r="C23" s="233"/>
      <c r="D23" s="233"/>
      <c r="E23" s="233"/>
      <c r="F23" s="233"/>
      <c r="G23" s="233"/>
      <c r="H23" s="233"/>
      <c r="I23" s="233"/>
      <c r="J23" s="233"/>
      <c r="K23" s="233"/>
      <c r="L23" s="233"/>
      <c r="M23" s="233"/>
      <c r="N23" s="233"/>
      <c r="O23" s="233"/>
      <c r="P23" s="233"/>
      <c r="Q23" s="233"/>
      <c r="R23" s="233"/>
      <c r="S23" s="233"/>
      <c r="T23" s="233"/>
      <c r="U23" s="233"/>
      <c r="V23" s="233"/>
    </row>
    <row r="24" spans="1:22">
      <c r="A24" s="233"/>
      <c r="B24" s="233"/>
      <c r="C24" s="233"/>
      <c r="D24" s="233"/>
      <c r="E24" s="233"/>
      <c r="F24" s="233"/>
      <c r="G24" s="233"/>
      <c r="H24" s="233"/>
      <c r="I24" s="233"/>
      <c r="J24" s="233"/>
      <c r="K24" s="233"/>
      <c r="L24" s="233"/>
      <c r="M24" s="233"/>
      <c r="N24" s="233"/>
      <c r="O24" s="233"/>
      <c r="P24" s="233"/>
      <c r="Q24" s="233"/>
      <c r="R24" s="233"/>
      <c r="S24" s="233"/>
      <c r="T24" s="233"/>
      <c r="U24" s="233"/>
      <c r="V24" s="233"/>
    </row>
    <row r="25" spans="1:22">
      <c r="A25" s="233"/>
      <c r="B25" s="233"/>
      <c r="C25" s="233"/>
      <c r="D25" s="233"/>
      <c r="E25" s="233"/>
      <c r="F25" s="233"/>
      <c r="G25" s="233"/>
      <c r="H25" s="233"/>
      <c r="I25" s="233"/>
      <c r="J25" s="233"/>
      <c r="K25" s="233"/>
      <c r="L25" s="233"/>
      <c r="M25" s="233"/>
      <c r="N25" s="233"/>
      <c r="O25" s="233"/>
      <c r="P25" s="233"/>
      <c r="Q25" s="233"/>
      <c r="R25" s="233"/>
      <c r="S25" s="233"/>
      <c r="T25" s="233"/>
      <c r="U25" s="233"/>
      <c r="V25" s="233"/>
    </row>
    <row r="26" spans="1:22">
      <c r="A26" s="233"/>
      <c r="B26" s="233"/>
      <c r="C26" s="233"/>
      <c r="D26" s="233"/>
      <c r="E26" s="233"/>
      <c r="F26" s="233"/>
      <c r="G26" s="233"/>
      <c r="H26" s="233"/>
      <c r="I26" s="233"/>
      <c r="J26" s="233"/>
      <c r="K26" s="233"/>
      <c r="L26" s="233"/>
      <c r="M26" s="233"/>
      <c r="N26" s="233"/>
      <c r="O26" s="233"/>
      <c r="P26" s="233"/>
      <c r="Q26" s="233"/>
      <c r="R26" s="233"/>
      <c r="S26" s="233"/>
      <c r="T26" s="233"/>
      <c r="U26" s="233"/>
      <c r="V26" s="233"/>
    </row>
    <row r="27" spans="1:22">
      <c r="A27" s="233"/>
      <c r="B27" s="233"/>
      <c r="C27" s="233"/>
      <c r="D27" s="233"/>
      <c r="E27" s="233"/>
      <c r="F27" s="233"/>
      <c r="G27" s="233"/>
      <c r="H27" s="233"/>
      <c r="I27" s="233"/>
      <c r="J27" s="233"/>
      <c r="K27" s="233"/>
      <c r="L27" s="233"/>
      <c r="M27" s="233"/>
      <c r="N27" s="233"/>
      <c r="O27" s="233"/>
      <c r="P27" s="233"/>
      <c r="Q27" s="233"/>
      <c r="R27" s="233"/>
      <c r="S27" s="233"/>
      <c r="T27" s="233"/>
      <c r="U27" s="233"/>
      <c r="V27" s="233"/>
    </row>
    <row r="28" spans="1:22">
      <c r="A28" s="233"/>
      <c r="B28" s="233"/>
      <c r="C28" s="233"/>
      <c r="D28" s="233"/>
      <c r="E28" s="233"/>
      <c r="F28" s="233"/>
      <c r="G28" s="233"/>
      <c r="H28" s="233"/>
      <c r="I28" s="233"/>
      <c r="J28" s="233"/>
      <c r="K28" s="233"/>
      <c r="L28" s="233"/>
      <c r="M28" s="233"/>
      <c r="N28" s="233"/>
      <c r="O28" s="233"/>
      <c r="P28" s="233"/>
      <c r="Q28" s="233"/>
      <c r="R28" s="233"/>
      <c r="S28" s="233"/>
      <c r="T28" s="233"/>
      <c r="U28" s="233"/>
      <c r="V28" s="233"/>
    </row>
    <row r="29" spans="1:22">
      <c r="A29" s="233"/>
      <c r="B29" s="233"/>
      <c r="C29" s="233"/>
      <c r="D29" s="233"/>
      <c r="E29" s="233"/>
      <c r="F29" s="233"/>
      <c r="G29" s="233"/>
      <c r="H29" s="233"/>
      <c r="I29" s="233"/>
      <c r="V29" s="233"/>
    </row>
    <row r="30" spans="1:22">
      <c r="A30" s="233"/>
      <c r="B30" s="233"/>
      <c r="C30" s="233"/>
      <c r="D30" s="233"/>
      <c r="E30" s="233"/>
      <c r="F30" s="233"/>
      <c r="G30" s="233"/>
      <c r="H30" s="233"/>
      <c r="I30" s="233"/>
      <c r="V30" s="233"/>
    </row>
    <row r="31" spans="1:22">
      <c r="A31" s="233"/>
      <c r="B31" s="233"/>
      <c r="C31" s="233"/>
      <c r="D31" s="233"/>
      <c r="E31" s="233"/>
      <c r="F31" s="233"/>
      <c r="G31" s="233"/>
      <c r="H31" s="233"/>
      <c r="I31" s="233"/>
      <c r="V31" s="233"/>
    </row>
    <row r="32" spans="1:22">
      <c r="A32" s="233"/>
      <c r="B32" s="233"/>
      <c r="C32" s="233"/>
      <c r="D32" s="233"/>
      <c r="E32" s="233"/>
      <c r="F32" s="233"/>
      <c r="G32" s="233"/>
      <c r="H32" s="233"/>
      <c r="I32" s="233"/>
      <c r="V32" s="233"/>
    </row>
    <row r="33" spans="1:22">
      <c r="A33" s="233"/>
      <c r="B33" s="233"/>
      <c r="C33" s="233"/>
      <c r="D33" s="233"/>
      <c r="E33" s="233"/>
      <c r="F33" s="233"/>
      <c r="G33" s="233"/>
      <c r="H33" s="233"/>
      <c r="I33" s="233"/>
      <c r="V33" s="233"/>
    </row>
    <row r="34" spans="1:22">
      <c r="A34" s="233"/>
      <c r="B34" s="233"/>
      <c r="C34" s="233"/>
      <c r="D34" s="233"/>
      <c r="E34" s="233"/>
      <c r="F34" s="233"/>
      <c r="G34" s="233"/>
      <c r="H34" s="233"/>
      <c r="I34" s="233"/>
      <c r="V34" s="233"/>
    </row>
    <row r="35" spans="1:22">
      <c r="A35" s="233"/>
      <c r="B35" s="233"/>
      <c r="C35" s="233"/>
      <c r="D35" s="233"/>
      <c r="E35" s="233"/>
      <c r="F35" s="233"/>
      <c r="G35" s="233"/>
      <c r="H35" s="233"/>
      <c r="I35" s="233"/>
      <c r="V35" s="233"/>
    </row>
    <row r="36" spans="1:22">
      <c r="A36" s="233"/>
      <c r="B36" s="233"/>
      <c r="C36" s="233"/>
      <c r="D36" s="233"/>
      <c r="E36" s="233"/>
      <c r="F36" s="233"/>
      <c r="G36" s="233"/>
      <c r="H36" s="233"/>
      <c r="I36" s="233"/>
      <c r="V36" s="233"/>
    </row>
    <row r="37" spans="1:22">
      <c r="A37" s="233"/>
      <c r="B37" s="233"/>
      <c r="C37" s="233"/>
      <c r="D37" s="233"/>
      <c r="E37" s="233"/>
      <c r="F37" s="233"/>
      <c r="G37" s="233"/>
      <c r="H37" s="233"/>
      <c r="I37" s="233"/>
      <c r="V37" s="233"/>
    </row>
    <row r="38" spans="1:22">
      <c r="A38" s="233"/>
      <c r="B38" s="233"/>
      <c r="C38" s="233"/>
      <c r="D38" s="233"/>
      <c r="E38" s="233"/>
      <c r="F38" s="233"/>
      <c r="G38" s="233"/>
      <c r="H38" s="233"/>
      <c r="I38" s="233"/>
      <c r="V38" s="233"/>
    </row>
    <row r="39" spans="1:22">
      <c r="A39" s="233"/>
      <c r="B39" s="233"/>
      <c r="C39" s="233"/>
      <c r="D39" s="233"/>
      <c r="E39" s="233"/>
      <c r="F39" s="233"/>
      <c r="G39" s="233"/>
      <c r="H39" s="233"/>
      <c r="I39" s="233"/>
      <c r="V39" s="233"/>
    </row>
    <row r="40" spans="1:22">
      <c r="A40" s="233"/>
      <c r="B40" s="233"/>
      <c r="C40" s="233"/>
      <c r="D40" s="233"/>
      <c r="E40" s="233"/>
      <c r="F40" s="233"/>
      <c r="G40" s="233"/>
      <c r="H40" s="233"/>
      <c r="I40" s="233"/>
      <c r="V40" s="233"/>
    </row>
    <row r="41" spans="1:22">
      <c r="A41" s="233"/>
      <c r="B41" s="233"/>
      <c r="C41" s="233"/>
      <c r="D41" s="233"/>
      <c r="E41" s="233"/>
      <c r="F41" s="233"/>
      <c r="G41" s="233"/>
      <c r="H41" s="233"/>
      <c r="I41" s="233"/>
      <c r="V41" s="233"/>
    </row>
    <row r="42" spans="1:22">
      <c r="A42" s="233"/>
      <c r="B42" s="233"/>
      <c r="C42" s="233"/>
      <c r="D42" s="233"/>
      <c r="E42" s="233"/>
      <c r="F42" s="233"/>
      <c r="G42" s="233"/>
      <c r="H42" s="233"/>
      <c r="I42" s="233"/>
      <c r="V42" s="233"/>
    </row>
    <row r="43" spans="1:22">
      <c r="A43" s="233"/>
      <c r="B43" s="233"/>
      <c r="C43" s="233"/>
      <c r="D43" s="233"/>
      <c r="E43" s="233"/>
      <c r="F43" s="233"/>
      <c r="G43" s="233"/>
      <c r="H43" s="233"/>
      <c r="I43" s="233"/>
      <c r="V43" s="233"/>
    </row>
    <row r="44" spans="1:22">
      <c r="A44" s="233"/>
      <c r="B44" s="233"/>
      <c r="C44" s="233"/>
      <c r="D44" s="233"/>
      <c r="E44" s="233"/>
      <c r="F44" s="233"/>
      <c r="G44" s="233"/>
      <c r="H44" s="233"/>
      <c r="I44" s="233"/>
      <c r="V44" s="233"/>
    </row>
    <row r="45" spans="1:22">
      <c r="A45" s="233"/>
      <c r="B45" s="233"/>
      <c r="C45" s="233"/>
      <c r="D45" s="233"/>
      <c r="E45" s="233"/>
      <c r="F45" s="233"/>
      <c r="G45" s="233"/>
      <c r="H45" s="233"/>
      <c r="I45" s="233"/>
      <c r="V45" s="233"/>
    </row>
    <row r="46" spans="1:22">
      <c r="A46" s="233"/>
      <c r="B46" s="233"/>
      <c r="C46" s="233"/>
      <c r="D46" s="233"/>
      <c r="E46" s="233"/>
      <c r="F46" s="233"/>
      <c r="G46" s="233"/>
      <c r="H46" s="233"/>
      <c r="I46" s="233"/>
      <c r="V46" s="233"/>
    </row>
    <row r="47" spans="1:22">
      <c r="A47" s="233"/>
      <c r="B47" s="233"/>
      <c r="C47" s="233"/>
      <c r="D47" s="233"/>
      <c r="E47" s="233"/>
      <c r="F47" s="233"/>
      <c r="G47" s="233"/>
      <c r="H47" s="233"/>
      <c r="I47" s="233"/>
      <c r="V47" s="233"/>
    </row>
    <row r="48" spans="1:22">
      <c r="A48" s="233"/>
      <c r="B48" s="233"/>
      <c r="C48" s="233"/>
      <c r="D48" s="233"/>
      <c r="E48" s="233"/>
      <c r="F48" s="233"/>
      <c r="G48" s="233"/>
      <c r="H48" s="233"/>
      <c r="I48" s="233"/>
      <c r="V48" s="233"/>
    </row>
    <row r="49" spans="1:22">
      <c r="A49" s="233"/>
      <c r="B49" s="233"/>
      <c r="C49" s="233"/>
      <c r="D49" s="233"/>
      <c r="E49" s="233"/>
      <c r="F49" s="233"/>
      <c r="G49" s="233"/>
      <c r="H49" s="233"/>
      <c r="I49" s="233"/>
      <c r="V49" s="233"/>
    </row>
    <row r="50" spans="1:22">
      <c r="A50" s="233"/>
      <c r="B50" s="233"/>
      <c r="C50" s="233"/>
      <c r="D50" s="233"/>
      <c r="E50" s="233"/>
      <c r="F50" s="233"/>
      <c r="G50" s="233"/>
      <c r="H50" s="233"/>
      <c r="I50" s="233"/>
      <c r="V50" s="233"/>
    </row>
    <row r="51" spans="1:22">
      <c r="A51" s="233"/>
      <c r="B51" s="233"/>
      <c r="C51" s="233"/>
      <c r="D51" s="233"/>
      <c r="E51" s="233"/>
      <c r="F51" s="233"/>
      <c r="G51" s="233"/>
      <c r="H51" s="233"/>
      <c r="I51" s="233"/>
      <c r="V51" s="233"/>
    </row>
    <row r="52" spans="1:22">
      <c r="A52" s="233"/>
      <c r="B52" s="233"/>
      <c r="C52" s="233"/>
      <c r="D52" s="233"/>
      <c r="E52" s="233"/>
      <c r="F52" s="233"/>
      <c r="G52" s="233"/>
      <c r="H52" s="233"/>
      <c r="I52" s="233"/>
      <c r="V52" s="233"/>
    </row>
    <row r="53" spans="1:22">
      <c r="A53" s="233"/>
      <c r="B53" s="233"/>
      <c r="C53" s="233"/>
      <c r="D53" s="233"/>
      <c r="E53" s="233"/>
      <c r="F53" s="233"/>
      <c r="G53" s="233"/>
      <c r="H53" s="233"/>
      <c r="I53" s="233"/>
      <c r="V53" s="233"/>
    </row>
    <row r="54" spans="1:22">
      <c r="A54" s="233"/>
      <c r="B54" s="233"/>
      <c r="C54" s="233"/>
      <c r="D54" s="233"/>
      <c r="E54" s="233"/>
      <c r="F54" s="233"/>
      <c r="G54" s="233"/>
      <c r="H54" s="233"/>
      <c r="I54" s="233"/>
      <c r="V54" s="233"/>
    </row>
    <row r="55" spans="1:22">
      <c r="A55" s="233"/>
      <c r="B55" s="233"/>
      <c r="C55" s="233"/>
      <c r="D55" s="233"/>
      <c r="E55" s="233"/>
      <c r="F55" s="233"/>
      <c r="G55" s="233"/>
      <c r="H55" s="233"/>
      <c r="I55" s="233"/>
      <c r="V55" s="233"/>
    </row>
    <row r="56" spans="1:22">
      <c r="A56" s="233"/>
      <c r="B56" s="233"/>
      <c r="C56" s="233"/>
      <c r="D56" s="233"/>
      <c r="E56" s="233"/>
      <c r="F56" s="233"/>
      <c r="G56" s="233"/>
      <c r="H56" s="233"/>
      <c r="I56" s="233"/>
      <c r="V56" s="233"/>
    </row>
    <row r="57" spans="1:22">
      <c r="A57" s="233"/>
      <c r="B57" s="233"/>
      <c r="C57" s="233"/>
      <c r="D57" s="233"/>
      <c r="E57" s="233"/>
      <c r="F57" s="233"/>
      <c r="G57" s="233"/>
      <c r="H57" s="233"/>
      <c r="I57" s="233"/>
      <c r="V57" s="233"/>
    </row>
    <row r="58" spans="1:22">
      <c r="A58" s="233"/>
      <c r="B58" s="233"/>
      <c r="C58" s="233"/>
      <c r="D58" s="233"/>
      <c r="E58" s="233"/>
      <c r="F58" s="233"/>
      <c r="G58" s="233"/>
      <c r="H58" s="233"/>
      <c r="I58" s="233"/>
      <c r="V58" s="233"/>
    </row>
    <row r="59" spans="1:22">
      <c r="A59" s="233"/>
      <c r="B59" s="233"/>
      <c r="C59" s="233"/>
      <c r="D59" s="233"/>
      <c r="E59" s="233"/>
      <c r="F59" s="233"/>
      <c r="G59" s="233"/>
      <c r="H59" s="233"/>
      <c r="I59" s="233"/>
      <c r="V59" s="233"/>
    </row>
    <row r="60" spans="1:22">
      <c r="A60" s="233"/>
      <c r="B60" s="233"/>
      <c r="C60" s="233"/>
      <c r="D60" s="233"/>
      <c r="E60" s="233"/>
      <c r="F60" s="233"/>
      <c r="G60" s="233"/>
      <c r="H60" s="233"/>
      <c r="I60" s="233"/>
      <c r="V60" s="233"/>
    </row>
    <row r="61" spans="1:22">
      <c r="A61" s="233"/>
      <c r="B61" s="233"/>
      <c r="C61" s="233"/>
      <c r="D61" s="233"/>
      <c r="E61" s="233"/>
      <c r="F61" s="233"/>
      <c r="G61" s="233"/>
      <c r="H61" s="233"/>
      <c r="I61" s="233"/>
      <c r="V61" s="233"/>
    </row>
    <row r="62" spans="1:22">
      <c r="A62" s="233"/>
      <c r="B62" s="233"/>
      <c r="C62" s="233"/>
      <c r="D62" s="233"/>
      <c r="E62" s="233"/>
      <c r="F62" s="233"/>
      <c r="G62" s="233"/>
      <c r="H62" s="233"/>
      <c r="I62" s="233"/>
      <c r="V62" s="233"/>
    </row>
    <row r="63" spans="1:22">
      <c r="A63" s="233"/>
      <c r="B63" s="233"/>
      <c r="C63" s="233"/>
      <c r="D63" s="233"/>
      <c r="E63" s="233"/>
      <c r="F63" s="233"/>
      <c r="G63" s="233"/>
      <c r="H63" s="233"/>
      <c r="I63" s="233"/>
      <c r="V63" s="233"/>
    </row>
    <row r="64" spans="1:22">
      <c r="A64" s="233"/>
      <c r="B64" s="233"/>
      <c r="C64" s="233"/>
      <c r="D64" s="233"/>
      <c r="E64" s="233"/>
      <c r="F64" s="233"/>
      <c r="G64" s="233"/>
      <c r="H64" s="233"/>
      <c r="I64" s="233"/>
      <c r="V64" s="233"/>
    </row>
    <row r="65" spans="1:22">
      <c r="A65" s="233"/>
      <c r="B65" s="233"/>
      <c r="C65" s="233"/>
      <c r="D65" s="233"/>
      <c r="E65" s="233"/>
      <c r="F65" s="233"/>
      <c r="G65" s="233"/>
      <c r="H65" s="233"/>
      <c r="I65" s="233"/>
      <c r="V65" s="233"/>
    </row>
    <row r="66" spans="1:22">
      <c r="A66" s="233"/>
      <c r="B66" s="233"/>
      <c r="C66" s="233"/>
      <c r="D66" s="233"/>
      <c r="E66" s="233"/>
      <c r="F66" s="233"/>
      <c r="G66" s="233"/>
      <c r="H66" s="233"/>
      <c r="I66" s="233"/>
      <c r="V66" s="233"/>
    </row>
    <row r="67" spans="1:22">
      <c r="A67" s="233"/>
      <c r="B67" s="233"/>
      <c r="C67" s="233"/>
      <c r="D67" s="233"/>
      <c r="E67" s="233"/>
      <c r="F67" s="233"/>
      <c r="G67" s="233"/>
      <c r="H67" s="233"/>
      <c r="I67" s="233"/>
      <c r="V67" s="233"/>
    </row>
    <row r="68" spans="1:22">
      <c r="A68" s="233"/>
      <c r="B68" s="233"/>
      <c r="C68" s="233"/>
      <c r="D68" s="233"/>
      <c r="E68" s="233"/>
      <c r="F68" s="233"/>
      <c r="G68" s="233"/>
      <c r="H68" s="233"/>
      <c r="I68" s="233"/>
      <c r="V68" s="233"/>
    </row>
    <row r="69" spans="1:22">
      <c r="A69" s="233"/>
      <c r="B69" s="233"/>
      <c r="C69" s="233"/>
      <c r="D69" s="233"/>
      <c r="E69" s="233"/>
      <c r="F69" s="233"/>
      <c r="G69" s="233"/>
      <c r="H69" s="233"/>
      <c r="I69" s="233"/>
      <c r="V69" s="233"/>
    </row>
    <row r="70" spans="1:22">
      <c r="A70" s="233"/>
      <c r="B70" s="233"/>
      <c r="C70" s="233"/>
      <c r="D70" s="233"/>
      <c r="E70" s="233"/>
      <c r="F70" s="233"/>
      <c r="G70" s="233"/>
      <c r="H70" s="233"/>
      <c r="I70" s="233"/>
      <c r="V70" s="233"/>
    </row>
    <row r="71" spans="1:22">
      <c r="A71" s="233"/>
      <c r="B71" s="233"/>
      <c r="C71" s="233"/>
      <c r="D71" s="233"/>
      <c r="E71" s="233"/>
      <c r="F71" s="233"/>
      <c r="G71" s="233"/>
      <c r="H71" s="233"/>
      <c r="I71" s="233"/>
      <c r="V71" s="233"/>
    </row>
    <row r="72" spans="1:22">
      <c r="A72" s="233"/>
      <c r="B72" s="233"/>
      <c r="C72" s="233"/>
      <c r="D72" s="233"/>
      <c r="E72" s="233"/>
      <c r="F72" s="233"/>
      <c r="G72" s="233"/>
      <c r="H72" s="233"/>
      <c r="I72" s="233"/>
      <c r="V72" s="233"/>
    </row>
    <row r="73" spans="1:22">
      <c r="A73" s="233"/>
      <c r="B73" s="233"/>
      <c r="C73" s="233"/>
      <c r="D73" s="233"/>
      <c r="E73" s="233"/>
      <c r="F73" s="233"/>
      <c r="G73" s="233"/>
      <c r="H73" s="233"/>
      <c r="I73" s="233"/>
      <c r="V73" s="233"/>
    </row>
    <row r="74" spans="1:22">
      <c r="A74" s="233"/>
      <c r="B74" s="233"/>
      <c r="C74" s="233"/>
      <c r="D74" s="233"/>
      <c r="E74" s="233"/>
      <c r="F74" s="233"/>
      <c r="G74" s="233"/>
      <c r="H74" s="233"/>
      <c r="I74" s="233"/>
      <c r="V74" s="233"/>
    </row>
    <row r="75" spans="1:22">
      <c r="A75" s="233"/>
      <c r="B75" s="233"/>
      <c r="C75" s="233"/>
      <c r="D75" s="233"/>
      <c r="E75" s="233"/>
      <c r="F75" s="233"/>
      <c r="G75" s="233"/>
      <c r="H75" s="233"/>
      <c r="I75" s="233"/>
      <c r="V75" s="233"/>
    </row>
    <row r="76" spans="1:22">
      <c r="A76" s="233"/>
      <c r="B76" s="233"/>
      <c r="C76" s="233"/>
      <c r="D76" s="233"/>
      <c r="E76" s="233"/>
      <c r="F76" s="233"/>
      <c r="G76" s="233"/>
      <c r="H76" s="233"/>
      <c r="I76" s="233"/>
      <c r="V76" s="233"/>
    </row>
    <row r="77" spans="1:22">
      <c r="A77" s="233"/>
      <c r="B77" s="233"/>
      <c r="C77" s="233"/>
      <c r="D77" s="233"/>
      <c r="E77" s="233"/>
      <c r="F77" s="233"/>
      <c r="G77" s="233"/>
      <c r="H77" s="233"/>
      <c r="I77" s="233"/>
      <c r="V77" s="233"/>
    </row>
    <row r="78" spans="1:22">
      <c r="A78" s="233"/>
      <c r="B78" s="233"/>
      <c r="C78" s="233"/>
      <c r="D78" s="233"/>
      <c r="E78" s="233"/>
      <c r="F78" s="233"/>
      <c r="G78" s="233"/>
      <c r="H78" s="233"/>
      <c r="I78" s="233"/>
      <c r="V78" s="233"/>
    </row>
    <row r="79" spans="1:22">
      <c r="A79" s="233"/>
      <c r="B79" s="233"/>
      <c r="C79" s="233"/>
      <c r="D79" s="233"/>
      <c r="E79" s="233"/>
      <c r="F79" s="233"/>
      <c r="G79" s="233"/>
      <c r="H79" s="233"/>
      <c r="I79" s="233"/>
      <c r="V79" s="233"/>
    </row>
    <row r="80" spans="1:22">
      <c r="A80" s="233"/>
      <c r="B80" s="233"/>
      <c r="C80" s="233"/>
      <c r="D80" s="233"/>
      <c r="E80" s="233"/>
      <c r="F80" s="233"/>
      <c r="G80" s="233"/>
      <c r="H80" s="233"/>
      <c r="I80" s="233"/>
      <c r="V80" s="233"/>
    </row>
    <row r="81" spans="1:22">
      <c r="A81" s="233"/>
      <c r="B81" s="233"/>
      <c r="C81" s="233"/>
      <c r="D81" s="233"/>
      <c r="E81" s="233"/>
      <c r="F81" s="233"/>
      <c r="G81" s="233"/>
      <c r="H81" s="233"/>
      <c r="I81" s="233"/>
      <c r="V81" s="233"/>
    </row>
    <row r="82" spans="1:22">
      <c r="A82" s="233"/>
      <c r="B82" s="233"/>
      <c r="C82" s="233"/>
      <c r="D82" s="233"/>
      <c r="E82" s="233"/>
      <c r="F82" s="233"/>
      <c r="G82" s="233"/>
      <c r="H82" s="233"/>
      <c r="I82" s="233"/>
      <c r="V82" s="233"/>
    </row>
    <row r="83" spans="1:22">
      <c r="A83" s="233"/>
      <c r="B83" s="233"/>
      <c r="C83" s="233"/>
      <c r="D83" s="233"/>
      <c r="E83" s="233"/>
      <c r="F83" s="233"/>
      <c r="G83" s="233"/>
      <c r="H83" s="233"/>
      <c r="I83" s="233"/>
      <c r="V83" s="233"/>
    </row>
    <row r="84" spans="1:22">
      <c r="A84" s="233"/>
      <c r="B84" s="233"/>
      <c r="C84" s="233"/>
      <c r="D84" s="233"/>
      <c r="E84" s="233"/>
      <c r="F84" s="233"/>
      <c r="G84" s="233"/>
      <c r="H84" s="233"/>
      <c r="I84" s="233"/>
      <c r="V84" s="233"/>
    </row>
    <row r="85" spans="1:22">
      <c r="A85" s="233"/>
      <c r="B85" s="233"/>
      <c r="C85" s="233"/>
      <c r="D85" s="233"/>
      <c r="E85" s="233"/>
      <c r="F85" s="233"/>
      <c r="G85" s="233"/>
      <c r="H85" s="233"/>
      <c r="I85" s="233"/>
      <c r="V85" s="233"/>
    </row>
    <row r="86" spans="1:22">
      <c r="A86" s="233"/>
      <c r="B86" s="233"/>
      <c r="C86" s="233"/>
      <c r="D86" s="233"/>
      <c r="E86" s="233"/>
      <c r="F86" s="233"/>
      <c r="G86" s="233"/>
      <c r="H86" s="233"/>
      <c r="I86" s="233"/>
      <c r="V86" s="233"/>
    </row>
    <row r="87" spans="1:22">
      <c r="A87" s="233"/>
      <c r="B87" s="233"/>
      <c r="C87" s="233"/>
      <c r="D87" s="233"/>
      <c r="E87" s="233"/>
      <c r="F87" s="233"/>
      <c r="G87" s="233"/>
      <c r="H87" s="233"/>
      <c r="I87" s="233"/>
      <c r="V87" s="233"/>
    </row>
    <row r="88" spans="1:22">
      <c r="A88" s="233"/>
      <c r="B88" s="233"/>
      <c r="C88" s="233"/>
      <c r="D88" s="233"/>
      <c r="E88" s="233"/>
      <c r="F88" s="233"/>
      <c r="G88" s="233"/>
      <c r="H88" s="233"/>
      <c r="I88" s="233"/>
      <c r="V88" s="233"/>
    </row>
    <row r="89" spans="1:22">
      <c r="A89" s="233"/>
      <c r="B89" s="233"/>
      <c r="C89" s="233"/>
      <c r="D89" s="233"/>
      <c r="E89" s="233"/>
      <c r="F89" s="233"/>
      <c r="G89" s="233"/>
      <c r="H89" s="233"/>
      <c r="I89" s="233"/>
      <c r="V89" s="233"/>
    </row>
    <row r="90" spans="1:22">
      <c r="A90" s="233"/>
      <c r="B90" s="233"/>
      <c r="C90" s="233"/>
      <c r="D90" s="233"/>
      <c r="E90" s="233"/>
      <c r="F90" s="233"/>
      <c r="G90" s="233"/>
      <c r="H90" s="233"/>
      <c r="I90" s="233"/>
      <c r="V90" s="233"/>
    </row>
    <row r="91" spans="1:22">
      <c r="A91" s="233"/>
      <c r="B91" s="233"/>
      <c r="C91" s="233"/>
      <c r="D91" s="233"/>
      <c r="E91" s="233"/>
      <c r="F91" s="233"/>
      <c r="G91" s="233"/>
      <c r="H91" s="233"/>
      <c r="I91" s="233"/>
      <c r="V91" s="233"/>
    </row>
    <row r="92" spans="1:22">
      <c r="A92" s="233"/>
      <c r="B92" s="233"/>
      <c r="C92" s="233"/>
      <c r="D92" s="233"/>
      <c r="E92" s="233"/>
      <c r="F92" s="233"/>
      <c r="G92" s="233"/>
      <c r="H92" s="233"/>
      <c r="I92" s="233"/>
      <c r="V92" s="233"/>
    </row>
    <row r="93" spans="1:22">
      <c r="A93" s="233"/>
      <c r="B93" s="233"/>
      <c r="C93" s="233"/>
      <c r="D93" s="233"/>
      <c r="E93" s="233"/>
      <c r="F93" s="233"/>
      <c r="G93" s="233"/>
      <c r="H93" s="233"/>
      <c r="I93" s="233"/>
      <c r="V93" s="233"/>
    </row>
    <row r="94" spans="1:22">
      <c r="A94" s="233"/>
      <c r="B94" s="233"/>
      <c r="C94" s="233"/>
      <c r="D94" s="233"/>
      <c r="E94" s="233"/>
      <c r="F94" s="233"/>
      <c r="G94" s="233"/>
      <c r="H94" s="233"/>
      <c r="I94" s="233"/>
      <c r="V94" s="233"/>
    </row>
    <row r="95" spans="1:22">
      <c r="A95" s="233"/>
      <c r="B95" s="233"/>
      <c r="C95" s="233"/>
      <c r="D95" s="233"/>
      <c r="E95" s="233"/>
      <c r="F95" s="233"/>
      <c r="G95" s="233"/>
      <c r="H95" s="233"/>
      <c r="I95" s="233"/>
      <c r="V95" s="233"/>
    </row>
    <row r="96" spans="1:22">
      <c r="A96" s="233"/>
      <c r="B96" s="233"/>
      <c r="C96" s="233"/>
      <c r="D96" s="233"/>
      <c r="E96" s="233"/>
      <c r="F96" s="233"/>
      <c r="G96" s="233"/>
      <c r="H96" s="233"/>
      <c r="I96" s="233"/>
      <c r="V96" s="233"/>
    </row>
    <row r="97" spans="1:22">
      <c r="A97" s="233"/>
      <c r="B97" s="233"/>
      <c r="C97" s="233"/>
      <c r="D97" s="233"/>
      <c r="E97" s="233"/>
      <c r="F97" s="233"/>
      <c r="G97" s="233"/>
      <c r="H97" s="233"/>
      <c r="I97" s="233"/>
      <c r="V97" s="233"/>
    </row>
    <row r="98" spans="1:22">
      <c r="A98" s="233"/>
      <c r="B98" s="233"/>
      <c r="C98" s="233"/>
      <c r="D98" s="233"/>
      <c r="E98" s="233"/>
      <c r="F98" s="233"/>
      <c r="G98" s="233"/>
      <c r="H98" s="233"/>
      <c r="I98" s="233"/>
      <c r="V98" s="233"/>
    </row>
    <row r="99" spans="1:22">
      <c r="A99" s="233"/>
      <c r="B99" s="233"/>
      <c r="C99" s="233"/>
      <c r="D99" s="233"/>
      <c r="E99" s="233"/>
      <c r="F99" s="233"/>
      <c r="G99" s="233"/>
      <c r="H99" s="233"/>
      <c r="I99" s="233"/>
      <c r="V99" s="233"/>
    </row>
    <row r="100" spans="1:22">
      <c r="A100" s="233"/>
      <c r="B100" s="233"/>
      <c r="C100" s="233"/>
      <c r="D100" s="233"/>
      <c r="E100" s="233"/>
      <c r="F100" s="233"/>
      <c r="G100" s="233"/>
      <c r="H100" s="233"/>
      <c r="I100" s="233"/>
      <c r="V100" s="233"/>
    </row>
    <row r="101" spans="1:22">
      <c r="A101" s="233"/>
      <c r="B101" s="233"/>
      <c r="C101" s="233"/>
      <c r="D101" s="233"/>
      <c r="E101" s="233"/>
      <c r="F101" s="233"/>
      <c r="G101" s="233"/>
      <c r="H101" s="233"/>
      <c r="I101" s="233"/>
      <c r="V101" s="233"/>
    </row>
    <row r="102" spans="1:22">
      <c r="A102" s="233"/>
      <c r="B102" s="233"/>
      <c r="C102" s="233"/>
      <c r="D102" s="233"/>
      <c r="E102" s="233"/>
      <c r="F102" s="233"/>
      <c r="G102" s="233"/>
      <c r="H102" s="233"/>
      <c r="I102" s="233"/>
      <c r="V102" s="233"/>
    </row>
    <row r="103" spans="1:22">
      <c r="A103" s="233"/>
      <c r="B103" s="233"/>
      <c r="C103" s="233"/>
      <c r="D103" s="233"/>
      <c r="E103" s="233"/>
      <c r="F103" s="233"/>
      <c r="G103" s="233"/>
      <c r="H103" s="233"/>
      <c r="I103" s="233"/>
      <c r="V103" s="233"/>
    </row>
    <row r="104" spans="1:22">
      <c r="V104" s="233"/>
    </row>
    <row r="105" spans="1:22">
      <c r="V105" s="233"/>
    </row>
    <row r="106" spans="1:22">
      <c r="V106" s="233"/>
    </row>
    <row r="107" spans="1:22">
      <c r="V107" s="233"/>
    </row>
    <row r="108" spans="1:22">
      <c r="V108" s="233"/>
    </row>
    <row r="109" spans="1:22">
      <c r="V109" s="233"/>
    </row>
    <row r="110" spans="1:22">
      <c r="V110" s="233"/>
    </row>
    <row r="111" spans="1:22">
      <c r="V111" s="233"/>
    </row>
    <row r="112" spans="1:22">
      <c r="V112" s="233"/>
    </row>
    <row r="113" spans="22:22">
      <c r="V113" s="233"/>
    </row>
    <row r="114" spans="22:22">
      <c r="V114" s="233"/>
    </row>
    <row r="115" spans="22:22">
      <c r="V115" s="233"/>
    </row>
    <row r="116" spans="22:22">
      <c r="V116" s="233"/>
    </row>
    <row r="117" spans="22:22">
      <c r="V117" s="233"/>
    </row>
    <row r="118" spans="22:22">
      <c r="V118" s="233"/>
    </row>
    <row r="119" spans="22:22">
      <c r="V119" s="233"/>
    </row>
    <row r="120" spans="22:22">
      <c r="V120" s="233"/>
    </row>
    <row r="121" spans="22:22">
      <c r="V121" s="233"/>
    </row>
    <row r="122" spans="22:22">
      <c r="V122" s="233"/>
    </row>
    <row r="123" spans="22:22">
      <c r="V123" s="233"/>
    </row>
    <row r="124" spans="22:22">
      <c r="V124" s="233"/>
    </row>
    <row r="125" spans="22:22">
      <c r="V125" s="233"/>
    </row>
    <row r="126" spans="22:22">
      <c r="V126" s="233"/>
    </row>
    <row r="127" spans="22:22">
      <c r="V127" s="233"/>
    </row>
    <row r="128" spans="22:22">
      <c r="V128" s="233"/>
    </row>
    <row r="129" spans="22:22">
      <c r="V129" s="233"/>
    </row>
    <row r="130" spans="22:22">
      <c r="V130" s="233"/>
    </row>
    <row r="131" spans="22:22">
      <c r="V131" s="233"/>
    </row>
    <row r="132" spans="22:22">
      <c r="V132" s="233"/>
    </row>
    <row r="133" spans="22:22">
      <c r="V133" s="233"/>
    </row>
    <row r="134" spans="22:22">
      <c r="V134" s="233"/>
    </row>
    <row r="135" spans="22:22">
      <c r="V135" s="233"/>
    </row>
    <row r="136" spans="22:22">
      <c r="V136" s="233"/>
    </row>
    <row r="137" spans="22:22">
      <c r="V137" s="233"/>
    </row>
    <row r="138" spans="22:22">
      <c r="V138" s="233"/>
    </row>
    <row r="139" spans="22:22">
      <c r="V139" s="233"/>
    </row>
    <row r="140" spans="22:22">
      <c r="V140" s="233"/>
    </row>
  </sheetData>
  <autoFilter ref="A1:V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9"/>
  <sheetViews>
    <sheetView zoomScale="85" zoomScaleNormal="85" workbookViewId="0">
      <selection activeCell="A2" sqref="A2"/>
    </sheetView>
  </sheetViews>
  <sheetFormatPr baseColWidth="10" defaultRowHeight="14.4"/>
  <cols>
    <col min="2" max="2" width="6.5546875" bestFit="1" customWidth="1"/>
    <col min="10" max="10" width="21.6640625" bestFit="1" customWidth="1"/>
    <col min="12" max="12" width="21.6640625" style="130" customWidth="1"/>
  </cols>
  <sheetData>
    <row r="1" spans="1:22">
      <c r="A1" s="35" t="s">
        <v>576</v>
      </c>
      <c r="B1" s="35" t="s">
        <v>235</v>
      </c>
      <c r="C1" s="35" t="s">
        <v>603</v>
      </c>
      <c r="D1" s="35" t="s">
        <v>238</v>
      </c>
      <c r="E1" s="116" t="s">
        <v>1819</v>
      </c>
      <c r="F1" s="116" t="s">
        <v>1820</v>
      </c>
      <c r="G1" s="116" t="s">
        <v>1821</v>
      </c>
      <c r="H1" s="35" t="s">
        <v>581</v>
      </c>
      <c r="I1" s="36" t="s">
        <v>242</v>
      </c>
      <c r="J1" s="35" t="s">
        <v>234</v>
      </c>
      <c r="K1" s="35" t="s">
        <v>235</v>
      </c>
      <c r="L1" s="111" t="s">
        <v>2525</v>
      </c>
      <c r="M1" s="35" t="s">
        <v>236</v>
      </c>
      <c r="N1" s="35" t="s">
        <v>237</v>
      </c>
      <c r="O1" s="35" t="s">
        <v>238</v>
      </c>
      <c r="P1" s="35" t="s">
        <v>239</v>
      </c>
      <c r="Q1" s="35" t="s">
        <v>240</v>
      </c>
      <c r="R1" s="35" t="s">
        <v>241</v>
      </c>
      <c r="S1" s="116" t="s">
        <v>1819</v>
      </c>
      <c r="T1" s="116" t="s">
        <v>1820</v>
      </c>
      <c r="U1" s="116" t="s">
        <v>1821</v>
      </c>
      <c r="V1" s="116" t="s">
        <v>242</v>
      </c>
    </row>
    <row r="2" spans="1:22">
      <c r="A2" t="s">
        <v>608</v>
      </c>
      <c r="B2" t="s">
        <v>245</v>
      </c>
      <c r="C2" t="s">
        <v>609</v>
      </c>
      <c r="D2" t="s">
        <v>243</v>
      </c>
      <c r="H2" s="130">
        <f t="shared" ref="H2:H7" si="0">COUNTIF(J:J,A2)</f>
        <v>1</v>
      </c>
      <c r="I2" s="37"/>
      <c r="J2" t="s">
        <v>610</v>
      </c>
      <c r="L2" s="162"/>
      <c r="O2" t="s">
        <v>426</v>
      </c>
      <c r="Q2" t="s">
        <v>0</v>
      </c>
    </row>
    <row r="3" spans="1:22">
      <c r="A3" t="s">
        <v>1</v>
      </c>
      <c r="B3" t="s">
        <v>604</v>
      </c>
      <c r="D3" t="s">
        <v>243</v>
      </c>
      <c r="H3">
        <f t="shared" si="0"/>
        <v>1</v>
      </c>
      <c r="I3" s="37"/>
      <c r="J3" s="247" t="s">
        <v>608</v>
      </c>
      <c r="K3" s="138" t="str">
        <f>VLOOKUP(J3,$A:$B,2,FALSE)</f>
        <v>x0</v>
      </c>
      <c r="L3" s="246" t="s">
        <v>608</v>
      </c>
      <c r="M3" s="138"/>
      <c r="N3" s="138"/>
      <c r="O3" s="138" t="s">
        <v>243</v>
      </c>
      <c r="P3" s="138" t="s">
        <v>2404</v>
      </c>
      <c r="Q3" s="138"/>
      <c r="R3" s="138"/>
      <c r="S3" s="249"/>
      <c r="T3" s="130"/>
      <c r="U3" s="130"/>
      <c r="V3" s="130"/>
    </row>
    <row r="4" spans="1:22">
      <c r="A4" t="s">
        <v>2</v>
      </c>
      <c r="B4" t="s">
        <v>247</v>
      </c>
      <c r="D4" t="s">
        <v>243</v>
      </c>
      <c r="H4" s="130">
        <f t="shared" si="0"/>
        <v>1</v>
      </c>
      <c r="I4" s="37"/>
      <c r="J4" s="344" t="s">
        <v>1</v>
      </c>
      <c r="K4" t="str">
        <f>VLOOKUP(J4,A:B,2,FALSE)</f>
        <v>x3</v>
      </c>
      <c r="L4" s="163" t="str">
        <f>J4</f>
        <v>Actif</v>
      </c>
      <c r="O4" t="s">
        <v>243</v>
      </c>
    </row>
    <row r="5" spans="1:22">
      <c r="A5" s="1" t="s">
        <v>4</v>
      </c>
      <c r="B5" t="s">
        <v>606</v>
      </c>
      <c r="D5" t="s">
        <v>243</v>
      </c>
      <c r="H5" s="130">
        <f t="shared" si="0"/>
        <v>1</v>
      </c>
      <c r="I5" s="37"/>
      <c r="J5" s="344" t="s">
        <v>2</v>
      </c>
      <c r="K5" s="130" t="str">
        <f>VLOOKUP(J5,A:B,2,FALSE)</f>
        <v>x23</v>
      </c>
      <c r="L5" s="163" t="str">
        <f>J5</f>
        <v>Passif</v>
      </c>
      <c r="O5" t="s">
        <v>243</v>
      </c>
    </row>
    <row r="6" spans="1:22">
      <c r="A6" t="s">
        <v>3</v>
      </c>
      <c r="B6" t="s">
        <v>605</v>
      </c>
      <c r="D6" t="s">
        <v>243</v>
      </c>
      <c r="H6" s="130">
        <f t="shared" si="0"/>
        <v>1</v>
      </c>
      <c r="I6" s="37"/>
      <c r="J6" s="344" t="s">
        <v>4</v>
      </c>
      <c r="K6" s="130" t="str">
        <f>VLOOKUP(J6,A:B,2,FALSE)</f>
        <v>x20</v>
      </c>
      <c r="L6" s="163" t="str">
        <f>J6</f>
        <v>Recette</v>
      </c>
      <c r="O6" t="s">
        <v>243</v>
      </c>
    </row>
    <row r="7" spans="1:22">
      <c r="A7" s="1" t="s">
        <v>250</v>
      </c>
      <c r="B7" t="s">
        <v>607</v>
      </c>
      <c r="D7" t="s">
        <v>426</v>
      </c>
      <c r="H7" s="130">
        <f t="shared" si="0"/>
        <v>1</v>
      </c>
      <c r="I7" s="37"/>
      <c r="J7" s="344" t="s">
        <v>3</v>
      </c>
      <c r="K7" s="130" t="str">
        <f>VLOOKUP(J7,A:B,2,FALSE)</f>
        <v>x15</v>
      </c>
      <c r="L7" s="163" t="str">
        <f>J7</f>
        <v>Dépense</v>
      </c>
      <c r="O7" t="s">
        <v>243</v>
      </c>
    </row>
    <row r="8" spans="1:22">
      <c r="J8" s="16" t="s">
        <v>250</v>
      </c>
      <c r="K8" s="130" t="str">
        <f>VLOOKUP(J8,A:B,2,FALSE)</f>
        <v>e1</v>
      </c>
      <c r="L8" s="163" t="str">
        <f>J8</f>
        <v>Résultat</v>
      </c>
      <c r="O8" t="s">
        <v>426</v>
      </c>
    </row>
    <row r="9" spans="1:22">
      <c r="L9" s="15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V12"/>
  <sheetViews>
    <sheetView zoomScale="85" zoomScaleNormal="85" workbookViewId="0">
      <selection activeCell="S20" sqref="S20"/>
    </sheetView>
  </sheetViews>
  <sheetFormatPr baseColWidth="10" defaultRowHeight="14.4"/>
  <cols>
    <col min="1" max="1" width="55.88671875" customWidth="1"/>
    <col min="2" max="2" width="6.33203125" bestFit="1" customWidth="1"/>
    <col min="10" max="10" width="45.88671875" customWidth="1"/>
    <col min="12" max="12" width="28.5546875" bestFit="1"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1" t="s">
        <v>2525</v>
      </c>
      <c r="M1" s="112" t="s">
        <v>236</v>
      </c>
      <c r="N1" s="112" t="s">
        <v>237</v>
      </c>
      <c r="O1" s="112" t="s">
        <v>238</v>
      </c>
      <c r="P1" s="112" t="s">
        <v>239</v>
      </c>
      <c r="Q1" s="112" t="s">
        <v>240</v>
      </c>
      <c r="R1" s="112" t="s">
        <v>241</v>
      </c>
      <c r="S1" s="116" t="s">
        <v>1819</v>
      </c>
      <c r="T1" s="116" t="s">
        <v>1820</v>
      </c>
      <c r="U1" s="116" t="s">
        <v>1821</v>
      </c>
      <c r="V1" s="116" t="s">
        <v>242</v>
      </c>
    </row>
    <row r="2" spans="1:22">
      <c r="A2" t="s">
        <v>244</v>
      </c>
      <c r="B2" t="s">
        <v>245</v>
      </c>
      <c r="C2" t="s">
        <v>609</v>
      </c>
      <c r="D2" t="s">
        <v>243</v>
      </c>
      <c r="H2">
        <f>COUNTIF($J$2:$J$420,A2)</f>
        <v>1</v>
      </c>
      <c r="J2" s="39" t="s">
        <v>638</v>
      </c>
      <c r="L2" s="345"/>
      <c r="O2" t="s">
        <v>426</v>
      </c>
      <c r="Q2" t="s">
        <v>62</v>
      </c>
    </row>
    <row r="3" spans="1:22">
      <c r="A3" s="14" t="s">
        <v>343</v>
      </c>
      <c r="B3" t="s">
        <v>1029</v>
      </c>
      <c r="D3" t="s">
        <v>426</v>
      </c>
      <c r="H3">
        <f>COUNTIF($J$2:$J$420,A3)</f>
        <v>1</v>
      </c>
      <c r="J3" s="247" t="s">
        <v>244</v>
      </c>
      <c r="K3" s="233" t="str">
        <f>VLOOKUP(J3,$A:$B,2,0)</f>
        <v>x0</v>
      </c>
      <c r="L3" s="52" t="str">
        <f>J3</f>
        <v>Total/NA</v>
      </c>
      <c r="M3" s="138"/>
      <c r="N3" s="138"/>
      <c r="O3" s="138" t="s">
        <v>243</v>
      </c>
      <c r="P3" s="138" t="s">
        <v>2404</v>
      </c>
      <c r="Q3" s="138"/>
      <c r="R3" s="138"/>
      <c r="S3" s="249"/>
      <c r="T3" s="130"/>
      <c r="U3" s="130"/>
      <c r="V3" s="130"/>
    </row>
    <row r="4" spans="1:22" s="133" customFormat="1">
      <c r="A4" s="40" t="s">
        <v>1135</v>
      </c>
      <c r="B4" s="133" t="s">
        <v>1134</v>
      </c>
      <c r="D4" s="133" t="s">
        <v>426</v>
      </c>
      <c r="H4" s="133">
        <f>COUNTIF($J$2:$J$420,A4)</f>
        <v>1</v>
      </c>
      <c r="J4" s="16" t="s">
        <v>343</v>
      </c>
      <c r="K4" t="s">
        <v>1029</v>
      </c>
      <c r="L4" s="163" t="str">
        <f>J4</f>
        <v>Versements intervenus</v>
      </c>
      <c r="M4"/>
      <c r="N4"/>
      <c r="O4" t="s">
        <v>426</v>
      </c>
      <c r="P4"/>
      <c r="Q4"/>
      <c r="R4"/>
      <c r="S4"/>
      <c r="T4"/>
      <c r="U4"/>
      <c r="V4"/>
    </row>
    <row r="5" spans="1:22" s="302" customFormat="1">
      <c r="A5" s="138"/>
      <c r="B5" s="138"/>
      <c r="C5" s="138"/>
      <c r="D5" s="138"/>
      <c r="E5" s="249"/>
      <c r="F5" s="249" t="s">
        <v>2800</v>
      </c>
      <c r="G5" s="138"/>
      <c r="H5" s="133"/>
      <c r="J5" s="44" t="s">
        <v>1135</v>
      </c>
      <c r="K5" s="133" t="s">
        <v>1134</v>
      </c>
      <c r="L5" s="171" t="str">
        <f>J5</f>
        <v>Hors versements intervenus</v>
      </c>
      <c r="M5" s="133"/>
      <c r="N5" s="133"/>
      <c r="O5" s="133" t="s">
        <v>426</v>
      </c>
      <c r="P5" s="133"/>
      <c r="Q5" s="133"/>
      <c r="R5" s="133"/>
      <c r="S5" s="133"/>
      <c r="T5" s="133"/>
      <c r="U5" s="133"/>
      <c r="V5" s="133"/>
    </row>
    <row r="6" spans="1:22" s="302" customFormat="1">
      <c r="A6" s="138"/>
      <c r="B6" s="138"/>
      <c r="C6" s="138"/>
      <c r="D6" s="138"/>
      <c r="E6" s="249"/>
      <c r="F6" s="249" t="s">
        <v>2800</v>
      </c>
      <c r="G6" s="138"/>
      <c r="H6" s="133"/>
      <c r="J6" s="350"/>
      <c r="K6" s="290"/>
      <c r="L6" s="290"/>
      <c r="M6" s="138"/>
      <c r="N6" s="138"/>
      <c r="O6" s="138"/>
      <c r="P6" s="138"/>
      <c r="Q6" s="138"/>
      <c r="R6" s="138"/>
      <c r="S6" s="249"/>
      <c r="T6" s="249"/>
    </row>
    <row r="7" spans="1:22" s="302" customFormat="1">
      <c r="H7" s="133"/>
      <c r="J7" s="351"/>
      <c r="K7" s="267"/>
      <c r="L7" s="19"/>
      <c r="M7" s="138"/>
      <c r="N7" s="138"/>
      <c r="O7" s="138"/>
      <c r="P7" s="138"/>
      <c r="Q7" s="138"/>
      <c r="R7" s="138"/>
      <c r="S7" s="249"/>
      <c r="T7" s="249"/>
    </row>
    <row r="8" spans="1:22">
      <c r="B8" s="2"/>
      <c r="J8" s="352"/>
      <c r="K8" s="290"/>
      <c r="L8" s="290"/>
      <c r="M8" s="138"/>
      <c r="N8" s="138"/>
      <c r="O8" s="138"/>
      <c r="P8" s="138"/>
      <c r="Q8" s="138"/>
      <c r="R8" s="138"/>
      <c r="S8" s="249"/>
      <c r="T8" s="249"/>
      <c r="U8" s="302"/>
      <c r="V8" s="302"/>
    </row>
    <row r="9" spans="1:22">
      <c r="B9" s="2"/>
      <c r="J9" s="352"/>
      <c r="K9" s="290"/>
      <c r="L9" s="290"/>
      <c r="M9" s="138"/>
      <c r="N9" s="138"/>
      <c r="O9" s="138"/>
      <c r="P9" s="138"/>
      <c r="Q9" s="138"/>
      <c r="R9" s="138"/>
      <c r="S9" s="249"/>
      <c r="T9" s="249"/>
      <c r="U9" s="302"/>
      <c r="V9" s="302"/>
    </row>
    <row r="10" spans="1:22">
      <c r="J10" s="76"/>
      <c r="K10" s="9"/>
      <c r="L10" s="76"/>
      <c r="M10" s="9"/>
    </row>
    <row r="11" spans="1:22">
      <c r="J11" s="9"/>
      <c r="K11" s="9"/>
      <c r="L11" s="9"/>
    </row>
    <row r="12" spans="1:22">
      <c r="J12" s="9"/>
      <c r="K12" s="9"/>
      <c r="L12"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zoomScale="80" zoomScaleNormal="80" workbookViewId="0">
      <selection activeCell="O6" sqref="O6"/>
    </sheetView>
  </sheetViews>
  <sheetFormatPr baseColWidth="10" defaultColWidth="9.109375" defaultRowHeight="14.4"/>
  <cols>
    <col min="1" max="1" width="62.5546875" style="135" customWidth="1"/>
    <col min="2" max="4" width="9.109375" style="135"/>
    <col min="5" max="5" width="13.33203125" style="135" bestFit="1" customWidth="1"/>
    <col min="6" max="9" width="9.109375" style="135"/>
    <col min="10" max="10" width="46.44140625" style="135" customWidth="1"/>
    <col min="11" max="13" width="9.109375" style="135"/>
    <col min="14" max="14" width="24.88671875" style="135" customWidth="1"/>
    <col min="15" max="18" width="9.109375" style="135"/>
    <col min="19" max="19" width="13.33203125" style="135" bestFit="1" customWidth="1"/>
    <col min="20" max="20" width="9.109375" style="135"/>
    <col min="21" max="21" width="19.33203125" style="135" bestFit="1" customWidth="1"/>
    <col min="22" max="16384" width="9.1093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30" customFormat="1">
      <c r="A2" s="224" t="s">
        <v>8202</v>
      </c>
      <c r="B2" s="224" t="s">
        <v>245</v>
      </c>
      <c r="C2" s="224" t="s">
        <v>609</v>
      </c>
      <c r="D2" s="224" t="s">
        <v>243</v>
      </c>
      <c r="E2" s="276">
        <v>42277</v>
      </c>
      <c r="F2" s="224"/>
      <c r="G2" s="224"/>
      <c r="H2" s="224">
        <f>COUNTIF(J:J,A2)</f>
        <v>2</v>
      </c>
      <c r="I2" s="224"/>
      <c r="J2" s="329" t="s">
        <v>8203</v>
      </c>
      <c r="K2" s="224"/>
      <c r="L2" s="224"/>
      <c r="M2" s="224"/>
      <c r="N2" s="224"/>
      <c r="O2" s="224" t="s">
        <v>243</v>
      </c>
      <c r="P2" s="224"/>
      <c r="Q2" s="224" t="s">
        <v>2914</v>
      </c>
      <c r="R2" s="224"/>
      <c r="S2" s="276">
        <v>42277</v>
      </c>
      <c r="T2" s="276"/>
      <c r="U2" s="276">
        <v>42931</v>
      </c>
      <c r="V2" s="224"/>
    </row>
    <row r="3" spans="1:22" s="130" customFormat="1">
      <c r="A3" s="224" t="s">
        <v>8204</v>
      </c>
      <c r="B3" s="224" t="s">
        <v>613</v>
      </c>
      <c r="C3" s="224"/>
      <c r="D3" s="224" t="s">
        <v>243</v>
      </c>
      <c r="E3" s="276">
        <v>42277</v>
      </c>
      <c r="F3" s="224"/>
      <c r="G3" s="224"/>
      <c r="H3" s="224">
        <f>COUNTIF(J:J,A3)</f>
        <v>1</v>
      </c>
      <c r="I3" s="224"/>
      <c r="J3" s="330" t="s">
        <v>8202</v>
      </c>
      <c r="K3" s="224" t="str">
        <f>VLOOKUP(J3,$A:$B,2,0)</f>
        <v>x0</v>
      </c>
      <c r="L3" s="224" t="s">
        <v>8205</v>
      </c>
      <c r="M3" s="224"/>
      <c r="N3" s="224"/>
      <c r="O3" s="224" t="s">
        <v>243</v>
      </c>
      <c r="P3" s="224"/>
      <c r="Q3" s="224"/>
      <c r="R3" s="224"/>
      <c r="S3" s="276">
        <f>VLOOKUP(J3,A:G,5,FALSE)</f>
        <v>42277</v>
      </c>
      <c r="T3" s="276" t="str">
        <f>IF(VLOOKUP(J3,A:G,6,FALSE)=0,"",VLOOKUP(J3,A:G,6,FALSE))</f>
        <v/>
      </c>
      <c r="U3" s="276">
        <v>42566</v>
      </c>
      <c r="V3" s="224"/>
    </row>
    <row r="4" spans="1:22" s="130" customFormat="1">
      <c r="A4" s="274" t="s">
        <v>7699</v>
      </c>
      <c r="B4" s="133" t="s">
        <v>5799</v>
      </c>
      <c r="C4" s="133"/>
      <c r="D4" s="133" t="s">
        <v>5378</v>
      </c>
      <c r="E4" s="133"/>
      <c r="F4" s="133"/>
      <c r="G4" s="133"/>
      <c r="H4" s="233">
        <f>COUNTIF(J:J,A4)</f>
        <v>1</v>
      </c>
      <c r="I4" s="133"/>
      <c r="J4" s="331" t="s">
        <v>8204</v>
      </c>
      <c r="K4" s="224" t="str">
        <f>VLOOKUP(J4,$A:$B,2,0)</f>
        <v>x1</v>
      </c>
      <c r="L4" s="224" t="s">
        <v>8206</v>
      </c>
      <c r="M4" s="224"/>
      <c r="N4" s="224"/>
      <c r="O4" s="224" t="s">
        <v>243</v>
      </c>
      <c r="P4" s="224"/>
      <c r="Q4" s="224"/>
      <c r="R4" s="224"/>
      <c r="S4" s="276">
        <f>VLOOKUP(J4,A:G,5,FALSE)</f>
        <v>42277</v>
      </c>
      <c r="T4" s="276" t="str">
        <f>IF(VLOOKUP(J4,A:G,6,FALSE)=0,"",VLOOKUP(J4,A:G,6,FALSE))</f>
        <v/>
      </c>
      <c r="U4" s="276">
        <v>42566</v>
      </c>
      <c r="V4" s="224"/>
    </row>
    <row r="5" spans="1:22" s="129" customFormat="1">
      <c r="A5" s="274" t="s">
        <v>7211</v>
      </c>
      <c r="B5" s="133" t="s">
        <v>5800</v>
      </c>
      <c r="C5" s="133"/>
      <c r="D5" s="133" t="s">
        <v>5378</v>
      </c>
      <c r="E5" s="133"/>
      <c r="F5" s="133"/>
      <c r="G5" s="133"/>
      <c r="H5" s="233">
        <f>COUNTIF(J:J,A5)</f>
        <v>1</v>
      </c>
      <c r="I5" s="133"/>
      <c r="J5" s="246" t="s">
        <v>8207</v>
      </c>
      <c r="K5" s="138"/>
      <c r="L5" s="138"/>
      <c r="M5" s="138"/>
      <c r="N5" s="138"/>
      <c r="O5" s="138" t="s">
        <v>5378</v>
      </c>
      <c r="P5" s="138"/>
      <c r="Q5" s="224" t="s">
        <v>2914</v>
      </c>
      <c r="R5" s="233"/>
      <c r="S5" s="233"/>
      <c r="T5" s="233"/>
      <c r="U5" s="233"/>
      <c r="V5" s="233"/>
    </row>
    <row r="6" spans="1:22" s="129" customFormat="1">
      <c r="A6" s="233"/>
      <c r="B6" s="233"/>
      <c r="C6" s="233"/>
      <c r="D6" s="233"/>
      <c r="E6" s="233"/>
      <c r="F6" s="233"/>
      <c r="G6" s="233"/>
      <c r="H6" s="233"/>
      <c r="I6" s="233"/>
      <c r="J6" s="330" t="s">
        <v>8202</v>
      </c>
      <c r="K6" s="224" t="str">
        <f>VLOOKUP(J6,$A:$B,2,0)</f>
        <v>x0</v>
      </c>
      <c r="L6" s="224" t="s">
        <v>8205</v>
      </c>
      <c r="M6" s="224"/>
      <c r="N6" s="224"/>
      <c r="O6" s="224" t="s">
        <v>243</v>
      </c>
      <c r="P6" s="224" t="s">
        <v>2404</v>
      </c>
      <c r="Q6" s="224"/>
      <c r="R6" s="224"/>
      <c r="S6" s="276">
        <f>VLOOKUP(J6,A:G,5,FALSE)</f>
        <v>42277</v>
      </c>
      <c r="T6" s="276" t="str">
        <f>IF(VLOOKUP(J6,A:G,6,FALSE)=0,"",VLOOKUP(J6,A:G,6,FALSE))</f>
        <v/>
      </c>
      <c r="U6" s="276">
        <v>42566</v>
      </c>
      <c r="V6" s="233"/>
    </row>
    <row r="7" spans="1:22" s="129" customFormat="1">
      <c r="A7" s="233"/>
      <c r="B7" s="233"/>
      <c r="C7" s="233"/>
      <c r="D7" s="233"/>
      <c r="E7" s="233"/>
      <c r="F7" s="233"/>
      <c r="G7" s="233"/>
      <c r="H7" s="233"/>
      <c r="I7" s="233"/>
      <c r="J7" s="248" t="s">
        <v>7699</v>
      </c>
      <c r="K7" s="138" t="str">
        <f>VLOOKUP(J7,$A$4:$B$383,2,0)</f>
        <v>f2000</v>
      </c>
      <c r="L7" s="138" t="s">
        <v>7697</v>
      </c>
      <c r="M7" s="95"/>
      <c r="N7" s="138"/>
      <c r="O7" s="138" t="s">
        <v>5378</v>
      </c>
      <c r="P7" s="138"/>
      <c r="Q7" s="138"/>
      <c r="R7" s="233"/>
      <c r="S7" s="233"/>
      <c r="T7" s="233"/>
      <c r="U7" s="233"/>
      <c r="V7" s="233"/>
    </row>
    <row r="8" spans="1:22" s="129" customFormat="1">
      <c r="A8" s="226"/>
      <c r="B8" s="226"/>
      <c r="C8" s="226"/>
      <c r="D8" s="226"/>
      <c r="E8" s="226"/>
      <c r="F8" s="226"/>
      <c r="G8" s="226"/>
      <c r="H8" s="226"/>
      <c r="I8" s="226"/>
      <c r="J8" s="248" t="s">
        <v>7211</v>
      </c>
      <c r="K8" s="138" t="str">
        <f>VLOOKUP(J8,$A$4:$B$383,2,0)</f>
        <v>f2001</v>
      </c>
      <c r="L8" s="138" t="s">
        <v>7698</v>
      </c>
      <c r="M8" s="95"/>
      <c r="N8" s="138"/>
      <c r="O8" s="138" t="s">
        <v>5378</v>
      </c>
      <c r="P8" s="138"/>
      <c r="Q8" s="138"/>
      <c r="R8" s="233"/>
      <c r="S8" s="233"/>
      <c r="T8" s="233"/>
      <c r="U8" s="233"/>
      <c r="V8" s="233"/>
    </row>
    <row r="9" spans="1:22">
      <c r="J9" s="233"/>
      <c r="K9" s="233"/>
      <c r="L9" s="233"/>
      <c r="M9" s="233"/>
      <c r="N9" s="233"/>
      <c r="O9" s="233"/>
      <c r="P9" s="233"/>
      <c r="Q9" s="233"/>
      <c r="R9" s="233"/>
      <c r="S9" s="23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zoomScale="80" zoomScaleNormal="80" workbookViewId="0">
      <pane ySplit="1" topLeftCell="A2" activePane="bottomLeft" state="frozen"/>
      <selection activeCell="M35" sqref="M35"/>
      <selection pane="bottomLeft" activeCell="J12" sqref="J12"/>
    </sheetView>
  </sheetViews>
  <sheetFormatPr baseColWidth="10" defaultColWidth="9.109375" defaultRowHeight="14.4"/>
  <cols>
    <col min="1" max="1" width="43.5546875" style="135" customWidth="1"/>
    <col min="2" max="4" width="9.109375" style="135"/>
    <col min="5" max="5" width="11.44140625" style="135" customWidth="1"/>
    <col min="6" max="6" width="17.6640625" style="135" customWidth="1"/>
    <col min="7" max="7" width="11.33203125" style="135" bestFit="1" customWidth="1"/>
    <col min="8" max="9" width="9.109375" style="135"/>
    <col min="10" max="10" width="43.33203125" style="135" customWidth="1"/>
    <col min="11" max="17" width="9.109375" style="135"/>
    <col min="18" max="18" width="30.6640625" style="135" bestFit="1" customWidth="1"/>
    <col min="19" max="19" width="13.5546875" style="135" bestFit="1" customWidth="1"/>
    <col min="20" max="20" width="12.6640625" style="135" bestFit="1" customWidth="1"/>
    <col min="21" max="21" width="18.6640625" style="135" bestFit="1" customWidth="1"/>
    <col min="22" max="16384" width="9.1093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c r="H2" s="233">
        <f t="shared" ref="H2:H8" si="0">COUNTIF(J:J,A2)</f>
        <v>3</v>
      </c>
      <c r="I2" s="233"/>
      <c r="J2" s="244" t="s">
        <v>6680</v>
      </c>
      <c r="K2" s="233"/>
      <c r="L2" s="233"/>
      <c r="M2" s="233"/>
      <c r="N2" s="233"/>
      <c r="O2" s="79" t="s">
        <v>5378</v>
      </c>
      <c r="P2" s="233"/>
      <c r="Q2" s="233" t="s">
        <v>6636</v>
      </c>
      <c r="R2" s="233" t="s">
        <v>8228</v>
      </c>
      <c r="S2" s="229">
        <v>41827</v>
      </c>
      <c r="T2" s="229"/>
      <c r="U2" s="229"/>
      <c r="V2" s="233"/>
    </row>
    <row r="3" spans="1:22" s="129" customFormat="1">
      <c r="A3" s="233" t="s">
        <v>6630</v>
      </c>
      <c r="B3" s="233" t="s">
        <v>5618</v>
      </c>
      <c r="C3" s="233"/>
      <c r="D3" s="233" t="s">
        <v>243</v>
      </c>
      <c r="E3" s="229">
        <v>41827</v>
      </c>
      <c r="F3" s="233"/>
      <c r="G3" s="233"/>
      <c r="H3" s="233">
        <f t="shared" si="0"/>
        <v>1</v>
      </c>
      <c r="I3" s="233"/>
      <c r="J3" s="247" t="s">
        <v>244</v>
      </c>
      <c r="K3" s="233" t="str">
        <f>VLOOKUP(J3,$A:$B,2,0)</f>
        <v>x0</v>
      </c>
      <c r="L3" s="52" t="str">
        <f>J3</f>
        <v>Total/NA</v>
      </c>
      <c r="M3" s="138"/>
      <c r="N3" s="138"/>
      <c r="O3" s="138" t="s">
        <v>243</v>
      </c>
      <c r="P3" s="138" t="s">
        <v>2404</v>
      </c>
      <c r="Q3" s="138"/>
      <c r="R3" s="138"/>
      <c r="S3" s="249">
        <f>VLOOKUP(J3,A:G,5,FALSE)</f>
        <v>41827</v>
      </c>
      <c r="T3" s="229"/>
      <c r="U3" s="229"/>
      <c r="V3" s="233"/>
    </row>
    <row r="4" spans="1:22" s="129" customFormat="1">
      <c r="A4" s="233" t="s">
        <v>6632</v>
      </c>
      <c r="B4" s="233" t="s">
        <v>2802</v>
      </c>
      <c r="C4" s="233"/>
      <c r="D4" s="233" t="s">
        <v>243</v>
      </c>
      <c r="E4" s="229">
        <v>41827</v>
      </c>
      <c r="F4" s="233"/>
      <c r="G4" s="233"/>
      <c r="H4" s="233">
        <f t="shared" si="0"/>
        <v>1</v>
      </c>
      <c r="I4" s="233"/>
      <c r="J4" s="251" t="s">
        <v>6630</v>
      </c>
      <c r="K4" s="233" t="str">
        <f>VLOOKUP(J4,$A$2:$B$5,2,0)</f>
        <v>x7</v>
      </c>
      <c r="L4" s="233" t="s">
        <v>6635</v>
      </c>
      <c r="M4" s="233"/>
      <c r="N4" s="233"/>
      <c r="O4" s="233" t="s">
        <v>243</v>
      </c>
      <c r="P4" s="233"/>
      <c r="Q4" s="233"/>
      <c r="R4" s="233"/>
      <c r="S4" s="229">
        <f>VLOOKUP(J4,A:G,5,FALSE)</f>
        <v>41827</v>
      </c>
      <c r="T4" s="229" t="str">
        <f>IF(VLOOKUP(J4,A:G,6,FALSE)=0,"",VLOOKUP(J4,A:G,6,FALSE))</f>
        <v/>
      </c>
      <c r="U4" s="229" t="str">
        <f>IF(VLOOKUP(J4,A:G,7,FALSE)=0,"",VLOOKUP(J4,A:G,7,FALSE))</f>
        <v/>
      </c>
      <c r="V4" s="233"/>
    </row>
    <row r="5" spans="1:22" s="129" customFormat="1">
      <c r="A5" s="233" t="s">
        <v>6631</v>
      </c>
      <c r="B5" s="233" t="s">
        <v>6104</v>
      </c>
      <c r="C5" s="233"/>
      <c r="D5" s="233" t="s">
        <v>243</v>
      </c>
      <c r="E5" s="229">
        <v>41827</v>
      </c>
      <c r="F5" s="233"/>
      <c r="G5" s="233"/>
      <c r="H5" s="233">
        <f t="shared" si="0"/>
        <v>1</v>
      </c>
      <c r="I5" s="233"/>
      <c r="J5" s="251" t="s">
        <v>6631</v>
      </c>
      <c r="K5" s="233" t="str">
        <f>VLOOKUP(J5,$A$2:$B$5,2,0)</f>
        <v>x21</v>
      </c>
      <c r="L5" s="233" t="s">
        <v>6634</v>
      </c>
      <c r="M5" s="233"/>
      <c r="N5" s="233"/>
      <c r="O5" s="233" t="s">
        <v>243</v>
      </c>
      <c r="P5" s="233"/>
      <c r="Q5" s="233"/>
      <c r="R5" s="233"/>
      <c r="S5" s="229">
        <f>VLOOKUP(J5,A:G,5,FALSE)</f>
        <v>41827</v>
      </c>
      <c r="T5" s="229" t="str">
        <f>IF(VLOOKUP(J5,A:G,6,FALSE)=0,"",VLOOKUP(J5,A:G,6,FALSE))</f>
        <v/>
      </c>
      <c r="U5" s="229" t="str">
        <f>IF(VLOOKUP(J5,A:G,7,FALSE)=0,"",VLOOKUP(J5,A:G,7,FALSE))</f>
        <v/>
      </c>
      <c r="V5" s="233"/>
    </row>
    <row r="6" spans="1:22" s="129" customFormat="1">
      <c r="A6" s="233" t="s">
        <v>6686</v>
      </c>
      <c r="B6" s="233" t="s">
        <v>6583</v>
      </c>
      <c r="C6" s="233"/>
      <c r="D6" s="233" t="s">
        <v>243</v>
      </c>
      <c r="E6" s="229">
        <v>41827</v>
      </c>
      <c r="F6" s="233"/>
      <c r="G6" s="233"/>
      <c r="H6" s="233">
        <f t="shared" si="0"/>
        <v>1</v>
      </c>
      <c r="I6" s="233"/>
      <c r="J6" s="251" t="s">
        <v>6632</v>
      </c>
      <c r="K6" s="233" t="str">
        <f>VLOOKUP(J6,$A$2:$B$5,2,0)</f>
        <v>x14</v>
      </c>
      <c r="L6" s="233" t="s">
        <v>6633</v>
      </c>
      <c r="M6" s="233"/>
      <c r="N6" s="233"/>
      <c r="O6" s="233" t="s">
        <v>243</v>
      </c>
      <c r="P6" s="233"/>
      <c r="Q6" s="233"/>
      <c r="R6" s="233"/>
      <c r="S6" s="229">
        <f>VLOOKUP(J6,A:G,5,FALSE)</f>
        <v>41827</v>
      </c>
      <c r="T6" s="229" t="str">
        <f>IF(VLOOKUP(J6,A:G,6,FALSE)=0,"",VLOOKUP(J6,A:G,6,FALSE))</f>
        <v/>
      </c>
      <c r="U6" s="229" t="str">
        <f>IF(VLOOKUP(J6,A:G,7,FALSE)=0,"",VLOOKUP(J6,A:G,7,FALSE))</f>
        <v/>
      </c>
      <c r="V6" s="233"/>
    </row>
    <row r="7" spans="1:22" s="129" customFormat="1">
      <c r="A7" s="233" t="s">
        <v>6688</v>
      </c>
      <c r="B7" s="233" t="s">
        <v>6584</v>
      </c>
      <c r="C7" s="233"/>
      <c r="D7" s="233" t="s">
        <v>243</v>
      </c>
      <c r="E7" s="229">
        <v>41827</v>
      </c>
      <c r="F7" s="233"/>
      <c r="G7" s="233"/>
      <c r="H7" s="233">
        <f t="shared" si="0"/>
        <v>1</v>
      </c>
      <c r="I7" s="233"/>
      <c r="J7" s="291" t="s">
        <v>6685</v>
      </c>
      <c r="K7" s="233"/>
      <c r="L7" s="233"/>
      <c r="M7" s="233"/>
      <c r="N7" s="233"/>
      <c r="O7" s="79" t="s">
        <v>5378</v>
      </c>
      <c r="P7" s="233"/>
      <c r="Q7" s="233" t="s">
        <v>2547</v>
      </c>
      <c r="R7" s="233" t="s">
        <v>8228</v>
      </c>
      <c r="S7" s="229">
        <v>41827</v>
      </c>
      <c r="T7" s="229"/>
      <c r="U7" s="229">
        <v>44027</v>
      </c>
      <c r="V7" s="233"/>
    </row>
    <row r="8" spans="1:22" s="129" customFormat="1">
      <c r="A8" s="233" t="s">
        <v>6690</v>
      </c>
      <c r="B8" s="233" t="s">
        <v>6585</v>
      </c>
      <c r="C8" s="233"/>
      <c r="D8" s="233" t="s">
        <v>243</v>
      </c>
      <c r="E8" s="229">
        <v>42277</v>
      </c>
      <c r="F8" s="233"/>
      <c r="G8" s="233"/>
      <c r="H8" s="233">
        <f t="shared" si="0"/>
        <v>1</v>
      </c>
      <c r="I8" s="233"/>
      <c r="J8" s="247" t="s">
        <v>244</v>
      </c>
      <c r="K8" s="233" t="str">
        <f>VLOOKUP(J8,$A:$B,2,0)</f>
        <v>x0</v>
      </c>
      <c r="L8" s="52" t="str">
        <f>J8</f>
        <v>Total/NA</v>
      </c>
      <c r="M8" s="138"/>
      <c r="N8" s="138"/>
      <c r="O8" s="138" t="s">
        <v>243</v>
      </c>
      <c r="P8" s="138" t="s">
        <v>2404</v>
      </c>
      <c r="Q8" s="138"/>
      <c r="R8" s="138"/>
      <c r="S8" s="249">
        <f>VLOOKUP(J8,A:G,5,FALSE)</f>
        <v>41827</v>
      </c>
      <c r="T8" s="229"/>
      <c r="U8" s="229"/>
      <c r="V8" s="233"/>
    </row>
    <row r="9" spans="1:22" s="129" customFormat="1">
      <c r="A9" s="291" t="s">
        <v>7049</v>
      </c>
      <c r="B9" s="79" t="s">
        <v>5799</v>
      </c>
      <c r="C9" s="133"/>
      <c r="D9" s="79" t="s">
        <v>5378</v>
      </c>
      <c r="E9" s="133"/>
      <c r="F9" s="133"/>
      <c r="G9" s="133"/>
      <c r="H9" s="79">
        <f>COUNTIF($J$2:$J$369,A9)</f>
        <v>1</v>
      </c>
      <c r="I9" s="233"/>
      <c r="J9" s="251" t="s">
        <v>6686</v>
      </c>
      <c r="K9" s="233" t="str">
        <f>VLOOKUP(J9,$A$2:$B$75,2,0)</f>
        <v>x26</v>
      </c>
      <c r="L9" s="233" t="s">
        <v>6687</v>
      </c>
      <c r="M9" s="233"/>
      <c r="N9" s="233"/>
      <c r="O9" s="233" t="s">
        <v>243</v>
      </c>
      <c r="P9" s="233"/>
      <c r="Q9" s="233"/>
      <c r="R9" s="233"/>
      <c r="S9" s="229">
        <f>VLOOKUP(J9,A:G,5,FALSE)</f>
        <v>41827</v>
      </c>
      <c r="T9" s="229" t="str">
        <f>IF(VLOOKUP(J9,A:G,6,FALSE)=0,"",VLOOKUP(J9,A:G,6,FALSE))</f>
        <v/>
      </c>
      <c r="U9" s="229" t="str">
        <f>IF(VLOOKUP(J9,A:G,7,FALSE)=0,"",VLOOKUP(J9,A:G,7,FALSE))</f>
        <v/>
      </c>
      <c r="V9" s="233"/>
    </row>
    <row r="10" spans="1:22" s="129" customFormat="1">
      <c r="A10" s="291" t="s">
        <v>7050</v>
      </c>
      <c r="B10" s="79" t="s">
        <v>5800</v>
      </c>
      <c r="C10" s="133"/>
      <c r="D10" s="79" t="s">
        <v>5378</v>
      </c>
      <c r="E10" s="133"/>
      <c r="F10" s="133"/>
      <c r="G10" s="133"/>
      <c r="H10" s="79">
        <f>COUNTIF($J$2:$J$369,A10)</f>
        <v>1</v>
      </c>
      <c r="I10" s="233"/>
      <c r="J10" s="251" t="s">
        <v>6688</v>
      </c>
      <c r="K10" s="233" t="str">
        <f>VLOOKUP(J10,$A$2:$B$75,2,0)</f>
        <v>x27</v>
      </c>
      <c r="L10" s="233" t="s">
        <v>6689</v>
      </c>
      <c r="M10" s="233"/>
      <c r="N10" s="233"/>
      <c r="O10" s="233" t="s">
        <v>243</v>
      </c>
      <c r="P10" s="233"/>
      <c r="Q10" s="233"/>
      <c r="R10" s="233"/>
      <c r="S10" s="229">
        <f>VLOOKUP(J10,A:G,5,FALSE)</f>
        <v>41827</v>
      </c>
      <c r="T10" s="229" t="str">
        <f>IF(VLOOKUP(J10,A:G,6,FALSE)=0,"",VLOOKUP(J10,A:G,6,FALSE))</f>
        <v/>
      </c>
      <c r="U10" s="229" t="str">
        <f>IF(VLOOKUP(J10,A:G,7,FALSE)=0,"",VLOOKUP(J10,A:G,7,FALSE))</f>
        <v/>
      </c>
      <c r="V10" s="233"/>
    </row>
    <row r="11" spans="1:22" s="129" customFormat="1">
      <c r="A11" s="291" t="s">
        <v>7051</v>
      </c>
      <c r="B11" s="79" t="s">
        <v>5801</v>
      </c>
      <c r="C11" s="133"/>
      <c r="D11" s="79" t="s">
        <v>5378</v>
      </c>
      <c r="E11" s="133"/>
      <c r="F11" s="133"/>
      <c r="G11" s="133"/>
      <c r="H11" s="79">
        <f>COUNTIF($J$2:$J$369,A11)</f>
        <v>1</v>
      </c>
      <c r="I11" s="233"/>
      <c r="J11" s="251" t="s">
        <v>6690</v>
      </c>
      <c r="K11" s="233" t="str">
        <f>VLOOKUP(J11,$A$2:$B$75,2,0)</f>
        <v>x31</v>
      </c>
      <c r="L11" s="233" t="s">
        <v>6691</v>
      </c>
      <c r="M11" s="233"/>
      <c r="N11" s="233"/>
      <c r="O11" s="233" t="s">
        <v>243</v>
      </c>
      <c r="P11" s="233"/>
      <c r="Q11" s="233"/>
      <c r="R11" s="233"/>
      <c r="S11" s="229">
        <f>VLOOKUP(J11,A:G,5,FALSE)</f>
        <v>42277</v>
      </c>
      <c r="T11" s="229" t="str">
        <f>IF(VLOOKUP(J11,A:G,6,FALSE)=0,"",VLOOKUP(J11,A:G,6,FALSE))</f>
        <v/>
      </c>
      <c r="U11" s="229" t="str">
        <f>IF(VLOOKUP(J11,A:G,7,FALSE)=0,"",VLOOKUP(J11,A:G,7,FALSE))</f>
        <v/>
      </c>
      <c r="V11" s="233"/>
    </row>
    <row r="12" spans="1:22" s="129" customFormat="1">
      <c r="A12" s="291" t="s">
        <v>7784</v>
      </c>
      <c r="B12" s="79" t="s">
        <v>5802</v>
      </c>
      <c r="C12" s="133"/>
      <c r="D12" s="79" t="s">
        <v>5378</v>
      </c>
      <c r="E12" s="133"/>
      <c r="F12" s="133"/>
      <c r="G12" s="133"/>
      <c r="H12" s="79">
        <f>COUNTIF($J$2:$J$369,A12)</f>
        <v>1</v>
      </c>
      <c r="I12" s="233"/>
      <c r="J12" s="291" t="s">
        <v>7048</v>
      </c>
      <c r="K12" s="233"/>
      <c r="L12" s="233"/>
      <c r="M12" s="233"/>
      <c r="N12" s="233"/>
      <c r="O12" s="79" t="s">
        <v>5378</v>
      </c>
      <c r="P12" s="233"/>
      <c r="Q12" s="233" t="s">
        <v>186</v>
      </c>
      <c r="R12" s="233" t="s">
        <v>7057</v>
      </c>
      <c r="S12" s="229"/>
      <c r="T12" s="229"/>
      <c r="U12" s="229">
        <v>44027</v>
      </c>
      <c r="V12" s="233"/>
    </row>
    <row r="13" spans="1:22" s="129" customFormat="1">
      <c r="A13" s="291" t="s">
        <v>7052</v>
      </c>
      <c r="B13" s="79" t="s">
        <v>5803</v>
      </c>
      <c r="C13" s="233"/>
      <c r="D13" s="79" t="s">
        <v>5378</v>
      </c>
      <c r="E13" s="133"/>
      <c r="F13" s="133"/>
      <c r="G13" s="133"/>
      <c r="H13" s="79">
        <f>COUNTIF($J$2:$J$369,A13)</f>
        <v>1</v>
      </c>
      <c r="I13" s="233"/>
      <c r="J13" s="247" t="s">
        <v>244</v>
      </c>
      <c r="K13" s="233" t="str">
        <f>VLOOKUP(J13,$A:$B,2,0)</f>
        <v>x0</v>
      </c>
      <c r="L13" s="52" t="str">
        <f>J13</f>
        <v>Total/NA</v>
      </c>
      <c r="M13" s="138"/>
      <c r="N13" s="138"/>
      <c r="O13" s="138" t="s">
        <v>243</v>
      </c>
      <c r="P13" s="138" t="s">
        <v>2404</v>
      </c>
      <c r="Q13" s="138"/>
      <c r="R13" s="138"/>
      <c r="S13" s="249">
        <f>VLOOKUP(J13,A:G,5,FALSE)</f>
        <v>41827</v>
      </c>
      <c r="T13" s="229"/>
      <c r="U13" s="229"/>
      <c r="V13" s="233"/>
    </row>
    <row r="14" spans="1:22" s="129" customFormat="1">
      <c r="A14" s="233"/>
      <c r="B14" s="233"/>
      <c r="C14" s="233"/>
      <c r="D14" s="233"/>
      <c r="E14" s="233"/>
      <c r="F14" s="233"/>
      <c r="G14" s="233"/>
      <c r="H14" s="233"/>
      <c r="I14" s="233"/>
      <c r="J14" s="251" t="s">
        <v>7049</v>
      </c>
      <c r="K14" s="233" t="str">
        <f>VLOOKUP(J14,$A$2:$B$75,2,0)</f>
        <v>f2000</v>
      </c>
      <c r="L14" s="233" t="s">
        <v>7053</v>
      </c>
      <c r="M14" s="233"/>
      <c r="N14" s="233"/>
      <c r="O14" s="79" t="s">
        <v>5378</v>
      </c>
      <c r="P14" s="233"/>
      <c r="Q14" s="233"/>
      <c r="R14" s="233"/>
      <c r="S14" s="229"/>
      <c r="T14" s="229" t="str">
        <f>IF(VLOOKUP(J14,A:G,6,FALSE)=0,"",VLOOKUP(J14,A:G,6,FALSE))</f>
        <v/>
      </c>
      <c r="U14" s="229" t="str">
        <f>IF(VLOOKUP(J14,A:G,7,FALSE)=0,"",VLOOKUP(J14,A:G,7,FALSE))</f>
        <v/>
      </c>
    </row>
    <row r="15" spans="1:22" s="129" customFormat="1">
      <c r="A15" s="233"/>
      <c r="B15" s="233"/>
      <c r="C15" s="233"/>
      <c r="D15" s="233"/>
      <c r="E15" s="233"/>
      <c r="F15" s="233"/>
      <c r="G15" s="233"/>
      <c r="H15" s="233"/>
      <c r="I15" s="233"/>
      <c r="J15" s="251" t="s">
        <v>7050</v>
      </c>
      <c r="K15" s="233" t="str">
        <f>VLOOKUP(J15,$A$2:$B$75,2,0)</f>
        <v>f2001</v>
      </c>
      <c r="L15" s="233" t="s">
        <v>7054</v>
      </c>
      <c r="M15" s="233"/>
      <c r="N15" s="233"/>
      <c r="O15" s="79" t="s">
        <v>5378</v>
      </c>
      <c r="P15" s="233"/>
      <c r="Q15" s="233"/>
      <c r="R15" s="233"/>
      <c r="S15" s="229"/>
      <c r="T15" s="229" t="str">
        <f>IF(VLOOKUP(J15,A:G,6,FALSE)=0,"",VLOOKUP(J15,A:G,6,FALSE))</f>
        <v/>
      </c>
      <c r="U15" s="229" t="str">
        <f>IF(VLOOKUP(J15,A:G,7,FALSE)=0,"",VLOOKUP(J15,A:G,7,FALSE))</f>
        <v/>
      </c>
    </row>
    <row r="16" spans="1:22" s="129" customFormat="1">
      <c r="A16" s="233"/>
      <c r="B16" s="233"/>
      <c r="C16" s="233"/>
      <c r="D16" s="233"/>
      <c r="E16" s="233"/>
      <c r="F16" s="233"/>
      <c r="G16" s="233"/>
      <c r="H16" s="233"/>
      <c r="I16" s="233"/>
      <c r="J16" s="251" t="s">
        <v>7051</v>
      </c>
      <c r="K16" s="233" t="str">
        <f>VLOOKUP(J16,$A$2:$B$75,2,0)</f>
        <v>f2002</v>
      </c>
      <c r="L16" s="233" t="s">
        <v>7055</v>
      </c>
      <c r="M16" s="233"/>
      <c r="N16" s="233"/>
      <c r="O16" s="79" t="s">
        <v>5378</v>
      </c>
      <c r="P16" s="233"/>
      <c r="Q16" s="233"/>
      <c r="R16" s="233"/>
      <c r="S16" s="229"/>
      <c r="T16" s="229" t="str">
        <f>IF(VLOOKUP(J16,A:G,6,FALSE)=0,"",VLOOKUP(J16,A:G,6,FALSE))</f>
        <v/>
      </c>
      <c r="U16" s="229" t="str">
        <f>IF(VLOOKUP(J16,A:G,7,FALSE)=0,"",VLOOKUP(J16,A:G,7,FALSE))</f>
        <v/>
      </c>
    </row>
    <row r="17" spans="1:22" s="129" customFormat="1">
      <c r="A17" s="233"/>
      <c r="B17" s="233"/>
      <c r="C17" s="233"/>
      <c r="D17" s="233"/>
      <c r="E17" s="233"/>
      <c r="F17" s="233"/>
      <c r="G17" s="233"/>
      <c r="H17" s="233"/>
      <c r="I17" s="233"/>
      <c r="J17" s="251" t="s">
        <v>7784</v>
      </c>
      <c r="K17" s="233" t="str">
        <f>VLOOKUP(J17,$A$2:$B$75,2,0)</f>
        <v>f2003</v>
      </c>
      <c r="L17" s="233" t="s">
        <v>7785</v>
      </c>
      <c r="M17" s="233"/>
      <c r="O17" s="79" t="s">
        <v>5378</v>
      </c>
      <c r="T17" s="129" t="str">
        <f>IF(VLOOKUP(J17,A:G,6,FALSE)=0,"",VLOOKUP(J17,A:G,6,FALSE))</f>
        <v/>
      </c>
      <c r="U17" s="129" t="str">
        <f>IF(VLOOKUP(J17,A:G,7,FALSE)=0,"",VLOOKUP(J17,A:G,7,FALSE))</f>
        <v/>
      </c>
    </row>
    <row r="18" spans="1:22" s="129" customFormat="1">
      <c r="A18" s="233"/>
      <c r="B18" s="233"/>
      <c r="C18" s="233"/>
      <c r="D18" s="233"/>
      <c r="E18" s="233"/>
      <c r="F18" s="233"/>
      <c r="G18" s="233"/>
      <c r="H18" s="233"/>
      <c r="I18" s="233"/>
      <c r="J18" s="251" t="s">
        <v>7052</v>
      </c>
      <c r="K18" s="233" t="str">
        <f>VLOOKUP(J18,$A$2:$B$75,2,0)</f>
        <v>f2004</v>
      </c>
      <c r="L18" s="233" t="s">
        <v>7056</v>
      </c>
      <c r="M18" s="233"/>
      <c r="O18" s="79" t="s">
        <v>5378</v>
      </c>
      <c r="T18" s="129" t="str">
        <f>IF(VLOOKUP(J18,A:G,6,FALSE)=0,"",VLOOKUP(J18,A:G,6,FALSE))</f>
        <v/>
      </c>
      <c r="U18" s="129" t="str">
        <f>IF(VLOOKUP(J18,A:G,7,FALSE)=0,"",VLOOKUP(J18,A:G,7,FALSE))</f>
        <v/>
      </c>
      <c r="V18" s="135"/>
    </row>
    <row r="19" spans="1:22" s="129" customFormat="1">
      <c r="A19" s="233"/>
      <c r="B19" s="233"/>
      <c r="C19" s="233"/>
      <c r="D19" s="233"/>
      <c r="E19" s="233"/>
      <c r="F19" s="233"/>
      <c r="G19" s="233"/>
      <c r="H19" s="233"/>
      <c r="I19" s="233"/>
      <c r="V19" s="135"/>
    </row>
    <row r="20" spans="1:22" s="129" customFormat="1">
      <c r="A20" s="233"/>
      <c r="B20" s="233"/>
      <c r="C20" s="233"/>
      <c r="D20" s="233"/>
      <c r="E20" s="233"/>
      <c r="F20" s="233"/>
      <c r="G20" s="233"/>
      <c r="H20" s="233"/>
      <c r="I20" s="233"/>
      <c r="V20" s="135"/>
    </row>
    <row r="21" spans="1:22" s="129" customFormat="1">
      <c r="A21" s="233"/>
      <c r="B21" s="233"/>
      <c r="C21" s="233"/>
      <c r="D21" s="233"/>
      <c r="E21" s="233"/>
      <c r="F21" s="233"/>
      <c r="G21" s="233"/>
      <c r="H21" s="233"/>
      <c r="I21" s="233"/>
      <c r="J21" s="135"/>
      <c r="K21" s="135"/>
      <c r="L21" s="135"/>
      <c r="M21" s="135"/>
      <c r="N21" s="135"/>
      <c r="O21" s="135"/>
      <c r="P21" s="135"/>
      <c r="Q21" s="135"/>
      <c r="R21" s="135"/>
      <c r="S21" s="135"/>
      <c r="T21" s="135"/>
      <c r="U21" s="135"/>
      <c r="V21" s="135"/>
    </row>
    <row r="22" spans="1:22" s="129" customFormat="1">
      <c r="A22" s="233"/>
      <c r="B22" s="233"/>
      <c r="C22" s="233"/>
      <c r="D22" s="233"/>
      <c r="E22" s="233"/>
      <c r="F22" s="233"/>
      <c r="G22" s="233"/>
      <c r="H22" s="233"/>
      <c r="I22" s="233"/>
      <c r="J22" s="135"/>
      <c r="K22" s="135"/>
      <c r="L22" s="135"/>
      <c r="M22" s="135"/>
      <c r="N22" s="135"/>
      <c r="O22" s="135"/>
      <c r="P22" s="135"/>
      <c r="Q22" s="135"/>
      <c r="R22" s="135"/>
      <c r="S22" s="135"/>
      <c r="T22" s="135"/>
      <c r="U22" s="135"/>
      <c r="V22" s="135"/>
    </row>
    <row r="23" spans="1:22" s="129" customFormat="1">
      <c r="A23" s="233"/>
      <c r="B23" s="233"/>
      <c r="C23" s="233"/>
      <c r="D23" s="233"/>
      <c r="E23" s="233"/>
      <c r="F23" s="233"/>
      <c r="G23" s="233"/>
      <c r="H23" s="233"/>
      <c r="I23" s="233"/>
      <c r="J23" s="135"/>
      <c r="K23" s="135"/>
      <c r="L23" s="135"/>
      <c r="M23" s="135"/>
      <c r="N23" s="135"/>
      <c r="O23" s="135"/>
      <c r="P23" s="135"/>
      <c r="Q23" s="135"/>
      <c r="R23" s="135"/>
      <c r="S23" s="135"/>
      <c r="T23" s="135"/>
      <c r="U23" s="135"/>
      <c r="V23" s="135"/>
    </row>
    <row r="24" spans="1:22" s="129" customFormat="1">
      <c r="A24" s="233"/>
      <c r="B24" s="233"/>
      <c r="C24" s="233"/>
      <c r="D24" s="233"/>
      <c r="E24" s="233"/>
      <c r="F24" s="233"/>
      <c r="G24" s="233"/>
      <c r="H24" s="233"/>
      <c r="I24" s="233"/>
      <c r="J24" s="135"/>
      <c r="K24" s="135"/>
      <c r="L24" s="135"/>
      <c r="M24" s="135"/>
      <c r="N24" s="135"/>
      <c r="O24" s="135"/>
      <c r="P24" s="135"/>
      <c r="Q24" s="135"/>
      <c r="R24" s="135"/>
      <c r="S24" s="135"/>
      <c r="T24" s="135"/>
      <c r="U24" s="135"/>
      <c r="V24" s="135"/>
    </row>
    <row r="25" spans="1:22" s="129" customFormat="1">
      <c r="A25" s="233"/>
      <c r="B25" s="233"/>
      <c r="C25" s="233"/>
      <c r="D25" s="233"/>
      <c r="E25" s="233"/>
      <c r="F25" s="233"/>
      <c r="G25" s="233"/>
      <c r="H25" s="233"/>
      <c r="I25" s="233"/>
      <c r="J25" s="135"/>
      <c r="K25" s="135"/>
      <c r="L25" s="135"/>
      <c r="M25" s="135"/>
      <c r="N25" s="135"/>
      <c r="O25" s="135"/>
      <c r="P25" s="135"/>
      <c r="Q25" s="135"/>
      <c r="R25" s="135"/>
      <c r="S25" s="135"/>
      <c r="T25" s="135"/>
      <c r="U25" s="135"/>
      <c r="V25" s="135"/>
    </row>
    <row r="26" spans="1:22" s="129" customFormat="1">
      <c r="A26" s="233"/>
      <c r="B26" s="233"/>
      <c r="C26" s="233"/>
      <c r="D26" s="233"/>
      <c r="E26" s="233"/>
      <c r="F26" s="233"/>
      <c r="G26" s="233"/>
      <c r="H26" s="233"/>
      <c r="I26" s="233"/>
      <c r="J26" s="135"/>
      <c r="K26" s="135"/>
      <c r="L26" s="135"/>
      <c r="M26" s="135"/>
      <c r="N26" s="135"/>
      <c r="O26" s="135"/>
      <c r="P26" s="135"/>
      <c r="Q26" s="135"/>
      <c r="R26" s="135"/>
      <c r="S26" s="135"/>
      <c r="T26" s="135"/>
      <c r="U26" s="135"/>
      <c r="V26" s="135"/>
    </row>
    <row r="27" spans="1:22" s="129" customFormat="1">
      <c r="A27" s="233"/>
      <c r="B27" s="233"/>
      <c r="C27" s="233"/>
      <c r="D27" s="233"/>
      <c r="E27" s="233"/>
      <c r="F27" s="233"/>
      <c r="G27" s="233"/>
      <c r="H27" s="233"/>
      <c r="I27" s="233"/>
      <c r="J27" s="135"/>
      <c r="K27" s="135"/>
      <c r="L27" s="135"/>
      <c r="M27" s="135"/>
      <c r="N27" s="135"/>
      <c r="O27" s="135"/>
      <c r="P27" s="135"/>
      <c r="Q27" s="135"/>
      <c r="R27" s="135"/>
      <c r="S27" s="135"/>
      <c r="T27" s="135"/>
      <c r="U27" s="135"/>
      <c r="V27" s="135"/>
    </row>
    <row r="28" spans="1:22" s="129" customFormat="1">
      <c r="A28" s="233"/>
      <c r="B28" s="233"/>
      <c r="C28" s="233"/>
      <c r="D28" s="233"/>
      <c r="E28" s="233"/>
      <c r="F28" s="233"/>
      <c r="G28" s="233"/>
      <c r="H28" s="233"/>
      <c r="I28" s="233"/>
      <c r="J28" s="135"/>
      <c r="K28" s="135"/>
      <c r="L28" s="135"/>
      <c r="M28" s="135"/>
      <c r="N28" s="135"/>
      <c r="O28" s="135"/>
      <c r="P28" s="135"/>
      <c r="Q28" s="135"/>
      <c r="R28" s="135"/>
      <c r="S28" s="135"/>
      <c r="T28" s="135"/>
      <c r="U28" s="135"/>
      <c r="V28" s="135"/>
    </row>
    <row r="29" spans="1:22" s="129" customFormat="1">
      <c r="A29" s="233"/>
      <c r="B29" s="233"/>
      <c r="C29" s="233"/>
      <c r="D29" s="233"/>
      <c r="E29" s="233"/>
      <c r="F29" s="233"/>
      <c r="G29" s="233"/>
      <c r="H29" s="233"/>
      <c r="I29" s="233"/>
      <c r="J29" s="135"/>
      <c r="K29" s="135"/>
      <c r="L29" s="135"/>
      <c r="M29" s="135"/>
      <c r="N29" s="135"/>
      <c r="O29" s="135"/>
      <c r="P29" s="135"/>
      <c r="Q29" s="135"/>
      <c r="R29" s="135"/>
      <c r="S29" s="135"/>
      <c r="T29" s="135"/>
      <c r="U29" s="135"/>
      <c r="V29" s="135"/>
    </row>
    <row r="30" spans="1:22" s="129" customFormat="1">
      <c r="A30" s="233"/>
      <c r="B30" s="233"/>
      <c r="C30" s="233"/>
      <c r="D30" s="233"/>
      <c r="E30" s="233"/>
      <c r="F30" s="233"/>
      <c r="G30" s="233"/>
      <c r="H30" s="233"/>
      <c r="I30" s="233"/>
      <c r="J30" s="135"/>
      <c r="K30" s="135"/>
      <c r="L30" s="135"/>
      <c r="M30" s="135"/>
      <c r="N30" s="135"/>
      <c r="O30" s="135"/>
      <c r="P30" s="135"/>
      <c r="Q30" s="135"/>
      <c r="R30" s="135"/>
      <c r="S30" s="135"/>
      <c r="T30" s="135"/>
      <c r="U30" s="135"/>
      <c r="V30" s="135"/>
    </row>
    <row r="31" spans="1:22" s="129" customFormat="1">
      <c r="A31" s="135"/>
      <c r="B31" s="135"/>
      <c r="C31" s="135"/>
      <c r="D31" s="135"/>
      <c r="E31" s="135"/>
      <c r="F31" s="135"/>
      <c r="G31" s="135"/>
      <c r="H31" s="135"/>
      <c r="I31" s="135"/>
      <c r="J31" s="135"/>
      <c r="K31" s="135"/>
      <c r="L31" s="135"/>
      <c r="M31" s="135"/>
      <c r="N31" s="135"/>
      <c r="O31" s="135"/>
      <c r="P31" s="135"/>
      <c r="Q31" s="135"/>
      <c r="R31" s="135"/>
      <c r="S31" s="135"/>
      <c r="T31" s="135"/>
      <c r="U31" s="135"/>
      <c r="V31" s="135"/>
    </row>
    <row r="32" spans="1:22" s="129" customFormat="1">
      <c r="A32" s="135"/>
      <c r="B32" s="135"/>
      <c r="C32" s="135"/>
      <c r="D32" s="135"/>
      <c r="E32" s="135"/>
      <c r="F32" s="135"/>
      <c r="G32" s="135"/>
      <c r="H32" s="135"/>
      <c r="I32" s="135"/>
      <c r="J32" s="135"/>
      <c r="K32" s="135"/>
      <c r="L32" s="135"/>
      <c r="M32" s="135"/>
      <c r="N32" s="135"/>
      <c r="O32" s="135"/>
      <c r="P32" s="135"/>
      <c r="Q32" s="135"/>
      <c r="R32" s="135"/>
      <c r="S32" s="135"/>
      <c r="T32" s="135"/>
      <c r="U32" s="135"/>
      <c r="V32" s="135"/>
    </row>
    <row r="33" spans="1:25" s="129" customFormat="1">
      <c r="A33" s="135"/>
      <c r="B33" s="135"/>
      <c r="C33" s="135"/>
      <c r="D33" s="135"/>
      <c r="E33" s="135"/>
      <c r="F33" s="135"/>
      <c r="G33" s="135"/>
      <c r="H33" s="135"/>
      <c r="I33" s="135"/>
      <c r="J33" s="135"/>
      <c r="K33" s="135"/>
      <c r="L33" s="135"/>
      <c r="M33" s="135"/>
      <c r="N33" s="135"/>
      <c r="O33" s="135"/>
      <c r="P33" s="135"/>
      <c r="Q33" s="135"/>
      <c r="R33" s="135"/>
      <c r="S33" s="135"/>
      <c r="T33" s="135"/>
      <c r="U33" s="135"/>
      <c r="V33" s="135"/>
    </row>
    <row r="34" spans="1:25" s="129" customFormat="1">
      <c r="A34" s="135"/>
      <c r="B34" s="135"/>
      <c r="C34" s="135"/>
      <c r="D34" s="135"/>
      <c r="E34" s="135"/>
      <c r="F34" s="135"/>
      <c r="G34" s="135"/>
      <c r="H34" s="135"/>
      <c r="I34" s="135"/>
      <c r="J34" s="135"/>
      <c r="K34" s="135"/>
      <c r="L34" s="135"/>
      <c r="M34" s="135"/>
      <c r="N34" s="135"/>
      <c r="O34" s="135"/>
      <c r="P34" s="135"/>
      <c r="Q34" s="135"/>
      <c r="R34" s="135"/>
      <c r="S34" s="135"/>
      <c r="T34" s="135"/>
      <c r="U34" s="135"/>
      <c r="V34" s="135"/>
    </row>
    <row r="35" spans="1:25" s="129" customFormat="1">
      <c r="A35" s="135"/>
      <c r="B35" s="135"/>
      <c r="C35" s="135"/>
      <c r="D35" s="135"/>
      <c r="E35" s="135"/>
      <c r="F35" s="135"/>
      <c r="G35" s="135"/>
      <c r="H35" s="135"/>
      <c r="I35" s="135"/>
      <c r="J35" s="135"/>
      <c r="K35" s="135"/>
      <c r="L35" s="135"/>
      <c r="M35" s="135"/>
      <c r="N35" s="135"/>
      <c r="O35" s="135"/>
      <c r="P35" s="135"/>
      <c r="Q35" s="135"/>
      <c r="R35" s="135"/>
      <c r="S35" s="135"/>
      <c r="T35" s="135"/>
      <c r="U35" s="135"/>
      <c r="V35" s="135"/>
    </row>
    <row r="36" spans="1:25" s="129" customForma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row>
    <row r="37" spans="1:25" s="129" customFormat="1">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row>
    <row r="38" spans="1:25" s="129" customFormat="1">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row>
    <row r="39" spans="1:25" s="129" customForma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row>
    <row r="40" spans="1:25" s="129" customForma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row>
    <row r="41" spans="1:25" s="129" customForma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row>
    <row r="42" spans="1:25" s="129" customFormat="1">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row>
    <row r="43" spans="1:25" s="129" customForma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row>
    <row r="44" spans="1:25" s="129" customFormat="1">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row>
    <row r="45" spans="1:25" s="129" customForma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row>
    <row r="46" spans="1:25" s="129" customFormat="1">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row>
    <row r="47" spans="1:25" s="129" customFormat="1">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row>
    <row r="48" spans="1:25" s="129" customFormat="1">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row>
    <row r="49" spans="1:25" s="129" customFormat="1">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row>
    <row r="50" spans="1:25" s="129" customFormat="1">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row>
    <row r="51" spans="1:25" s="129" customForma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row>
    <row r="52" spans="1:25" s="129" customForma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row>
    <row r="53" spans="1:25" s="129" customForma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row>
    <row r="54" spans="1:25" s="129" customFormat="1">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V24"/>
  <sheetViews>
    <sheetView zoomScale="85" zoomScaleNormal="85" workbookViewId="0">
      <selection activeCell="L6" sqref="L6"/>
    </sheetView>
  </sheetViews>
  <sheetFormatPr baseColWidth="10" defaultRowHeight="14.4"/>
  <cols>
    <col min="1" max="1" width="44.33203125" customWidth="1"/>
    <col min="2" max="2" width="6.33203125" bestFit="1" customWidth="1"/>
    <col min="4" max="8" width="6.33203125" customWidth="1"/>
    <col min="10" max="10" width="53.33203125" customWidth="1"/>
    <col min="12" max="12" width="22.109375" style="130" customWidth="1"/>
    <col min="14" max="14" width="29.4414062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2" t="s">
        <v>2525</v>
      </c>
      <c r="M1" s="112" t="s">
        <v>236</v>
      </c>
      <c r="N1" s="112" t="s">
        <v>237</v>
      </c>
      <c r="O1" s="112" t="s">
        <v>238</v>
      </c>
      <c r="P1" s="112" t="s">
        <v>239</v>
      </c>
      <c r="Q1" s="112" t="s">
        <v>240</v>
      </c>
      <c r="R1" s="112" t="s">
        <v>241</v>
      </c>
      <c r="S1" s="116" t="s">
        <v>1819</v>
      </c>
      <c r="T1" s="116" t="s">
        <v>1820</v>
      </c>
      <c r="U1" s="116" t="s">
        <v>1821</v>
      </c>
      <c r="V1" s="116" t="s">
        <v>242</v>
      </c>
    </row>
    <row r="2" spans="1:22">
      <c r="A2" s="1" t="s">
        <v>383</v>
      </c>
      <c r="B2" t="s">
        <v>245</v>
      </c>
      <c r="C2" t="s">
        <v>609</v>
      </c>
      <c r="D2" t="s">
        <v>243</v>
      </c>
      <c r="H2">
        <f>COUNTIF($K$2:$K$256,B2)</f>
        <v>5</v>
      </c>
      <c r="J2" s="260" t="s">
        <v>2337</v>
      </c>
      <c r="L2" s="18"/>
      <c r="O2" s="9" t="s">
        <v>243</v>
      </c>
    </row>
    <row r="3" spans="1:22">
      <c r="A3" s="1" t="s">
        <v>382</v>
      </c>
      <c r="B3" t="s">
        <v>613</v>
      </c>
      <c r="D3" t="s">
        <v>243</v>
      </c>
      <c r="H3">
        <f>COUNTIF($K$2:$K$256,B3)</f>
        <v>6</v>
      </c>
      <c r="J3" s="15" t="s">
        <v>383</v>
      </c>
      <c r="K3" s="130" t="str">
        <f t="shared" ref="K3:K10" si="0">VLOOKUP(J3,A:B,2,FALSE)</f>
        <v>x0</v>
      </c>
      <c r="L3" s="14" t="str">
        <f>J3</f>
        <v>Non reporté</v>
      </c>
      <c r="O3" s="133" t="s">
        <v>243</v>
      </c>
    </row>
    <row r="4" spans="1:22">
      <c r="A4" s="40" t="s">
        <v>8290</v>
      </c>
      <c r="B4" s="133" t="s">
        <v>5799</v>
      </c>
      <c r="C4" s="133"/>
      <c r="D4" s="133" t="s">
        <v>5378</v>
      </c>
      <c r="E4" s="133"/>
      <c r="F4" s="133"/>
      <c r="G4" s="133"/>
      <c r="H4" s="133"/>
      <c r="I4" s="133"/>
      <c r="J4" s="44" t="s">
        <v>382</v>
      </c>
      <c r="K4" s="133" t="str">
        <f t="shared" si="0"/>
        <v>x1</v>
      </c>
      <c r="L4" s="40" t="str">
        <f>J4</f>
        <v>Reporté</v>
      </c>
      <c r="O4" t="s">
        <v>243</v>
      </c>
    </row>
    <row r="5" spans="1:22">
      <c r="A5" s="40" t="s">
        <v>8296</v>
      </c>
      <c r="B5" s="133" t="s">
        <v>5800</v>
      </c>
      <c r="C5" s="133"/>
      <c r="D5" s="133" t="s">
        <v>5378</v>
      </c>
      <c r="E5" s="133"/>
      <c r="F5" s="133"/>
      <c r="G5" s="133"/>
      <c r="H5" s="133"/>
      <c r="I5" s="133"/>
      <c r="J5" s="18" t="s">
        <v>8311</v>
      </c>
      <c r="K5" s="133"/>
      <c r="L5" s="40"/>
      <c r="M5" s="130"/>
      <c r="N5" s="130"/>
      <c r="O5" s="130" t="s">
        <v>5378</v>
      </c>
      <c r="P5" s="130"/>
      <c r="Q5" s="130"/>
      <c r="R5" s="130" t="s">
        <v>8298</v>
      </c>
      <c r="S5" s="130"/>
      <c r="T5" s="130"/>
      <c r="U5" s="130"/>
      <c r="V5" s="130"/>
    </row>
    <row r="6" spans="1:22">
      <c r="A6" s="40" t="s">
        <v>8297</v>
      </c>
      <c r="B6" s="133" t="s">
        <v>5801</v>
      </c>
      <c r="C6" s="133"/>
      <c r="D6" s="133" t="s">
        <v>5378</v>
      </c>
      <c r="E6" s="133"/>
      <c r="F6" s="133"/>
      <c r="G6" s="133"/>
      <c r="H6" s="133"/>
      <c r="I6" s="133"/>
      <c r="J6" s="50" t="s">
        <v>382</v>
      </c>
      <c r="K6" s="133" t="str">
        <f t="shared" ref="K6" si="1">VLOOKUP(J6,A:B,2,FALSE)</f>
        <v>x1</v>
      </c>
      <c r="L6" s="40" t="s">
        <v>8291</v>
      </c>
      <c r="M6" s="130"/>
      <c r="N6" s="130"/>
      <c r="O6" s="130" t="s">
        <v>243</v>
      </c>
      <c r="P6" s="130"/>
      <c r="Q6" s="130"/>
      <c r="R6" s="130"/>
      <c r="S6" s="130"/>
      <c r="T6" s="130"/>
      <c r="U6" s="130"/>
      <c r="V6" s="130"/>
    </row>
    <row r="7" spans="1:22">
      <c r="A7" s="133"/>
      <c r="B7" s="199"/>
      <c r="C7" s="133"/>
      <c r="D7" s="133"/>
      <c r="E7" s="133"/>
      <c r="F7" s="133"/>
      <c r="G7" s="133"/>
      <c r="H7" s="133"/>
      <c r="I7" s="133"/>
      <c r="J7" s="18" t="s">
        <v>8312</v>
      </c>
      <c r="K7" s="133"/>
      <c r="L7" s="18"/>
      <c r="O7" t="s">
        <v>5378</v>
      </c>
      <c r="R7" t="s">
        <v>8298</v>
      </c>
    </row>
    <row r="8" spans="1:22">
      <c r="A8" s="133"/>
      <c r="B8" s="133"/>
      <c r="C8" s="133"/>
      <c r="D8" s="133"/>
      <c r="E8" s="133"/>
      <c r="F8" s="133"/>
      <c r="G8" s="133"/>
      <c r="H8" s="133"/>
      <c r="I8" s="133"/>
      <c r="J8" s="50" t="s">
        <v>383</v>
      </c>
      <c r="K8" s="133" t="str">
        <f t="shared" si="0"/>
        <v>x0</v>
      </c>
      <c r="L8" s="18" t="s">
        <v>8292</v>
      </c>
      <c r="O8" s="130" t="s">
        <v>243</v>
      </c>
    </row>
    <row r="9" spans="1:22">
      <c r="A9" s="133"/>
      <c r="B9" s="133"/>
      <c r="C9" s="133"/>
      <c r="D9" s="133"/>
      <c r="E9" s="133"/>
      <c r="F9" s="133"/>
      <c r="G9" s="133"/>
      <c r="H9" s="133"/>
      <c r="I9" s="133"/>
      <c r="J9" s="44" t="s">
        <v>382</v>
      </c>
      <c r="K9" s="133" t="str">
        <f t="shared" si="0"/>
        <v>x1</v>
      </c>
      <c r="L9" s="40" t="s">
        <v>8291</v>
      </c>
      <c r="O9" s="130" t="s">
        <v>243</v>
      </c>
    </row>
    <row r="10" spans="1:22">
      <c r="A10" s="133"/>
      <c r="B10" s="133"/>
      <c r="C10" s="133"/>
      <c r="D10" s="133"/>
      <c r="E10" s="133"/>
      <c r="F10" s="133"/>
      <c r="G10" s="133"/>
      <c r="H10" s="133"/>
      <c r="I10" s="133"/>
      <c r="J10" s="44" t="s">
        <v>8290</v>
      </c>
      <c r="K10" s="133" t="str">
        <f t="shared" si="0"/>
        <v>f2000</v>
      </c>
      <c r="L10" s="18" t="s">
        <v>8293</v>
      </c>
      <c r="O10" s="133" t="s">
        <v>5378</v>
      </c>
    </row>
    <row r="11" spans="1:22">
      <c r="A11" s="133"/>
      <c r="B11" s="133"/>
      <c r="C11" s="133"/>
      <c r="D11" s="133"/>
      <c r="E11" s="133"/>
      <c r="F11" s="133"/>
      <c r="G11" s="133"/>
      <c r="H11" s="133"/>
      <c r="I11" s="133"/>
      <c r="J11" s="18" t="s">
        <v>8313</v>
      </c>
      <c r="K11" s="133"/>
      <c r="L11" s="18"/>
      <c r="M11" s="130"/>
      <c r="N11" s="130"/>
      <c r="O11" s="130" t="s">
        <v>5378</v>
      </c>
      <c r="R11" s="130" t="s">
        <v>8298</v>
      </c>
    </row>
    <row r="12" spans="1:22">
      <c r="A12" s="133"/>
      <c r="B12" s="133"/>
      <c r="C12" s="133"/>
      <c r="D12" s="133"/>
      <c r="E12" s="133"/>
      <c r="F12" s="133"/>
      <c r="G12" s="133"/>
      <c r="H12" s="133"/>
      <c r="I12" s="133"/>
      <c r="J12" s="50" t="s">
        <v>383</v>
      </c>
      <c r="K12" s="133" t="str">
        <f t="shared" ref="K12:K14" si="2">VLOOKUP(J12,A:B,2,FALSE)</f>
        <v>x0</v>
      </c>
      <c r="L12" s="18" t="s">
        <v>8292</v>
      </c>
      <c r="M12" s="130"/>
      <c r="N12" s="130"/>
      <c r="O12" s="130" t="s">
        <v>243</v>
      </c>
    </row>
    <row r="13" spans="1:22">
      <c r="A13" s="133"/>
      <c r="B13" s="133"/>
      <c r="C13" s="133"/>
      <c r="D13" s="133"/>
      <c r="E13" s="133"/>
      <c r="F13" s="133"/>
      <c r="G13" s="133"/>
      <c r="H13" s="133"/>
      <c r="I13" s="133"/>
      <c r="J13" s="44" t="s">
        <v>382</v>
      </c>
      <c r="K13" s="133" t="str">
        <f t="shared" si="2"/>
        <v>x1</v>
      </c>
      <c r="L13" s="40" t="s">
        <v>8291</v>
      </c>
      <c r="M13" s="130"/>
      <c r="N13" s="130"/>
      <c r="O13" s="130" t="s">
        <v>243</v>
      </c>
    </row>
    <row r="14" spans="1:22">
      <c r="A14" s="133"/>
      <c r="B14" s="133"/>
      <c r="C14" s="133"/>
      <c r="D14" s="133"/>
      <c r="E14" s="133"/>
      <c r="F14" s="133"/>
      <c r="G14" s="133"/>
      <c r="H14" s="133"/>
      <c r="I14" s="133"/>
      <c r="J14" s="44" t="s">
        <v>8296</v>
      </c>
      <c r="K14" s="133" t="str">
        <f t="shared" si="2"/>
        <v>f2001</v>
      </c>
      <c r="L14" s="18" t="s">
        <v>8295</v>
      </c>
      <c r="M14" s="130"/>
      <c r="N14" s="130"/>
      <c r="O14" s="130" t="s">
        <v>5378</v>
      </c>
    </row>
    <row r="15" spans="1:22">
      <c r="A15" s="133"/>
      <c r="B15" s="133"/>
      <c r="C15" s="133"/>
      <c r="D15" s="133"/>
      <c r="E15" s="133"/>
      <c r="F15" s="133"/>
      <c r="G15" s="133"/>
      <c r="H15" s="133"/>
      <c r="I15" s="133"/>
      <c r="J15" s="18" t="s">
        <v>8314</v>
      </c>
      <c r="K15" s="133"/>
      <c r="L15" s="18"/>
      <c r="M15" s="130"/>
      <c r="N15" s="130"/>
      <c r="O15" s="130" t="s">
        <v>5378</v>
      </c>
      <c r="R15" s="130" t="s">
        <v>8298</v>
      </c>
    </row>
    <row r="16" spans="1:22">
      <c r="A16" s="133"/>
      <c r="B16" s="133"/>
      <c r="C16" s="133"/>
      <c r="D16" s="133"/>
      <c r="E16" s="133"/>
      <c r="F16" s="133"/>
      <c r="G16" s="133"/>
      <c r="H16" s="133"/>
      <c r="I16" s="133"/>
      <c r="J16" s="50" t="s">
        <v>383</v>
      </c>
      <c r="K16" s="133" t="str">
        <f t="shared" ref="K16:K19" si="3">VLOOKUP(J16,A:B,2,FALSE)</f>
        <v>x0</v>
      </c>
      <c r="L16" s="18" t="s">
        <v>8292</v>
      </c>
      <c r="M16" s="130"/>
      <c r="N16" s="130"/>
      <c r="O16" s="133" t="s">
        <v>243</v>
      </c>
    </row>
    <row r="17" spans="1:22">
      <c r="A17" s="133"/>
      <c r="B17" s="133"/>
      <c r="C17" s="133"/>
      <c r="D17" s="133"/>
      <c r="E17" s="133"/>
      <c r="F17" s="133"/>
      <c r="G17" s="133"/>
      <c r="H17" s="133"/>
      <c r="I17" s="133"/>
      <c r="J17" s="44" t="s">
        <v>382</v>
      </c>
      <c r="K17" s="133" t="str">
        <f t="shared" si="3"/>
        <v>x1</v>
      </c>
      <c r="L17" s="40" t="s">
        <v>8291</v>
      </c>
      <c r="M17" s="130"/>
      <c r="N17" s="130"/>
      <c r="O17" s="130" t="s">
        <v>243</v>
      </c>
    </row>
    <row r="18" spans="1:22">
      <c r="A18" s="133"/>
      <c r="B18" s="133"/>
      <c r="C18" s="133"/>
      <c r="D18" s="133"/>
      <c r="E18" s="133"/>
      <c r="F18" s="133"/>
      <c r="G18" s="133"/>
      <c r="H18" s="133"/>
      <c r="I18" s="133"/>
      <c r="J18" s="44" t="s">
        <v>8290</v>
      </c>
      <c r="K18" s="133" t="str">
        <f t="shared" si="3"/>
        <v>f2000</v>
      </c>
      <c r="L18" s="18" t="s">
        <v>8293</v>
      </c>
      <c r="M18" s="130"/>
      <c r="N18" s="130"/>
      <c r="O18" s="130" t="s">
        <v>5378</v>
      </c>
    </row>
    <row r="19" spans="1:22">
      <c r="A19" s="133"/>
      <c r="B19" s="133"/>
      <c r="C19" s="133"/>
      <c r="D19" s="133"/>
      <c r="E19" s="133"/>
      <c r="F19" s="133"/>
      <c r="G19" s="133"/>
      <c r="H19" s="133"/>
      <c r="I19" s="133"/>
      <c r="J19" s="44" t="s">
        <v>8296</v>
      </c>
      <c r="K19" s="133" t="str">
        <f t="shared" si="3"/>
        <v>f2001</v>
      </c>
      <c r="L19" s="18" t="s">
        <v>8295</v>
      </c>
      <c r="M19" s="130"/>
      <c r="N19" s="130"/>
      <c r="O19" s="130" t="s">
        <v>5378</v>
      </c>
    </row>
    <row r="20" spans="1:22">
      <c r="A20" s="133"/>
      <c r="B20" s="133"/>
      <c r="C20" s="133"/>
      <c r="D20" s="133"/>
      <c r="E20" s="133"/>
      <c r="F20" s="133"/>
      <c r="G20" s="133"/>
      <c r="H20" s="133"/>
      <c r="I20" s="133"/>
      <c r="J20" s="18" t="s">
        <v>8315</v>
      </c>
      <c r="K20" s="133"/>
      <c r="L20" s="18"/>
      <c r="M20" s="130"/>
      <c r="N20" s="130"/>
      <c r="O20" s="130" t="s">
        <v>5378</v>
      </c>
      <c r="P20" s="130"/>
      <c r="Q20" s="130"/>
      <c r="R20" s="130" t="s">
        <v>8298</v>
      </c>
      <c r="S20" s="130"/>
      <c r="T20" s="130"/>
      <c r="U20" s="130"/>
      <c r="V20" s="130"/>
    </row>
    <row r="21" spans="1:22">
      <c r="A21" s="133"/>
      <c r="B21" s="133"/>
      <c r="C21" s="133"/>
      <c r="D21" s="133"/>
      <c r="E21" s="133"/>
      <c r="F21" s="133"/>
      <c r="G21" s="133"/>
      <c r="H21" s="133"/>
      <c r="I21" s="133"/>
      <c r="J21" s="50" t="s">
        <v>383</v>
      </c>
      <c r="K21" s="133" t="str">
        <f t="shared" ref="K21:K24" si="4">VLOOKUP(J21,A:B,2,FALSE)</f>
        <v>x0</v>
      </c>
      <c r="L21" s="18" t="s">
        <v>8292</v>
      </c>
      <c r="M21" s="130"/>
      <c r="N21" s="130"/>
      <c r="O21" s="133" t="s">
        <v>243</v>
      </c>
      <c r="P21" s="130"/>
      <c r="Q21" s="130"/>
      <c r="R21" s="130"/>
      <c r="S21" s="130"/>
      <c r="T21" s="130"/>
      <c r="U21" s="130"/>
      <c r="V21" s="130"/>
    </row>
    <row r="22" spans="1:22">
      <c r="A22" s="133"/>
      <c r="B22" s="133"/>
      <c r="C22" s="133"/>
      <c r="D22" s="133"/>
      <c r="E22" s="133"/>
      <c r="F22" s="133"/>
      <c r="G22" s="133"/>
      <c r="H22" s="133"/>
      <c r="I22" s="133"/>
      <c r="J22" s="44" t="s">
        <v>382</v>
      </c>
      <c r="K22" s="133" t="str">
        <f t="shared" si="4"/>
        <v>x1</v>
      </c>
      <c r="L22" s="40" t="s">
        <v>8291</v>
      </c>
      <c r="M22" s="130"/>
      <c r="N22" s="130"/>
      <c r="O22" s="130" t="s">
        <v>243</v>
      </c>
      <c r="P22" s="130"/>
      <c r="Q22" s="130"/>
      <c r="R22" s="130"/>
      <c r="S22" s="130"/>
      <c r="T22" s="130"/>
      <c r="U22" s="130"/>
      <c r="V22" s="130"/>
    </row>
    <row r="23" spans="1:22">
      <c r="A23" s="133"/>
      <c r="B23" s="133"/>
      <c r="C23" s="133"/>
      <c r="D23" s="133"/>
      <c r="E23" s="133"/>
      <c r="F23" s="133"/>
      <c r="G23" s="133"/>
      <c r="H23" s="133"/>
      <c r="I23" s="133"/>
      <c r="J23" s="44" t="s">
        <v>8290</v>
      </c>
      <c r="K23" s="133" t="str">
        <f t="shared" si="4"/>
        <v>f2000</v>
      </c>
      <c r="L23" s="18" t="s">
        <v>8293</v>
      </c>
      <c r="M23" s="130"/>
      <c r="N23" s="130"/>
      <c r="O23" s="130" t="s">
        <v>5378</v>
      </c>
      <c r="P23" s="130"/>
      <c r="Q23" s="130"/>
      <c r="R23" s="130"/>
      <c r="S23" s="130"/>
      <c r="T23" s="130"/>
      <c r="U23" s="130"/>
      <c r="V23" s="130"/>
    </row>
    <row r="24" spans="1:22">
      <c r="A24" s="133"/>
      <c r="B24" s="133"/>
      <c r="C24" s="133"/>
      <c r="D24" s="133"/>
      <c r="E24" s="133"/>
      <c r="F24" s="133"/>
      <c r="G24" s="133"/>
      <c r="H24" s="133"/>
      <c r="I24" s="133"/>
      <c r="J24" s="44" t="s">
        <v>8297</v>
      </c>
      <c r="K24" s="133" t="str">
        <f t="shared" si="4"/>
        <v>f2002</v>
      </c>
      <c r="L24" s="18" t="s">
        <v>8294</v>
      </c>
      <c r="M24" s="130"/>
      <c r="N24" s="130"/>
      <c r="O24" s="130" t="s">
        <v>5378</v>
      </c>
      <c r="P24" s="130"/>
      <c r="Q24" s="130"/>
      <c r="R24" s="130"/>
      <c r="S24" s="130"/>
      <c r="T24" s="130"/>
      <c r="U24" s="130"/>
      <c r="V24" s="13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V17"/>
  <sheetViews>
    <sheetView zoomScale="85" zoomScaleNormal="85" workbookViewId="0">
      <selection activeCell="O24" sqref="O24"/>
    </sheetView>
  </sheetViews>
  <sheetFormatPr baseColWidth="10" defaultRowHeight="14.4"/>
  <cols>
    <col min="1" max="1" width="36.33203125" customWidth="1"/>
    <col min="10" max="10" width="23.5546875" customWidth="1"/>
    <col min="11" max="11" width="8.664062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2" t="s">
        <v>2525</v>
      </c>
      <c r="M1" s="112" t="s">
        <v>236</v>
      </c>
      <c r="N1" s="112" t="s">
        <v>237</v>
      </c>
      <c r="O1" s="112" t="s">
        <v>238</v>
      </c>
      <c r="P1" s="112" t="s">
        <v>239</v>
      </c>
      <c r="Q1" s="112" t="s">
        <v>240</v>
      </c>
      <c r="R1" s="112" t="s">
        <v>241</v>
      </c>
      <c r="S1" s="116" t="s">
        <v>1819</v>
      </c>
      <c r="T1" s="116" t="s">
        <v>1820</v>
      </c>
      <c r="U1" s="116" t="s">
        <v>1821</v>
      </c>
      <c r="V1" s="116" t="s">
        <v>242</v>
      </c>
    </row>
    <row r="2" spans="1:22">
      <c r="A2" s="138" t="s">
        <v>608</v>
      </c>
      <c r="B2" s="138" t="s">
        <v>245</v>
      </c>
      <c r="C2" s="138" t="s">
        <v>609</v>
      </c>
      <c r="D2" s="138" t="s">
        <v>243</v>
      </c>
      <c r="E2" s="133"/>
      <c r="F2" s="133"/>
      <c r="G2" s="133"/>
      <c r="H2" s="133">
        <f>COUNTIF($K$2:$K$263,B2)</f>
        <v>4</v>
      </c>
      <c r="I2" s="133"/>
      <c r="J2" s="254" t="s">
        <v>2822</v>
      </c>
      <c r="K2" s="133"/>
      <c r="L2" s="79"/>
      <c r="M2" s="133"/>
      <c r="N2" s="133"/>
      <c r="O2" s="133" t="s">
        <v>426</v>
      </c>
      <c r="P2" s="130"/>
      <c r="Q2" s="130"/>
      <c r="R2" s="130"/>
      <c r="S2" s="130"/>
      <c r="T2" s="130"/>
      <c r="U2" s="130"/>
      <c r="V2" s="130"/>
    </row>
    <row r="3" spans="1:22">
      <c r="A3" s="88" t="s">
        <v>2824</v>
      </c>
      <c r="B3" s="138" t="s">
        <v>613</v>
      </c>
      <c r="C3" s="133"/>
      <c r="D3" s="133" t="s">
        <v>243</v>
      </c>
      <c r="E3" s="133"/>
      <c r="F3" s="133"/>
      <c r="G3" s="133"/>
      <c r="H3" s="133">
        <f>COUNTIF($K$2:$K$263,B3)</f>
        <v>1</v>
      </c>
      <c r="I3" s="133"/>
      <c r="J3" s="50" t="s">
        <v>608</v>
      </c>
      <c r="K3" s="88" t="str">
        <f>VLOOKUP(J3,$A$1:$I$315,2,FALSE)</f>
        <v>x0</v>
      </c>
      <c r="L3" s="160" t="str">
        <f>J3</f>
        <v>NA</v>
      </c>
      <c r="M3" s="133"/>
      <c r="N3" s="133"/>
      <c r="O3" s="133" t="s">
        <v>243</v>
      </c>
      <c r="P3" s="130" t="s">
        <v>2404</v>
      </c>
      <c r="Q3" s="130"/>
      <c r="R3" s="130"/>
      <c r="S3" s="130"/>
      <c r="T3" s="130"/>
      <c r="U3" s="130"/>
      <c r="V3" s="130"/>
    </row>
    <row r="4" spans="1:22">
      <c r="A4" s="88" t="s">
        <v>2825</v>
      </c>
      <c r="B4" s="88" t="s">
        <v>2801</v>
      </c>
      <c r="C4" s="88"/>
      <c r="D4" s="88" t="s">
        <v>243</v>
      </c>
      <c r="E4" s="133"/>
      <c r="F4" s="133"/>
      <c r="G4" s="133"/>
      <c r="H4" s="133">
        <f>COUNTIF($K$2:$K$263,B4)</f>
        <v>1</v>
      </c>
      <c r="I4" s="133"/>
      <c r="J4" s="44" t="s">
        <v>2824</v>
      </c>
      <c r="K4" s="88" t="str">
        <f>VLOOKUP(J4,$A$1:$I$315,2,FALSE)</f>
        <v>x1</v>
      </c>
      <c r="L4" s="160" t="str">
        <f>J4</f>
        <v>Méthode de Consolidation comptable [méthode 1 et une partie de la combinaison des méthodes 1 et 2]</v>
      </c>
      <c r="M4" s="133"/>
      <c r="N4" s="133"/>
      <c r="O4" s="133" t="s">
        <v>243</v>
      </c>
      <c r="P4" s="130"/>
      <c r="Q4" s="130"/>
      <c r="R4" s="130"/>
      <c r="S4" s="130"/>
      <c r="T4" s="130"/>
      <c r="U4" s="130"/>
      <c r="V4" s="130"/>
    </row>
    <row r="5" spans="1:22" s="133" customFormat="1">
      <c r="A5" s="88" t="s">
        <v>6055</v>
      </c>
      <c r="B5" s="88" t="s">
        <v>6058</v>
      </c>
      <c r="D5" s="88" t="s">
        <v>243</v>
      </c>
      <c r="H5" s="133">
        <f>COUNTIF($K$2:$K$263,B5)</f>
        <v>1</v>
      </c>
      <c r="J5" s="44" t="s">
        <v>2825</v>
      </c>
      <c r="K5" s="88" t="str">
        <f>VLOOKUP(J5,$A$1:$I$315,2,FALSE)</f>
        <v>x13</v>
      </c>
      <c r="L5" s="160" t="str">
        <f>J5</f>
        <v>Méthode de déduction et d'aggrégation [methode 2 et une partie de la combinaison des méthodes 1 and 2]</v>
      </c>
      <c r="O5" s="133" t="s">
        <v>243</v>
      </c>
    </row>
    <row r="6" spans="1:22" s="133" customFormat="1">
      <c r="A6" s="88" t="s">
        <v>6056</v>
      </c>
      <c r="B6" s="88" t="s">
        <v>6059</v>
      </c>
      <c r="D6" s="88" t="s">
        <v>243</v>
      </c>
      <c r="H6" s="133">
        <f>COUNTIF($K$2:$K$263,B6)</f>
        <v>1</v>
      </c>
      <c r="J6" s="18" t="s">
        <v>6057</v>
      </c>
      <c r="K6" s="88"/>
      <c r="O6" s="133" t="s">
        <v>5378</v>
      </c>
    </row>
    <row r="7" spans="1:22" s="133" customFormat="1">
      <c r="A7" s="88" t="s">
        <v>6095</v>
      </c>
      <c r="B7" s="133" t="s">
        <v>5799</v>
      </c>
      <c r="D7" s="79" t="s">
        <v>5378</v>
      </c>
      <c r="H7" s="133">
        <f>COUNTIF($J$2:$J$416,A7)</f>
        <v>1</v>
      </c>
      <c r="J7" s="50" t="s">
        <v>608</v>
      </c>
      <c r="K7" s="88" t="str">
        <f>VLOOKUP(J7,$A$1:$I$315,2,FALSE)</f>
        <v>x0</v>
      </c>
      <c r="L7" s="160" t="str">
        <f>J7</f>
        <v>NA</v>
      </c>
      <c r="O7" s="133" t="s">
        <v>243</v>
      </c>
      <c r="P7" s="133" t="s">
        <v>2404</v>
      </c>
    </row>
    <row r="8" spans="1:22" s="133" customFormat="1">
      <c r="A8" s="88" t="s">
        <v>6096</v>
      </c>
      <c r="B8" s="133" t="s">
        <v>5800</v>
      </c>
      <c r="D8" s="79" t="s">
        <v>5378</v>
      </c>
      <c r="H8" s="133">
        <f>COUNTIF($J$2:$J$416,A8)</f>
        <v>1</v>
      </c>
      <c r="J8" s="44" t="s">
        <v>6055</v>
      </c>
      <c r="K8" s="88" t="str">
        <f>VLOOKUP(J8,$A$1:$I$315,2,FALSE)</f>
        <v>x35</v>
      </c>
      <c r="L8" s="133" t="s">
        <v>6060</v>
      </c>
      <c r="O8" s="88" t="s">
        <v>243</v>
      </c>
    </row>
    <row r="9" spans="1:22" s="133" customFormat="1">
      <c r="A9" s="286" t="s">
        <v>6106</v>
      </c>
      <c r="B9" s="138" t="s">
        <v>1371</v>
      </c>
      <c r="C9" s="138"/>
      <c r="D9" s="138" t="s">
        <v>243</v>
      </c>
      <c r="H9" s="133">
        <f>COUNTIF($J$2:$J$416,A9)</f>
        <v>1</v>
      </c>
      <c r="J9" s="44" t="s">
        <v>6056</v>
      </c>
      <c r="K9" s="88" t="str">
        <f>VLOOKUP(J9,$A$1:$I$315,2,FALSE)</f>
        <v>x36</v>
      </c>
      <c r="L9" s="133" t="s">
        <v>6061</v>
      </c>
      <c r="O9" s="88" t="s">
        <v>243</v>
      </c>
    </row>
    <row r="10" spans="1:22" s="133" customFormat="1">
      <c r="A10" s="286" t="s">
        <v>6107</v>
      </c>
      <c r="B10" s="138" t="s">
        <v>6104</v>
      </c>
      <c r="C10" s="138"/>
      <c r="D10" s="138" t="s">
        <v>243</v>
      </c>
      <c r="H10" s="133">
        <f>COUNTIF($J$2:$J$416,A10)</f>
        <v>1</v>
      </c>
      <c r="J10" s="18" t="s">
        <v>6094</v>
      </c>
      <c r="K10" s="88"/>
      <c r="O10" s="133" t="s">
        <v>5378</v>
      </c>
    </row>
    <row r="11" spans="1:22" s="133" customFormat="1">
      <c r="J11" s="50" t="s">
        <v>608</v>
      </c>
      <c r="K11" s="88" t="str">
        <f>VLOOKUP(J11,$A$1:$I$315,2,FALSE)</f>
        <v>x0</v>
      </c>
      <c r="L11" s="160" t="str">
        <f>J11</f>
        <v>NA</v>
      </c>
      <c r="O11" s="133" t="s">
        <v>243</v>
      </c>
      <c r="P11" s="133" t="s">
        <v>2404</v>
      </c>
    </row>
    <row r="12" spans="1:22" s="133" customFormat="1">
      <c r="J12" s="44" t="s">
        <v>6095</v>
      </c>
      <c r="K12" s="88" t="str">
        <f>VLOOKUP(J12,$A$1:$I$315,2,FALSE)</f>
        <v>f2000</v>
      </c>
      <c r="L12" s="133" t="s">
        <v>6097</v>
      </c>
      <c r="O12" s="133" t="s">
        <v>5378</v>
      </c>
    </row>
    <row r="13" spans="1:22" s="133" customFormat="1">
      <c r="J13" s="44" t="s">
        <v>6096</v>
      </c>
      <c r="K13" s="88" t="str">
        <f>VLOOKUP(J13,$A$1:$I$315,2,FALSE)</f>
        <v>f2001</v>
      </c>
      <c r="L13" s="133" t="s">
        <v>6098</v>
      </c>
      <c r="O13" s="133" t="s">
        <v>5378</v>
      </c>
    </row>
    <row r="14" spans="1:22" s="133" customFormat="1">
      <c r="J14" s="18" t="s">
        <v>6105</v>
      </c>
      <c r="K14" s="138"/>
      <c r="L14" s="138"/>
      <c r="M14" s="138"/>
      <c r="N14" s="138"/>
      <c r="O14" s="133" t="s">
        <v>5378</v>
      </c>
      <c r="P14" s="138"/>
      <c r="Q14" s="138" t="s">
        <v>3240</v>
      </c>
      <c r="R14" s="133" t="s">
        <v>8227</v>
      </c>
    </row>
    <row r="15" spans="1:22">
      <c r="J15" s="50" t="s">
        <v>608</v>
      </c>
      <c r="K15" s="88" t="str">
        <f>VLOOKUP(J15,$A$1:$I$315,2,FALSE)</f>
        <v>x0</v>
      </c>
      <c r="L15" s="160" t="str">
        <f>J15</f>
        <v>NA</v>
      </c>
      <c r="M15" s="133"/>
      <c r="N15" s="133"/>
      <c r="O15" s="133" t="s">
        <v>243</v>
      </c>
      <c r="P15" s="138" t="s">
        <v>2404</v>
      </c>
      <c r="Q15" s="138"/>
    </row>
    <row r="16" spans="1:22">
      <c r="J16" s="248" t="s">
        <v>6106</v>
      </c>
      <c r="K16" s="138" t="str">
        <f>VLOOKUP(J16,$A$2:$B$67,2,FALSE)</f>
        <v>x4</v>
      </c>
      <c r="L16" s="286" t="s">
        <v>6108</v>
      </c>
      <c r="M16" s="138"/>
      <c r="N16" s="138"/>
      <c r="O16" s="138" t="s">
        <v>243</v>
      </c>
      <c r="P16" s="138"/>
      <c r="Q16" s="138"/>
    </row>
    <row r="17" spans="10:16">
      <c r="J17" s="248" t="s">
        <v>6107</v>
      </c>
      <c r="K17" s="138" t="str">
        <f>VLOOKUP(J17,$A$2:$B$67,2,FALSE)</f>
        <v>x21</v>
      </c>
      <c r="L17" s="286" t="s">
        <v>6109</v>
      </c>
      <c r="M17" s="138"/>
      <c r="N17" s="138"/>
      <c r="O17" s="138" t="s">
        <v>243</v>
      </c>
      <c r="P17" s="138"/>
    </row>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V586"/>
  <sheetViews>
    <sheetView zoomScale="85" zoomScaleNormal="85" workbookViewId="0">
      <pane ySplit="1" topLeftCell="A2" activePane="bottomLeft" state="frozen"/>
      <selection activeCell="M35" sqref="M35"/>
      <selection pane="bottomLeft" activeCell="J452" sqref="J452"/>
    </sheetView>
  </sheetViews>
  <sheetFormatPr baseColWidth="10" defaultColWidth="9.109375" defaultRowHeight="14.4"/>
  <cols>
    <col min="1" max="1" width="35.6640625" style="135" customWidth="1"/>
    <col min="2" max="2" width="13.5546875" style="135" customWidth="1"/>
    <col min="3" max="3" width="7.5546875" style="135" bestFit="1" customWidth="1"/>
    <col min="4" max="4" width="7" style="135" bestFit="1" customWidth="1"/>
    <col min="5" max="5" width="12.5546875" style="135" customWidth="1"/>
    <col min="6" max="6" width="12.44140625" style="135" customWidth="1"/>
    <col min="7" max="7" width="7" style="135" customWidth="1"/>
    <col min="8" max="8" width="13.6640625" style="135" customWidth="1"/>
    <col min="9" max="10" width="38.5546875" style="135" customWidth="1"/>
    <col min="11" max="16" width="9.109375" style="135"/>
    <col min="17" max="17" width="34.109375" style="135" customWidth="1"/>
    <col min="18" max="18" width="57.6640625" style="135" customWidth="1"/>
    <col min="19" max="19" width="16.6640625" style="135" bestFit="1" customWidth="1"/>
    <col min="20" max="20" width="13.44140625" style="135" customWidth="1"/>
    <col min="21" max="21" width="21.6640625" style="135" bestFit="1" customWidth="1"/>
    <col min="22" max="22" width="21.44140625" style="135" customWidth="1"/>
    <col min="23" max="16384" width="9.1093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c r="H2" s="233">
        <f t="shared" ref="H2:H33" si="0">COUNTIF(J:J,A2)</f>
        <v>7</v>
      </c>
      <c r="I2" s="233"/>
      <c r="J2" s="244" t="s">
        <v>6761</v>
      </c>
      <c r="K2" s="233"/>
      <c r="L2" s="233"/>
      <c r="M2" s="233"/>
      <c r="N2" s="233"/>
      <c r="O2" s="233" t="s">
        <v>243</v>
      </c>
      <c r="P2" s="233"/>
      <c r="Q2" s="233"/>
      <c r="R2" s="233"/>
      <c r="S2" s="229">
        <v>41827</v>
      </c>
      <c r="T2" s="229"/>
      <c r="U2" s="266">
        <v>44757</v>
      </c>
      <c r="V2" s="233"/>
    </row>
    <row r="3" spans="1:22" s="129" customFormat="1">
      <c r="A3" s="233" t="s">
        <v>5422</v>
      </c>
      <c r="B3" s="233" t="s">
        <v>5422</v>
      </c>
      <c r="C3" s="233"/>
      <c r="D3" s="233" t="s">
        <v>243</v>
      </c>
      <c r="E3" s="229">
        <v>41827</v>
      </c>
      <c r="F3" s="229"/>
      <c r="G3" s="233"/>
      <c r="H3" s="233">
        <f t="shared" si="0"/>
        <v>2</v>
      </c>
      <c r="I3" s="233"/>
      <c r="J3" s="245" t="s">
        <v>244</v>
      </c>
      <c r="K3" s="233" t="str">
        <f>VLOOKUP(J3,$A$2:$B$200,2,0)</f>
        <v>x0</v>
      </c>
      <c r="L3" s="233" t="str">
        <f>J3</f>
        <v>Total/NA</v>
      </c>
      <c r="M3" s="233" t="s">
        <v>190</v>
      </c>
      <c r="N3" s="233"/>
      <c r="O3" s="233" t="s">
        <v>243</v>
      </c>
      <c r="P3" s="233"/>
      <c r="Q3" s="233"/>
      <c r="R3" s="233"/>
      <c r="S3" s="229">
        <f t="shared" ref="S3:S34" si="1">VLOOKUP(J3,A:G,5,FALSE)</f>
        <v>41827</v>
      </c>
      <c r="T3" s="229" t="str">
        <f t="shared" ref="T3:T34" si="2">IF(VLOOKUP(J3,A:G,6,FALSE)=0,"",VLOOKUP(J3,A:G,6,FALSE))</f>
        <v/>
      </c>
      <c r="U3" s="229" t="str">
        <f t="shared" ref="U3:U34" si="3">IF(VLOOKUP(J3,A:G,7,FALSE)=0,"",VLOOKUP(J3,A:G,7,FALSE))</f>
        <v/>
      </c>
      <c r="V3" s="233"/>
    </row>
    <row r="4" spans="1:22" s="129" customFormat="1">
      <c r="A4" s="233" t="s">
        <v>5423</v>
      </c>
      <c r="B4" s="233" t="s">
        <v>5423</v>
      </c>
      <c r="C4" s="233"/>
      <c r="D4" s="233" t="s">
        <v>243</v>
      </c>
      <c r="E4" s="229">
        <v>41827</v>
      </c>
      <c r="F4" s="233"/>
      <c r="G4" s="233"/>
      <c r="H4" s="233">
        <f t="shared" si="0"/>
        <v>3</v>
      </c>
      <c r="I4" s="233"/>
      <c r="J4" s="251" t="s">
        <v>5422</v>
      </c>
      <c r="K4" s="233" t="str">
        <f t="shared" ref="K4:K68" si="4">VLOOKUP(J4,$A$2:$B$200,2,0)</f>
        <v>EUR</v>
      </c>
      <c r="L4" s="233" t="str">
        <f t="shared" ref="L4:L68" si="5">J4</f>
        <v>EUR</v>
      </c>
      <c r="M4" s="233"/>
      <c r="N4" s="233" t="s">
        <v>192</v>
      </c>
      <c r="O4" s="233" t="s">
        <v>243</v>
      </c>
      <c r="P4" s="233"/>
      <c r="Q4" s="233"/>
      <c r="R4" s="233"/>
      <c r="S4" s="229">
        <f t="shared" si="1"/>
        <v>41827</v>
      </c>
      <c r="T4" s="229" t="str">
        <f t="shared" si="2"/>
        <v/>
      </c>
      <c r="U4" s="229" t="str">
        <f t="shared" si="3"/>
        <v/>
      </c>
      <c r="V4" s="233"/>
    </row>
    <row r="5" spans="1:22" s="129" customFormat="1">
      <c r="A5" s="233" t="s">
        <v>5424</v>
      </c>
      <c r="B5" s="233" t="s">
        <v>5424</v>
      </c>
      <c r="C5" s="233"/>
      <c r="D5" s="233" t="s">
        <v>243</v>
      </c>
      <c r="E5" s="229">
        <v>41827</v>
      </c>
      <c r="F5" s="233"/>
      <c r="G5" s="233"/>
      <c r="H5" s="233">
        <f t="shared" si="0"/>
        <v>3</v>
      </c>
      <c r="I5" s="233"/>
      <c r="J5" s="251" t="s">
        <v>5423</v>
      </c>
      <c r="K5" s="233" t="str">
        <f t="shared" si="4"/>
        <v>AED</v>
      </c>
      <c r="L5" s="233" t="str">
        <f t="shared" si="5"/>
        <v>AED</v>
      </c>
      <c r="M5" s="233"/>
      <c r="N5" s="233" t="s">
        <v>192</v>
      </c>
      <c r="O5" s="233" t="s">
        <v>243</v>
      </c>
      <c r="P5" s="233"/>
      <c r="Q5" s="233"/>
      <c r="R5" s="233"/>
      <c r="S5" s="229">
        <f t="shared" si="1"/>
        <v>41827</v>
      </c>
      <c r="T5" s="229" t="str">
        <f t="shared" si="2"/>
        <v/>
      </c>
      <c r="U5" s="229" t="str">
        <f t="shared" si="3"/>
        <v/>
      </c>
      <c r="V5" s="233"/>
    </row>
    <row r="6" spans="1:22" s="129" customFormat="1">
      <c r="A6" s="233" t="s">
        <v>5425</v>
      </c>
      <c r="B6" s="233" t="s">
        <v>5425</v>
      </c>
      <c r="C6" s="233"/>
      <c r="D6" s="233" t="s">
        <v>243</v>
      </c>
      <c r="E6" s="229">
        <v>41827</v>
      </c>
      <c r="F6" s="233"/>
      <c r="G6" s="233"/>
      <c r="H6" s="233">
        <f t="shared" si="0"/>
        <v>3</v>
      </c>
      <c r="I6" s="233"/>
      <c r="J6" s="251" t="s">
        <v>5424</v>
      </c>
      <c r="K6" s="233" t="str">
        <f t="shared" si="4"/>
        <v>AFN</v>
      </c>
      <c r="L6" s="233" t="str">
        <f t="shared" si="5"/>
        <v>AFN</v>
      </c>
      <c r="M6" s="233"/>
      <c r="N6" s="233" t="s">
        <v>192</v>
      </c>
      <c r="O6" s="233" t="s">
        <v>243</v>
      </c>
      <c r="P6" s="233"/>
      <c r="Q6" s="233"/>
      <c r="R6" s="233"/>
      <c r="S6" s="229">
        <f t="shared" si="1"/>
        <v>41827</v>
      </c>
      <c r="T6" s="229" t="str">
        <f t="shared" si="2"/>
        <v/>
      </c>
      <c r="U6" s="229" t="str">
        <f t="shared" si="3"/>
        <v/>
      </c>
      <c r="V6" s="233"/>
    </row>
    <row r="7" spans="1:22" s="129" customFormat="1">
      <c r="A7" s="233" t="s">
        <v>5426</v>
      </c>
      <c r="B7" s="233" t="s">
        <v>5426</v>
      </c>
      <c r="C7" s="233"/>
      <c r="D7" s="233" t="s">
        <v>243</v>
      </c>
      <c r="E7" s="229">
        <v>41827</v>
      </c>
      <c r="F7" s="233"/>
      <c r="G7" s="233"/>
      <c r="H7" s="233">
        <f t="shared" si="0"/>
        <v>3</v>
      </c>
      <c r="I7" s="233"/>
      <c r="J7" s="251" t="s">
        <v>5425</v>
      </c>
      <c r="K7" s="233" t="str">
        <f t="shared" si="4"/>
        <v>ALL</v>
      </c>
      <c r="L7" s="233" t="str">
        <f t="shared" si="5"/>
        <v>ALL</v>
      </c>
      <c r="M7" s="233"/>
      <c r="N7" s="233" t="s">
        <v>192</v>
      </c>
      <c r="O7" s="233" t="s">
        <v>243</v>
      </c>
      <c r="P7" s="233"/>
      <c r="Q7" s="233"/>
      <c r="R7" s="233"/>
      <c r="S7" s="229">
        <f t="shared" si="1"/>
        <v>41827</v>
      </c>
      <c r="T7" s="229" t="str">
        <f t="shared" si="2"/>
        <v/>
      </c>
      <c r="U7" s="229" t="str">
        <f t="shared" si="3"/>
        <v/>
      </c>
      <c r="V7" s="233"/>
    </row>
    <row r="8" spans="1:22" s="129" customFormat="1">
      <c r="A8" s="233" t="s">
        <v>5427</v>
      </c>
      <c r="B8" s="233" t="s">
        <v>5427</v>
      </c>
      <c r="C8" s="233"/>
      <c r="D8" s="233" t="s">
        <v>243</v>
      </c>
      <c r="E8" s="229">
        <v>41827</v>
      </c>
      <c r="F8" s="233"/>
      <c r="G8" s="233"/>
      <c r="H8" s="233">
        <f t="shared" si="0"/>
        <v>3</v>
      </c>
      <c r="I8" s="233"/>
      <c r="J8" s="251" t="s">
        <v>5426</v>
      </c>
      <c r="K8" s="233" t="str">
        <f t="shared" si="4"/>
        <v>AMD</v>
      </c>
      <c r="L8" s="233" t="str">
        <f t="shared" si="5"/>
        <v>AMD</v>
      </c>
      <c r="M8" s="233"/>
      <c r="N8" s="233" t="s">
        <v>192</v>
      </c>
      <c r="O8" s="233" t="s">
        <v>243</v>
      </c>
      <c r="P8" s="233"/>
      <c r="Q8" s="233"/>
      <c r="R8" s="233"/>
      <c r="S8" s="229">
        <f t="shared" si="1"/>
        <v>41827</v>
      </c>
      <c r="T8" s="229" t="str">
        <f t="shared" si="2"/>
        <v/>
      </c>
      <c r="U8" s="229" t="str">
        <f t="shared" si="3"/>
        <v/>
      </c>
      <c r="V8" s="233"/>
    </row>
    <row r="9" spans="1:22" s="129" customFormat="1">
      <c r="A9" s="233" t="s">
        <v>5428</v>
      </c>
      <c r="B9" s="233" t="s">
        <v>5428</v>
      </c>
      <c r="C9" s="233"/>
      <c r="D9" s="233" t="s">
        <v>243</v>
      </c>
      <c r="E9" s="229">
        <v>41827</v>
      </c>
      <c r="F9" s="233"/>
      <c r="G9" s="233"/>
      <c r="H9" s="233">
        <f t="shared" si="0"/>
        <v>3</v>
      </c>
      <c r="I9" s="233"/>
      <c r="J9" s="251" t="s">
        <v>5427</v>
      </c>
      <c r="K9" s="233" t="str">
        <f t="shared" si="4"/>
        <v>ANG</v>
      </c>
      <c r="L9" s="233" t="str">
        <f t="shared" si="5"/>
        <v>ANG</v>
      </c>
      <c r="M9" s="233"/>
      <c r="N9" s="233" t="s">
        <v>192</v>
      </c>
      <c r="O9" s="233" t="s">
        <v>243</v>
      </c>
      <c r="P9" s="233"/>
      <c r="Q9" s="233"/>
      <c r="R9" s="233"/>
      <c r="S9" s="229">
        <f t="shared" si="1"/>
        <v>41827</v>
      </c>
      <c r="T9" s="229" t="str">
        <f t="shared" si="2"/>
        <v/>
      </c>
      <c r="U9" s="229" t="str">
        <f t="shared" si="3"/>
        <v/>
      </c>
      <c r="V9" s="233"/>
    </row>
    <row r="10" spans="1:22" s="129" customFormat="1">
      <c r="A10" s="233" t="s">
        <v>5429</v>
      </c>
      <c r="B10" s="233" t="s">
        <v>5429</v>
      </c>
      <c r="C10" s="233"/>
      <c r="D10" s="233" t="s">
        <v>243</v>
      </c>
      <c r="E10" s="229">
        <v>41827</v>
      </c>
      <c r="F10" s="233"/>
      <c r="G10" s="233"/>
      <c r="H10" s="233">
        <f t="shared" si="0"/>
        <v>3</v>
      </c>
      <c r="I10" s="233"/>
      <c r="J10" s="251" t="s">
        <v>5428</v>
      </c>
      <c r="K10" s="233" t="str">
        <f t="shared" si="4"/>
        <v>AOA</v>
      </c>
      <c r="L10" s="233" t="str">
        <f t="shared" si="5"/>
        <v>AOA</v>
      </c>
      <c r="M10" s="233"/>
      <c r="N10" s="233" t="s">
        <v>192</v>
      </c>
      <c r="O10" s="233" t="s">
        <v>243</v>
      </c>
      <c r="P10" s="233"/>
      <c r="Q10" s="233"/>
      <c r="R10" s="233"/>
      <c r="S10" s="229">
        <f t="shared" si="1"/>
        <v>41827</v>
      </c>
      <c r="T10" s="229" t="str">
        <f t="shared" si="2"/>
        <v/>
      </c>
      <c r="U10" s="229" t="str">
        <f t="shared" si="3"/>
        <v/>
      </c>
      <c r="V10" s="233"/>
    </row>
    <row r="11" spans="1:22" s="129" customFormat="1">
      <c r="A11" s="233" t="s">
        <v>5430</v>
      </c>
      <c r="B11" s="233" t="s">
        <v>5430</v>
      </c>
      <c r="C11" s="233"/>
      <c r="D11" s="233" t="s">
        <v>243</v>
      </c>
      <c r="E11" s="229">
        <v>41827</v>
      </c>
      <c r="F11" s="233"/>
      <c r="G11" s="233"/>
      <c r="H11" s="233">
        <f t="shared" si="0"/>
        <v>2</v>
      </c>
      <c r="I11" s="233"/>
      <c r="J11" s="251" t="s">
        <v>5429</v>
      </c>
      <c r="K11" s="233" t="str">
        <f t="shared" si="4"/>
        <v>ARS</v>
      </c>
      <c r="L11" s="233" t="str">
        <f t="shared" si="5"/>
        <v>ARS</v>
      </c>
      <c r="M11" s="233"/>
      <c r="N11" s="233" t="s">
        <v>192</v>
      </c>
      <c r="O11" s="233" t="s">
        <v>243</v>
      </c>
      <c r="P11" s="233"/>
      <c r="Q11" s="233"/>
      <c r="R11" s="233"/>
      <c r="S11" s="229">
        <f t="shared" si="1"/>
        <v>41827</v>
      </c>
      <c r="T11" s="229" t="str">
        <f t="shared" si="2"/>
        <v/>
      </c>
      <c r="U11" s="229" t="str">
        <f t="shared" si="3"/>
        <v/>
      </c>
      <c r="V11" s="233"/>
    </row>
    <row r="12" spans="1:22" s="129" customFormat="1">
      <c r="A12" s="233" t="s">
        <v>5431</v>
      </c>
      <c r="B12" s="233" t="s">
        <v>5431</v>
      </c>
      <c r="C12" s="233"/>
      <c r="D12" s="233" t="s">
        <v>243</v>
      </c>
      <c r="E12" s="229">
        <v>41827</v>
      </c>
      <c r="F12" s="233"/>
      <c r="G12" s="233"/>
      <c r="H12" s="233">
        <f t="shared" si="0"/>
        <v>3</v>
      </c>
      <c r="I12" s="233"/>
      <c r="J12" s="251" t="s">
        <v>5430</v>
      </c>
      <c r="K12" s="233" t="str">
        <f t="shared" si="4"/>
        <v>AUD</v>
      </c>
      <c r="L12" s="233" t="str">
        <f t="shared" si="5"/>
        <v>AUD</v>
      </c>
      <c r="M12" s="233"/>
      <c r="N12" s="233" t="s">
        <v>192</v>
      </c>
      <c r="O12" s="233" t="s">
        <v>243</v>
      </c>
      <c r="P12" s="233"/>
      <c r="Q12" s="233"/>
      <c r="R12" s="233"/>
      <c r="S12" s="229">
        <f t="shared" si="1"/>
        <v>41827</v>
      </c>
      <c r="T12" s="229" t="str">
        <f t="shared" si="2"/>
        <v/>
      </c>
      <c r="U12" s="229" t="str">
        <f t="shared" si="3"/>
        <v/>
      </c>
      <c r="V12" s="233"/>
    </row>
    <row r="13" spans="1:22" s="129" customFormat="1">
      <c r="A13" s="233" t="s">
        <v>5432</v>
      </c>
      <c r="B13" s="233" t="s">
        <v>5432</v>
      </c>
      <c r="C13" s="233"/>
      <c r="D13" s="233" t="s">
        <v>243</v>
      </c>
      <c r="E13" s="229">
        <v>41827</v>
      </c>
      <c r="F13" s="233"/>
      <c r="G13" s="233"/>
      <c r="H13" s="233">
        <f t="shared" si="0"/>
        <v>3</v>
      </c>
      <c r="I13" s="233"/>
      <c r="J13" s="251" t="s">
        <v>5431</v>
      </c>
      <c r="K13" s="233" t="str">
        <f t="shared" si="4"/>
        <v>AWG</v>
      </c>
      <c r="L13" s="233" t="str">
        <f t="shared" si="5"/>
        <v>AWG</v>
      </c>
      <c r="M13" s="233"/>
      <c r="N13" s="233" t="s">
        <v>192</v>
      </c>
      <c r="O13" s="233" t="s">
        <v>243</v>
      </c>
      <c r="P13" s="233"/>
      <c r="Q13" s="233"/>
      <c r="R13" s="233"/>
      <c r="S13" s="229">
        <f t="shared" si="1"/>
        <v>41827</v>
      </c>
      <c r="T13" s="229" t="str">
        <f t="shared" si="2"/>
        <v/>
      </c>
      <c r="U13" s="229" t="str">
        <f t="shared" si="3"/>
        <v/>
      </c>
      <c r="V13" s="233"/>
    </row>
    <row r="14" spans="1:22" s="129" customFormat="1">
      <c r="A14" s="233" t="s">
        <v>5433</v>
      </c>
      <c r="B14" s="233" t="s">
        <v>5433</v>
      </c>
      <c r="C14" s="233"/>
      <c r="D14" s="233" t="s">
        <v>243</v>
      </c>
      <c r="E14" s="229">
        <v>41827</v>
      </c>
      <c r="F14" s="233"/>
      <c r="G14" s="233"/>
      <c r="H14" s="233">
        <f t="shared" si="0"/>
        <v>3</v>
      </c>
      <c r="I14" s="233"/>
      <c r="J14" s="251" t="s">
        <v>5432</v>
      </c>
      <c r="K14" s="233" t="str">
        <f t="shared" si="4"/>
        <v>AZN</v>
      </c>
      <c r="L14" s="233" t="str">
        <f t="shared" si="5"/>
        <v>AZN</v>
      </c>
      <c r="M14" s="233"/>
      <c r="N14" s="233" t="s">
        <v>192</v>
      </c>
      <c r="O14" s="233" t="s">
        <v>243</v>
      </c>
      <c r="P14" s="233"/>
      <c r="Q14" s="233"/>
      <c r="R14" s="233"/>
      <c r="S14" s="229">
        <f t="shared" si="1"/>
        <v>41827</v>
      </c>
      <c r="T14" s="229" t="str">
        <f t="shared" si="2"/>
        <v/>
      </c>
      <c r="U14" s="229" t="str">
        <f t="shared" si="3"/>
        <v/>
      </c>
      <c r="V14" s="233"/>
    </row>
    <row r="15" spans="1:22" s="129" customFormat="1">
      <c r="A15" s="233" t="s">
        <v>5434</v>
      </c>
      <c r="B15" s="233" t="s">
        <v>5434</v>
      </c>
      <c r="C15" s="233"/>
      <c r="D15" s="233" t="s">
        <v>243</v>
      </c>
      <c r="E15" s="229">
        <v>41827</v>
      </c>
      <c r="F15" s="233"/>
      <c r="G15" s="233"/>
      <c r="H15" s="233">
        <f t="shared" si="0"/>
        <v>3</v>
      </c>
      <c r="I15" s="233"/>
      <c r="J15" s="251" t="s">
        <v>5433</v>
      </c>
      <c r="K15" s="233" t="str">
        <f t="shared" si="4"/>
        <v>BAM</v>
      </c>
      <c r="L15" s="233" t="str">
        <f t="shared" si="5"/>
        <v>BAM</v>
      </c>
      <c r="M15" s="233"/>
      <c r="N15" s="233" t="s">
        <v>192</v>
      </c>
      <c r="O15" s="233" t="s">
        <v>243</v>
      </c>
      <c r="P15" s="233"/>
      <c r="Q15" s="233"/>
      <c r="R15" s="233"/>
      <c r="S15" s="229">
        <f t="shared" si="1"/>
        <v>41827</v>
      </c>
      <c r="T15" s="229" t="str">
        <f t="shared" si="2"/>
        <v/>
      </c>
      <c r="U15" s="229" t="str">
        <f t="shared" si="3"/>
        <v/>
      </c>
      <c r="V15" s="233"/>
    </row>
    <row r="16" spans="1:22" s="129" customFormat="1">
      <c r="A16" s="233" t="s">
        <v>5435</v>
      </c>
      <c r="B16" s="233" t="s">
        <v>5435</v>
      </c>
      <c r="C16" s="233"/>
      <c r="D16" s="233" t="s">
        <v>243</v>
      </c>
      <c r="E16" s="229">
        <v>41827</v>
      </c>
      <c r="F16" s="233"/>
      <c r="G16" s="233"/>
      <c r="H16" s="233">
        <f t="shared" si="0"/>
        <v>3</v>
      </c>
      <c r="I16" s="233"/>
      <c r="J16" s="251" t="s">
        <v>5434</v>
      </c>
      <c r="K16" s="233" t="str">
        <f t="shared" si="4"/>
        <v>BBD</v>
      </c>
      <c r="L16" s="233" t="str">
        <f t="shared" si="5"/>
        <v>BBD</v>
      </c>
      <c r="M16" s="233"/>
      <c r="N16" s="233" t="s">
        <v>192</v>
      </c>
      <c r="O16" s="233" t="s">
        <v>243</v>
      </c>
      <c r="P16" s="233"/>
      <c r="Q16" s="233"/>
      <c r="R16" s="233"/>
      <c r="S16" s="229">
        <f t="shared" si="1"/>
        <v>41827</v>
      </c>
      <c r="T16" s="229" t="str">
        <f t="shared" si="2"/>
        <v/>
      </c>
      <c r="U16" s="229" t="str">
        <f t="shared" si="3"/>
        <v/>
      </c>
      <c r="V16" s="233"/>
    </row>
    <row r="17" spans="1:22" s="129" customFormat="1">
      <c r="A17" s="233" t="s">
        <v>5436</v>
      </c>
      <c r="B17" s="233" t="s">
        <v>5436</v>
      </c>
      <c r="C17" s="233"/>
      <c r="D17" s="233" t="s">
        <v>243</v>
      </c>
      <c r="E17" s="229">
        <v>41827</v>
      </c>
      <c r="F17" s="233"/>
      <c r="G17" s="233"/>
      <c r="H17" s="233">
        <f t="shared" si="0"/>
        <v>3</v>
      </c>
      <c r="I17" s="233"/>
      <c r="J17" s="251" t="s">
        <v>5435</v>
      </c>
      <c r="K17" s="233" t="str">
        <f t="shared" si="4"/>
        <v>BDT</v>
      </c>
      <c r="L17" s="233" t="str">
        <f t="shared" si="5"/>
        <v>BDT</v>
      </c>
      <c r="M17" s="233"/>
      <c r="N17" s="233" t="s">
        <v>192</v>
      </c>
      <c r="O17" s="233" t="s">
        <v>243</v>
      </c>
      <c r="P17" s="233"/>
      <c r="Q17" s="233"/>
      <c r="R17" s="233"/>
      <c r="S17" s="229">
        <f t="shared" si="1"/>
        <v>41827</v>
      </c>
      <c r="T17" s="229" t="str">
        <f t="shared" si="2"/>
        <v/>
      </c>
      <c r="U17" s="229" t="str">
        <f t="shared" si="3"/>
        <v/>
      </c>
      <c r="V17" s="233"/>
    </row>
    <row r="18" spans="1:22" s="129" customFormat="1">
      <c r="A18" s="233" t="s">
        <v>5437</v>
      </c>
      <c r="B18" s="233" t="s">
        <v>5437</v>
      </c>
      <c r="C18" s="233"/>
      <c r="D18" s="233" t="s">
        <v>243</v>
      </c>
      <c r="E18" s="229">
        <v>41827</v>
      </c>
      <c r="F18" s="233"/>
      <c r="G18" s="233"/>
      <c r="H18" s="233">
        <f t="shared" si="0"/>
        <v>3</v>
      </c>
      <c r="I18" s="233"/>
      <c r="J18" s="251" t="s">
        <v>5436</v>
      </c>
      <c r="K18" s="233" t="str">
        <f t="shared" si="4"/>
        <v>BGN</v>
      </c>
      <c r="L18" s="233" t="str">
        <f t="shared" si="5"/>
        <v>BGN</v>
      </c>
      <c r="M18" s="233"/>
      <c r="N18" s="233" t="s">
        <v>192</v>
      </c>
      <c r="O18" s="233" t="s">
        <v>243</v>
      </c>
      <c r="P18" s="233"/>
      <c r="Q18" s="233"/>
      <c r="R18" s="233"/>
      <c r="S18" s="229">
        <f t="shared" si="1"/>
        <v>41827</v>
      </c>
      <c r="T18" s="229" t="str">
        <f t="shared" si="2"/>
        <v/>
      </c>
      <c r="U18" s="229" t="str">
        <f t="shared" si="3"/>
        <v/>
      </c>
      <c r="V18" s="233"/>
    </row>
    <row r="19" spans="1:22" s="129" customFormat="1">
      <c r="A19" s="233" t="s">
        <v>5438</v>
      </c>
      <c r="B19" s="233" t="s">
        <v>5438</v>
      </c>
      <c r="C19" s="233"/>
      <c r="D19" s="233" t="s">
        <v>243</v>
      </c>
      <c r="E19" s="229">
        <v>41827</v>
      </c>
      <c r="F19" s="233"/>
      <c r="G19" s="233"/>
      <c r="H19" s="233">
        <f t="shared" si="0"/>
        <v>3</v>
      </c>
      <c r="I19" s="233"/>
      <c r="J19" s="251" t="s">
        <v>5437</v>
      </c>
      <c r="K19" s="233" t="str">
        <f t="shared" si="4"/>
        <v>BHD</v>
      </c>
      <c r="L19" s="233" t="str">
        <f t="shared" si="5"/>
        <v>BHD</v>
      </c>
      <c r="M19" s="233"/>
      <c r="N19" s="233" t="s">
        <v>192</v>
      </c>
      <c r="O19" s="233" t="s">
        <v>243</v>
      </c>
      <c r="P19" s="233"/>
      <c r="Q19" s="233"/>
      <c r="R19" s="233"/>
      <c r="S19" s="229">
        <f t="shared" si="1"/>
        <v>41827</v>
      </c>
      <c r="T19" s="229" t="str">
        <f t="shared" si="2"/>
        <v/>
      </c>
      <c r="U19" s="229" t="str">
        <f t="shared" si="3"/>
        <v/>
      </c>
      <c r="V19" s="233"/>
    </row>
    <row r="20" spans="1:22" s="129" customFormat="1">
      <c r="A20" s="233" t="s">
        <v>5439</v>
      </c>
      <c r="B20" s="233" t="s">
        <v>5439</v>
      </c>
      <c r="C20" s="233"/>
      <c r="D20" s="233" t="s">
        <v>243</v>
      </c>
      <c r="E20" s="229">
        <v>41827</v>
      </c>
      <c r="F20" s="233"/>
      <c r="G20" s="233"/>
      <c r="H20" s="233">
        <f t="shared" si="0"/>
        <v>3</v>
      </c>
      <c r="I20" s="233"/>
      <c r="J20" s="251" t="s">
        <v>5438</v>
      </c>
      <c r="K20" s="233" t="str">
        <f t="shared" si="4"/>
        <v>BIF</v>
      </c>
      <c r="L20" s="233" t="str">
        <f t="shared" si="5"/>
        <v>BIF</v>
      </c>
      <c r="M20" s="233"/>
      <c r="N20" s="233" t="s">
        <v>192</v>
      </c>
      <c r="O20" s="233" t="s">
        <v>243</v>
      </c>
      <c r="P20" s="233"/>
      <c r="Q20" s="233"/>
      <c r="R20" s="233"/>
      <c r="S20" s="229">
        <f t="shared" si="1"/>
        <v>41827</v>
      </c>
      <c r="T20" s="229" t="str">
        <f t="shared" si="2"/>
        <v/>
      </c>
      <c r="U20" s="229" t="str">
        <f t="shared" si="3"/>
        <v/>
      </c>
      <c r="V20" s="233"/>
    </row>
    <row r="21" spans="1:22" s="129" customFormat="1">
      <c r="A21" s="233" t="s">
        <v>5440</v>
      </c>
      <c r="B21" s="233" t="s">
        <v>5440</v>
      </c>
      <c r="C21" s="233"/>
      <c r="D21" s="233" t="s">
        <v>243</v>
      </c>
      <c r="E21" s="229">
        <v>41827</v>
      </c>
      <c r="F21" s="233"/>
      <c r="G21" s="233"/>
      <c r="H21" s="233">
        <f t="shared" si="0"/>
        <v>3</v>
      </c>
      <c r="I21" s="233"/>
      <c r="J21" s="251" t="s">
        <v>5439</v>
      </c>
      <c r="K21" s="233" t="str">
        <f t="shared" si="4"/>
        <v>BMD</v>
      </c>
      <c r="L21" s="233" t="str">
        <f t="shared" si="5"/>
        <v>BMD</v>
      </c>
      <c r="M21" s="233"/>
      <c r="N21" s="233" t="s">
        <v>192</v>
      </c>
      <c r="O21" s="233" t="s">
        <v>243</v>
      </c>
      <c r="P21" s="233"/>
      <c r="Q21" s="233"/>
      <c r="R21" s="233"/>
      <c r="S21" s="229">
        <f t="shared" si="1"/>
        <v>41827</v>
      </c>
      <c r="T21" s="229" t="str">
        <f t="shared" si="2"/>
        <v/>
      </c>
      <c r="U21" s="229" t="str">
        <f t="shared" si="3"/>
        <v/>
      </c>
      <c r="V21" s="233"/>
    </row>
    <row r="22" spans="1:22" s="129" customFormat="1">
      <c r="A22" s="233" t="s">
        <v>5441</v>
      </c>
      <c r="B22" s="233" t="s">
        <v>5441</v>
      </c>
      <c r="C22" s="233"/>
      <c r="D22" s="233" t="s">
        <v>243</v>
      </c>
      <c r="E22" s="229">
        <v>41827</v>
      </c>
      <c r="F22" s="233"/>
      <c r="G22" s="233"/>
      <c r="H22" s="233">
        <f t="shared" si="0"/>
        <v>3</v>
      </c>
      <c r="I22" s="233"/>
      <c r="J22" s="251" t="s">
        <v>5440</v>
      </c>
      <c r="K22" s="233" t="str">
        <f t="shared" si="4"/>
        <v>BND</v>
      </c>
      <c r="L22" s="233" t="str">
        <f t="shared" si="5"/>
        <v>BND</v>
      </c>
      <c r="M22" s="233"/>
      <c r="N22" s="233" t="s">
        <v>192</v>
      </c>
      <c r="O22" s="233" t="s">
        <v>243</v>
      </c>
      <c r="P22" s="233"/>
      <c r="Q22" s="233"/>
      <c r="R22" s="233"/>
      <c r="S22" s="229">
        <f t="shared" si="1"/>
        <v>41827</v>
      </c>
      <c r="T22" s="229" t="str">
        <f t="shared" si="2"/>
        <v/>
      </c>
      <c r="U22" s="229" t="str">
        <f t="shared" si="3"/>
        <v/>
      </c>
      <c r="V22" s="233"/>
    </row>
    <row r="23" spans="1:22" s="129" customFormat="1">
      <c r="A23" s="233" t="s">
        <v>5442</v>
      </c>
      <c r="B23" s="233" t="s">
        <v>5442</v>
      </c>
      <c r="C23" s="233"/>
      <c r="D23" s="233" t="s">
        <v>243</v>
      </c>
      <c r="E23" s="229">
        <v>41827</v>
      </c>
      <c r="F23" s="233"/>
      <c r="G23" s="233"/>
      <c r="H23" s="233">
        <f t="shared" si="0"/>
        <v>3</v>
      </c>
      <c r="I23" s="233"/>
      <c r="J23" s="251" t="s">
        <v>5441</v>
      </c>
      <c r="K23" s="233" t="str">
        <f t="shared" si="4"/>
        <v>BOB</v>
      </c>
      <c r="L23" s="233" t="str">
        <f t="shared" si="5"/>
        <v>BOB</v>
      </c>
      <c r="M23" s="233"/>
      <c r="N23" s="233" t="s">
        <v>192</v>
      </c>
      <c r="O23" s="233" t="s">
        <v>243</v>
      </c>
      <c r="P23" s="233"/>
      <c r="Q23" s="233"/>
      <c r="R23" s="233"/>
      <c r="S23" s="229">
        <f t="shared" si="1"/>
        <v>41827</v>
      </c>
      <c r="T23" s="229" t="str">
        <f t="shared" si="2"/>
        <v/>
      </c>
      <c r="U23" s="229" t="str">
        <f t="shared" si="3"/>
        <v/>
      </c>
      <c r="V23" s="233"/>
    </row>
    <row r="24" spans="1:22" s="129" customFormat="1">
      <c r="A24" s="233" t="s">
        <v>5443</v>
      </c>
      <c r="B24" s="233" t="s">
        <v>5443</v>
      </c>
      <c r="C24" s="233"/>
      <c r="D24" s="233" t="s">
        <v>243</v>
      </c>
      <c r="E24" s="229">
        <v>41827</v>
      </c>
      <c r="F24" s="233"/>
      <c r="G24" s="233"/>
      <c r="H24" s="233">
        <f t="shared" si="0"/>
        <v>3</v>
      </c>
      <c r="I24" s="233"/>
      <c r="J24" s="251" t="s">
        <v>5442</v>
      </c>
      <c r="K24" s="233" t="str">
        <f t="shared" si="4"/>
        <v>BOV</v>
      </c>
      <c r="L24" s="233" t="str">
        <f t="shared" si="5"/>
        <v>BOV</v>
      </c>
      <c r="M24" s="233"/>
      <c r="N24" s="233" t="s">
        <v>192</v>
      </c>
      <c r="O24" s="233" t="s">
        <v>243</v>
      </c>
      <c r="P24" s="233"/>
      <c r="Q24" s="233"/>
      <c r="R24" s="233"/>
      <c r="S24" s="229">
        <f t="shared" si="1"/>
        <v>41827</v>
      </c>
      <c r="T24" s="229" t="str">
        <f t="shared" si="2"/>
        <v/>
      </c>
      <c r="U24" s="229" t="str">
        <f t="shared" si="3"/>
        <v/>
      </c>
      <c r="V24" s="233"/>
    </row>
    <row r="25" spans="1:22" s="129" customFormat="1">
      <c r="A25" s="233" t="s">
        <v>5444</v>
      </c>
      <c r="B25" s="233" t="s">
        <v>5444</v>
      </c>
      <c r="C25" s="233"/>
      <c r="D25" s="233" t="s">
        <v>243</v>
      </c>
      <c r="E25" s="229">
        <v>41827</v>
      </c>
      <c r="F25" s="233"/>
      <c r="G25" s="233"/>
      <c r="H25" s="233">
        <f t="shared" si="0"/>
        <v>3</v>
      </c>
      <c r="I25" s="233"/>
      <c r="J25" s="251" t="s">
        <v>5443</v>
      </c>
      <c r="K25" s="233" t="str">
        <f t="shared" si="4"/>
        <v>BRL</v>
      </c>
      <c r="L25" s="233" t="str">
        <f t="shared" si="5"/>
        <v>BRL</v>
      </c>
      <c r="M25" s="233"/>
      <c r="N25" s="233" t="s">
        <v>192</v>
      </c>
      <c r="O25" s="233" t="s">
        <v>243</v>
      </c>
      <c r="P25" s="233"/>
      <c r="Q25" s="233"/>
      <c r="R25" s="233"/>
      <c r="S25" s="229">
        <f t="shared" si="1"/>
        <v>41827</v>
      </c>
      <c r="T25" s="229" t="str">
        <f t="shared" si="2"/>
        <v/>
      </c>
      <c r="U25" s="229" t="str">
        <f t="shared" si="3"/>
        <v/>
      </c>
      <c r="V25" s="233"/>
    </row>
    <row r="26" spans="1:22" s="129" customFormat="1">
      <c r="A26" s="233" t="s">
        <v>5445</v>
      </c>
      <c r="B26" s="233" t="s">
        <v>5445</v>
      </c>
      <c r="C26" s="233"/>
      <c r="D26" s="233" t="s">
        <v>243</v>
      </c>
      <c r="E26" s="229">
        <v>41827</v>
      </c>
      <c r="F26" s="233"/>
      <c r="G26" s="233"/>
      <c r="H26" s="233">
        <f t="shared" si="0"/>
        <v>3</v>
      </c>
      <c r="I26" s="233"/>
      <c r="J26" s="251" t="s">
        <v>5444</v>
      </c>
      <c r="K26" s="233" t="str">
        <f t="shared" si="4"/>
        <v>BSD</v>
      </c>
      <c r="L26" s="233" t="str">
        <f t="shared" si="5"/>
        <v>BSD</v>
      </c>
      <c r="M26" s="233"/>
      <c r="N26" s="233" t="s">
        <v>192</v>
      </c>
      <c r="O26" s="233" t="s">
        <v>243</v>
      </c>
      <c r="P26" s="233"/>
      <c r="Q26" s="233"/>
      <c r="R26" s="233"/>
      <c r="S26" s="229">
        <f t="shared" si="1"/>
        <v>41827</v>
      </c>
      <c r="T26" s="229" t="str">
        <f t="shared" si="2"/>
        <v/>
      </c>
      <c r="U26" s="229" t="str">
        <f t="shared" si="3"/>
        <v/>
      </c>
      <c r="V26" s="233"/>
    </row>
    <row r="27" spans="1:22" s="129" customFormat="1">
      <c r="A27" s="233" t="s">
        <v>5446</v>
      </c>
      <c r="B27" s="233" t="s">
        <v>5446</v>
      </c>
      <c r="C27" s="233"/>
      <c r="D27" s="233" t="s">
        <v>243</v>
      </c>
      <c r="E27" s="229">
        <v>41827</v>
      </c>
      <c r="F27" s="233"/>
      <c r="G27" s="233"/>
      <c r="H27" s="233">
        <f t="shared" si="0"/>
        <v>3</v>
      </c>
      <c r="I27" s="233"/>
      <c r="J27" s="251" t="s">
        <v>5445</v>
      </c>
      <c r="K27" s="233" t="str">
        <f t="shared" si="4"/>
        <v>BTN</v>
      </c>
      <c r="L27" s="233" t="str">
        <f t="shared" si="5"/>
        <v>BTN</v>
      </c>
      <c r="M27" s="233"/>
      <c r="N27" s="233" t="s">
        <v>192</v>
      </c>
      <c r="O27" s="233" t="s">
        <v>243</v>
      </c>
      <c r="P27" s="233"/>
      <c r="Q27" s="233"/>
      <c r="R27" s="233"/>
      <c r="S27" s="229">
        <f t="shared" si="1"/>
        <v>41827</v>
      </c>
      <c r="T27" s="229" t="str">
        <f t="shared" si="2"/>
        <v/>
      </c>
      <c r="U27" s="229" t="str">
        <f t="shared" si="3"/>
        <v/>
      </c>
      <c r="V27" s="233"/>
    </row>
    <row r="28" spans="1:22" s="129" customFormat="1">
      <c r="A28" s="233" t="s">
        <v>5447</v>
      </c>
      <c r="B28" s="233" t="s">
        <v>5447</v>
      </c>
      <c r="C28" s="233"/>
      <c r="D28" s="233" t="s">
        <v>243</v>
      </c>
      <c r="E28" s="229">
        <v>41827</v>
      </c>
      <c r="F28" s="233"/>
      <c r="G28" s="233"/>
      <c r="H28" s="233">
        <f t="shared" si="0"/>
        <v>3</v>
      </c>
      <c r="I28" s="233"/>
      <c r="J28" s="251" t="s">
        <v>5446</v>
      </c>
      <c r="K28" s="233" t="str">
        <f t="shared" si="4"/>
        <v>BWP</v>
      </c>
      <c r="L28" s="233" t="str">
        <f t="shared" si="5"/>
        <v>BWP</v>
      </c>
      <c r="M28" s="233"/>
      <c r="N28" s="233" t="s">
        <v>192</v>
      </c>
      <c r="O28" s="233" t="s">
        <v>243</v>
      </c>
      <c r="P28" s="233"/>
      <c r="Q28" s="233"/>
      <c r="R28" s="233"/>
      <c r="S28" s="229">
        <f t="shared" si="1"/>
        <v>41827</v>
      </c>
      <c r="T28" s="229" t="str">
        <f t="shared" si="2"/>
        <v/>
      </c>
      <c r="U28" s="229" t="str">
        <f t="shared" si="3"/>
        <v/>
      </c>
      <c r="V28" s="233"/>
    </row>
    <row r="29" spans="1:22" s="129" customFormat="1">
      <c r="A29" s="233" t="s">
        <v>5448</v>
      </c>
      <c r="B29" s="233" t="s">
        <v>5448</v>
      </c>
      <c r="C29" s="233"/>
      <c r="D29" s="233" t="s">
        <v>243</v>
      </c>
      <c r="E29" s="229">
        <v>41827</v>
      </c>
      <c r="F29" s="233"/>
      <c r="G29" s="233"/>
      <c r="H29" s="233">
        <f t="shared" si="0"/>
        <v>3</v>
      </c>
      <c r="I29" s="233"/>
      <c r="J29" s="251" t="s">
        <v>5449</v>
      </c>
      <c r="K29" s="233" t="str">
        <f t="shared" si="4"/>
        <v>BYN</v>
      </c>
      <c r="L29" s="233" t="str">
        <f t="shared" si="5"/>
        <v>BYN</v>
      </c>
      <c r="M29" s="233"/>
      <c r="N29" s="233" t="s">
        <v>192</v>
      </c>
      <c r="O29" s="233" t="s">
        <v>243</v>
      </c>
      <c r="P29" s="233"/>
      <c r="Q29" s="233"/>
      <c r="R29" s="233"/>
      <c r="S29" s="229">
        <f t="shared" si="1"/>
        <v>42566</v>
      </c>
      <c r="T29" s="229" t="str">
        <f t="shared" si="2"/>
        <v/>
      </c>
      <c r="U29" s="229" t="str">
        <f t="shared" si="3"/>
        <v/>
      </c>
      <c r="V29" s="233"/>
    </row>
    <row r="30" spans="1:22" s="129" customFormat="1">
      <c r="A30" s="233" t="s">
        <v>5450</v>
      </c>
      <c r="B30" s="233" t="s">
        <v>5450</v>
      </c>
      <c r="C30" s="233"/>
      <c r="D30" s="233" t="s">
        <v>243</v>
      </c>
      <c r="E30" s="229">
        <v>41827</v>
      </c>
      <c r="F30" s="233"/>
      <c r="G30" s="233"/>
      <c r="H30" s="233">
        <f t="shared" si="0"/>
        <v>2</v>
      </c>
      <c r="I30" s="233"/>
      <c r="J30" s="251" t="s">
        <v>5447</v>
      </c>
      <c r="K30" s="233" t="str">
        <f t="shared" si="4"/>
        <v>BYR</v>
      </c>
      <c r="L30" s="233" t="str">
        <f t="shared" si="5"/>
        <v>BYR</v>
      </c>
      <c r="M30" s="233"/>
      <c r="N30" s="233" t="s">
        <v>192</v>
      </c>
      <c r="O30" s="233" t="s">
        <v>243</v>
      </c>
      <c r="P30" s="233"/>
      <c r="Q30" s="233"/>
      <c r="R30" s="233"/>
      <c r="S30" s="229">
        <f t="shared" si="1"/>
        <v>41827</v>
      </c>
      <c r="T30" s="229" t="str">
        <f t="shared" si="2"/>
        <v/>
      </c>
      <c r="U30" s="229" t="str">
        <f t="shared" si="3"/>
        <v/>
      </c>
      <c r="V30" s="233"/>
    </row>
    <row r="31" spans="1:22" s="129" customFormat="1">
      <c r="A31" s="233" t="s">
        <v>5451</v>
      </c>
      <c r="B31" s="233" t="s">
        <v>5451</v>
      </c>
      <c r="C31" s="233"/>
      <c r="D31" s="233" t="s">
        <v>243</v>
      </c>
      <c r="E31" s="229">
        <v>41827</v>
      </c>
      <c r="F31" s="233"/>
      <c r="G31" s="233"/>
      <c r="H31" s="233">
        <f t="shared" si="0"/>
        <v>3</v>
      </c>
      <c r="I31" s="233"/>
      <c r="J31" s="251" t="s">
        <v>5448</v>
      </c>
      <c r="K31" s="233" t="str">
        <f t="shared" si="4"/>
        <v>BZD</v>
      </c>
      <c r="L31" s="233" t="str">
        <f t="shared" si="5"/>
        <v>BZD</v>
      </c>
      <c r="M31" s="233"/>
      <c r="N31" s="233" t="s">
        <v>192</v>
      </c>
      <c r="O31" s="233" t="s">
        <v>243</v>
      </c>
      <c r="P31" s="233"/>
      <c r="Q31" s="233"/>
      <c r="R31" s="233"/>
      <c r="S31" s="229">
        <f t="shared" si="1"/>
        <v>41827</v>
      </c>
      <c r="T31" s="229" t="str">
        <f t="shared" si="2"/>
        <v/>
      </c>
      <c r="U31" s="229" t="str">
        <f t="shared" si="3"/>
        <v/>
      </c>
      <c r="V31" s="233"/>
    </row>
    <row r="32" spans="1:22" s="129" customFormat="1">
      <c r="A32" s="233" t="s">
        <v>5452</v>
      </c>
      <c r="B32" s="233" t="s">
        <v>5452</v>
      </c>
      <c r="C32" s="233"/>
      <c r="D32" s="233" t="s">
        <v>243</v>
      </c>
      <c r="E32" s="229">
        <v>41827</v>
      </c>
      <c r="F32" s="233"/>
      <c r="G32" s="233"/>
      <c r="H32" s="233">
        <f t="shared" si="0"/>
        <v>3</v>
      </c>
      <c r="I32" s="233"/>
      <c r="J32" s="251" t="s">
        <v>5450</v>
      </c>
      <c r="K32" s="233" t="str">
        <f t="shared" si="4"/>
        <v>CAD</v>
      </c>
      <c r="L32" s="233" t="str">
        <f t="shared" si="5"/>
        <v>CAD</v>
      </c>
      <c r="M32" s="233"/>
      <c r="N32" s="233" t="s">
        <v>192</v>
      </c>
      <c r="O32" s="233" t="s">
        <v>243</v>
      </c>
      <c r="P32" s="233"/>
      <c r="Q32" s="233"/>
      <c r="R32" s="233"/>
      <c r="S32" s="229">
        <f t="shared" si="1"/>
        <v>41827</v>
      </c>
      <c r="T32" s="229" t="str">
        <f t="shared" si="2"/>
        <v/>
      </c>
      <c r="U32" s="229" t="str">
        <f t="shared" si="3"/>
        <v/>
      </c>
      <c r="V32" s="233"/>
    </row>
    <row r="33" spans="1:22" s="129" customFormat="1">
      <c r="A33" s="233" t="s">
        <v>5453</v>
      </c>
      <c r="B33" s="233" t="s">
        <v>5453</v>
      </c>
      <c r="C33" s="233"/>
      <c r="D33" s="233" t="s">
        <v>243</v>
      </c>
      <c r="E33" s="229">
        <v>41827</v>
      </c>
      <c r="F33" s="233"/>
      <c r="G33" s="233"/>
      <c r="H33" s="233">
        <f t="shared" si="0"/>
        <v>2</v>
      </c>
      <c r="I33" s="233"/>
      <c r="J33" s="251" t="s">
        <v>5451</v>
      </c>
      <c r="K33" s="233" t="str">
        <f t="shared" si="4"/>
        <v>CDF</v>
      </c>
      <c r="L33" s="233" t="str">
        <f t="shared" si="5"/>
        <v>CDF</v>
      </c>
      <c r="M33" s="233"/>
      <c r="N33" s="233" t="s">
        <v>192</v>
      </c>
      <c r="O33" s="233" t="s">
        <v>243</v>
      </c>
      <c r="P33" s="233"/>
      <c r="Q33" s="233"/>
      <c r="R33" s="233"/>
      <c r="S33" s="229">
        <f t="shared" si="1"/>
        <v>41827</v>
      </c>
      <c r="T33" s="229" t="str">
        <f t="shared" si="2"/>
        <v/>
      </c>
      <c r="U33" s="229" t="str">
        <f t="shared" si="3"/>
        <v/>
      </c>
      <c r="V33" s="233"/>
    </row>
    <row r="34" spans="1:22" s="129" customFormat="1">
      <c r="A34" s="233" t="s">
        <v>5454</v>
      </c>
      <c r="B34" s="233" t="s">
        <v>5454</v>
      </c>
      <c r="C34" s="233"/>
      <c r="D34" s="233" t="s">
        <v>243</v>
      </c>
      <c r="E34" s="229">
        <v>41827</v>
      </c>
      <c r="F34" s="233"/>
      <c r="G34" s="233"/>
      <c r="H34" s="233">
        <f t="shared" ref="H34:H65" si="6">COUNTIF(J:J,A34)</f>
        <v>3</v>
      </c>
      <c r="I34" s="233"/>
      <c r="J34" s="251" t="s">
        <v>5452</v>
      </c>
      <c r="K34" s="233" t="str">
        <f t="shared" si="4"/>
        <v>CHE</v>
      </c>
      <c r="L34" s="233" t="str">
        <f t="shared" si="5"/>
        <v>CHE</v>
      </c>
      <c r="M34" s="233"/>
      <c r="N34" s="233" t="s">
        <v>192</v>
      </c>
      <c r="O34" s="233" t="s">
        <v>243</v>
      </c>
      <c r="P34" s="233"/>
      <c r="Q34" s="233"/>
      <c r="R34" s="233"/>
      <c r="S34" s="229">
        <f t="shared" si="1"/>
        <v>41827</v>
      </c>
      <c r="T34" s="229" t="str">
        <f t="shared" si="2"/>
        <v/>
      </c>
      <c r="U34" s="229" t="str">
        <f t="shared" si="3"/>
        <v/>
      </c>
      <c r="V34" s="233"/>
    </row>
    <row r="35" spans="1:22" s="129" customFormat="1">
      <c r="A35" s="233" t="s">
        <v>5455</v>
      </c>
      <c r="B35" s="233" t="s">
        <v>5455</v>
      </c>
      <c r="C35" s="233"/>
      <c r="D35" s="233" t="s">
        <v>243</v>
      </c>
      <c r="E35" s="229">
        <v>41827</v>
      </c>
      <c r="F35" s="233"/>
      <c r="G35" s="233"/>
      <c r="H35" s="233">
        <f t="shared" si="6"/>
        <v>3</v>
      </c>
      <c r="I35" s="233"/>
      <c r="J35" s="251" t="s">
        <v>5453</v>
      </c>
      <c r="K35" s="233" t="str">
        <f t="shared" si="4"/>
        <v>CHF</v>
      </c>
      <c r="L35" s="233" t="str">
        <f t="shared" si="5"/>
        <v>CHF</v>
      </c>
      <c r="M35" s="233"/>
      <c r="N35" s="233" t="s">
        <v>192</v>
      </c>
      <c r="O35" s="233" t="s">
        <v>243</v>
      </c>
      <c r="P35" s="233"/>
      <c r="Q35" s="233"/>
      <c r="R35" s="233"/>
      <c r="S35" s="229">
        <f t="shared" ref="S35:S66" si="7">VLOOKUP(J35,A:G,5,FALSE)</f>
        <v>41827</v>
      </c>
      <c r="T35" s="229" t="str">
        <f t="shared" ref="T35:T66" si="8">IF(VLOOKUP(J35,A:G,6,FALSE)=0,"",VLOOKUP(J35,A:G,6,FALSE))</f>
        <v/>
      </c>
      <c r="U35" s="229" t="str">
        <f t="shared" ref="U35:U66" si="9">IF(VLOOKUP(J35,A:G,7,FALSE)=0,"",VLOOKUP(J35,A:G,7,FALSE))</f>
        <v/>
      </c>
      <c r="V35" s="233"/>
    </row>
    <row r="36" spans="1:22" s="129" customFormat="1">
      <c r="A36" s="233" t="s">
        <v>5456</v>
      </c>
      <c r="B36" s="233" t="s">
        <v>5456</v>
      </c>
      <c r="C36" s="233"/>
      <c r="D36" s="233" t="s">
        <v>243</v>
      </c>
      <c r="E36" s="229">
        <v>41827</v>
      </c>
      <c r="F36" s="233"/>
      <c r="G36" s="233"/>
      <c r="H36" s="233">
        <f t="shared" si="6"/>
        <v>3</v>
      </c>
      <c r="I36" s="233"/>
      <c r="J36" s="251" t="s">
        <v>5454</v>
      </c>
      <c r="K36" s="233" t="str">
        <f t="shared" si="4"/>
        <v>CHW</v>
      </c>
      <c r="L36" s="233" t="str">
        <f t="shared" si="5"/>
        <v>CHW</v>
      </c>
      <c r="M36" s="233"/>
      <c r="N36" s="233" t="s">
        <v>192</v>
      </c>
      <c r="O36" s="233" t="s">
        <v>243</v>
      </c>
      <c r="P36" s="233"/>
      <c r="Q36" s="233"/>
      <c r="R36" s="233"/>
      <c r="S36" s="229">
        <f t="shared" si="7"/>
        <v>41827</v>
      </c>
      <c r="T36" s="229" t="str">
        <f t="shared" si="8"/>
        <v/>
      </c>
      <c r="U36" s="229" t="str">
        <f t="shared" si="9"/>
        <v/>
      </c>
      <c r="V36" s="233"/>
    </row>
    <row r="37" spans="1:22" s="129" customFormat="1">
      <c r="A37" s="233" t="s">
        <v>5457</v>
      </c>
      <c r="B37" s="233" t="s">
        <v>5457</v>
      </c>
      <c r="C37" s="233"/>
      <c r="D37" s="233" t="s">
        <v>243</v>
      </c>
      <c r="E37" s="229">
        <v>41827</v>
      </c>
      <c r="F37" s="233"/>
      <c r="G37" s="233"/>
      <c r="H37" s="233">
        <f t="shared" si="6"/>
        <v>3</v>
      </c>
      <c r="I37" s="233"/>
      <c r="J37" s="251" t="s">
        <v>5455</v>
      </c>
      <c r="K37" s="233" t="str">
        <f t="shared" si="4"/>
        <v>CLF</v>
      </c>
      <c r="L37" s="233" t="str">
        <f t="shared" si="5"/>
        <v>CLF</v>
      </c>
      <c r="M37" s="233"/>
      <c r="N37" s="233" t="s">
        <v>192</v>
      </c>
      <c r="O37" s="233" t="s">
        <v>243</v>
      </c>
      <c r="P37" s="233"/>
      <c r="Q37" s="233"/>
      <c r="R37" s="233"/>
      <c r="S37" s="229">
        <f t="shared" si="7"/>
        <v>41827</v>
      </c>
      <c r="T37" s="229" t="str">
        <f t="shared" si="8"/>
        <v/>
      </c>
      <c r="U37" s="229" t="str">
        <f t="shared" si="9"/>
        <v/>
      </c>
      <c r="V37" s="233"/>
    </row>
    <row r="38" spans="1:22" s="129" customFormat="1">
      <c r="A38" s="233" t="s">
        <v>5458</v>
      </c>
      <c r="B38" s="233" t="s">
        <v>5458</v>
      </c>
      <c r="C38" s="233"/>
      <c r="D38" s="233" t="s">
        <v>243</v>
      </c>
      <c r="E38" s="229">
        <v>41827</v>
      </c>
      <c r="F38" s="233"/>
      <c r="G38" s="233"/>
      <c r="H38" s="233">
        <f t="shared" si="6"/>
        <v>3</v>
      </c>
      <c r="I38" s="233"/>
      <c r="J38" s="251" t="s">
        <v>5456</v>
      </c>
      <c r="K38" s="233" t="str">
        <f t="shared" si="4"/>
        <v>CLP</v>
      </c>
      <c r="L38" s="233" t="str">
        <f t="shared" si="5"/>
        <v>CLP</v>
      </c>
      <c r="M38" s="233"/>
      <c r="N38" s="233" t="s">
        <v>192</v>
      </c>
      <c r="O38" s="233" t="s">
        <v>243</v>
      </c>
      <c r="P38" s="233"/>
      <c r="Q38" s="233"/>
      <c r="R38" s="233"/>
      <c r="S38" s="229">
        <f t="shared" si="7"/>
        <v>41827</v>
      </c>
      <c r="T38" s="229" t="str">
        <f t="shared" si="8"/>
        <v/>
      </c>
      <c r="U38" s="229" t="str">
        <f t="shared" si="9"/>
        <v/>
      </c>
      <c r="V38" s="233"/>
    </row>
    <row r="39" spans="1:22" s="129" customFormat="1">
      <c r="A39" s="233" t="s">
        <v>5459</v>
      </c>
      <c r="B39" s="233" t="s">
        <v>5459</v>
      </c>
      <c r="C39" s="233"/>
      <c r="D39" s="233" t="s">
        <v>243</v>
      </c>
      <c r="E39" s="229">
        <v>41827</v>
      </c>
      <c r="F39" s="233"/>
      <c r="G39" s="233"/>
      <c r="H39" s="233">
        <f t="shared" si="6"/>
        <v>3</v>
      </c>
      <c r="I39" s="233"/>
      <c r="J39" s="251" t="s">
        <v>5457</v>
      </c>
      <c r="K39" s="233" t="str">
        <f t="shared" si="4"/>
        <v>CNY</v>
      </c>
      <c r="L39" s="233" t="str">
        <f t="shared" si="5"/>
        <v>CNY</v>
      </c>
      <c r="M39" s="233"/>
      <c r="N39" s="233" t="s">
        <v>192</v>
      </c>
      <c r="O39" s="233" t="s">
        <v>243</v>
      </c>
      <c r="P39" s="233"/>
      <c r="Q39" s="233"/>
      <c r="R39" s="233"/>
      <c r="S39" s="229">
        <f t="shared" si="7"/>
        <v>41827</v>
      </c>
      <c r="T39" s="229" t="str">
        <f t="shared" si="8"/>
        <v/>
      </c>
      <c r="U39" s="229" t="str">
        <f t="shared" si="9"/>
        <v/>
      </c>
      <c r="V39" s="233"/>
    </row>
    <row r="40" spans="1:22" s="129" customFormat="1">
      <c r="A40" s="233" t="s">
        <v>5460</v>
      </c>
      <c r="B40" s="233" t="s">
        <v>5460</v>
      </c>
      <c r="C40" s="233"/>
      <c r="D40" s="233" t="s">
        <v>243</v>
      </c>
      <c r="E40" s="229">
        <v>41827</v>
      </c>
      <c r="F40" s="233"/>
      <c r="G40" s="233"/>
      <c r="H40" s="233">
        <f t="shared" si="6"/>
        <v>3</v>
      </c>
      <c r="I40" s="233"/>
      <c r="J40" s="251" t="s">
        <v>5458</v>
      </c>
      <c r="K40" s="233" t="str">
        <f t="shared" si="4"/>
        <v>COP</v>
      </c>
      <c r="L40" s="233" t="str">
        <f t="shared" si="5"/>
        <v>COP</v>
      </c>
      <c r="M40" s="233"/>
      <c r="N40" s="233" t="s">
        <v>192</v>
      </c>
      <c r="O40" s="233" t="s">
        <v>243</v>
      </c>
      <c r="P40" s="233"/>
      <c r="Q40" s="233"/>
      <c r="R40" s="233"/>
      <c r="S40" s="229">
        <f t="shared" si="7"/>
        <v>41827</v>
      </c>
      <c r="T40" s="229" t="str">
        <f t="shared" si="8"/>
        <v/>
      </c>
      <c r="U40" s="229" t="str">
        <f t="shared" si="9"/>
        <v/>
      </c>
      <c r="V40" s="233"/>
    </row>
    <row r="41" spans="1:22" s="129" customFormat="1">
      <c r="A41" s="233" t="s">
        <v>5461</v>
      </c>
      <c r="B41" s="233" t="s">
        <v>5461</v>
      </c>
      <c r="C41" s="233"/>
      <c r="D41" s="233" t="s">
        <v>243</v>
      </c>
      <c r="E41" s="229">
        <v>41827</v>
      </c>
      <c r="F41" s="233"/>
      <c r="G41" s="233"/>
      <c r="H41" s="233">
        <f t="shared" si="6"/>
        <v>3</v>
      </c>
      <c r="I41" s="233"/>
      <c r="J41" s="251" t="s">
        <v>5459</v>
      </c>
      <c r="K41" s="233" t="str">
        <f t="shared" si="4"/>
        <v>COU</v>
      </c>
      <c r="L41" s="233" t="str">
        <f t="shared" si="5"/>
        <v>COU</v>
      </c>
      <c r="M41" s="233"/>
      <c r="N41" s="233" t="s">
        <v>192</v>
      </c>
      <c r="O41" s="233" t="s">
        <v>243</v>
      </c>
      <c r="P41" s="233"/>
      <c r="Q41" s="233"/>
      <c r="R41" s="233"/>
      <c r="S41" s="229">
        <f t="shared" si="7"/>
        <v>41827</v>
      </c>
      <c r="T41" s="229" t="str">
        <f t="shared" si="8"/>
        <v/>
      </c>
      <c r="U41" s="229" t="str">
        <f t="shared" si="9"/>
        <v/>
      </c>
      <c r="V41" s="233"/>
    </row>
    <row r="42" spans="1:22" s="129" customFormat="1">
      <c r="A42" s="233" t="s">
        <v>5462</v>
      </c>
      <c r="B42" s="233" t="s">
        <v>5462</v>
      </c>
      <c r="C42" s="233"/>
      <c r="D42" s="233" t="s">
        <v>243</v>
      </c>
      <c r="E42" s="229">
        <v>41827</v>
      </c>
      <c r="F42" s="233"/>
      <c r="G42" s="233"/>
      <c r="H42" s="233">
        <f t="shared" si="6"/>
        <v>3</v>
      </c>
      <c r="I42" s="233"/>
      <c r="J42" s="251" t="s">
        <v>5460</v>
      </c>
      <c r="K42" s="233" t="str">
        <f t="shared" si="4"/>
        <v>CRC</v>
      </c>
      <c r="L42" s="233" t="str">
        <f t="shared" si="5"/>
        <v>CRC</v>
      </c>
      <c r="M42" s="233"/>
      <c r="N42" s="233" t="s">
        <v>192</v>
      </c>
      <c r="O42" s="233" t="s">
        <v>243</v>
      </c>
      <c r="P42" s="233"/>
      <c r="Q42" s="233"/>
      <c r="R42" s="233"/>
      <c r="S42" s="229">
        <f t="shared" si="7"/>
        <v>41827</v>
      </c>
      <c r="T42" s="229" t="str">
        <f t="shared" si="8"/>
        <v/>
      </c>
      <c r="U42" s="229" t="str">
        <f t="shared" si="9"/>
        <v/>
      </c>
      <c r="V42" s="233"/>
    </row>
    <row r="43" spans="1:22" s="129" customFormat="1">
      <c r="A43" s="233" t="s">
        <v>5463</v>
      </c>
      <c r="B43" s="233" t="s">
        <v>5463</v>
      </c>
      <c r="C43" s="233"/>
      <c r="D43" s="233" t="s">
        <v>243</v>
      </c>
      <c r="E43" s="229">
        <v>41827</v>
      </c>
      <c r="F43" s="233"/>
      <c r="G43" s="233"/>
      <c r="H43" s="233">
        <f t="shared" si="6"/>
        <v>3</v>
      </c>
      <c r="I43" s="233"/>
      <c r="J43" s="251" t="s">
        <v>5461</v>
      </c>
      <c r="K43" s="233" t="str">
        <f t="shared" si="4"/>
        <v>CUC</v>
      </c>
      <c r="L43" s="233" t="str">
        <f t="shared" si="5"/>
        <v>CUC</v>
      </c>
      <c r="M43" s="233"/>
      <c r="N43" s="233" t="s">
        <v>192</v>
      </c>
      <c r="O43" s="233" t="s">
        <v>243</v>
      </c>
      <c r="P43" s="233"/>
      <c r="Q43" s="233"/>
      <c r="R43" s="233"/>
      <c r="S43" s="229">
        <f t="shared" si="7"/>
        <v>41827</v>
      </c>
      <c r="T43" s="229" t="str">
        <f t="shared" si="8"/>
        <v/>
      </c>
      <c r="U43" s="229" t="str">
        <f t="shared" si="9"/>
        <v/>
      </c>
      <c r="V43" s="233"/>
    </row>
    <row r="44" spans="1:22" s="129" customFormat="1">
      <c r="A44" s="233" t="s">
        <v>5464</v>
      </c>
      <c r="B44" s="233" t="s">
        <v>5464</v>
      </c>
      <c r="C44" s="233"/>
      <c r="D44" s="233" t="s">
        <v>243</v>
      </c>
      <c r="E44" s="229">
        <v>41827</v>
      </c>
      <c r="F44" s="233"/>
      <c r="G44" s="233"/>
      <c r="H44" s="233">
        <f t="shared" si="6"/>
        <v>2</v>
      </c>
      <c r="I44" s="233"/>
      <c r="J44" s="251" t="s">
        <v>5462</v>
      </c>
      <c r="K44" s="233" t="str">
        <f t="shared" si="4"/>
        <v>CUP</v>
      </c>
      <c r="L44" s="233" t="str">
        <f t="shared" si="5"/>
        <v>CUP</v>
      </c>
      <c r="M44" s="233"/>
      <c r="N44" s="233" t="s">
        <v>192</v>
      </c>
      <c r="O44" s="233" t="s">
        <v>243</v>
      </c>
      <c r="P44" s="233"/>
      <c r="Q44" s="233"/>
      <c r="R44" s="233"/>
      <c r="S44" s="229">
        <f t="shared" si="7"/>
        <v>41827</v>
      </c>
      <c r="T44" s="229" t="str">
        <f t="shared" si="8"/>
        <v/>
      </c>
      <c r="U44" s="229" t="str">
        <f t="shared" si="9"/>
        <v/>
      </c>
      <c r="V44" s="233"/>
    </row>
    <row r="45" spans="1:22" s="129" customFormat="1">
      <c r="A45" s="233" t="s">
        <v>5465</v>
      </c>
      <c r="B45" s="233" t="s">
        <v>5465</v>
      </c>
      <c r="C45" s="233"/>
      <c r="D45" s="233" t="s">
        <v>243</v>
      </c>
      <c r="E45" s="229">
        <v>41827</v>
      </c>
      <c r="F45" s="233"/>
      <c r="G45" s="233"/>
      <c r="H45" s="233">
        <f t="shared" si="6"/>
        <v>3</v>
      </c>
      <c r="I45" s="233"/>
      <c r="J45" s="251" t="s">
        <v>5463</v>
      </c>
      <c r="K45" s="233" t="str">
        <f t="shared" si="4"/>
        <v>CVE</v>
      </c>
      <c r="L45" s="233" t="str">
        <f t="shared" si="5"/>
        <v>CVE</v>
      </c>
      <c r="M45" s="233"/>
      <c r="N45" s="233" t="s">
        <v>192</v>
      </c>
      <c r="O45" s="233" t="s">
        <v>243</v>
      </c>
      <c r="P45" s="233"/>
      <c r="Q45" s="233"/>
      <c r="R45" s="233"/>
      <c r="S45" s="229">
        <f t="shared" si="7"/>
        <v>41827</v>
      </c>
      <c r="T45" s="229" t="str">
        <f t="shared" si="8"/>
        <v/>
      </c>
      <c r="U45" s="229" t="str">
        <f t="shared" si="9"/>
        <v/>
      </c>
      <c r="V45" s="233"/>
    </row>
    <row r="46" spans="1:22" s="129" customFormat="1">
      <c r="A46" s="233" t="s">
        <v>5466</v>
      </c>
      <c r="B46" s="233" t="s">
        <v>5466</v>
      </c>
      <c r="C46" s="233"/>
      <c r="D46" s="233" t="s">
        <v>243</v>
      </c>
      <c r="E46" s="229">
        <v>41827</v>
      </c>
      <c r="F46" s="233"/>
      <c r="G46" s="233"/>
      <c r="H46" s="233">
        <f t="shared" si="6"/>
        <v>2</v>
      </c>
      <c r="I46" s="233"/>
      <c r="J46" s="251" t="s">
        <v>5464</v>
      </c>
      <c r="K46" s="233" t="str">
        <f t="shared" si="4"/>
        <v>CZK</v>
      </c>
      <c r="L46" s="233" t="str">
        <f t="shared" si="5"/>
        <v>CZK</v>
      </c>
      <c r="M46" s="233"/>
      <c r="N46" s="233" t="s">
        <v>192</v>
      </c>
      <c r="O46" s="233" t="s">
        <v>243</v>
      </c>
      <c r="P46" s="233"/>
      <c r="Q46" s="233"/>
      <c r="R46" s="233"/>
      <c r="S46" s="229">
        <f t="shared" si="7"/>
        <v>41827</v>
      </c>
      <c r="T46" s="229" t="str">
        <f t="shared" si="8"/>
        <v/>
      </c>
      <c r="U46" s="229" t="str">
        <f t="shared" si="9"/>
        <v/>
      </c>
      <c r="V46" s="233"/>
    </row>
    <row r="47" spans="1:22" s="129" customFormat="1">
      <c r="A47" s="233" t="s">
        <v>5467</v>
      </c>
      <c r="B47" s="233" t="s">
        <v>5467</v>
      </c>
      <c r="C47" s="233"/>
      <c r="D47" s="233" t="s">
        <v>243</v>
      </c>
      <c r="E47" s="229">
        <v>41827</v>
      </c>
      <c r="F47" s="233"/>
      <c r="G47" s="233"/>
      <c r="H47" s="233">
        <f t="shared" si="6"/>
        <v>3</v>
      </c>
      <c r="I47" s="233"/>
      <c r="J47" s="251" t="s">
        <v>5465</v>
      </c>
      <c r="K47" s="233" t="str">
        <f t="shared" si="4"/>
        <v>DJF</v>
      </c>
      <c r="L47" s="233" t="str">
        <f t="shared" si="5"/>
        <v>DJF</v>
      </c>
      <c r="M47" s="233"/>
      <c r="N47" s="233" t="s">
        <v>192</v>
      </c>
      <c r="O47" s="233" t="s">
        <v>243</v>
      </c>
      <c r="P47" s="233"/>
      <c r="Q47" s="233"/>
      <c r="R47" s="233"/>
      <c r="S47" s="229">
        <f t="shared" si="7"/>
        <v>41827</v>
      </c>
      <c r="T47" s="229" t="str">
        <f t="shared" si="8"/>
        <v/>
      </c>
      <c r="U47" s="229" t="str">
        <f t="shared" si="9"/>
        <v/>
      </c>
      <c r="V47" s="233"/>
    </row>
    <row r="48" spans="1:22" s="129" customFormat="1">
      <c r="A48" s="233" t="s">
        <v>5468</v>
      </c>
      <c r="B48" s="233" t="s">
        <v>5468</v>
      </c>
      <c r="C48" s="233"/>
      <c r="D48" s="233" t="s">
        <v>243</v>
      </c>
      <c r="E48" s="229">
        <v>41827</v>
      </c>
      <c r="F48" s="233"/>
      <c r="G48" s="233"/>
      <c r="H48" s="233">
        <f t="shared" si="6"/>
        <v>3</v>
      </c>
      <c r="I48" s="233"/>
      <c r="J48" s="251" t="s">
        <v>5466</v>
      </c>
      <c r="K48" s="233" t="str">
        <f t="shared" si="4"/>
        <v>DKK</v>
      </c>
      <c r="L48" s="233" t="str">
        <f t="shared" si="5"/>
        <v>DKK</v>
      </c>
      <c r="M48" s="233"/>
      <c r="N48" s="233" t="s">
        <v>192</v>
      </c>
      <c r="O48" s="233" t="s">
        <v>243</v>
      </c>
      <c r="P48" s="233"/>
      <c r="Q48" s="233"/>
      <c r="R48" s="233"/>
      <c r="S48" s="229">
        <f t="shared" si="7"/>
        <v>41827</v>
      </c>
      <c r="T48" s="229" t="str">
        <f t="shared" si="8"/>
        <v/>
      </c>
      <c r="U48" s="229" t="str">
        <f t="shared" si="9"/>
        <v/>
      </c>
      <c r="V48" s="233"/>
    </row>
    <row r="49" spans="1:22" s="129" customFormat="1">
      <c r="A49" s="233" t="s">
        <v>5469</v>
      </c>
      <c r="B49" s="233" t="s">
        <v>5469</v>
      </c>
      <c r="C49" s="233"/>
      <c r="D49" s="233" t="s">
        <v>243</v>
      </c>
      <c r="E49" s="229">
        <v>41827</v>
      </c>
      <c r="F49" s="233"/>
      <c r="G49" s="233"/>
      <c r="H49" s="233">
        <f t="shared" si="6"/>
        <v>3</v>
      </c>
      <c r="I49" s="233"/>
      <c r="J49" s="251" t="s">
        <v>5467</v>
      </c>
      <c r="K49" s="233" t="str">
        <f t="shared" si="4"/>
        <v>DOP</v>
      </c>
      <c r="L49" s="233" t="str">
        <f t="shared" si="5"/>
        <v>DOP</v>
      </c>
      <c r="M49" s="233"/>
      <c r="N49" s="233" t="s">
        <v>192</v>
      </c>
      <c r="O49" s="233" t="s">
        <v>243</v>
      </c>
      <c r="P49" s="233"/>
      <c r="Q49" s="233"/>
      <c r="R49" s="233"/>
      <c r="S49" s="229">
        <f t="shared" si="7"/>
        <v>41827</v>
      </c>
      <c r="T49" s="229" t="str">
        <f t="shared" si="8"/>
        <v/>
      </c>
      <c r="U49" s="229" t="str">
        <f t="shared" si="9"/>
        <v/>
      </c>
      <c r="V49" s="233"/>
    </row>
    <row r="50" spans="1:22" s="129" customFormat="1">
      <c r="A50" s="233" t="s">
        <v>5470</v>
      </c>
      <c r="B50" s="233" t="s">
        <v>5470</v>
      </c>
      <c r="C50" s="233"/>
      <c r="D50" s="233" t="s">
        <v>243</v>
      </c>
      <c r="E50" s="229">
        <v>41827</v>
      </c>
      <c r="F50" s="233"/>
      <c r="G50" s="233"/>
      <c r="H50" s="233">
        <f t="shared" si="6"/>
        <v>3</v>
      </c>
      <c r="I50" s="233"/>
      <c r="J50" s="251" t="s">
        <v>5468</v>
      </c>
      <c r="K50" s="233" t="str">
        <f t="shared" si="4"/>
        <v>DZD</v>
      </c>
      <c r="L50" s="233" t="str">
        <f t="shared" si="5"/>
        <v>DZD</v>
      </c>
      <c r="M50" s="233"/>
      <c r="N50" s="233" t="s">
        <v>192</v>
      </c>
      <c r="O50" s="233" t="s">
        <v>243</v>
      </c>
      <c r="P50" s="233"/>
      <c r="Q50" s="233"/>
      <c r="R50" s="233"/>
      <c r="S50" s="229">
        <f t="shared" si="7"/>
        <v>41827</v>
      </c>
      <c r="T50" s="229" t="str">
        <f t="shared" si="8"/>
        <v/>
      </c>
      <c r="U50" s="229" t="str">
        <f t="shared" si="9"/>
        <v/>
      </c>
      <c r="V50" s="233"/>
    </row>
    <row r="51" spans="1:22" s="129" customFormat="1">
      <c r="A51" s="233" t="s">
        <v>5471</v>
      </c>
      <c r="B51" s="233" t="s">
        <v>5471</v>
      </c>
      <c r="C51" s="233"/>
      <c r="D51" s="233" t="s">
        <v>243</v>
      </c>
      <c r="E51" s="229">
        <v>41827</v>
      </c>
      <c r="F51" s="233"/>
      <c r="G51" s="233"/>
      <c r="H51" s="233">
        <f t="shared" si="6"/>
        <v>3</v>
      </c>
      <c r="I51" s="233"/>
      <c r="J51" s="251" t="s">
        <v>5469</v>
      </c>
      <c r="K51" s="233" t="str">
        <f t="shared" si="4"/>
        <v>EEK</v>
      </c>
      <c r="L51" s="233" t="str">
        <f t="shared" si="5"/>
        <v>EEK</v>
      </c>
      <c r="M51" s="233"/>
      <c r="N51" s="233" t="s">
        <v>192</v>
      </c>
      <c r="O51" s="233" t="s">
        <v>243</v>
      </c>
      <c r="P51" s="233"/>
      <c r="Q51" s="233"/>
      <c r="R51" s="233"/>
      <c r="S51" s="229">
        <f t="shared" si="7"/>
        <v>41827</v>
      </c>
      <c r="T51" s="229" t="str">
        <f t="shared" si="8"/>
        <v/>
      </c>
      <c r="U51" s="229" t="str">
        <f t="shared" si="9"/>
        <v/>
      </c>
      <c r="V51" s="233"/>
    </row>
    <row r="52" spans="1:22" s="129" customFormat="1">
      <c r="A52" s="233" t="s">
        <v>5472</v>
      </c>
      <c r="B52" s="233" t="s">
        <v>5472</v>
      </c>
      <c r="C52" s="233"/>
      <c r="D52" s="233" t="s">
        <v>243</v>
      </c>
      <c r="E52" s="229">
        <v>41827</v>
      </c>
      <c r="F52" s="233"/>
      <c r="G52" s="233"/>
      <c r="H52" s="233">
        <f t="shared" si="6"/>
        <v>3</v>
      </c>
      <c r="I52" s="233"/>
      <c r="J52" s="251" t="s">
        <v>5470</v>
      </c>
      <c r="K52" s="233" t="str">
        <f t="shared" si="4"/>
        <v>EGP</v>
      </c>
      <c r="L52" s="233" t="str">
        <f t="shared" si="5"/>
        <v>EGP</v>
      </c>
      <c r="M52" s="233"/>
      <c r="N52" s="233" t="s">
        <v>192</v>
      </c>
      <c r="O52" s="233" t="s">
        <v>243</v>
      </c>
      <c r="P52" s="233"/>
      <c r="Q52" s="233"/>
      <c r="R52" s="233"/>
      <c r="S52" s="229">
        <f t="shared" si="7"/>
        <v>41827</v>
      </c>
      <c r="T52" s="229" t="str">
        <f t="shared" si="8"/>
        <v/>
      </c>
      <c r="U52" s="229" t="str">
        <f t="shared" si="9"/>
        <v/>
      </c>
      <c r="V52" s="233"/>
    </row>
    <row r="53" spans="1:22" s="129" customFormat="1">
      <c r="A53" s="233" t="s">
        <v>5473</v>
      </c>
      <c r="B53" s="233" t="s">
        <v>5473</v>
      </c>
      <c r="C53" s="233"/>
      <c r="D53" s="233" t="s">
        <v>243</v>
      </c>
      <c r="E53" s="229">
        <v>41827</v>
      </c>
      <c r="F53" s="233"/>
      <c r="G53" s="233"/>
      <c r="H53" s="233">
        <f t="shared" si="6"/>
        <v>3</v>
      </c>
      <c r="I53" s="233"/>
      <c r="J53" s="251" t="s">
        <v>5471</v>
      </c>
      <c r="K53" s="233" t="str">
        <f t="shared" si="4"/>
        <v>ERN</v>
      </c>
      <c r="L53" s="233" t="str">
        <f t="shared" si="5"/>
        <v>ERN</v>
      </c>
      <c r="M53" s="233"/>
      <c r="N53" s="233" t="s">
        <v>192</v>
      </c>
      <c r="O53" s="233" t="s">
        <v>243</v>
      </c>
      <c r="P53" s="233"/>
      <c r="Q53" s="233"/>
      <c r="R53" s="233"/>
      <c r="S53" s="229">
        <f t="shared" si="7"/>
        <v>41827</v>
      </c>
      <c r="T53" s="229" t="str">
        <f t="shared" si="8"/>
        <v/>
      </c>
      <c r="U53" s="229" t="str">
        <f t="shared" si="9"/>
        <v/>
      </c>
      <c r="V53" s="233"/>
    </row>
    <row r="54" spans="1:22" s="129" customFormat="1">
      <c r="A54" s="233" t="s">
        <v>5474</v>
      </c>
      <c r="B54" s="233" t="s">
        <v>5474</v>
      </c>
      <c r="C54" s="233"/>
      <c r="D54" s="233" t="s">
        <v>243</v>
      </c>
      <c r="E54" s="229">
        <v>41827</v>
      </c>
      <c r="F54" s="233"/>
      <c r="G54" s="233"/>
      <c r="H54" s="233">
        <f t="shared" si="6"/>
        <v>3</v>
      </c>
      <c r="I54" s="233"/>
      <c r="J54" s="251" t="s">
        <v>5472</v>
      </c>
      <c r="K54" s="233" t="str">
        <f t="shared" si="4"/>
        <v>ETB</v>
      </c>
      <c r="L54" s="233" t="str">
        <f t="shared" si="5"/>
        <v>ETB</v>
      </c>
      <c r="M54" s="233"/>
      <c r="N54" s="233" t="s">
        <v>192</v>
      </c>
      <c r="O54" s="233" t="s">
        <v>243</v>
      </c>
      <c r="P54" s="233"/>
      <c r="Q54" s="233"/>
      <c r="R54" s="233"/>
      <c r="S54" s="229">
        <f t="shared" si="7"/>
        <v>41827</v>
      </c>
      <c r="T54" s="229" t="str">
        <f t="shared" si="8"/>
        <v/>
      </c>
      <c r="U54" s="229" t="str">
        <f t="shared" si="9"/>
        <v/>
      </c>
      <c r="V54" s="233"/>
    </row>
    <row r="55" spans="1:22" s="129" customFormat="1">
      <c r="A55" s="233" t="s">
        <v>5475</v>
      </c>
      <c r="B55" s="233" t="s">
        <v>5475</v>
      </c>
      <c r="C55" s="233"/>
      <c r="D55" s="233" t="s">
        <v>243</v>
      </c>
      <c r="E55" s="229">
        <v>41827</v>
      </c>
      <c r="F55" s="233"/>
      <c r="G55" s="233"/>
      <c r="H55" s="233">
        <f t="shared" si="6"/>
        <v>2</v>
      </c>
      <c r="I55" s="233"/>
      <c r="J55" s="251" t="s">
        <v>5473</v>
      </c>
      <c r="K55" s="233" t="str">
        <f t="shared" si="4"/>
        <v>FJD</v>
      </c>
      <c r="L55" s="233" t="str">
        <f t="shared" si="5"/>
        <v>FJD</v>
      </c>
      <c r="M55" s="233"/>
      <c r="N55" s="233" t="s">
        <v>192</v>
      </c>
      <c r="O55" s="233" t="s">
        <v>243</v>
      </c>
      <c r="P55" s="233"/>
      <c r="Q55" s="233"/>
      <c r="R55" s="233"/>
      <c r="S55" s="229">
        <f t="shared" si="7"/>
        <v>41827</v>
      </c>
      <c r="T55" s="229" t="str">
        <f t="shared" si="8"/>
        <v/>
      </c>
      <c r="U55" s="229" t="str">
        <f t="shared" si="9"/>
        <v/>
      </c>
      <c r="V55" s="233"/>
    </row>
    <row r="56" spans="1:22" s="129" customFormat="1">
      <c r="A56" s="233" t="s">
        <v>5476</v>
      </c>
      <c r="B56" s="233" t="s">
        <v>5476</v>
      </c>
      <c r="C56" s="233"/>
      <c r="D56" s="233" t="s">
        <v>243</v>
      </c>
      <c r="E56" s="229">
        <v>41827</v>
      </c>
      <c r="F56" s="233"/>
      <c r="G56" s="233"/>
      <c r="H56" s="233">
        <f t="shared" si="6"/>
        <v>3</v>
      </c>
      <c r="I56" s="233"/>
      <c r="J56" s="251" t="s">
        <v>5474</v>
      </c>
      <c r="K56" s="233" t="str">
        <f t="shared" si="4"/>
        <v>FKP</v>
      </c>
      <c r="L56" s="233" t="str">
        <f t="shared" si="5"/>
        <v>FKP</v>
      </c>
      <c r="M56" s="233"/>
      <c r="N56" s="233" t="s">
        <v>192</v>
      </c>
      <c r="O56" s="233" t="s">
        <v>243</v>
      </c>
      <c r="P56" s="233"/>
      <c r="Q56" s="233"/>
      <c r="R56" s="233"/>
      <c r="S56" s="229">
        <f t="shared" si="7"/>
        <v>41827</v>
      </c>
      <c r="T56" s="229" t="str">
        <f t="shared" si="8"/>
        <v/>
      </c>
      <c r="U56" s="229" t="str">
        <f t="shared" si="9"/>
        <v/>
      </c>
      <c r="V56" s="233"/>
    </row>
    <row r="57" spans="1:22" s="129" customFormat="1">
      <c r="A57" s="233" t="s">
        <v>5477</v>
      </c>
      <c r="B57" s="233" t="s">
        <v>5477</v>
      </c>
      <c r="C57" s="233"/>
      <c r="D57" s="233" t="s">
        <v>243</v>
      </c>
      <c r="E57" s="229">
        <v>41827</v>
      </c>
      <c r="F57" s="233"/>
      <c r="G57" s="233"/>
      <c r="H57" s="233">
        <f t="shared" si="6"/>
        <v>3</v>
      </c>
      <c r="I57" s="233"/>
      <c r="J57" s="251" t="s">
        <v>5475</v>
      </c>
      <c r="K57" s="233" t="str">
        <f t="shared" si="4"/>
        <v>GBP</v>
      </c>
      <c r="L57" s="233" t="str">
        <f t="shared" si="5"/>
        <v>GBP</v>
      </c>
      <c r="M57" s="233"/>
      <c r="N57" s="233" t="s">
        <v>192</v>
      </c>
      <c r="O57" s="233" t="s">
        <v>243</v>
      </c>
      <c r="P57" s="233"/>
      <c r="Q57" s="233"/>
      <c r="R57" s="233"/>
      <c r="S57" s="229">
        <f t="shared" si="7"/>
        <v>41827</v>
      </c>
      <c r="T57" s="229" t="str">
        <f t="shared" si="8"/>
        <v/>
      </c>
      <c r="U57" s="229" t="str">
        <f t="shared" si="9"/>
        <v/>
      </c>
      <c r="V57" s="233"/>
    </row>
    <row r="58" spans="1:22" s="129" customFormat="1">
      <c r="A58" s="233" t="s">
        <v>5478</v>
      </c>
      <c r="B58" s="233" t="s">
        <v>5478</v>
      </c>
      <c r="C58" s="233"/>
      <c r="D58" s="233" t="s">
        <v>243</v>
      </c>
      <c r="E58" s="229">
        <v>41827</v>
      </c>
      <c r="F58" s="233"/>
      <c r="G58" s="233"/>
      <c r="H58" s="233">
        <f t="shared" si="6"/>
        <v>3</v>
      </c>
      <c r="I58" s="233"/>
      <c r="J58" s="251" t="s">
        <v>5476</v>
      </c>
      <c r="K58" s="233" t="str">
        <f t="shared" si="4"/>
        <v>GEL</v>
      </c>
      <c r="L58" s="233" t="str">
        <f t="shared" si="5"/>
        <v>GEL</v>
      </c>
      <c r="M58" s="233"/>
      <c r="N58" s="233" t="s">
        <v>192</v>
      </c>
      <c r="O58" s="233" t="s">
        <v>243</v>
      </c>
      <c r="P58" s="233"/>
      <c r="Q58" s="233"/>
      <c r="R58" s="233"/>
      <c r="S58" s="229">
        <f t="shared" si="7"/>
        <v>41827</v>
      </c>
      <c r="T58" s="229" t="str">
        <f t="shared" si="8"/>
        <v/>
      </c>
      <c r="U58" s="229" t="str">
        <f t="shared" si="9"/>
        <v/>
      </c>
      <c r="V58" s="233"/>
    </row>
    <row r="59" spans="1:22" s="129" customFormat="1">
      <c r="A59" s="233" t="s">
        <v>5479</v>
      </c>
      <c r="B59" s="233" t="s">
        <v>5479</v>
      </c>
      <c r="C59" s="233"/>
      <c r="D59" s="233" t="s">
        <v>243</v>
      </c>
      <c r="E59" s="229">
        <v>41827</v>
      </c>
      <c r="F59" s="233"/>
      <c r="G59" s="233"/>
      <c r="H59" s="233">
        <f t="shared" si="6"/>
        <v>3</v>
      </c>
      <c r="I59" s="233"/>
      <c r="J59" s="251" t="s">
        <v>5477</v>
      </c>
      <c r="K59" s="233" t="str">
        <f t="shared" si="4"/>
        <v>GHS</v>
      </c>
      <c r="L59" s="233" t="str">
        <f t="shared" si="5"/>
        <v>GHS</v>
      </c>
      <c r="M59" s="233"/>
      <c r="N59" s="233" t="s">
        <v>192</v>
      </c>
      <c r="O59" s="233" t="s">
        <v>243</v>
      </c>
      <c r="P59" s="233"/>
      <c r="Q59" s="233"/>
      <c r="R59" s="233"/>
      <c r="S59" s="229">
        <f t="shared" si="7"/>
        <v>41827</v>
      </c>
      <c r="T59" s="229" t="str">
        <f t="shared" si="8"/>
        <v/>
      </c>
      <c r="U59" s="229" t="str">
        <f t="shared" si="9"/>
        <v/>
      </c>
      <c r="V59" s="233"/>
    </row>
    <row r="60" spans="1:22" s="129" customFormat="1">
      <c r="A60" s="233" t="s">
        <v>5480</v>
      </c>
      <c r="B60" s="233" t="s">
        <v>5480</v>
      </c>
      <c r="C60" s="233"/>
      <c r="D60" s="233" t="s">
        <v>243</v>
      </c>
      <c r="E60" s="229">
        <v>41827</v>
      </c>
      <c r="F60" s="233"/>
      <c r="G60" s="233"/>
      <c r="H60" s="233">
        <f t="shared" si="6"/>
        <v>3</v>
      </c>
      <c r="I60" s="233"/>
      <c r="J60" s="251" t="s">
        <v>5478</v>
      </c>
      <c r="K60" s="233" t="str">
        <f t="shared" si="4"/>
        <v>GIP</v>
      </c>
      <c r="L60" s="233" t="str">
        <f t="shared" si="5"/>
        <v>GIP</v>
      </c>
      <c r="M60" s="233"/>
      <c r="N60" s="233" t="s">
        <v>192</v>
      </c>
      <c r="O60" s="233" t="s">
        <v>243</v>
      </c>
      <c r="P60" s="233"/>
      <c r="Q60" s="233"/>
      <c r="R60" s="233"/>
      <c r="S60" s="229">
        <f t="shared" si="7"/>
        <v>41827</v>
      </c>
      <c r="T60" s="229" t="str">
        <f t="shared" si="8"/>
        <v/>
      </c>
      <c r="U60" s="229" t="str">
        <f t="shared" si="9"/>
        <v/>
      </c>
      <c r="V60" s="233"/>
    </row>
    <row r="61" spans="1:22" s="129" customFormat="1">
      <c r="A61" s="233" t="s">
        <v>5481</v>
      </c>
      <c r="B61" s="233" t="s">
        <v>5481</v>
      </c>
      <c r="C61" s="233"/>
      <c r="D61" s="233" t="s">
        <v>243</v>
      </c>
      <c r="E61" s="229">
        <v>41827</v>
      </c>
      <c r="F61" s="233"/>
      <c r="G61" s="233"/>
      <c r="H61" s="233">
        <f t="shared" si="6"/>
        <v>3</v>
      </c>
      <c r="I61" s="233"/>
      <c r="J61" s="251" t="s">
        <v>5479</v>
      </c>
      <c r="K61" s="233" t="str">
        <f t="shared" si="4"/>
        <v>GMD</v>
      </c>
      <c r="L61" s="233" t="str">
        <f t="shared" si="5"/>
        <v>GMD</v>
      </c>
      <c r="M61" s="233"/>
      <c r="N61" s="233" t="s">
        <v>192</v>
      </c>
      <c r="O61" s="233" t="s">
        <v>243</v>
      </c>
      <c r="P61" s="233"/>
      <c r="Q61" s="233"/>
      <c r="R61" s="233"/>
      <c r="S61" s="229">
        <f t="shared" si="7"/>
        <v>41827</v>
      </c>
      <c r="T61" s="229" t="str">
        <f t="shared" si="8"/>
        <v/>
      </c>
      <c r="U61" s="229" t="str">
        <f t="shared" si="9"/>
        <v/>
      </c>
      <c r="V61" s="233"/>
    </row>
    <row r="62" spans="1:22" s="129" customFormat="1">
      <c r="A62" s="233" t="s">
        <v>5482</v>
      </c>
      <c r="B62" s="233" t="s">
        <v>5482</v>
      </c>
      <c r="C62" s="233"/>
      <c r="D62" s="233" t="s">
        <v>243</v>
      </c>
      <c r="E62" s="229">
        <v>41827</v>
      </c>
      <c r="F62" s="233"/>
      <c r="G62" s="233"/>
      <c r="H62" s="233">
        <f t="shared" si="6"/>
        <v>3</v>
      </c>
      <c r="I62" s="233"/>
      <c r="J62" s="251" t="s">
        <v>5480</v>
      </c>
      <c r="K62" s="233" t="str">
        <f t="shared" si="4"/>
        <v>GNF</v>
      </c>
      <c r="L62" s="233" t="str">
        <f t="shared" si="5"/>
        <v>GNF</v>
      </c>
      <c r="M62" s="233"/>
      <c r="N62" s="233" t="s">
        <v>192</v>
      </c>
      <c r="O62" s="233" t="s">
        <v>243</v>
      </c>
      <c r="P62" s="233"/>
      <c r="Q62" s="233"/>
      <c r="R62" s="233"/>
      <c r="S62" s="229">
        <f t="shared" si="7"/>
        <v>41827</v>
      </c>
      <c r="T62" s="229" t="str">
        <f t="shared" si="8"/>
        <v/>
      </c>
      <c r="U62" s="229" t="str">
        <f t="shared" si="9"/>
        <v/>
      </c>
      <c r="V62" s="233"/>
    </row>
    <row r="63" spans="1:22" s="129" customFormat="1">
      <c r="A63" s="233" t="s">
        <v>5483</v>
      </c>
      <c r="B63" s="233" t="s">
        <v>5483</v>
      </c>
      <c r="C63" s="233"/>
      <c r="D63" s="233" t="s">
        <v>243</v>
      </c>
      <c r="E63" s="229">
        <v>41827</v>
      </c>
      <c r="F63" s="233"/>
      <c r="G63" s="233"/>
      <c r="H63" s="233">
        <f t="shared" si="6"/>
        <v>3</v>
      </c>
      <c r="I63" s="233"/>
      <c r="J63" s="251" t="s">
        <v>5481</v>
      </c>
      <c r="K63" s="233" t="str">
        <f t="shared" si="4"/>
        <v>GTQ</v>
      </c>
      <c r="L63" s="233" t="str">
        <f t="shared" si="5"/>
        <v>GTQ</v>
      </c>
      <c r="M63" s="233"/>
      <c r="N63" s="233" t="s">
        <v>192</v>
      </c>
      <c r="O63" s="233" t="s">
        <v>243</v>
      </c>
      <c r="P63" s="233"/>
      <c r="Q63" s="233"/>
      <c r="R63" s="233"/>
      <c r="S63" s="229">
        <f t="shared" si="7"/>
        <v>41827</v>
      </c>
      <c r="T63" s="229" t="str">
        <f t="shared" si="8"/>
        <v/>
      </c>
      <c r="U63" s="229" t="str">
        <f t="shared" si="9"/>
        <v/>
      </c>
      <c r="V63" s="233"/>
    </row>
    <row r="64" spans="1:22" s="129" customFormat="1">
      <c r="A64" s="233" t="s">
        <v>5484</v>
      </c>
      <c r="B64" s="233" t="s">
        <v>5484</v>
      </c>
      <c r="C64" s="233"/>
      <c r="D64" s="233" t="s">
        <v>243</v>
      </c>
      <c r="E64" s="229">
        <v>41827</v>
      </c>
      <c r="F64" s="233"/>
      <c r="G64" s="233"/>
      <c r="H64" s="233">
        <f t="shared" si="6"/>
        <v>3</v>
      </c>
      <c r="I64" s="233"/>
      <c r="J64" s="251" t="s">
        <v>5482</v>
      </c>
      <c r="K64" s="233" t="str">
        <f t="shared" si="4"/>
        <v>GYD</v>
      </c>
      <c r="L64" s="233" t="str">
        <f t="shared" si="5"/>
        <v>GYD</v>
      </c>
      <c r="M64" s="233"/>
      <c r="N64" s="233" t="s">
        <v>192</v>
      </c>
      <c r="O64" s="233" t="s">
        <v>243</v>
      </c>
      <c r="P64" s="233"/>
      <c r="Q64" s="233"/>
      <c r="R64" s="233"/>
      <c r="S64" s="229">
        <f t="shared" si="7"/>
        <v>41827</v>
      </c>
      <c r="T64" s="229" t="str">
        <f t="shared" si="8"/>
        <v/>
      </c>
      <c r="U64" s="229" t="str">
        <f t="shared" si="9"/>
        <v/>
      </c>
      <c r="V64" s="233"/>
    </row>
    <row r="65" spans="1:22" s="129" customFormat="1">
      <c r="A65" s="233" t="s">
        <v>5485</v>
      </c>
      <c r="B65" s="233" t="s">
        <v>5485</v>
      </c>
      <c r="C65" s="233"/>
      <c r="D65" s="233" t="s">
        <v>243</v>
      </c>
      <c r="E65" s="229">
        <v>41827</v>
      </c>
      <c r="F65" s="233"/>
      <c r="G65" s="233"/>
      <c r="H65" s="233">
        <f t="shared" si="6"/>
        <v>3</v>
      </c>
      <c r="I65" s="233"/>
      <c r="J65" s="251" t="s">
        <v>5483</v>
      </c>
      <c r="K65" s="233" t="str">
        <f t="shared" si="4"/>
        <v>HKD</v>
      </c>
      <c r="L65" s="233" t="str">
        <f t="shared" si="5"/>
        <v>HKD</v>
      </c>
      <c r="M65" s="233"/>
      <c r="N65" s="233" t="s">
        <v>192</v>
      </c>
      <c r="O65" s="233" t="s">
        <v>243</v>
      </c>
      <c r="P65" s="233"/>
      <c r="Q65" s="233"/>
      <c r="R65" s="233"/>
      <c r="S65" s="229">
        <f t="shared" si="7"/>
        <v>41827</v>
      </c>
      <c r="T65" s="229" t="str">
        <f t="shared" si="8"/>
        <v/>
      </c>
      <c r="U65" s="229" t="str">
        <f t="shared" si="9"/>
        <v/>
      </c>
      <c r="V65" s="233"/>
    </row>
    <row r="66" spans="1:22" s="129" customFormat="1">
      <c r="A66" s="233" t="s">
        <v>5486</v>
      </c>
      <c r="B66" s="233" t="s">
        <v>5486</v>
      </c>
      <c r="C66" s="233"/>
      <c r="D66" s="233" t="s">
        <v>243</v>
      </c>
      <c r="E66" s="229">
        <v>41827</v>
      </c>
      <c r="F66" s="233"/>
      <c r="G66" s="233"/>
      <c r="H66" s="233">
        <f t="shared" ref="H66:H97" si="10">COUNTIF(J:J,A66)</f>
        <v>3</v>
      </c>
      <c r="I66" s="233"/>
      <c r="J66" s="251" t="s">
        <v>5484</v>
      </c>
      <c r="K66" s="233" t="str">
        <f t="shared" si="4"/>
        <v>HNL</v>
      </c>
      <c r="L66" s="233" t="str">
        <f t="shared" si="5"/>
        <v>HNL</v>
      </c>
      <c r="M66" s="233"/>
      <c r="N66" s="233" t="s">
        <v>192</v>
      </c>
      <c r="O66" s="233" t="s">
        <v>243</v>
      </c>
      <c r="P66" s="233"/>
      <c r="Q66" s="233"/>
      <c r="R66" s="233"/>
      <c r="S66" s="229">
        <f t="shared" si="7"/>
        <v>41827</v>
      </c>
      <c r="T66" s="229" t="str">
        <f t="shared" si="8"/>
        <v/>
      </c>
      <c r="U66" s="229" t="str">
        <f t="shared" si="9"/>
        <v/>
      </c>
      <c r="V66" s="233"/>
    </row>
    <row r="67" spans="1:22" s="129" customFormat="1">
      <c r="A67" s="233" t="s">
        <v>5487</v>
      </c>
      <c r="B67" s="233" t="s">
        <v>5487</v>
      </c>
      <c r="C67" s="233"/>
      <c r="D67" s="233" t="s">
        <v>243</v>
      </c>
      <c r="E67" s="229">
        <v>41827</v>
      </c>
      <c r="F67" s="233"/>
      <c r="G67" s="233"/>
      <c r="H67" s="233">
        <f t="shared" si="10"/>
        <v>2</v>
      </c>
      <c r="I67" s="233"/>
      <c r="J67" s="251" t="s">
        <v>5485</v>
      </c>
      <c r="K67" s="233" t="str">
        <f t="shared" si="4"/>
        <v>HRK</v>
      </c>
      <c r="L67" s="233" t="str">
        <f t="shared" si="5"/>
        <v>HRK</v>
      </c>
      <c r="M67" s="233"/>
      <c r="N67" s="233" t="s">
        <v>192</v>
      </c>
      <c r="O67" s="233" t="s">
        <v>243</v>
      </c>
      <c r="P67" s="233"/>
      <c r="Q67" s="233"/>
      <c r="R67" s="233"/>
      <c r="S67" s="229">
        <f t="shared" ref="S67:S98" si="11">VLOOKUP(J67,A:G,5,FALSE)</f>
        <v>41827</v>
      </c>
      <c r="T67" s="229" t="str">
        <f t="shared" ref="T67:T98" si="12">IF(VLOOKUP(J67,A:G,6,FALSE)=0,"",VLOOKUP(J67,A:G,6,FALSE))</f>
        <v/>
      </c>
      <c r="U67" s="229" t="str">
        <f t="shared" ref="U67:U98" si="13">IF(VLOOKUP(J67,A:G,7,FALSE)=0,"",VLOOKUP(J67,A:G,7,FALSE))</f>
        <v/>
      </c>
      <c r="V67" s="233"/>
    </row>
    <row r="68" spans="1:22" s="129" customFormat="1">
      <c r="A68" s="233" t="s">
        <v>5488</v>
      </c>
      <c r="B68" s="233" t="s">
        <v>5488</v>
      </c>
      <c r="C68" s="233"/>
      <c r="D68" s="233" t="s">
        <v>243</v>
      </c>
      <c r="E68" s="229">
        <v>41827</v>
      </c>
      <c r="F68" s="233"/>
      <c r="G68" s="233"/>
      <c r="H68" s="233">
        <f t="shared" si="10"/>
        <v>3</v>
      </c>
      <c r="I68" s="233"/>
      <c r="J68" s="251" t="s">
        <v>5486</v>
      </c>
      <c r="K68" s="233" t="str">
        <f t="shared" si="4"/>
        <v>HTG</v>
      </c>
      <c r="L68" s="233" t="str">
        <f t="shared" si="5"/>
        <v>HTG</v>
      </c>
      <c r="M68" s="233"/>
      <c r="N68" s="233" t="s">
        <v>192</v>
      </c>
      <c r="O68" s="233" t="s">
        <v>243</v>
      </c>
      <c r="P68" s="233"/>
      <c r="Q68" s="233"/>
      <c r="R68" s="233"/>
      <c r="S68" s="229">
        <f t="shared" si="11"/>
        <v>41827</v>
      </c>
      <c r="T68" s="229" t="str">
        <f t="shared" si="12"/>
        <v/>
      </c>
      <c r="U68" s="229" t="str">
        <f t="shared" si="13"/>
        <v/>
      </c>
      <c r="V68" s="233"/>
    </row>
    <row r="69" spans="1:22" s="129" customFormat="1">
      <c r="A69" s="233" t="s">
        <v>5489</v>
      </c>
      <c r="B69" s="233" t="s">
        <v>5489</v>
      </c>
      <c r="C69" s="233"/>
      <c r="D69" s="233" t="s">
        <v>243</v>
      </c>
      <c r="E69" s="229">
        <v>41827</v>
      </c>
      <c r="F69" s="233"/>
      <c r="G69" s="233"/>
      <c r="H69" s="233">
        <f t="shared" si="10"/>
        <v>3</v>
      </c>
      <c r="I69" s="233"/>
      <c r="J69" s="251" t="s">
        <v>5487</v>
      </c>
      <c r="K69" s="233" t="str">
        <f t="shared" ref="K69:K133" si="14">VLOOKUP(J69,$A$2:$B$200,2,0)</f>
        <v>HUF</v>
      </c>
      <c r="L69" s="233" t="str">
        <f t="shared" ref="L69:L133" si="15">J69</f>
        <v>HUF</v>
      </c>
      <c r="M69" s="233"/>
      <c r="N69" s="233" t="s">
        <v>192</v>
      </c>
      <c r="O69" s="233" t="s">
        <v>243</v>
      </c>
      <c r="P69" s="233"/>
      <c r="Q69" s="233"/>
      <c r="R69" s="233"/>
      <c r="S69" s="229">
        <f t="shared" si="11"/>
        <v>41827</v>
      </c>
      <c r="T69" s="229" t="str">
        <f t="shared" si="12"/>
        <v/>
      </c>
      <c r="U69" s="229" t="str">
        <f t="shared" si="13"/>
        <v/>
      </c>
      <c r="V69" s="233"/>
    </row>
    <row r="70" spans="1:22" s="129" customFormat="1">
      <c r="A70" s="233" t="s">
        <v>5490</v>
      </c>
      <c r="B70" s="233" t="s">
        <v>5490</v>
      </c>
      <c r="C70" s="233"/>
      <c r="D70" s="233" t="s">
        <v>243</v>
      </c>
      <c r="E70" s="229">
        <v>41827</v>
      </c>
      <c r="F70" s="233"/>
      <c r="G70" s="233"/>
      <c r="H70" s="233">
        <f t="shared" si="10"/>
        <v>3</v>
      </c>
      <c r="I70" s="233"/>
      <c r="J70" s="251" t="s">
        <v>5488</v>
      </c>
      <c r="K70" s="233" t="str">
        <f t="shared" si="14"/>
        <v>IDR</v>
      </c>
      <c r="L70" s="233" t="str">
        <f t="shared" si="15"/>
        <v>IDR</v>
      </c>
      <c r="M70" s="233"/>
      <c r="N70" s="233" t="s">
        <v>192</v>
      </c>
      <c r="O70" s="233" t="s">
        <v>243</v>
      </c>
      <c r="P70" s="233"/>
      <c r="Q70" s="233"/>
      <c r="R70" s="233"/>
      <c r="S70" s="229">
        <f t="shared" si="11"/>
        <v>41827</v>
      </c>
      <c r="T70" s="229" t="str">
        <f t="shared" si="12"/>
        <v/>
      </c>
      <c r="U70" s="229" t="str">
        <f t="shared" si="13"/>
        <v/>
      </c>
      <c r="V70" s="233"/>
    </row>
    <row r="71" spans="1:22" s="129" customFormat="1">
      <c r="A71" s="233" t="s">
        <v>5491</v>
      </c>
      <c r="B71" s="233" t="s">
        <v>5491</v>
      </c>
      <c r="C71" s="233"/>
      <c r="D71" s="233" t="s">
        <v>243</v>
      </c>
      <c r="E71" s="229">
        <v>41827</v>
      </c>
      <c r="F71" s="233"/>
      <c r="G71" s="233"/>
      <c r="H71" s="233">
        <f t="shared" si="10"/>
        <v>3</v>
      </c>
      <c r="I71" s="233"/>
      <c r="J71" s="251" t="s">
        <v>5489</v>
      </c>
      <c r="K71" s="233" t="str">
        <f t="shared" si="14"/>
        <v>ILS</v>
      </c>
      <c r="L71" s="233" t="str">
        <f t="shared" si="15"/>
        <v>ILS</v>
      </c>
      <c r="M71" s="233"/>
      <c r="N71" s="233" t="s">
        <v>192</v>
      </c>
      <c r="O71" s="233" t="s">
        <v>243</v>
      </c>
      <c r="P71" s="233"/>
      <c r="Q71" s="233"/>
      <c r="R71" s="233"/>
      <c r="S71" s="229">
        <f t="shared" si="11"/>
        <v>41827</v>
      </c>
      <c r="T71" s="229" t="str">
        <f t="shared" si="12"/>
        <v/>
      </c>
      <c r="U71" s="229" t="str">
        <f t="shared" si="13"/>
        <v/>
      </c>
      <c r="V71" s="233"/>
    </row>
    <row r="72" spans="1:22" s="129" customFormat="1">
      <c r="A72" s="233" t="s">
        <v>5492</v>
      </c>
      <c r="B72" s="233" t="s">
        <v>5492</v>
      </c>
      <c r="C72" s="233"/>
      <c r="D72" s="233" t="s">
        <v>243</v>
      </c>
      <c r="E72" s="229">
        <v>41827</v>
      </c>
      <c r="F72" s="233"/>
      <c r="G72" s="233"/>
      <c r="H72" s="233">
        <f t="shared" si="10"/>
        <v>3</v>
      </c>
      <c r="I72" s="233"/>
      <c r="J72" s="251" t="s">
        <v>5490</v>
      </c>
      <c r="K72" s="233" t="str">
        <f t="shared" si="14"/>
        <v>INR</v>
      </c>
      <c r="L72" s="233" t="str">
        <f t="shared" si="15"/>
        <v>INR</v>
      </c>
      <c r="M72" s="233"/>
      <c r="N72" s="233" t="s">
        <v>192</v>
      </c>
      <c r="O72" s="233" t="s">
        <v>243</v>
      </c>
      <c r="P72" s="233"/>
      <c r="Q72" s="233"/>
      <c r="R72" s="233"/>
      <c r="S72" s="229">
        <f t="shared" si="11"/>
        <v>41827</v>
      </c>
      <c r="T72" s="229" t="str">
        <f t="shared" si="12"/>
        <v/>
      </c>
      <c r="U72" s="229" t="str">
        <f t="shared" si="13"/>
        <v/>
      </c>
      <c r="V72" s="233"/>
    </row>
    <row r="73" spans="1:22" s="129" customFormat="1">
      <c r="A73" s="233" t="s">
        <v>5493</v>
      </c>
      <c r="B73" s="233" t="s">
        <v>5493</v>
      </c>
      <c r="C73" s="233"/>
      <c r="D73" s="233" t="s">
        <v>243</v>
      </c>
      <c r="E73" s="229">
        <v>41827</v>
      </c>
      <c r="F73" s="233"/>
      <c r="G73" s="233"/>
      <c r="H73" s="233">
        <f t="shared" si="10"/>
        <v>3</v>
      </c>
      <c r="I73" s="233"/>
      <c r="J73" s="251" t="s">
        <v>5491</v>
      </c>
      <c r="K73" s="233" t="str">
        <f t="shared" si="14"/>
        <v>IQD</v>
      </c>
      <c r="L73" s="233" t="str">
        <f t="shared" si="15"/>
        <v>IQD</v>
      </c>
      <c r="M73" s="233"/>
      <c r="N73" s="233" t="s">
        <v>192</v>
      </c>
      <c r="O73" s="233" t="s">
        <v>243</v>
      </c>
      <c r="P73" s="233"/>
      <c r="Q73" s="233"/>
      <c r="R73" s="233"/>
      <c r="S73" s="229">
        <f t="shared" si="11"/>
        <v>41827</v>
      </c>
      <c r="T73" s="229" t="str">
        <f t="shared" si="12"/>
        <v/>
      </c>
      <c r="U73" s="229" t="str">
        <f t="shared" si="13"/>
        <v/>
      </c>
      <c r="V73" s="233"/>
    </row>
    <row r="74" spans="1:22" s="129" customFormat="1">
      <c r="A74" s="233" t="s">
        <v>5494</v>
      </c>
      <c r="B74" s="233" t="s">
        <v>5494</v>
      </c>
      <c r="C74" s="233"/>
      <c r="D74" s="233" t="s">
        <v>243</v>
      </c>
      <c r="E74" s="229">
        <v>41827</v>
      </c>
      <c r="F74" s="233"/>
      <c r="G74" s="233"/>
      <c r="H74" s="233">
        <f t="shared" si="10"/>
        <v>3</v>
      </c>
      <c r="I74" s="233"/>
      <c r="J74" s="251" t="s">
        <v>5492</v>
      </c>
      <c r="K74" s="233" t="str">
        <f t="shared" si="14"/>
        <v>IRR</v>
      </c>
      <c r="L74" s="233" t="str">
        <f t="shared" si="15"/>
        <v>IRR</v>
      </c>
      <c r="M74" s="233"/>
      <c r="N74" s="233" t="s">
        <v>192</v>
      </c>
      <c r="O74" s="233" t="s">
        <v>243</v>
      </c>
      <c r="P74" s="233"/>
      <c r="Q74" s="233"/>
      <c r="R74" s="233"/>
      <c r="S74" s="229">
        <f t="shared" si="11"/>
        <v>41827</v>
      </c>
      <c r="T74" s="229" t="str">
        <f t="shared" si="12"/>
        <v/>
      </c>
      <c r="U74" s="229" t="str">
        <f t="shared" si="13"/>
        <v/>
      </c>
      <c r="V74" s="233"/>
    </row>
    <row r="75" spans="1:22" s="129" customFormat="1">
      <c r="A75" s="233" t="s">
        <v>5495</v>
      </c>
      <c r="B75" s="233" t="s">
        <v>5495</v>
      </c>
      <c r="C75" s="233"/>
      <c r="D75" s="233" t="s">
        <v>243</v>
      </c>
      <c r="E75" s="229">
        <v>41827</v>
      </c>
      <c r="F75" s="233"/>
      <c r="G75" s="233"/>
      <c r="H75" s="233">
        <f t="shared" si="10"/>
        <v>3</v>
      </c>
      <c r="I75" s="233"/>
      <c r="J75" s="251" t="s">
        <v>5493</v>
      </c>
      <c r="K75" s="233" t="str">
        <f t="shared" si="14"/>
        <v>ISK</v>
      </c>
      <c r="L75" s="233" t="str">
        <f t="shared" si="15"/>
        <v>ISK</v>
      </c>
      <c r="M75" s="233"/>
      <c r="N75" s="233" t="s">
        <v>192</v>
      </c>
      <c r="O75" s="233" t="s">
        <v>243</v>
      </c>
      <c r="P75" s="233"/>
      <c r="Q75" s="233"/>
      <c r="R75" s="233"/>
      <c r="S75" s="229">
        <f t="shared" si="11"/>
        <v>41827</v>
      </c>
      <c r="T75" s="229" t="str">
        <f t="shared" si="12"/>
        <v/>
      </c>
      <c r="U75" s="229" t="str">
        <f t="shared" si="13"/>
        <v/>
      </c>
      <c r="V75" s="233"/>
    </row>
    <row r="76" spans="1:22" s="129" customFormat="1">
      <c r="A76" s="233" t="s">
        <v>5496</v>
      </c>
      <c r="B76" s="233" t="s">
        <v>5496</v>
      </c>
      <c r="C76" s="233"/>
      <c r="D76" s="233" t="s">
        <v>243</v>
      </c>
      <c r="E76" s="229">
        <v>41827</v>
      </c>
      <c r="F76" s="233"/>
      <c r="G76" s="233"/>
      <c r="H76" s="233">
        <f t="shared" si="10"/>
        <v>2</v>
      </c>
      <c r="I76" s="233"/>
      <c r="J76" s="251" t="s">
        <v>5494</v>
      </c>
      <c r="K76" s="233" t="str">
        <f t="shared" si="14"/>
        <v>JMD</v>
      </c>
      <c r="L76" s="233" t="str">
        <f t="shared" si="15"/>
        <v>JMD</v>
      </c>
      <c r="M76" s="233"/>
      <c r="N76" s="233" t="s">
        <v>192</v>
      </c>
      <c r="O76" s="233" t="s">
        <v>243</v>
      </c>
      <c r="P76" s="233"/>
      <c r="Q76" s="233"/>
      <c r="R76" s="233"/>
      <c r="S76" s="229">
        <f t="shared" si="11"/>
        <v>41827</v>
      </c>
      <c r="T76" s="229" t="str">
        <f t="shared" si="12"/>
        <v/>
      </c>
      <c r="U76" s="229" t="str">
        <f t="shared" si="13"/>
        <v/>
      </c>
      <c r="V76" s="233"/>
    </row>
    <row r="77" spans="1:22" s="129" customFormat="1">
      <c r="A77" s="233" t="s">
        <v>5497</v>
      </c>
      <c r="B77" s="233" t="s">
        <v>5497</v>
      </c>
      <c r="C77" s="233"/>
      <c r="D77" s="233" t="s">
        <v>243</v>
      </c>
      <c r="E77" s="229">
        <v>41827</v>
      </c>
      <c r="F77" s="233"/>
      <c r="G77" s="233"/>
      <c r="H77" s="233">
        <f t="shared" si="10"/>
        <v>3</v>
      </c>
      <c r="I77" s="233"/>
      <c r="J77" s="251" t="s">
        <v>5495</v>
      </c>
      <c r="K77" s="233" t="str">
        <f t="shared" si="14"/>
        <v>JOD</v>
      </c>
      <c r="L77" s="233" t="str">
        <f t="shared" si="15"/>
        <v>JOD</v>
      </c>
      <c r="M77" s="233"/>
      <c r="N77" s="233" t="s">
        <v>192</v>
      </c>
      <c r="O77" s="233" t="s">
        <v>243</v>
      </c>
      <c r="P77" s="233"/>
      <c r="Q77" s="233"/>
      <c r="R77" s="233"/>
      <c r="S77" s="229">
        <f t="shared" si="11"/>
        <v>41827</v>
      </c>
      <c r="T77" s="229" t="str">
        <f t="shared" si="12"/>
        <v/>
      </c>
      <c r="U77" s="229" t="str">
        <f t="shared" si="13"/>
        <v/>
      </c>
      <c r="V77" s="233"/>
    </row>
    <row r="78" spans="1:22" s="129" customFormat="1">
      <c r="A78" s="233" t="s">
        <v>5498</v>
      </c>
      <c r="B78" s="233" t="s">
        <v>5498</v>
      </c>
      <c r="C78" s="233"/>
      <c r="D78" s="233" t="s">
        <v>243</v>
      </c>
      <c r="E78" s="229">
        <v>41827</v>
      </c>
      <c r="F78" s="233"/>
      <c r="G78" s="233"/>
      <c r="H78" s="233">
        <f t="shared" si="10"/>
        <v>3</v>
      </c>
      <c r="I78" s="233"/>
      <c r="J78" s="251" t="s">
        <v>5496</v>
      </c>
      <c r="K78" s="233" t="str">
        <f t="shared" si="14"/>
        <v>JPY</v>
      </c>
      <c r="L78" s="233" t="str">
        <f t="shared" si="15"/>
        <v>JPY</v>
      </c>
      <c r="M78" s="233"/>
      <c r="N78" s="233" t="s">
        <v>192</v>
      </c>
      <c r="O78" s="233" t="s">
        <v>243</v>
      </c>
      <c r="P78" s="233"/>
      <c r="Q78" s="233"/>
      <c r="R78" s="233"/>
      <c r="S78" s="229">
        <f t="shared" si="11"/>
        <v>41827</v>
      </c>
      <c r="T78" s="229" t="str">
        <f t="shared" si="12"/>
        <v/>
      </c>
      <c r="U78" s="229" t="str">
        <f t="shared" si="13"/>
        <v/>
      </c>
      <c r="V78" s="233"/>
    </row>
    <row r="79" spans="1:22" s="129" customFormat="1">
      <c r="A79" s="233" t="s">
        <v>5499</v>
      </c>
      <c r="B79" s="233" t="s">
        <v>5499</v>
      </c>
      <c r="C79" s="233"/>
      <c r="D79" s="233" t="s">
        <v>243</v>
      </c>
      <c r="E79" s="229">
        <v>41827</v>
      </c>
      <c r="F79" s="233"/>
      <c r="G79" s="233"/>
      <c r="H79" s="233">
        <f t="shared" si="10"/>
        <v>3</v>
      </c>
      <c r="I79" s="233"/>
      <c r="J79" s="251" t="s">
        <v>5497</v>
      </c>
      <c r="K79" s="233" t="str">
        <f t="shared" si="14"/>
        <v>KES</v>
      </c>
      <c r="L79" s="233" t="str">
        <f t="shared" si="15"/>
        <v>KES</v>
      </c>
      <c r="M79" s="233"/>
      <c r="N79" s="233" t="s">
        <v>192</v>
      </c>
      <c r="O79" s="233" t="s">
        <v>243</v>
      </c>
      <c r="P79" s="233"/>
      <c r="Q79" s="233"/>
      <c r="R79" s="233"/>
      <c r="S79" s="229">
        <f t="shared" si="11"/>
        <v>41827</v>
      </c>
      <c r="T79" s="229" t="str">
        <f t="shared" si="12"/>
        <v/>
      </c>
      <c r="U79" s="229" t="str">
        <f t="shared" si="13"/>
        <v/>
      </c>
      <c r="V79" s="233"/>
    </row>
    <row r="80" spans="1:22" s="129" customFormat="1">
      <c r="A80" s="233" t="s">
        <v>5500</v>
      </c>
      <c r="B80" s="233" t="s">
        <v>5500</v>
      </c>
      <c r="C80" s="233"/>
      <c r="D80" s="233" t="s">
        <v>243</v>
      </c>
      <c r="E80" s="229">
        <v>41827</v>
      </c>
      <c r="F80" s="233"/>
      <c r="G80" s="233"/>
      <c r="H80" s="233">
        <f t="shared" si="10"/>
        <v>3</v>
      </c>
      <c r="I80" s="233"/>
      <c r="J80" s="251" t="s">
        <v>5498</v>
      </c>
      <c r="K80" s="233" t="str">
        <f t="shared" si="14"/>
        <v>KGS</v>
      </c>
      <c r="L80" s="233" t="str">
        <f t="shared" si="15"/>
        <v>KGS</v>
      </c>
      <c r="M80" s="233"/>
      <c r="N80" s="233" t="s">
        <v>192</v>
      </c>
      <c r="O80" s="233" t="s">
        <v>243</v>
      </c>
      <c r="P80" s="233"/>
      <c r="Q80" s="233"/>
      <c r="R80" s="233"/>
      <c r="S80" s="229">
        <f t="shared" si="11"/>
        <v>41827</v>
      </c>
      <c r="T80" s="229" t="str">
        <f t="shared" si="12"/>
        <v/>
      </c>
      <c r="U80" s="229" t="str">
        <f t="shared" si="13"/>
        <v/>
      </c>
      <c r="V80" s="233"/>
    </row>
    <row r="81" spans="1:22" s="129" customFormat="1">
      <c r="A81" s="233" t="s">
        <v>5501</v>
      </c>
      <c r="B81" s="233" t="s">
        <v>5501</v>
      </c>
      <c r="C81" s="233"/>
      <c r="D81" s="233" t="s">
        <v>243</v>
      </c>
      <c r="E81" s="229">
        <v>41827</v>
      </c>
      <c r="F81" s="233"/>
      <c r="G81" s="233"/>
      <c r="H81" s="233">
        <f t="shared" si="10"/>
        <v>3</v>
      </c>
      <c r="I81" s="233"/>
      <c r="J81" s="251" t="s">
        <v>5499</v>
      </c>
      <c r="K81" s="233" t="str">
        <f t="shared" si="14"/>
        <v>KHR</v>
      </c>
      <c r="L81" s="233" t="str">
        <f t="shared" si="15"/>
        <v>KHR</v>
      </c>
      <c r="M81" s="233"/>
      <c r="N81" s="233" t="s">
        <v>192</v>
      </c>
      <c r="O81" s="233" t="s">
        <v>243</v>
      </c>
      <c r="P81" s="233"/>
      <c r="Q81" s="233"/>
      <c r="R81" s="233"/>
      <c r="S81" s="229">
        <f t="shared" si="11"/>
        <v>41827</v>
      </c>
      <c r="T81" s="229" t="str">
        <f t="shared" si="12"/>
        <v/>
      </c>
      <c r="U81" s="229" t="str">
        <f t="shared" si="13"/>
        <v/>
      </c>
      <c r="V81" s="233"/>
    </row>
    <row r="82" spans="1:22" s="129" customFormat="1">
      <c r="A82" s="233" t="s">
        <v>5502</v>
      </c>
      <c r="B82" s="233" t="s">
        <v>5502</v>
      </c>
      <c r="C82" s="233"/>
      <c r="D82" s="233" t="s">
        <v>243</v>
      </c>
      <c r="E82" s="229">
        <v>41827</v>
      </c>
      <c r="F82" s="233"/>
      <c r="G82" s="233"/>
      <c r="H82" s="233">
        <f t="shared" si="10"/>
        <v>3</v>
      </c>
      <c r="I82" s="233"/>
      <c r="J82" s="251" t="s">
        <v>5500</v>
      </c>
      <c r="K82" s="233" t="str">
        <f t="shared" si="14"/>
        <v>KMF</v>
      </c>
      <c r="L82" s="233" t="str">
        <f t="shared" si="15"/>
        <v>KMF</v>
      </c>
      <c r="M82" s="233"/>
      <c r="N82" s="233" t="s">
        <v>192</v>
      </c>
      <c r="O82" s="233" t="s">
        <v>243</v>
      </c>
      <c r="P82" s="233"/>
      <c r="Q82" s="233"/>
      <c r="R82" s="233"/>
      <c r="S82" s="229">
        <f t="shared" si="11"/>
        <v>41827</v>
      </c>
      <c r="T82" s="229" t="str">
        <f t="shared" si="12"/>
        <v/>
      </c>
      <c r="U82" s="229" t="str">
        <f t="shared" si="13"/>
        <v/>
      </c>
      <c r="V82" s="233"/>
    </row>
    <row r="83" spans="1:22" s="129" customFormat="1">
      <c r="A83" s="233" t="s">
        <v>5503</v>
      </c>
      <c r="B83" s="233" t="s">
        <v>5503</v>
      </c>
      <c r="C83" s="233"/>
      <c r="D83" s="233" t="s">
        <v>243</v>
      </c>
      <c r="E83" s="229">
        <v>41827</v>
      </c>
      <c r="F83" s="233"/>
      <c r="G83" s="233"/>
      <c r="H83" s="233">
        <f t="shared" si="10"/>
        <v>3</v>
      </c>
      <c r="I83" s="233"/>
      <c r="J83" s="251" t="s">
        <v>5501</v>
      </c>
      <c r="K83" s="233" t="str">
        <f t="shared" si="14"/>
        <v>KPW</v>
      </c>
      <c r="L83" s="233" t="str">
        <f t="shared" si="15"/>
        <v>KPW</v>
      </c>
      <c r="M83" s="233"/>
      <c r="N83" s="233" t="s">
        <v>192</v>
      </c>
      <c r="O83" s="233" t="s">
        <v>243</v>
      </c>
      <c r="P83" s="233"/>
      <c r="Q83" s="233"/>
      <c r="R83" s="233"/>
      <c r="S83" s="229">
        <f t="shared" si="11"/>
        <v>41827</v>
      </c>
      <c r="T83" s="229" t="str">
        <f t="shared" si="12"/>
        <v/>
      </c>
      <c r="U83" s="229" t="str">
        <f t="shared" si="13"/>
        <v/>
      </c>
      <c r="V83" s="233"/>
    </row>
    <row r="84" spans="1:22" s="129" customFormat="1">
      <c r="A84" s="233" t="s">
        <v>5504</v>
      </c>
      <c r="B84" s="233" t="s">
        <v>5504</v>
      </c>
      <c r="C84" s="233"/>
      <c r="D84" s="233" t="s">
        <v>243</v>
      </c>
      <c r="E84" s="229">
        <v>41827</v>
      </c>
      <c r="F84" s="233"/>
      <c r="G84" s="233"/>
      <c r="H84" s="233">
        <f t="shared" si="10"/>
        <v>3</v>
      </c>
      <c r="I84" s="233"/>
      <c r="J84" s="251" t="s">
        <v>5502</v>
      </c>
      <c r="K84" s="233" t="str">
        <f t="shared" si="14"/>
        <v>KRW</v>
      </c>
      <c r="L84" s="233" t="str">
        <f t="shared" si="15"/>
        <v>KRW</v>
      </c>
      <c r="M84" s="233"/>
      <c r="N84" s="233" t="s">
        <v>192</v>
      </c>
      <c r="O84" s="233" t="s">
        <v>243</v>
      </c>
      <c r="P84" s="233"/>
      <c r="Q84" s="233"/>
      <c r="R84" s="233"/>
      <c r="S84" s="229">
        <f t="shared" si="11"/>
        <v>41827</v>
      </c>
      <c r="T84" s="229" t="str">
        <f t="shared" si="12"/>
        <v/>
      </c>
      <c r="U84" s="229" t="str">
        <f t="shared" si="13"/>
        <v/>
      </c>
      <c r="V84" s="233"/>
    </row>
    <row r="85" spans="1:22" s="129" customFormat="1">
      <c r="A85" s="233" t="s">
        <v>5505</v>
      </c>
      <c r="B85" s="233" t="s">
        <v>5505</v>
      </c>
      <c r="C85" s="233"/>
      <c r="D85" s="233" t="s">
        <v>243</v>
      </c>
      <c r="E85" s="229">
        <v>41827</v>
      </c>
      <c r="F85" s="233"/>
      <c r="G85" s="233"/>
      <c r="H85" s="233">
        <f t="shared" si="10"/>
        <v>3</v>
      </c>
      <c r="I85" s="233"/>
      <c r="J85" s="251" t="s">
        <v>5503</v>
      </c>
      <c r="K85" s="233" t="str">
        <f t="shared" si="14"/>
        <v>KWD</v>
      </c>
      <c r="L85" s="233" t="str">
        <f t="shared" si="15"/>
        <v>KWD</v>
      </c>
      <c r="M85" s="233"/>
      <c r="N85" s="233" t="s">
        <v>192</v>
      </c>
      <c r="O85" s="233" t="s">
        <v>243</v>
      </c>
      <c r="P85" s="233"/>
      <c r="Q85" s="233"/>
      <c r="R85" s="233"/>
      <c r="S85" s="229">
        <f t="shared" si="11"/>
        <v>41827</v>
      </c>
      <c r="T85" s="229" t="str">
        <f t="shared" si="12"/>
        <v/>
      </c>
      <c r="U85" s="229" t="str">
        <f t="shared" si="13"/>
        <v/>
      </c>
      <c r="V85" s="233"/>
    </row>
    <row r="86" spans="1:22" s="129" customFormat="1">
      <c r="A86" s="233" t="s">
        <v>5506</v>
      </c>
      <c r="B86" s="233" t="s">
        <v>5506</v>
      </c>
      <c r="C86" s="233"/>
      <c r="D86" s="233" t="s">
        <v>243</v>
      </c>
      <c r="E86" s="229">
        <v>41827</v>
      </c>
      <c r="F86" s="233"/>
      <c r="G86" s="233"/>
      <c r="H86" s="233">
        <f t="shared" si="10"/>
        <v>3</v>
      </c>
      <c r="I86" s="233"/>
      <c r="J86" s="251" t="s">
        <v>5504</v>
      </c>
      <c r="K86" s="233" t="str">
        <f t="shared" si="14"/>
        <v>KYD</v>
      </c>
      <c r="L86" s="233" t="str">
        <f t="shared" si="15"/>
        <v>KYD</v>
      </c>
      <c r="M86" s="233"/>
      <c r="N86" s="233" t="s">
        <v>192</v>
      </c>
      <c r="O86" s="233" t="s">
        <v>243</v>
      </c>
      <c r="P86" s="233"/>
      <c r="Q86" s="233"/>
      <c r="R86" s="233"/>
      <c r="S86" s="229">
        <f t="shared" si="11"/>
        <v>41827</v>
      </c>
      <c r="T86" s="229" t="str">
        <f t="shared" si="12"/>
        <v/>
      </c>
      <c r="U86" s="229" t="str">
        <f t="shared" si="13"/>
        <v/>
      </c>
      <c r="V86" s="233"/>
    </row>
    <row r="87" spans="1:22" s="129" customFormat="1">
      <c r="A87" s="233" t="s">
        <v>5507</v>
      </c>
      <c r="B87" s="233" t="s">
        <v>5507</v>
      </c>
      <c r="C87" s="233"/>
      <c r="D87" s="233" t="s">
        <v>243</v>
      </c>
      <c r="E87" s="229">
        <v>41827</v>
      </c>
      <c r="F87" s="233"/>
      <c r="G87" s="233"/>
      <c r="H87" s="233">
        <f t="shared" si="10"/>
        <v>3</v>
      </c>
      <c r="I87" s="233"/>
      <c r="J87" s="251" t="s">
        <v>5505</v>
      </c>
      <c r="K87" s="233" t="str">
        <f t="shared" si="14"/>
        <v>KZT</v>
      </c>
      <c r="L87" s="233" t="str">
        <f t="shared" si="15"/>
        <v>KZT</v>
      </c>
      <c r="M87" s="233"/>
      <c r="N87" s="233" t="s">
        <v>192</v>
      </c>
      <c r="O87" s="233" t="s">
        <v>243</v>
      </c>
      <c r="P87" s="233"/>
      <c r="Q87" s="233"/>
      <c r="R87" s="233"/>
      <c r="S87" s="229">
        <f t="shared" si="11"/>
        <v>41827</v>
      </c>
      <c r="T87" s="229" t="str">
        <f t="shared" si="12"/>
        <v/>
      </c>
      <c r="U87" s="229" t="str">
        <f t="shared" si="13"/>
        <v/>
      </c>
      <c r="V87" s="233"/>
    </row>
    <row r="88" spans="1:22" s="129" customFormat="1">
      <c r="A88" s="233" t="s">
        <v>5508</v>
      </c>
      <c r="B88" s="233" t="s">
        <v>5508</v>
      </c>
      <c r="C88" s="233"/>
      <c r="D88" s="233" t="s">
        <v>243</v>
      </c>
      <c r="E88" s="229">
        <v>41827</v>
      </c>
      <c r="F88" s="233"/>
      <c r="G88" s="233"/>
      <c r="H88" s="233">
        <f t="shared" si="10"/>
        <v>3</v>
      </c>
      <c r="I88" s="233"/>
      <c r="J88" s="251" t="s">
        <v>5506</v>
      </c>
      <c r="K88" s="233" t="str">
        <f t="shared" si="14"/>
        <v>LAK</v>
      </c>
      <c r="L88" s="233" t="str">
        <f t="shared" si="15"/>
        <v>LAK</v>
      </c>
      <c r="M88" s="233"/>
      <c r="N88" s="233" t="s">
        <v>192</v>
      </c>
      <c r="O88" s="233" t="s">
        <v>243</v>
      </c>
      <c r="P88" s="233"/>
      <c r="Q88" s="233"/>
      <c r="R88" s="233"/>
      <c r="S88" s="229">
        <f t="shared" si="11"/>
        <v>41827</v>
      </c>
      <c r="T88" s="229" t="str">
        <f t="shared" si="12"/>
        <v/>
      </c>
      <c r="U88" s="229" t="str">
        <f t="shared" si="13"/>
        <v/>
      </c>
      <c r="V88" s="233"/>
    </row>
    <row r="89" spans="1:22" s="129" customFormat="1">
      <c r="A89" s="233" t="s">
        <v>5509</v>
      </c>
      <c r="B89" s="233" t="s">
        <v>5509</v>
      </c>
      <c r="C89" s="233"/>
      <c r="D89" s="233" t="s">
        <v>243</v>
      </c>
      <c r="E89" s="229">
        <v>41827</v>
      </c>
      <c r="F89" s="233"/>
      <c r="G89" s="233"/>
      <c r="H89" s="233">
        <f t="shared" si="10"/>
        <v>3</v>
      </c>
      <c r="I89" s="233"/>
      <c r="J89" s="251" t="s">
        <v>5507</v>
      </c>
      <c r="K89" s="233" t="str">
        <f t="shared" si="14"/>
        <v>LBP</v>
      </c>
      <c r="L89" s="233" t="str">
        <f t="shared" si="15"/>
        <v>LBP</v>
      </c>
      <c r="M89" s="233"/>
      <c r="N89" s="233" t="s">
        <v>192</v>
      </c>
      <c r="O89" s="233" t="s">
        <v>243</v>
      </c>
      <c r="P89" s="233"/>
      <c r="Q89" s="233"/>
      <c r="R89" s="233"/>
      <c r="S89" s="229">
        <f t="shared" si="11"/>
        <v>41827</v>
      </c>
      <c r="T89" s="229" t="str">
        <f t="shared" si="12"/>
        <v/>
      </c>
      <c r="U89" s="229" t="str">
        <f t="shared" si="13"/>
        <v/>
      </c>
      <c r="V89" s="233"/>
    </row>
    <row r="90" spans="1:22" s="129" customFormat="1">
      <c r="A90" s="233" t="s">
        <v>5510</v>
      </c>
      <c r="B90" s="233" t="s">
        <v>5510</v>
      </c>
      <c r="C90" s="233"/>
      <c r="D90" s="233" t="s">
        <v>243</v>
      </c>
      <c r="E90" s="229">
        <v>41827</v>
      </c>
      <c r="F90" s="233"/>
      <c r="G90" s="233"/>
      <c r="H90" s="233">
        <f t="shared" si="10"/>
        <v>3</v>
      </c>
      <c r="I90" s="233"/>
      <c r="J90" s="251" t="s">
        <v>5508</v>
      </c>
      <c r="K90" s="233" t="str">
        <f t="shared" si="14"/>
        <v>LKR</v>
      </c>
      <c r="L90" s="233" t="str">
        <f t="shared" si="15"/>
        <v>LKR</v>
      </c>
      <c r="M90" s="233"/>
      <c r="N90" s="233" t="s">
        <v>192</v>
      </c>
      <c r="O90" s="233" t="s">
        <v>243</v>
      </c>
      <c r="P90" s="233"/>
      <c r="Q90" s="233"/>
      <c r="R90" s="233"/>
      <c r="S90" s="229">
        <f t="shared" si="11"/>
        <v>41827</v>
      </c>
      <c r="T90" s="229" t="str">
        <f t="shared" si="12"/>
        <v/>
      </c>
      <c r="U90" s="229" t="str">
        <f t="shared" si="13"/>
        <v/>
      </c>
      <c r="V90" s="233"/>
    </row>
    <row r="91" spans="1:22" s="129" customFormat="1">
      <c r="A91" s="233" t="s">
        <v>5511</v>
      </c>
      <c r="B91" s="233" t="s">
        <v>5511</v>
      </c>
      <c r="C91" s="233"/>
      <c r="D91" s="233" t="s">
        <v>243</v>
      </c>
      <c r="E91" s="229">
        <v>41827</v>
      </c>
      <c r="F91" s="233"/>
      <c r="G91" s="233"/>
      <c r="H91" s="233">
        <f t="shared" si="10"/>
        <v>3</v>
      </c>
      <c r="I91" s="233"/>
      <c r="J91" s="251" t="s">
        <v>5509</v>
      </c>
      <c r="K91" s="233" t="str">
        <f t="shared" si="14"/>
        <v>LRD</v>
      </c>
      <c r="L91" s="233" t="str">
        <f t="shared" si="15"/>
        <v>LRD</v>
      </c>
      <c r="M91" s="233"/>
      <c r="N91" s="233" t="s">
        <v>192</v>
      </c>
      <c r="O91" s="233" t="s">
        <v>243</v>
      </c>
      <c r="P91" s="233"/>
      <c r="Q91" s="233"/>
      <c r="R91" s="233"/>
      <c r="S91" s="229">
        <f t="shared" si="11"/>
        <v>41827</v>
      </c>
      <c r="T91" s="229" t="str">
        <f t="shared" si="12"/>
        <v/>
      </c>
      <c r="U91" s="229" t="str">
        <f t="shared" si="13"/>
        <v/>
      </c>
      <c r="V91" s="233"/>
    </row>
    <row r="92" spans="1:22" s="129" customFormat="1">
      <c r="A92" s="233" t="s">
        <v>5512</v>
      </c>
      <c r="B92" s="233" t="s">
        <v>5512</v>
      </c>
      <c r="C92" s="233"/>
      <c r="D92" s="233" t="s">
        <v>243</v>
      </c>
      <c r="E92" s="229">
        <v>41827</v>
      </c>
      <c r="F92" s="233"/>
      <c r="G92" s="233"/>
      <c r="H92" s="233">
        <f t="shared" si="10"/>
        <v>3</v>
      </c>
      <c r="I92" s="233"/>
      <c r="J92" s="251" t="s">
        <v>5510</v>
      </c>
      <c r="K92" s="233" t="str">
        <f t="shared" si="14"/>
        <v>LSL</v>
      </c>
      <c r="L92" s="233" t="str">
        <f t="shared" si="15"/>
        <v>LSL</v>
      </c>
      <c r="M92" s="233"/>
      <c r="N92" s="233" t="s">
        <v>192</v>
      </c>
      <c r="O92" s="233" t="s">
        <v>243</v>
      </c>
      <c r="P92" s="233"/>
      <c r="Q92" s="233"/>
      <c r="R92" s="233"/>
      <c r="S92" s="229">
        <f t="shared" si="11"/>
        <v>41827</v>
      </c>
      <c r="T92" s="229" t="str">
        <f t="shared" si="12"/>
        <v/>
      </c>
      <c r="U92" s="229" t="str">
        <f t="shared" si="13"/>
        <v/>
      </c>
      <c r="V92" s="233"/>
    </row>
    <row r="93" spans="1:22" s="129" customFormat="1">
      <c r="A93" s="233" t="s">
        <v>5513</v>
      </c>
      <c r="B93" s="233" t="s">
        <v>5513</v>
      </c>
      <c r="C93" s="233"/>
      <c r="D93" s="233" t="s">
        <v>243</v>
      </c>
      <c r="E93" s="229">
        <v>41827</v>
      </c>
      <c r="F93" s="233"/>
      <c r="G93" s="233"/>
      <c r="H93" s="233">
        <f t="shared" si="10"/>
        <v>3</v>
      </c>
      <c r="I93" s="233"/>
      <c r="J93" s="251" t="s">
        <v>5511</v>
      </c>
      <c r="K93" s="233" t="str">
        <f t="shared" si="14"/>
        <v>LTL</v>
      </c>
      <c r="L93" s="233" t="str">
        <f t="shared" si="15"/>
        <v>LTL</v>
      </c>
      <c r="M93" s="233"/>
      <c r="N93" s="233" t="s">
        <v>192</v>
      </c>
      <c r="O93" s="233" t="s">
        <v>243</v>
      </c>
      <c r="P93" s="233"/>
      <c r="Q93" s="233"/>
      <c r="R93" s="233"/>
      <c r="S93" s="229">
        <f t="shared" si="11"/>
        <v>41827</v>
      </c>
      <c r="T93" s="229" t="str">
        <f t="shared" si="12"/>
        <v/>
      </c>
      <c r="U93" s="229" t="str">
        <f t="shared" si="13"/>
        <v/>
      </c>
      <c r="V93" s="233"/>
    </row>
    <row r="94" spans="1:22" s="129" customFormat="1">
      <c r="A94" s="233" t="s">
        <v>5514</v>
      </c>
      <c r="B94" s="233" t="s">
        <v>5514</v>
      </c>
      <c r="C94" s="233"/>
      <c r="D94" s="233" t="s">
        <v>243</v>
      </c>
      <c r="E94" s="229">
        <v>41827</v>
      </c>
      <c r="F94" s="233"/>
      <c r="G94" s="233"/>
      <c r="H94" s="233">
        <f t="shared" si="10"/>
        <v>3</v>
      </c>
      <c r="I94" s="233"/>
      <c r="J94" s="251" t="s">
        <v>5512</v>
      </c>
      <c r="K94" s="233" t="str">
        <f t="shared" si="14"/>
        <v>LVL</v>
      </c>
      <c r="L94" s="233" t="str">
        <f t="shared" si="15"/>
        <v>LVL</v>
      </c>
      <c r="M94" s="233"/>
      <c r="N94" s="233" t="s">
        <v>192</v>
      </c>
      <c r="O94" s="233" t="s">
        <v>243</v>
      </c>
      <c r="P94" s="233"/>
      <c r="Q94" s="233"/>
      <c r="R94" s="233"/>
      <c r="S94" s="229">
        <f t="shared" si="11"/>
        <v>41827</v>
      </c>
      <c r="T94" s="229" t="str">
        <f t="shared" si="12"/>
        <v/>
      </c>
      <c r="U94" s="229" t="str">
        <f t="shared" si="13"/>
        <v/>
      </c>
      <c r="V94" s="233"/>
    </row>
    <row r="95" spans="1:22" s="129" customFormat="1">
      <c r="A95" s="233" t="s">
        <v>5515</v>
      </c>
      <c r="B95" s="233" t="s">
        <v>5515</v>
      </c>
      <c r="C95" s="233"/>
      <c r="D95" s="233" t="s">
        <v>243</v>
      </c>
      <c r="E95" s="229">
        <v>41827</v>
      </c>
      <c r="F95" s="233"/>
      <c r="G95" s="233"/>
      <c r="H95" s="233">
        <f t="shared" si="10"/>
        <v>3</v>
      </c>
      <c r="I95" s="233"/>
      <c r="J95" s="251" t="s">
        <v>5513</v>
      </c>
      <c r="K95" s="233" t="str">
        <f t="shared" si="14"/>
        <v>LYD</v>
      </c>
      <c r="L95" s="233" t="str">
        <f t="shared" si="15"/>
        <v>LYD</v>
      </c>
      <c r="M95" s="233"/>
      <c r="N95" s="233" t="s">
        <v>192</v>
      </c>
      <c r="O95" s="233" t="s">
        <v>243</v>
      </c>
      <c r="P95" s="233"/>
      <c r="Q95" s="233"/>
      <c r="R95" s="233"/>
      <c r="S95" s="229">
        <f t="shared" si="11"/>
        <v>41827</v>
      </c>
      <c r="T95" s="229" t="str">
        <f t="shared" si="12"/>
        <v/>
      </c>
      <c r="U95" s="229" t="str">
        <f t="shared" si="13"/>
        <v/>
      </c>
      <c r="V95" s="233"/>
    </row>
    <row r="96" spans="1:22" s="129" customFormat="1">
      <c r="A96" s="233" t="s">
        <v>5516</v>
      </c>
      <c r="B96" s="233" t="s">
        <v>5516</v>
      </c>
      <c r="C96" s="233"/>
      <c r="D96" s="233" t="s">
        <v>243</v>
      </c>
      <c r="E96" s="229">
        <v>41827</v>
      </c>
      <c r="F96" s="233"/>
      <c r="G96" s="233"/>
      <c r="H96" s="233">
        <f t="shared" si="10"/>
        <v>3</v>
      </c>
      <c r="I96" s="233"/>
      <c r="J96" s="251" t="s">
        <v>5514</v>
      </c>
      <c r="K96" s="233" t="str">
        <f t="shared" si="14"/>
        <v>MAD</v>
      </c>
      <c r="L96" s="233" t="str">
        <f t="shared" si="15"/>
        <v>MAD</v>
      </c>
      <c r="M96" s="233"/>
      <c r="N96" s="233" t="s">
        <v>192</v>
      </c>
      <c r="O96" s="233" t="s">
        <v>243</v>
      </c>
      <c r="P96" s="233"/>
      <c r="Q96" s="233"/>
      <c r="R96" s="233"/>
      <c r="S96" s="229">
        <f t="shared" si="11"/>
        <v>41827</v>
      </c>
      <c r="T96" s="229" t="str">
        <f t="shared" si="12"/>
        <v/>
      </c>
      <c r="U96" s="229" t="str">
        <f t="shared" si="13"/>
        <v/>
      </c>
      <c r="V96" s="233"/>
    </row>
    <row r="97" spans="1:22" s="129" customFormat="1">
      <c r="A97" s="233" t="s">
        <v>5517</v>
      </c>
      <c r="B97" s="233" t="s">
        <v>5517</v>
      </c>
      <c r="C97" s="233"/>
      <c r="D97" s="233" t="s">
        <v>243</v>
      </c>
      <c r="E97" s="229">
        <v>41827</v>
      </c>
      <c r="F97" s="233"/>
      <c r="G97" s="233"/>
      <c r="H97" s="233">
        <f t="shared" si="10"/>
        <v>3</v>
      </c>
      <c r="I97" s="233"/>
      <c r="J97" s="251" t="s">
        <v>5515</v>
      </c>
      <c r="K97" s="233" t="str">
        <f t="shared" si="14"/>
        <v>MDL</v>
      </c>
      <c r="L97" s="233" t="str">
        <f t="shared" si="15"/>
        <v>MDL</v>
      </c>
      <c r="M97" s="233"/>
      <c r="N97" s="233" t="s">
        <v>192</v>
      </c>
      <c r="O97" s="233" t="s">
        <v>243</v>
      </c>
      <c r="P97" s="233"/>
      <c r="Q97" s="233"/>
      <c r="R97" s="233"/>
      <c r="S97" s="229">
        <f t="shared" si="11"/>
        <v>41827</v>
      </c>
      <c r="T97" s="229" t="str">
        <f t="shared" si="12"/>
        <v/>
      </c>
      <c r="U97" s="229" t="str">
        <f t="shared" si="13"/>
        <v/>
      </c>
      <c r="V97" s="233"/>
    </row>
    <row r="98" spans="1:22" s="129" customFormat="1">
      <c r="A98" s="233" t="s">
        <v>5518</v>
      </c>
      <c r="B98" s="233" t="s">
        <v>5518</v>
      </c>
      <c r="C98" s="233"/>
      <c r="D98" s="233" t="s">
        <v>243</v>
      </c>
      <c r="E98" s="229">
        <v>41827</v>
      </c>
      <c r="F98" s="233"/>
      <c r="G98" s="233"/>
      <c r="H98" s="233">
        <f t="shared" ref="H98:H129" si="16">COUNTIF(J:J,A98)</f>
        <v>3</v>
      </c>
      <c r="I98" s="233"/>
      <c r="J98" s="251" t="s">
        <v>5516</v>
      </c>
      <c r="K98" s="233" t="str">
        <f t="shared" si="14"/>
        <v>MGA</v>
      </c>
      <c r="L98" s="233" t="str">
        <f t="shared" si="15"/>
        <v>MGA</v>
      </c>
      <c r="M98" s="233"/>
      <c r="N98" s="233" t="s">
        <v>192</v>
      </c>
      <c r="O98" s="233" t="s">
        <v>243</v>
      </c>
      <c r="P98" s="233"/>
      <c r="Q98" s="233"/>
      <c r="R98" s="233"/>
      <c r="S98" s="229">
        <f t="shared" si="11"/>
        <v>41827</v>
      </c>
      <c r="T98" s="229" t="str">
        <f t="shared" si="12"/>
        <v/>
      </c>
      <c r="U98" s="229" t="str">
        <f t="shared" si="13"/>
        <v/>
      </c>
      <c r="V98" s="233"/>
    </row>
    <row r="99" spans="1:22" s="129" customFormat="1">
      <c r="A99" s="233" t="s">
        <v>5519</v>
      </c>
      <c r="B99" s="233" t="s">
        <v>5519</v>
      </c>
      <c r="C99" s="233"/>
      <c r="D99" s="233" t="s">
        <v>243</v>
      </c>
      <c r="E99" s="229">
        <v>41827</v>
      </c>
      <c r="F99" s="233"/>
      <c r="G99" s="233"/>
      <c r="H99" s="233">
        <f t="shared" si="16"/>
        <v>3</v>
      </c>
      <c r="I99" s="233"/>
      <c r="J99" s="251" t="s">
        <v>5517</v>
      </c>
      <c r="K99" s="233" t="str">
        <f t="shared" si="14"/>
        <v>MKD</v>
      </c>
      <c r="L99" s="233" t="str">
        <f t="shared" si="15"/>
        <v>MKD</v>
      </c>
      <c r="M99" s="233"/>
      <c r="N99" s="233" t="s">
        <v>192</v>
      </c>
      <c r="O99" s="233" t="s">
        <v>243</v>
      </c>
      <c r="P99" s="233"/>
      <c r="Q99" s="233"/>
      <c r="R99" s="233"/>
      <c r="S99" s="229">
        <f t="shared" ref="S99:S130" si="17">VLOOKUP(J99,A:G,5,FALSE)</f>
        <v>41827</v>
      </c>
      <c r="T99" s="229" t="str">
        <f t="shared" ref="T99:T130" si="18">IF(VLOOKUP(J99,A:G,6,FALSE)=0,"",VLOOKUP(J99,A:G,6,FALSE))</f>
        <v/>
      </c>
      <c r="U99" s="229" t="str">
        <f t="shared" ref="U99:U130" si="19">IF(VLOOKUP(J99,A:G,7,FALSE)=0,"",VLOOKUP(J99,A:G,7,FALSE))</f>
        <v/>
      </c>
      <c r="V99" s="233"/>
    </row>
    <row r="100" spans="1:22" s="129" customFormat="1">
      <c r="A100" s="233" t="s">
        <v>5520</v>
      </c>
      <c r="B100" s="233" t="s">
        <v>5520</v>
      </c>
      <c r="C100" s="233"/>
      <c r="D100" s="233" t="s">
        <v>243</v>
      </c>
      <c r="E100" s="229">
        <v>41827</v>
      </c>
      <c r="F100" s="233"/>
      <c r="G100" s="233"/>
      <c r="H100" s="233">
        <f t="shared" si="16"/>
        <v>3</v>
      </c>
      <c r="I100" s="233"/>
      <c r="J100" s="251" t="s">
        <v>5518</v>
      </c>
      <c r="K100" s="233" t="str">
        <f t="shared" si="14"/>
        <v>MMK</v>
      </c>
      <c r="L100" s="233" t="str">
        <f t="shared" si="15"/>
        <v>MMK</v>
      </c>
      <c r="M100" s="233"/>
      <c r="N100" s="233" t="s">
        <v>192</v>
      </c>
      <c r="O100" s="233" t="s">
        <v>243</v>
      </c>
      <c r="P100" s="233"/>
      <c r="Q100" s="233"/>
      <c r="R100" s="233"/>
      <c r="S100" s="229">
        <f t="shared" si="17"/>
        <v>41827</v>
      </c>
      <c r="T100" s="229" t="str">
        <f t="shared" si="18"/>
        <v/>
      </c>
      <c r="U100" s="229" t="str">
        <f t="shared" si="19"/>
        <v/>
      </c>
      <c r="V100" s="233"/>
    </row>
    <row r="101" spans="1:22" s="129" customFormat="1">
      <c r="A101" s="233" t="s">
        <v>5521</v>
      </c>
      <c r="B101" s="233" t="s">
        <v>5521</v>
      </c>
      <c r="C101" s="233"/>
      <c r="D101" s="233" t="s">
        <v>243</v>
      </c>
      <c r="E101" s="229">
        <v>41827</v>
      </c>
      <c r="F101" s="233"/>
      <c r="G101" s="233"/>
      <c r="H101" s="233">
        <f t="shared" si="16"/>
        <v>3</v>
      </c>
      <c r="I101" s="233"/>
      <c r="J101" s="251" t="s">
        <v>5519</v>
      </c>
      <c r="K101" s="233" t="str">
        <f t="shared" si="14"/>
        <v>MNT</v>
      </c>
      <c r="L101" s="233" t="str">
        <f t="shared" si="15"/>
        <v>MNT</v>
      </c>
      <c r="M101" s="233"/>
      <c r="N101" s="233" t="s">
        <v>192</v>
      </c>
      <c r="O101" s="233" t="s">
        <v>243</v>
      </c>
      <c r="P101" s="233"/>
      <c r="Q101" s="233"/>
      <c r="R101" s="233"/>
      <c r="S101" s="229">
        <f t="shared" si="17"/>
        <v>41827</v>
      </c>
      <c r="T101" s="229" t="str">
        <f t="shared" si="18"/>
        <v/>
      </c>
      <c r="U101" s="229" t="str">
        <f t="shared" si="19"/>
        <v/>
      </c>
      <c r="V101" s="233"/>
    </row>
    <row r="102" spans="1:22" s="129" customFormat="1">
      <c r="A102" s="233" t="s">
        <v>5522</v>
      </c>
      <c r="B102" s="233" t="s">
        <v>5522</v>
      </c>
      <c r="C102" s="233"/>
      <c r="D102" s="233" t="s">
        <v>243</v>
      </c>
      <c r="E102" s="229">
        <v>41827</v>
      </c>
      <c r="F102" s="233"/>
      <c r="G102" s="233"/>
      <c r="H102" s="233">
        <f t="shared" si="16"/>
        <v>3</v>
      </c>
      <c r="I102" s="233"/>
      <c r="J102" s="251" t="s">
        <v>5520</v>
      </c>
      <c r="K102" s="233" t="str">
        <f t="shared" si="14"/>
        <v>MOP</v>
      </c>
      <c r="L102" s="233" t="str">
        <f t="shared" si="15"/>
        <v>MOP</v>
      </c>
      <c r="M102" s="233"/>
      <c r="N102" s="233" t="s">
        <v>192</v>
      </c>
      <c r="O102" s="233" t="s">
        <v>243</v>
      </c>
      <c r="P102" s="233"/>
      <c r="Q102" s="233"/>
      <c r="R102" s="233"/>
      <c r="S102" s="229">
        <f t="shared" si="17"/>
        <v>41827</v>
      </c>
      <c r="T102" s="229" t="str">
        <f t="shared" si="18"/>
        <v/>
      </c>
      <c r="U102" s="229" t="str">
        <f t="shared" si="19"/>
        <v/>
      </c>
      <c r="V102" s="233"/>
    </row>
    <row r="103" spans="1:22" s="129" customFormat="1">
      <c r="A103" s="233" t="s">
        <v>5523</v>
      </c>
      <c r="B103" s="233" t="s">
        <v>5523</v>
      </c>
      <c r="C103" s="233"/>
      <c r="D103" s="233" t="s">
        <v>243</v>
      </c>
      <c r="E103" s="229">
        <v>41827</v>
      </c>
      <c r="F103" s="233"/>
      <c r="G103" s="233"/>
      <c r="H103" s="233">
        <f t="shared" si="16"/>
        <v>3</v>
      </c>
      <c r="I103" s="233"/>
      <c r="J103" s="251" t="s">
        <v>5521</v>
      </c>
      <c r="K103" s="233" t="str">
        <f t="shared" si="14"/>
        <v>MRO</v>
      </c>
      <c r="L103" s="233" t="str">
        <f t="shared" si="15"/>
        <v>MRO</v>
      </c>
      <c r="M103" s="233"/>
      <c r="N103" s="233" t="s">
        <v>192</v>
      </c>
      <c r="O103" s="233" t="s">
        <v>243</v>
      </c>
      <c r="P103" s="233"/>
      <c r="Q103" s="233"/>
      <c r="R103" s="233"/>
      <c r="S103" s="229">
        <f t="shared" si="17"/>
        <v>41827</v>
      </c>
      <c r="T103" s="229" t="str">
        <f t="shared" si="18"/>
        <v/>
      </c>
      <c r="U103" s="229" t="str">
        <f t="shared" si="19"/>
        <v/>
      </c>
      <c r="V103" s="233"/>
    </row>
    <row r="104" spans="1:22" s="129" customFormat="1">
      <c r="A104" s="233" t="s">
        <v>5524</v>
      </c>
      <c r="B104" s="233" t="s">
        <v>5524</v>
      </c>
      <c r="C104" s="233"/>
      <c r="D104" s="233" t="s">
        <v>243</v>
      </c>
      <c r="E104" s="229">
        <v>41827</v>
      </c>
      <c r="F104" s="233"/>
      <c r="G104" s="233"/>
      <c r="H104" s="233">
        <f t="shared" si="16"/>
        <v>3</v>
      </c>
      <c r="I104" s="233"/>
      <c r="J104" s="251" t="s">
        <v>5525</v>
      </c>
      <c r="K104" s="233" t="str">
        <f t="shared" si="14"/>
        <v>MRU</v>
      </c>
      <c r="L104" s="233" t="str">
        <f t="shared" si="15"/>
        <v>MRU</v>
      </c>
      <c r="M104" s="233"/>
      <c r="N104" s="233" t="s">
        <v>192</v>
      </c>
      <c r="O104" s="233" t="s">
        <v>243</v>
      </c>
      <c r="P104" s="233"/>
      <c r="Q104" s="233"/>
      <c r="R104" s="233"/>
      <c r="S104" s="229">
        <f t="shared" si="17"/>
        <v>43296</v>
      </c>
      <c r="T104" s="229" t="str">
        <f t="shared" si="18"/>
        <v/>
      </c>
      <c r="U104" s="229" t="str">
        <f t="shared" si="19"/>
        <v/>
      </c>
      <c r="V104" s="233"/>
    </row>
    <row r="105" spans="1:22" s="129" customFormat="1">
      <c r="A105" s="233" t="s">
        <v>5526</v>
      </c>
      <c r="B105" s="233" t="s">
        <v>5526</v>
      </c>
      <c r="C105" s="233"/>
      <c r="D105" s="233" t="s">
        <v>243</v>
      </c>
      <c r="E105" s="229">
        <v>41827</v>
      </c>
      <c r="F105" s="233"/>
      <c r="G105" s="233"/>
      <c r="H105" s="233">
        <f t="shared" si="16"/>
        <v>3</v>
      </c>
      <c r="I105" s="233"/>
      <c r="J105" s="251" t="s">
        <v>5522</v>
      </c>
      <c r="K105" s="233" t="str">
        <f t="shared" si="14"/>
        <v>MUR</v>
      </c>
      <c r="L105" s="233" t="str">
        <f t="shared" si="15"/>
        <v>MUR</v>
      </c>
      <c r="M105" s="233"/>
      <c r="N105" s="233" t="s">
        <v>192</v>
      </c>
      <c r="O105" s="233" t="s">
        <v>243</v>
      </c>
      <c r="P105" s="233"/>
      <c r="Q105" s="233"/>
      <c r="R105" s="233"/>
      <c r="S105" s="229">
        <f t="shared" si="17"/>
        <v>41827</v>
      </c>
      <c r="T105" s="229" t="str">
        <f t="shared" si="18"/>
        <v/>
      </c>
      <c r="U105" s="229" t="str">
        <f t="shared" si="19"/>
        <v/>
      </c>
      <c r="V105" s="233"/>
    </row>
    <row r="106" spans="1:22" s="129" customFormat="1">
      <c r="A106" s="233" t="s">
        <v>5527</v>
      </c>
      <c r="B106" s="233" t="s">
        <v>5527</v>
      </c>
      <c r="C106" s="233"/>
      <c r="D106" s="233" t="s">
        <v>243</v>
      </c>
      <c r="E106" s="229">
        <v>41827</v>
      </c>
      <c r="F106" s="233"/>
      <c r="G106" s="233"/>
      <c r="H106" s="233">
        <f t="shared" si="16"/>
        <v>3</v>
      </c>
      <c r="I106" s="233"/>
      <c r="J106" s="251" t="s">
        <v>5523</v>
      </c>
      <c r="K106" s="233" t="str">
        <f t="shared" si="14"/>
        <v>MVR</v>
      </c>
      <c r="L106" s="233" t="str">
        <f t="shared" si="15"/>
        <v>MVR</v>
      </c>
      <c r="M106" s="233"/>
      <c r="N106" s="233" t="s">
        <v>192</v>
      </c>
      <c r="O106" s="233" t="s">
        <v>243</v>
      </c>
      <c r="P106" s="233"/>
      <c r="Q106" s="233"/>
      <c r="R106" s="233"/>
      <c r="S106" s="229">
        <f t="shared" si="17"/>
        <v>41827</v>
      </c>
      <c r="T106" s="229" t="str">
        <f t="shared" si="18"/>
        <v/>
      </c>
      <c r="U106" s="229" t="str">
        <f t="shared" si="19"/>
        <v/>
      </c>
      <c r="V106" s="233"/>
    </row>
    <row r="107" spans="1:22" s="129" customFormat="1">
      <c r="A107" s="233" t="s">
        <v>5528</v>
      </c>
      <c r="B107" s="233" t="s">
        <v>5528</v>
      </c>
      <c r="C107" s="233"/>
      <c r="D107" s="233" t="s">
        <v>243</v>
      </c>
      <c r="E107" s="229">
        <v>41827</v>
      </c>
      <c r="F107" s="233"/>
      <c r="G107" s="233"/>
      <c r="H107" s="233">
        <f t="shared" si="16"/>
        <v>3</v>
      </c>
      <c r="I107" s="233"/>
      <c r="J107" s="251" t="s">
        <v>5524</v>
      </c>
      <c r="K107" s="233" t="str">
        <f t="shared" si="14"/>
        <v>MWK</v>
      </c>
      <c r="L107" s="233" t="str">
        <f t="shared" si="15"/>
        <v>MWK</v>
      </c>
      <c r="M107" s="233"/>
      <c r="N107" s="233" t="s">
        <v>192</v>
      </c>
      <c r="O107" s="233" t="s">
        <v>243</v>
      </c>
      <c r="P107" s="233"/>
      <c r="Q107" s="233"/>
      <c r="R107" s="233"/>
      <c r="S107" s="229">
        <f t="shared" si="17"/>
        <v>41827</v>
      </c>
      <c r="T107" s="229" t="str">
        <f t="shared" si="18"/>
        <v/>
      </c>
      <c r="U107" s="229" t="str">
        <f t="shared" si="19"/>
        <v/>
      </c>
      <c r="V107" s="233"/>
    </row>
    <row r="108" spans="1:22" s="129" customFormat="1">
      <c r="A108" s="233" t="s">
        <v>5529</v>
      </c>
      <c r="B108" s="233" t="s">
        <v>5529</v>
      </c>
      <c r="C108" s="233"/>
      <c r="D108" s="233" t="s">
        <v>243</v>
      </c>
      <c r="E108" s="229">
        <v>41827</v>
      </c>
      <c r="F108" s="233"/>
      <c r="G108" s="233"/>
      <c r="H108" s="233">
        <f t="shared" si="16"/>
        <v>3</v>
      </c>
      <c r="I108" s="233"/>
      <c r="J108" s="251" t="s">
        <v>5526</v>
      </c>
      <c r="K108" s="233" t="str">
        <f t="shared" si="14"/>
        <v>MXN</v>
      </c>
      <c r="L108" s="233" t="str">
        <f t="shared" si="15"/>
        <v>MXN</v>
      </c>
      <c r="M108" s="233"/>
      <c r="N108" s="233" t="s">
        <v>192</v>
      </c>
      <c r="O108" s="233" t="s">
        <v>243</v>
      </c>
      <c r="P108" s="233"/>
      <c r="Q108" s="233"/>
      <c r="R108" s="233"/>
      <c r="S108" s="229">
        <f t="shared" si="17"/>
        <v>41827</v>
      </c>
      <c r="T108" s="229" t="str">
        <f t="shared" si="18"/>
        <v/>
      </c>
      <c r="U108" s="229" t="str">
        <f t="shared" si="19"/>
        <v/>
      </c>
      <c r="V108" s="233"/>
    </row>
    <row r="109" spans="1:22" s="129" customFormat="1">
      <c r="A109" s="233" t="s">
        <v>5530</v>
      </c>
      <c r="B109" s="233" t="s">
        <v>5530</v>
      </c>
      <c r="C109" s="233"/>
      <c r="D109" s="233" t="s">
        <v>243</v>
      </c>
      <c r="E109" s="229">
        <v>41827</v>
      </c>
      <c r="F109" s="233"/>
      <c r="G109" s="233"/>
      <c r="H109" s="233">
        <f t="shared" si="16"/>
        <v>3</v>
      </c>
      <c r="I109" s="233"/>
      <c r="J109" s="251" t="s">
        <v>5527</v>
      </c>
      <c r="K109" s="233" t="str">
        <f t="shared" si="14"/>
        <v>MXV</v>
      </c>
      <c r="L109" s="233" t="str">
        <f t="shared" si="15"/>
        <v>MXV</v>
      </c>
      <c r="M109" s="233"/>
      <c r="N109" s="233" t="s">
        <v>192</v>
      </c>
      <c r="O109" s="233" t="s">
        <v>243</v>
      </c>
      <c r="P109" s="233"/>
      <c r="Q109" s="233"/>
      <c r="R109" s="233"/>
      <c r="S109" s="229">
        <f t="shared" si="17"/>
        <v>41827</v>
      </c>
      <c r="T109" s="229" t="str">
        <f t="shared" si="18"/>
        <v/>
      </c>
      <c r="U109" s="229" t="str">
        <f t="shared" si="19"/>
        <v/>
      </c>
      <c r="V109" s="233"/>
    </row>
    <row r="110" spans="1:22" s="129" customFormat="1">
      <c r="A110" s="233" t="s">
        <v>5531</v>
      </c>
      <c r="B110" s="233" t="s">
        <v>5531</v>
      </c>
      <c r="C110" s="233"/>
      <c r="D110" s="233" t="s">
        <v>243</v>
      </c>
      <c r="E110" s="229">
        <v>41827</v>
      </c>
      <c r="F110" s="233"/>
      <c r="G110" s="233"/>
      <c r="H110" s="233">
        <f t="shared" si="16"/>
        <v>3</v>
      </c>
      <c r="I110" s="233"/>
      <c r="J110" s="251" t="s">
        <v>5528</v>
      </c>
      <c r="K110" s="233" t="str">
        <f t="shared" si="14"/>
        <v>MYR</v>
      </c>
      <c r="L110" s="233" t="str">
        <f t="shared" si="15"/>
        <v>MYR</v>
      </c>
      <c r="M110" s="233"/>
      <c r="N110" s="233" t="s">
        <v>192</v>
      </c>
      <c r="O110" s="233" t="s">
        <v>243</v>
      </c>
      <c r="P110" s="233"/>
      <c r="Q110" s="233"/>
      <c r="R110" s="233"/>
      <c r="S110" s="229">
        <f t="shared" si="17"/>
        <v>41827</v>
      </c>
      <c r="T110" s="229" t="str">
        <f t="shared" si="18"/>
        <v/>
      </c>
      <c r="U110" s="229" t="str">
        <f t="shared" si="19"/>
        <v/>
      </c>
      <c r="V110" s="233"/>
    </row>
    <row r="111" spans="1:22" s="129" customFormat="1">
      <c r="A111" s="233" t="s">
        <v>5532</v>
      </c>
      <c r="B111" s="233" t="s">
        <v>5532</v>
      </c>
      <c r="C111" s="233"/>
      <c r="D111" s="233" t="s">
        <v>243</v>
      </c>
      <c r="E111" s="229">
        <v>41827</v>
      </c>
      <c r="F111" s="233"/>
      <c r="G111" s="233"/>
      <c r="H111" s="233">
        <f t="shared" si="16"/>
        <v>3</v>
      </c>
      <c r="I111" s="233"/>
      <c r="J111" s="251" t="s">
        <v>5529</v>
      </c>
      <c r="K111" s="233" t="str">
        <f t="shared" si="14"/>
        <v>MZN</v>
      </c>
      <c r="L111" s="233" t="str">
        <f t="shared" si="15"/>
        <v>MZN</v>
      </c>
      <c r="M111" s="233"/>
      <c r="N111" s="233" t="s">
        <v>192</v>
      </c>
      <c r="O111" s="233" t="s">
        <v>243</v>
      </c>
      <c r="P111" s="233"/>
      <c r="Q111" s="233"/>
      <c r="R111" s="233"/>
      <c r="S111" s="229">
        <f t="shared" si="17"/>
        <v>41827</v>
      </c>
      <c r="T111" s="229" t="str">
        <f t="shared" si="18"/>
        <v/>
      </c>
      <c r="U111" s="229" t="str">
        <f t="shared" si="19"/>
        <v/>
      </c>
      <c r="V111" s="233"/>
    </row>
    <row r="112" spans="1:22" s="129" customFormat="1">
      <c r="A112" s="233" t="s">
        <v>5533</v>
      </c>
      <c r="B112" s="233" t="s">
        <v>5533</v>
      </c>
      <c r="C112" s="233"/>
      <c r="D112" s="233" t="s">
        <v>243</v>
      </c>
      <c r="E112" s="229">
        <v>41827</v>
      </c>
      <c r="F112" s="233"/>
      <c r="G112" s="233"/>
      <c r="H112" s="233">
        <f t="shared" si="16"/>
        <v>2</v>
      </c>
      <c r="I112" s="233"/>
      <c r="J112" s="251" t="s">
        <v>5530</v>
      </c>
      <c r="K112" s="233" t="str">
        <f t="shared" si="14"/>
        <v>NAD</v>
      </c>
      <c r="L112" s="233" t="str">
        <f t="shared" si="15"/>
        <v>NAD</v>
      </c>
      <c r="M112" s="233"/>
      <c r="N112" s="233" t="s">
        <v>192</v>
      </c>
      <c r="O112" s="233" t="s">
        <v>243</v>
      </c>
      <c r="P112" s="233"/>
      <c r="Q112" s="233"/>
      <c r="R112" s="233"/>
      <c r="S112" s="229">
        <f t="shared" si="17"/>
        <v>41827</v>
      </c>
      <c r="T112" s="229" t="str">
        <f t="shared" si="18"/>
        <v/>
      </c>
      <c r="U112" s="229" t="str">
        <f t="shared" si="19"/>
        <v/>
      </c>
      <c r="V112" s="233"/>
    </row>
    <row r="113" spans="1:22" s="129" customFormat="1">
      <c r="A113" s="233" t="s">
        <v>5534</v>
      </c>
      <c r="B113" s="233" t="s">
        <v>5534</v>
      </c>
      <c r="C113" s="233"/>
      <c r="D113" s="233" t="s">
        <v>243</v>
      </c>
      <c r="E113" s="229">
        <v>41827</v>
      </c>
      <c r="F113" s="233"/>
      <c r="G113" s="233"/>
      <c r="H113" s="233">
        <f t="shared" si="16"/>
        <v>3</v>
      </c>
      <c r="I113" s="233"/>
      <c r="J113" s="251" t="s">
        <v>5531</v>
      </c>
      <c r="K113" s="233" t="str">
        <f t="shared" si="14"/>
        <v>NGN</v>
      </c>
      <c r="L113" s="233" t="str">
        <f t="shared" si="15"/>
        <v>NGN</v>
      </c>
      <c r="M113" s="233"/>
      <c r="N113" s="233" t="s">
        <v>192</v>
      </c>
      <c r="O113" s="233" t="s">
        <v>243</v>
      </c>
      <c r="P113" s="233"/>
      <c r="Q113" s="233"/>
      <c r="R113" s="233"/>
      <c r="S113" s="229">
        <f t="shared" si="17"/>
        <v>41827</v>
      </c>
      <c r="T113" s="229" t="str">
        <f t="shared" si="18"/>
        <v/>
      </c>
      <c r="U113" s="229" t="str">
        <f t="shared" si="19"/>
        <v/>
      </c>
      <c r="V113" s="233"/>
    </row>
    <row r="114" spans="1:22" s="129" customFormat="1">
      <c r="A114" s="233" t="s">
        <v>5535</v>
      </c>
      <c r="B114" s="233" t="s">
        <v>5535</v>
      </c>
      <c r="C114" s="233"/>
      <c r="D114" s="233" t="s">
        <v>243</v>
      </c>
      <c r="E114" s="229">
        <v>41827</v>
      </c>
      <c r="F114" s="233"/>
      <c r="G114" s="233"/>
      <c r="H114" s="233">
        <f t="shared" si="16"/>
        <v>2</v>
      </c>
      <c r="I114" s="233"/>
      <c r="J114" s="251" t="s">
        <v>5532</v>
      </c>
      <c r="K114" s="233" t="str">
        <f t="shared" si="14"/>
        <v>NIO</v>
      </c>
      <c r="L114" s="233" t="str">
        <f t="shared" si="15"/>
        <v>NIO</v>
      </c>
      <c r="M114" s="233"/>
      <c r="N114" s="233" t="s">
        <v>192</v>
      </c>
      <c r="O114" s="233" t="s">
        <v>243</v>
      </c>
      <c r="P114" s="233"/>
      <c r="Q114" s="233"/>
      <c r="R114" s="233"/>
      <c r="S114" s="229">
        <f t="shared" si="17"/>
        <v>41827</v>
      </c>
      <c r="T114" s="229" t="str">
        <f t="shared" si="18"/>
        <v/>
      </c>
      <c r="U114" s="229" t="str">
        <f t="shared" si="19"/>
        <v/>
      </c>
      <c r="V114" s="233"/>
    </row>
    <row r="115" spans="1:22" s="129" customFormat="1">
      <c r="A115" s="233" t="s">
        <v>5536</v>
      </c>
      <c r="B115" s="233" t="s">
        <v>5536</v>
      </c>
      <c r="C115" s="233"/>
      <c r="D115" s="233" t="s">
        <v>243</v>
      </c>
      <c r="E115" s="229">
        <v>41827</v>
      </c>
      <c r="F115" s="233"/>
      <c r="G115" s="233"/>
      <c r="H115" s="233">
        <f t="shared" si="16"/>
        <v>3</v>
      </c>
      <c r="I115" s="233"/>
      <c r="J115" s="251" t="s">
        <v>5533</v>
      </c>
      <c r="K115" s="233" t="str">
        <f t="shared" si="14"/>
        <v>NOK</v>
      </c>
      <c r="L115" s="233" t="str">
        <f t="shared" si="15"/>
        <v>NOK</v>
      </c>
      <c r="M115" s="233"/>
      <c r="N115" s="233" t="s">
        <v>192</v>
      </c>
      <c r="O115" s="233" t="s">
        <v>243</v>
      </c>
      <c r="P115" s="233"/>
      <c r="Q115" s="233"/>
      <c r="R115" s="233"/>
      <c r="S115" s="229">
        <f t="shared" si="17"/>
        <v>41827</v>
      </c>
      <c r="T115" s="229" t="str">
        <f t="shared" si="18"/>
        <v/>
      </c>
      <c r="U115" s="229" t="str">
        <f t="shared" si="19"/>
        <v/>
      </c>
      <c r="V115" s="233"/>
    </row>
    <row r="116" spans="1:22" s="129" customFormat="1">
      <c r="A116" s="233" t="s">
        <v>5537</v>
      </c>
      <c r="B116" s="233" t="s">
        <v>5537</v>
      </c>
      <c r="C116" s="233"/>
      <c r="D116" s="233" t="s">
        <v>243</v>
      </c>
      <c r="E116" s="229">
        <v>41827</v>
      </c>
      <c r="F116" s="233"/>
      <c r="G116" s="233"/>
      <c r="H116" s="233">
        <f t="shared" si="16"/>
        <v>3</v>
      </c>
      <c r="I116" s="233"/>
      <c r="J116" s="251" t="s">
        <v>5534</v>
      </c>
      <c r="K116" s="233" t="str">
        <f t="shared" si="14"/>
        <v>NPR</v>
      </c>
      <c r="L116" s="233" t="str">
        <f t="shared" si="15"/>
        <v>NPR</v>
      </c>
      <c r="M116" s="233"/>
      <c r="N116" s="233" t="s">
        <v>192</v>
      </c>
      <c r="O116" s="233" t="s">
        <v>243</v>
      </c>
      <c r="P116" s="233"/>
      <c r="Q116" s="233"/>
      <c r="R116" s="233"/>
      <c r="S116" s="229">
        <f t="shared" si="17"/>
        <v>41827</v>
      </c>
      <c r="T116" s="229" t="str">
        <f t="shared" si="18"/>
        <v/>
      </c>
      <c r="U116" s="229" t="str">
        <f t="shared" si="19"/>
        <v/>
      </c>
      <c r="V116" s="233"/>
    </row>
    <row r="117" spans="1:22" s="129" customFormat="1">
      <c r="A117" s="233" t="s">
        <v>5538</v>
      </c>
      <c r="B117" s="233" t="s">
        <v>5538</v>
      </c>
      <c r="C117" s="233"/>
      <c r="D117" s="233" t="s">
        <v>243</v>
      </c>
      <c r="E117" s="229">
        <v>41827</v>
      </c>
      <c r="F117" s="233"/>
      <c r="G117" s="233"/>
      <c r="H117" s="233">
        <f t="shared" si="16"/>
        <v>3</v>
      </c>
      <c r="I117" s="233"/>
      <c r="J117" s="251" t="s">
        <v>5535</v>
      </c>
      <c r="K117" s="233" t="str">
        <f t="shared" si="14"/>
        <v>NZD</v>
      </c>
      <c r="L117" s="233" t="str">
        <f t="shared" si="15"/>
        <v>NZD</v>
      </c>
      <c r="M117" s="233"/>
      <c r="N117" s="233" t="s">
        <v>192</v>
      </c>
      <c r="O117" s="233" t="s">
        <v>243</v>
      </c>
      <c r="P117" s="233"/>
      <c r="Q117" s="233"/>
      <c r="R117" s="233"/>
      <c r="S117" s="229">
        <f t="shared" si="17"/>
        <v>41827</v>
      </c>
      <c r="T117" s="229" t="str">
        <f t="shared" si="18"/>
        <v/>
      </c>
      <c r="U117" s="229" t="str">
        <f t="shared" si="19"/>
        <v/>
      </c>
      <c r="V117" s="233"/>
    </row>
    <row r="118" spans="1:22" s="129" customFormat="1">
      <c r="A118" s="233" t="s">
        <v>5539</v>
      </c>
      <c r="B118" s="233" t="s">
        <v>5539</v>
      </c>
      <c r="C118" s="233"/>
      <c r="D118" s="233" t="s">
        <v>243</v>
      </c>
      <c r="E118" s="229">
        <v>41827</v>
      </c>
      <c r="F118" s="233"/>
      <c r="G118" s="233"/>
      <c r="H118" s="233">
        <f t="shared" si="16"/>
        <v>3</v>
      </c>
      <c r="I118" s="233"/>
      <c r="J118" s="251" t="s">
        <v>5536</v>
      </c>
      <c r="K118" s="233" t="str">
        <f t="shared" si="14"/>
        <v>OMR</v>
      </c>
      <c r="L118" s="233" t="str">
        <f t="shared" si="15"/>
        <v>OMR</v>
      </c>
      <c r="M118" s="233"/>
      <c r="N118" s="233" t="s">
        <v>192</v>
      </c>
      <c r="O118" s="233" t="s">
        <v>243</v>
      </c>
      <c r="P118" s="233"/>
      <c r="Q118" s="233"/>
      <c r="R118" s="233"/>
      <c r="S118" s="229">
        <f t="shared" si="17"/>
        <v>41827</v>
      </c>
      <c r="T118" s="229" t="str">
        <f t="shared" si="18"/>
        <v/>
      </c>
      <c r="U118" s="229" t="str">
        <f t="shared" si="19"/>
        <v/>
      </c>
      <c r="V118" s="233"/>
    </row>
    <row r="119" spans="1:22" s="129" customFormat="1">
      <c r="A119" s="233" t="s">
        <v>5540</v>
      </c>
      <c r="B119" s="233" t="s">
        <v>5540</v>
      </c>
      <c r="C119" s="233"/>
      <c r="D119" s="233" t="s">
        <v>243</v>
      </c>
      <c r="E119" s="229">
        <v>41827</v>
      </c>
      <c r="F119" s="233"/>
      <c r="G119" s="233"/>
      <c r="H119" s="233">
        <f t="shared" si="16"/>
        <v>3</v>
      </c>
      <c r="I119" s="233"/>
      <c r="J119" s="251" t="s">
        <v>5537</v>
      </c>
      <c r="K119" s="233" t="str">
        <f t="shared" si="14"/>
        <v>PAB</v>
      </c>
      <c r="L119" s="233" t="str">
        <f t="shared" si="15"/>
        <v>PAB</v>
      </c>
      <c r="M119" s="233"/>
      <c r="N119" s="233" t="s">
        <v>192</v>
      </c>
      <c r="O119" s="233" t="s">
        <v>243</v>
      </c>
      <c r="P119" s="233"/>
      <c r="Q119" s="233"/>
      <c r="R119" s="233"/>
      <c r="S119" s="229">
        <f t="shared" si="17"/>
        <v>41827</v>
      </c>
      <c r="T119" s="229" t="str">
        <f t="shared" si="18"/>
        <v/>
      </c>
      <c r="U119" s="229" t="str">
        <f t="shared" si="19"/>
        <v/>
      </c>
      <c r="V119" s="233"/>
    </row>
    <row r="120" spans="1:22" s="129" customFormat="1">
      <c r="A120" s="233" t="s">
        <v>5541</v>
      </c>
      <c r="B120" s="233" t="s">
        <v>5541</v>
      </c>
      <c r="C120" s="233"/>
      <c r="D120" s="233" t="s">
        <v>243</v>
      </c>
      <c r="E120" s="229">
        <v>41827</v>
      </c>
      <c r="F120" s="233"/>
      <c r="G120" s="233"/>
      <c r="H120" s="233">
        <f t="shared" si="16"/>
        <v>3</v>
      </c>
      <c r="I120" s="233"/>
      <c r="J120" s="251" t="s">
        <v>5538</v>
      </c>
      <c r="K120" s="233" t="str">
        <f t="shared" si="14"/>
        <v>PEN</v>
      </c>
      <c r="L120" s="233" t="str">
        <f t="shared" si="15"/>
        <v>PEN</v>
      </c>
      <c r="M120" s="233"/>
      <c r="N120" s="233" t="s">
        <v>192</v>
      </c>
      <c r="O120" s="233" t="s">
        <v>243</v>
      </c>
      <c r="P120" s="233"/>
      <c r="Q120" s="233"/>
      <c r="R120" s="233"/>
      <c r="S120" s="229">
        <f t="shared" si="17"/>
        <v>41827</v>
      </c>
      <c r="T120" s="229" t="str">
        <f t="shared" si="18"/>
        <v/>
      </c>
      <c r="U120" s="229" t="str">
        <f t="shared" si="19"/>
        <v/>
      </c>
      <c r="V120" s="233"/>
    </row>
    <row r="121" spans="1:22" s="129" customFormat="1">
      <c r="A121" s="233" t="s">
        <v>5542</v>
      </c>
      <c r="B121" s="233" t="s">
        <v>5542</v>
      </c>
      <c r="C121" s="233"/>
      <c r="D121" s="233" t="s">
        <v>243</v>
      </c>
      <c r="E121" s="229">
        <v>41827</v>
      </c>
      <c r="F121" s="233"/>
      <c r="G121" s="233"/>
      <c r="H121" s="233">
        <f t="shared" si="16"/>
        <v>2</v>
      </c>
      <c r="I121" s="233"/>
      <c r="J121" s="251" t="s">
        <v>5539</v>
      </c>
      <c r="K121" s="233" t="str">
        <f t="shared" si="14"/>
        <v>PGK</v>
      </c>
      <c r="L121" s="233" t="str">
        <f t="shared" si="15"/>
        <v>PGK</v>
      </c>
      <c r="M121" s="233"/>
      <c r="N121" s="233" t="s">
        <v>192</v>
      </c>
      <c r="O121" s="233" t="s">
        <v>243</v>
      </c>
      <c r="P121" s="233"/>
      <c r="Q121" s="233"/>
      <c r="R121" s="233"/>
      <c r="S121" s="229">
        <f t="shared" si="17"/>
        <v>41827</v>
      </c>
      <c r="T121" s="229" t="str">
        <f t="shared" si="18"/>
        <v/>
      </c>
      <c r="U121" s="229" t="str">
        <f t="shared" si="19"/>
        <v/>
      </c>
      <c r="V121" s="233"/>
    </row>
    <row r="122" spans="1:22" s="129" customFormat="1">
      <c r="A122" s="233" t="s">
        <v>5543</v>
      </c>
      <c r="B122" s="233" t="s">
        <v>5543</v>
      </c>
      <c r="C122" s="233"/>
      <c r="D122" s="233" t="s">
        <v>243</v>
      </c>
      <c r="E122" s="229">
        <v>41827</v>
      </c>
      <c r="F122" s="233"/>
      <c r="G122" s="233"/>
      <c r="H122" s="233">
        <f t="shared" si="16"/>
        <v>3</v>
      </c>
      <c r="I122" s="233"/>
      <c r="J122" s="251" t="s">
        <v>5540</v>
      </c>
      <c r="K122" s="233" t="str">
        <f t="shared" si="14"/>
        <v>PHP</v>
      </c>
      <c r="L122" s="233" t="str">
        <f t="shared" si="15"/>
        <v>PHP</v>
      </c>
      <c r="M122" s="233"/>
      <c r="N122" s="233" t="s">
        <v>192</v>
      </c>
      <c r="O122" s="233" t="s">
        <v>243</v>
      </c>
      <c r="P122" s="233"/>
      <c r="Q122" s="233"/>
      <c r="R122" s="233"/>
      <c r="S122" s="229">
        <f t="shared" si="17"/>
        <v>41827</v>
      </c>
      <c r="T122" s="229" t="str">
        <f t="shared" si="18"/>
        <v/>
      </c>
      <c r="U122" s="229" t="str">
        <f t="shared" si="19"/>
        <v/>
      </c>
      <c r="V122" s="233"/>
    </row>
    <row r="123" spans="1:22" s="129" customFormat="1">
      <c r="A123" s="233" t="s">
        <v>5544</v>
      </c>
      <c r="B123" s="233" t="s">
        <v>5544</v>
      </c>
      <c r="C123" s="233"/>
      <c r="D123" s="233" t="s">
        <v>243</v>
      </c>
      <c r="E123" s="229">
        <v>41827</v>
      </c>
      <c r="F123" s="233"/>
      <c r="G123" s="233"/>
      <c r="H123" s="233">
        <f t="shared" si="16"/>
        <v>3</v>
      </c>
      <c r="I123" s="233"/>
      <c r="J123" s="251" t="s">
        <v>5541</v>
      </c>
      <c r="K123" s="233" t="str">
        <f t="shared" si="14"/>
        <v>PKR</v>
      </c>
      <c r="L123" s="233" t="str">
        <f t="shared" si="15"/>
        <v>PKR</v>
      </c>
      <c r="M123" s="233"/>
      <c r="N123" s="233" t="s">
        <v>192</v>
      </c>
      <c r="O123" s="233" t="s">
        <v>243</v>
      </c>
      <c r="P123" s="233"/>
      <c r="Q123" s="233"/>
      <c r="R123" s="233"/>
      <c r="S123" s="229">
        <f t="shared" si="17"/>
        <v>41827</v>
      </c>
      <c r="T123" s="229" t="str">
        <f t="shared" si="18"/>
        <v/>
      </c>
      <c r="U123" s="229" t="str">
        <f t="shared" si="19"/>
        <v/>
      </c>
      <c r="V123" s="233"/>
    </row>
    <row r="124" spans="1:22" s="129" customFormat="1">
      <c r="A124" s="233" t="s">
        <v>5545</v>
      </c>
      <c r="B124" s="233" t="s">
        <v>5545</v>
      </c>
      <c r="C124" s="233"/>
      <c r="D124" s="233" t="s">
        <v>243</v>
      </c>
      <c r="E124" s="229">
        <v>41827</v>
      </c>
      <c r="F124" s="233"/>
      <c r="G124" s="233"/>
      <c r="H124" s="233">
        <f t="shared" si="16"/>
        <v>3</v>
      </c>
      <c r="I124" s="233"/>
      <c r="J124" s="251" t="s">
        <v>5542</v>
      </c>
      <c r="K124" s="233" t="str">
        <f t="shared" si="14"/>
        <v>PLN</v>
      </c>
      <c r="L124" s="233" t="str">
        <f t="shared" si="15"/>
        <v>PLN</v>
      </c>
      <c r="M124" s="233"/>
      <c r="N124" s="233" t="s">
        <v>192</v>
      </c>
      <c r="O124" s="233" t="s">
        <v>243</v>
      </c>
      <c r="P124" s="233"/>
      <c r="Q124" s="233"/>
      <c r="R124" s="233"/>
      <c r="S124" s="229">
        <f t="shared" si="17"/>
        <v>41827</v>
      </c>
      <c r="T124" s="229" t="str">
        <f t="shared" si="18"/>
        <v/>
      </c>
      <c r="U124" s="229" t="str">
        <f t="shared" si="19"/>
        <v/>
      </c>
      <c r="V124" s="233"/>
    </row>
    <row r="125" spans="1:22" s="129" customFormat="1">
      <c r="A125" s="233" t="s">
        <v>5546</v>
      </c>
      <c r="B125" s="233" t="s">
        <v>5546</v>
      </c>
      <c r="C125" s="233"/>
      <c r="D125" s="233" t="s">
        <v>243</v>
      </c>
      <c r="E125" s="229">
        <v>41827</v>
      </c>
      <c r="F125" s="233"/>
      <c r="G125" s="233"/>
      <c r="H125" s="233">
        <f t="shared" si="16"/>
        <v>3</v>
      </c>
      <c r="I125" s="233"/>
      <c r="J125" s="251" t="s">
        <v>5543</v>
      </c>
      <c r="K125" s="233" t="str">
        <f t="shared" si="14"/>
        <v>PYG</v>
      </c>
      <c r="L125" s="233" t="str">
        <f t="shared" si="15"/>
        <v>PYG</v>
      </c>
      <c r="M125" s="233"/>
      <c r="N125" s="233" t="s">
        <v>192</v>
      </c>
      <c r="O125" s="233" t="s">
        <v>243</v>
      </c>
      <c r="P125" s="233"/>
      <c r="Q125" s="233"/>
      <c r="R125" s="233"/>
      <c r="S125" s="229">
        <f t="shared" si="17"/>
        <v>41827</v>
      </c>
      <c r="T125" s="229" t="str">
        <f t="shared" si="18"/>
        <v/>
      </c>
      <c r="U125" s="229" t="str">
        <f t="shared" si="19"/>
        <v/>
      </c>
      <c r="V125" s="233"/>
    </row>
    <row r="126" spans="1:22" s="129" customFormat="1">
      <c r="A126" s="233" t="s">
        <v>5547</v>
      </c>
      <c r="B126" s="233" t="s">
        <v>5547</v>
      </c>
      <c r="C126" s="233"/>
      <c r="D126" s="233" t="s">
        <v>243</v>
      </c>
      <c r="E126" s="229">
        <v>41827</v>
      </c>
      <c r="F126" s="233"/>
      <c r="G126" s="233"/>
      <c r="H126" s="233">
        <f t="shared" si="16"/>
        <v>3</v>
      </c>
      <c r="I126" s="233"/>
      <c r="J126" s="251" t="s">
        <v>5544</v>
      </c>
      <c r="K126" s="233" t="str">
        <f t="shared" si="14"/>
        <v>QAR</v>
      </c>
      <c r="L126" s="233" t="str">
        <f t="shared" si="15"/>
        <v>QAR</v>
      </c>
      <c r="M126" s="233"/>
      <c r="N126" s="233" t="s">
        <v>192</v>
      </c>
      <c r="O126" s="233" t="s">
        <v>243</v>
      </c>
      <c r="P126" s="233"/>
      <c r="Q126" s="233"/>
      <c r="R126" s="233"/>
      <c r="S126" s="229">
        <f t="shared" si="17"/>
        <v>41827</v>
      </c>
      <c r="T126" s="229" t="str">
        <f t="shared" si="18"/>
        <v/>
      </c>
      <c r="U126" s="229" t="str">
        <f t="shared" si="19"/>
        <v/>
      </c>
      <c r="V126" s="233"/>
    </row>
    <row r="127" spans="1:22" s="129" customFormat="1">
      <c r="A127" s="233" t="s">
        <v>5548</v>
      </c>
      <c r="B127" s="233" t="s">
        <v>5548</v>
      </c>
      <c r="C127" s="233"/>
      <c r="D127" s="233" t="s">
        <v>243</v>
      </c>
      <c r="E127" s="229">
        <v>41827</v>
      </c>
      <c r="F127" s="233"/>
      <c r="G127" s="233"/>
      <c r="H127" s="233">
        <f t="shared" si="16"/>
        <v>3</v>
      </c>
      <c r="I127" s="233"/>
      <c r="J127" s="251" t="s">
        <v>5545</v>
      </c>
      <c r="K127" s="233" t="str">
        <f t="shared" si="14"/>
        <v>RON</v>
      </c>
      <c r="L127" s="233" t="str">
        <f t="shared" si="15"/>
        <v>RON</v>
      </c>
      <c r="M127" s="233"/>
      <c r="N127" s="233" t="s">
        <v>192</v>
      </c>
      <c r="O127" s="233" t="s">
        <v>243</v>
      </c>
      <c r="P127" s="233"/>
      <c r="Q127" s="233"/>
      <c r="R127" s="233"/>
      <c r="S127" s="229">
        <f t="shared" si="17"/>
        <v>41827</v>
      </c>
      <c r="T127" s="229" t="str">
        <f t="shared" si="18"/>
        <v/>
      </c>
      <c r="U127" s="229" t="str">
        <f t="shared" si="19"/>
        <v/>
      </c>
      <c r="V127" s="233"/>
    </row>
    <row r="128" spans="1:22" s="129" customFormat="1">
      <c r="A128" s="233" t="s">
        <v>5549</v>
      </c>
      <c r="B128" s="233" t="s">
        <v>5549</v>
      </c>
      <c r="C128" s="233"/>
      <c r="D128" s="233" t="s">
        <v>243</v>
      </c>
      <c r="E128" s="229">
        <v>41827</v>
      </c>
      <c r="F128" s="233"/>
      <c r="G128" s="233"/>
      <c r="H128" s="233">
        <f t="shared" si="16"/>
        <v>3</v>
      </c>
      <c r="I128" s="233"/>
      <c r="J128" s="251" t="s">
        <v>5546</v>
      </c>
      <c r="K128" s="233" t="str">
        <f t="shared" si="14"/>
        <v>RSD</v>
      </c>
      <c r="L128" s="233" t="str">
        <f t="shared" si="15"/>
        <v>RSD</v>
      </c>
      <c r="M128" s="233"/>
      <c r="N128" s="233" t="s">
        <v>192</v>
      </c>
      <c r="O128" s="233" t="s">
        <v>243</v>
      </c>
      <c r="P128" s="233"/>
      <c r="Q128" s="233"/>
      <c r="R128" s="233"/>
      <c r="S128" s="229">
        <f t="shared" si="17"/>
        <v>41827</v>
      </c>
      <c r="T128" s="229" t="str">
        <f t="shared" si="18"/>
        <v/>
      </c>
      <c r="U128" s="229" t="str">
        <f t="shared" si="19"/>
        <v/>
      </c>
      <c r="V128" s="233"/>
    </row>
    <row r="129" spans="1:22" s="129" customFormat="1">
      <c r="A129" s="233" t="s">
        <v>5550</v>
      </c>
      <c r="B129" s="233" t="s">
        <v>5550</v>
      </c>
      <c r="C129" s="233"/>
      <c r="D129" s="233" t="s">
        <v>243</v>
      </c>
      <c r="E129" s="229">
        <v>41827</v>
      </c>
      <c r="F129" s="233"/>
      <c r="G129" s="233"/>
      <c r="H129" s="233">
        <f t="shared" si="16"/>
        <v>3</v>
      </c>
      <c r="I129" s="233"/>
      <c r="J129" s="251" t="s">
        <v>5547</v>
      </c>
      <c r="K129" s="233" t="str">
        <f t="shared" si="14"/>
        <v>RUB</v>
      </c>
      <c r="L129" s="233" t="str">
        <f t="shared" si="15"/>
        <v>RUB</v>
      </c>
      <c r="M129" s="233"/>
      <c r="N129" s="233" t="s">
        <v>192</v>
      </c>
      <c r="O129" s="233" t="s">
        <v>243</v>
      </c>
      <c r="P129" s="233"/>
      <c r="Q129" s="233"/>
      <c r="R129" s="233"/>
      <c r="S129" s="229">
        <f t="shared" si="17"/>
        <v>41827</v>
      </c>
      <c r="T129" s="229" t="str">
        <f t="shared" si="18"/>
        <v/>
      </c>
      <c r="U129" s="229" t="str">
        <f t="shared" si="19"/>
        <v/>
      </c>
      <c r="V129" s="233"/>
    </row>
    <row r="130" spans="1:22" s="129" customFormat="1">
      <c r="A130" s="233" t="s">
        <v>5551</v>
      </c>
      <c r="B130" s="233" t="s">
        <v>5551</v>
      </c>
      <c r="C130" s="233"/>
      <c r="D130" s="233" t="s">
        <v>243</v>
      </c>
      <c r="E130" s="229">
        <v>41827</v>
      </c>
      <c r="F130" s="233"/>
      <c r="G130" s="233"/>
      <c r="H130" s="233">
        <f t="shared" ref="H130:H161" si="20">COUNTIF(J:J,A130)</f>
        <v>3</v>
      </c>
      <c r="I130" s="233"/>
      <c r="J130" s="251" t="s">
        <v>5548</v>
      </c>
      <c r="K130" s="233" t="str">
        <f t="shared" si="14"/>
        <v>RWF</v>
      </c>
      <c r="L130" s="233" t="str">
        <f t="shared" si="15"/>
        <v>RWF</v>
      </c>
      <c r="M130" s="233"/>
      <c r="N130" s="233" t="s">
        <v>192</v>
      </c>
      <c r="O130" s="233" t="s">
        <v>243</v>
      </c>
      <c r="P130" s="233"/>
      <c r="Q130" s="233"/>
      <c r="R130" s="233"/>
      <c r="S130" s="229">
        <f t="shared" si="17"/>
        <v>41827</v>
      </c>
      <c r="T130" s="229" t="str">
        <f t="shared" si="18"/>
        <v/>
      </c>
      <c r="U130" s="229" t="str">
        <f t="shared" si="19"/>
        <v/>
      </c>
      <c r="V130" s="233"/>
    </row>
    <row r="131" spans="1:22" s="129" customFormat="1">
      <c r="A131" s="233" t="s">
        <v>5552</v>
      </c>
      <c r="B131" s="233" t="s">
        <v>5552</v>
      </c>
      <c r="C131" s="233"/>
      <c r="D131" s="233" t="s">
        <v>243</v>
      </c>
      <c r="E131" s="229">
        <v>41827</v>
      </c>
      <c r="F131" s="233"/>
      <c r="G131" s="233"/>
      <c r="H131" s="233">
        <f t="shared" si="20"/>
        <v>3</v>
      </c>
      <c r="I131" s="233"/>
      <c r="J131" s="251" t="s">
        <v>5549</v>
      </c>
      <c r="K131" s="233" t="str">
        <f t="shared" si="14"/>
        <v>SAR</v>
      </c>
      <c r="L131" s="233" t="str">
        <f t="shared" si="15"/>
        <v>SAR</v>
      </c>
      <c r="M131" s="233"/>
      <c r="N131" s="233" t="s">
        <v>192</v>
      </c>
      <c r="O131" s="233" t="s">
        <v>243</v>
      </c>
      <c r="P131" s="233"/>
      <c r="Q131" s="233"/>
      <c r="R131" s="233"/>
      <c r="S131" s="229">
        <f t="shared" ref="S131:S162" si="21">VLOOKUP(J131,A:G,5,FALSE)</f>
        <v>41827</v>
      </c>
      <c r="T131" s="229" t="str">
        <f t="shared" ref="T131:T162" si="22">IF(VLOOKUP(J131,A:G,6,FALSE)=0,"",VLOOKUP(J131,A:G,6,FALSE))</f>
        <v/>
      </c>
      <c r="U131" s="229" t="str">
        <f t="shared" ref="U131:U162" si="23">IF(VLOOKUP(J131,A:G,7,FALSE)=0,"",VLOOKUP(J131,A:G,7,FALSE))</f>
        <v/>
      </c>
      <c r="V131" s="233"/>
    </row>
    <row r="132" spans="1:22" s="129" customFormat="1">
      <c r="A132" s="233" t="s">
        <v>5553</v>
      </c>
      <c r="B132" s="233" t="s">
        <v>5553</v>
      </c>
      <c r="C132" s="233"/>
      <c r="D132" s="233" t="s">
        <v>243</v>
      </c>
      <c r="E132" s="229">
        <v>41827</v>
      </c>
      <c r="F132" s="233"/>
      <c r="G132" s="233"/>
      <c r="H132" s="233">
        <f t="shared" si="20"/>
        <v>2</v>
      </c>
      <c r="I132" s="233"/>
      <c r="J132" s="251" t="s">
        <v>5550</v>
      </c>
      <c r="K132" s="233" t="str">
        <f t="shared" si="14"/>
        <v>SBD</v>
      </c>
      <c r="L132" s="233" t="str">
        <f t="shared" si="15"/>
        <v>SBD</v>
      </c>
      <c r="M132" s="233"/>
      <c r="N132" s="233" t="s">
        <v>192</v>
      </c>
      <c r="O132" s="233" t="s">
        <v>243</v>
      </c>
      <c r="P132" s="233"/>
      <c r="Q132" s="233"/>
      <c r="R132" s="233"/>
      <c r="S132" s="229">
        <f t="shared" si="21"/>
        <v>41827</v>
      </c>
      <c r="T132" s="229" t="str">
        <f t="shared" si="22"/>
        <v/>
      </c>
      <c r="U132" s="229" t="str">
        <f t="shared" si="23"/>
        <v/>
      </c>
      <c r="V132" s="233"/>
    </row>
    <row r="133" spans="1:22" s="129" customFormat="1">
      <c r="A133" s="233" t="s">
        <v>5554</v>
      </c>
      <c r="B133" s="233" t="s">
        <v>5554</v>
      </c>
      <c r="C133" s="233"/>
      <c r="D133" s="233" t="s">
        <v>243</v>
      </c>
      <c r="E133" s="229">
        <v>41827</v>
      </c>
      <c r="F133" s="233"/>
      <c r="G133" s="233"/>
      <c r="H133" s="233">
        <f t="shared" si="20"/>
        <v>3</v>
      </c>
      <c r="I133" s="233"/>
      <c r="J133" s="251" t="s">
        <v>5551</v>
      </c>
      <c r="K133" s="233" t="str">
        <f t="shared" si="14"/>
        <v>SCR</v>
      </c>
      <c r="L133" s="233" t="str">
        <f t="shared" si="15"/>
        <v>SCR</v>
      </c>
      <c r="M133" s="233"/>
      <c r="N133" s="233" t="s">
        <v>192</v>
      </c>
      <c r="O133" s="233" t="s">
        <v>243</v>
      </c>
      <c r="P133" s="233"/>
      <c r="Q133" s="233"/>
      <c r="R133" s="233"/>
      <c r="S133" s="229">
        <f t="shared" si="21"/>
        <v>41827</v>
      </c>
      <c r="T133" s="229" t="str">
        <f t="shared" si="22"/>
        <v/>
      </c>
      <c r="U133" s="229" t="str">
        <f t="shared" si="23"/>
        <v/>
      </c>
      <c r="V133" s="233"/>
    </row>
    <row r="134" spans="1:22" s="129" customFormat="1">
      <c r="A134" s="233" t="s">
        <v>5555</v>
      </c>
      <c r="B134" s="233" t="s">
        <v>5555</v>
      </c>
      <c r="C134" s="233"/>
      <c r="D134" s="233" t="s">
        <v>243</v>
      </c>
      <c r="E134" s="229">
        <v>41827</v>
      </c>
      <c r="F134" s="233"/>
      <c r="G134" s="233"/>
      <c r="H134" s="233">
        <f t="shared" si="20"/>
        <v>3</v>
      </c>
      <c r="I134" s="233"/>
      <c r="J134" s="251" t="s">
        <v>5552</v>
      </c>
      <c r="K134" s="233" t="str">
        <f t="shared" ref="K134:K195" si="24">VLOOKUP(J134,$A$2:$B$200,2,0)</f>
        <v>SDG</v>
      </c>
      <c r="L134" s="233" t="str">
        <f t="shared" ref="L134:L195" si="25">J134</f>
        <v>SDG</v>
      </c>
      <c r="M134" s="233"/>
      <c r="N134" s="233" t="s">
        <v>192</v>
      </c>
      <c r="O134" s="233" t="s">
        <v>243</v>
      </c>
      <c r="P134" s="233"/>
      <c r="Q134" s="233"/>
      <c r="R134" s="233"/>
      <c r="S134" s="229">
        <f t="shared" si="21"/>
        <v>41827</v>
      </c>
      <c r="T134" s="229" t="str">
        <f t="shared" si="22"/>
        <v/>
      </c>
      <c r="U134" s="229" t="str">
        <f t="shared" si="23"/>
        <v/>
      </c>
      <c r="V134" s="233"/>
    </row>
    <row r="135" spans="1:22" s="129" customFormat="1">
      <c r="A135" s="233" t="s">
        <v>5556</v>
      </c>
      <c r="B135" s="233" t="s">
        <v>5556</v>
      </c>
      <c r="C135" s="233"/>
      <c r="D135" s="233" t="s">
        <v>243</v>
      </c>
      <c r="E135" s="229">
        <v>41827</v>
      </c>
      <c r="F135" s="229">
        <v>44757</v>
      </c>
      <c r="G135" s="233"/>
      <c r="H135" s="233">
        <f t="shared" si="20"/>
        <v>3</v>
      </c>
      <c r="I135" s="233"/>
      <c r="J135" s="251" t="s">
        <v>5553</v>
      </c>
      <c r="K135" s="233" t="str">
        <f t="shared" si="24"/>
        <v>SEK</v>
      </c>
      <c r="L135" s="233" t="str">
        <f t="shared" si="25"/>
        <v>SEK</v>
      </c>
      <c r="M135" s="233"/>
      <c r="N135" s="233" t="s">
        <v>192</v>
      </c>
      <c r="O135" s="233" t="s">
        <v>243</v>
      </c>
      <c r="P135" s="233"/>
      <c r="Q135" s="233"/>
      <c r="R135" s="233"/>
      <c r="S135" s="229">
        <f t="shared" si="21"/>
        <v>41827</v>
      </c>
      <c r="T135" s="229" t="str">
        <f t="shared" si="22"/>
        <v/>
      </c>
      <c r="U135" s="229" t="str">
        <f t="shared" si="23"/>
        <v/>
      </c>
      <c r="V135" s="233"/>
    </row>
    <row r="136" spans="1:22" s="129" customFormat="1">
      <c r="A136" s="233" t="s">
        <v>5557</v>
      </c>
      <c r="B136" s="233" t="s">
        <v>5557</v>
      </c>
      <c r="C136" s="233"/>
      <c r="D136" s="233" t="s">
        <v>243</v>
      </c>
      <c r="E136" s="229">
        <v>41827</v>
      </c>
      <c r="F136" s="233"/>
      <c r="G136" s="233"/>
      <c r="H136" s="233">
        <f t="shared" si="20"/>
        <v>3</v>
      </c>
      <c r="I136" s="233"/>
      <c r="J136" s="251" t="s">
        <v>5554</v>
      </c>
      <c r="K136" s="233" t="str">
        <f t="shared" si="24"/>
        <v>SGD</v>
      </c>
      <c r="L136" s="233" t="str">
        <f t="shared" si="25"/>
        <v>SGD</v>
      </c>
      <c r="M136" s="233"/>
      <c r="N136" s="233" t="s">
        <v>192</v>
      </c>
      <c r="O136" s="233" t="s">
        <v>243</v>
      </c>
      <c r="P136" s="233"/>
      <c r="Q136" s="233"/>
      <c r="R136" s="233"/>
      <c r="S136" s="229">
        <f t="shared" si="21"/>
        <v>41827</v>
      </c>
      <c r="T136" s="229" t="str">
        <f t="shared" si="22"/>
        <v/>
      </c>
      <c r="U136" s="229" t="str">
        <f t="shared" si="23"/>
        <v/>
      </c>
      <c r="V136" s="233"/>
    </row>
    <row r="137" spans="1:22" s="129" customFormat="1">
      <c r="A137" s="233" t="s">
        <v>5558</v>
      </c>
      <c r="B137" s="233" t="s">
        <v>5558</v>
      </c>
      <c r="C137" s="233"/>
      <c r="D137" s="233" t="s">
        <v>243</v>
      </c>
      <c r="E137" s="229">
        <v>41827</v>
      </c>
      <c r="F137" s="233"/>
      <c r="G137" s="233"/>
      <c r="H137" s="233">
        <f t="shared" si="20"/>
        <v>3</v>
      </c>
      <c r="I137" s="233"/>
      <c r="J137" s="251" t="s">
        <v>5555</v>
      </c>
      <c r="K137" s="233" t="str">
        <f t="shared" si="24"/>
        <v>SHP</v>
      </c>
      <c r="L137" s="233" t="str">
        <f t="shared" si="25"/>
        <v>SHP</v>
      </c>
      <c r="M137" s="233"/>
      <c r="N137" s="233" t="s">
        <v>192</v>
      </c>
      <c r="O137" s="233" t="s">
        <v>243</v>
      </c>
      <c r="P137" s="233"/>
      <c r="Q137" s="233"/>
      <c r="R137" s="233"/>
      <c r="S137" s="229">
        <f t="shared" si="21"/>
        <v>41827</v>
      </c>
      <c r="T137" s="229" t="str">
        <f t="shared" si="22"/>
        <v/>
      </c>
      <c r="U137" s="229" t="str">
        <f t="shared" si="23"/>
        <v/>
      </c>
      <c r="V137" s="233"/>
    </row>
    <row r="138" spans="1:22" s="129" customFormat="1">
      <c r="A138" s="233" t="s">
        <v>5559</v>
      </c>
      <c r="B138" s="233" t="s">
        <v>5559</v>
      </c>
      <c r="C138" s="233"/>
      <c r="D138" s="233" t="s">
        <v>243</v>
      </c>
      <c r="E138" s="229">
        <v>41827</v>
      </c>
      <c r="F138" s="233"/>
      <c r="G138" s="233"/>
      <c r="H138" s="233">
        <f t="shared" si="20"/>
        <v>3</v>
      </c>
      <c r="I138" s="233"/>
      <c r="J138" s="251" t="s">
        <v>5556</v>
      </c>
      <c r="K138" s="233" t="str">
        <f t="shared" si="24"/>
        <v>SLL</v>
      </c>
      <c r="L138" s="233" t="str">
        <f t="shared" si="25"/>
        <v>SLL</v>
      </c>
      <c r="M138" s="233"/>
      <c r="N138" s="233" t="s">
        <v>192</v>
      </c>
      <c r="O138" s="233" t="s">
        <v>243</v>
      </c>
      <c r="P138" s="233"/>
      <c r="Q138" s="233"/>
      <c r="R138" s="233"/>
      <c r="S138" s="229">
        <f t="shared" si="21"/>
        <v>41827</v>
      </c>
      <c r="T138" s="229">
        <f t="shared" si="22"/>
        <v>44757</v>
      </c>
      <c r="U138" s="229" t="str">
        <f t="shared" si="23"/>
        <v/>
      </c>
      <c r="V138" s="233"/>
    </row>
    <row r="139" spans="1:22" s="129" customFormat="1">
      <c r="A139" s="233" t="s">
        <v>5560</v>
      </c>
      <c r="B139" s="233" t="s">
        <v>5560</v>
      </c>
      <c r="C139" s="233"/>
      <c r="D139" s="233" t="s">
        <v>243</v>
      </c>
      <c r="E139" s="229">
        <v>41827</v>
      </c>
      <c r="F139" s="233"/>
      <c r="G139" s="233"/>
      <c r="H139" s="233">
        <f t="shared" si="20"/>
        <v>3</v>
      </c>
      <c r="I139" s="233"/>
      <c r="J139" s="251" t="s">
        <v>5561</v>
      </c>
      <c r="K139" s="233" t="str">
        <f t="shared" si="24"/>
        <v>SLE</v>
      </c>
      <c r="L139" s="233" t="str">
        <f t="shared" si="25"/>
        <v>SLE</v>
      </c>
      <c r="M139" s="233"/>
      <c r="N139" s="233" t="s">
        <v>192</v>
      </c>
      <c r="O139" s="233" t="s">
        <v>243</v>
      </c>
      <c r="P139" s="233"/>
      <c r="Q139" s="233"/>
      <c r="R139" s="233"/>
      <c r="S139" s="229">
        <f t="shared" si="21"/>
        <v>44757</v>
      </c>
      <c r="T139" s="229" t="str">
        <f t="shared" si="22"/>
        <v/>
      </c>
      <c r="U139" s="229" t="str">
        <f t="shared" si="23"/>
        <v/>
      </c>
      <c r="V139" s="233"/>
    </row>
    <row r="140" spans="1:22" s="129" customFormat="1">
      <c r="A140" s="233" t="s">
        <v>5562</v>
      </c>
      <c r="B140" s="233" t="s">
        <v>5562</v>
      </c>
      <c r="C140" s="233"/>
      <c r="D140" s="233" t="s">
        <v>243</v>
      </c>
      <c r="E140" s="229">
        <v>41827</v>
      </c>
      <c r="F140" s="233"/>
      <c r="G140" s="233"/>
      <c r="H140" s="233">
        <f t="shared" si="20"/>
        <v>3</v>
      </c>
      <c r="I140" s="233"/>
      <c r="J140" s="251" t="s">
        <v>5557</v>
      </c>
      <c r="K140" s="233" t="str">
        <f t="shared" si="24"/>
        <v>SOS</v>
      </c>
      <c r="L140" s="233" t="str">
        <f t="shared" si="25"/>
        <v>SOS</v>
      </c>
      <c r="M140" s="233"/>
      <c r="N140" s="233" t="s">
        <v>192</v>
      </c>
      <c r="O140" s="233" t="s">
        <v>243</v>
      </c>
      <c r="P140" s="233"/>
      <c r="Q140" s="233"/>
      <c r="R140" s="233"/>
      <c r="S140" s="229">
        <f t="shared" si="21"/>
        <v>41827</v>
      </c>
      <c r="T140" s="229" t="str">
        <f t="shared" si="22"/>
        <v/>
      </c>
      <c r="U140" s="229" t="str">
        <f t="shared" si="23"/>
        <v/>
      </c>
      <c r="V140" s="233"/>
    </row>
    <row r="141" spans="1:22" s="129" customFormat="1">
      <c r="A141" s="233" t="s">
        <v>5563</v>
      </c>
      <c r="B141" s="233" t="s">
        <v>5563</v>
      </c>
      <c r="C141" s="233"/>
      <c r="D141" s="233" t="s">
        <v>243</v>
      </c>
      <c r="E141" s="229">
        <v>41827</v>
      </c>
      <c r="F141" s="233"/>
      <c r="G141" s="233"/>
      <c r="H141" s="233">
        <f t="shared" si="20"/>
        <v>3</v>
      </c>
      <c r="I141" s="233"/>
      <c r="J141" s="251" t="s">
        <v>5558</v>
      </c>
      <c r="K141" s="233" t="str">
        <f t="shared" si="24"/>
        <v>SRD</v>
      </c>
      <c r="L141" s="233" t="str">
        <f t="shared" si="25"/>
        <v>SRD</v>
      </c>
      <c r="M141" s="233"/>
      <c r="N141" s="233" t="s">
        <v>192</v>
      </c>
      <c r="O141" s="233" t="s">
        <v>243</v>
      </c>
      <c r="P141" s="233"/>
      <c r="Q141" s="233"/>
      <c r="R141" s="233"/>
      <c r="S141" s="229">
        <f t="shared" si="21"/>
        <v>41827</v>
      </c>
      <c r="T141" s="229" t="str">
        <f t="shared" si="22"/>
        <v/>
      </c>
      <c r="U141" s="229" t="str">
        <f t="shared" si="23"/>
        <v/>
      </c>
      <c r="V141" s="233"/>
    </row>
    <row r="142" spans="1:22" s="129" customFormat="1">
      <c r="A142" s="233" t="s">
        <v>5564</v>
      </c>
      <c r="B142" s="233" t="s">
        <v>5564</v>
      </c>
      <c r="C142" s="233"/>
      <c r="D142" s="233" t="s">
        <v>243</v>
      </c>
      <c r="E142" s="229">
        <v>41827</v>
      </c>
      <c r="F142" s="233"/>
      <c r="G142" s="233"/>
      <c r="H142" s="233">
        <f t="shared" si="20"/>
        <v>3</v>
      </c>
      <c r="I142" s="233"/>
      <c r="J142" s="251" t="s">
        <v>5565</v>
      </c>
      <c r="K142" s="233" t="str">
        <f t="shared" si="24"/>
        <v>SSP</v>
      </c>
      <c r="L142" s="233" t="str">
        <f t="shared" si="25"/>
        <v>SSP</v>
      </c>
      <c r="M142" s="233"/>
      <c r="N142" s="233" t="s">
        <v>192</v>
      </c>
      <c r="O142" s="233" t="s">
        <v>243</v>
      </c>
      <c r="P142" s="233"/>
      <c r="Q142" s="233"/>
      <c r="R142" s="233"/>
      <c r="S142" s="229">
        <f t="shared" si="21"/>
        <v>42277</v>
      </c>
      <c r="T142" s="229" t="str">
        <f t="shared" si="22"/>
        <v/>
      </c>
      <c r="U142" s="229" t="str">
        <f t="shared" si="23"/>
        <v/>
      </c>
      <c r="V142" s="233"/>
    </row>
    <row r="143" spans="1:22" s="129" customFormat="1">
      <c r="A143" s="233" t="s">
        <v>5566</v>
      </c>
      <c r="B143" s="233" t="s">
        <v>5566</v>
      </c>
      <c r="C143" s="233"/>
      <c r="D143" s="233" t="s">
        <v>243</v>
      </c>
      <c r="E143" s="229">
        <v>41827</v>
      </c>
      <c r="F143" s="233"/>
      <c r="G143" s="233"/>
      <c r="H143" s="233">
        <f t="shared" si="20"/>
        <v>3</v>
      </c>
      <c r="I143" s="233"/>
      <c r="J143" s="251" t="s">
        <v>5559</v>
      </c>
      <c r="K143" s="233" t="str">
        <f t="shared" si="24"/>
        <v>STD</v>
      </c>
      <c r="L143" s="233" t="str">
        <f t="shared" si="25"/>
        <v>STD</v>
      </c>
      <c r="M143" s="233"/>
      <c r="N143" s="233" t="s">
        <v>192</v>
      </c>
      <c r="O143" s="233" t="s">
        <v>243</v>
      </c>
      <c r="P143" s="233"/>
      <c r="Q143" s="233"/>
      <c r="R143" s="233"/>
      <c r="S143" s="229">
        <f t="shared" si="21"/>
        <v>41827</v>
      </c>
      <c r="T143" s="229" t="str">
        <f t="shared" si="22"/>
        <v/>
      </c>
      <c r="U143" s="229" t="str">
        <f t="shared" si="23"/>
        <v/>
      </c>
      <c r="V143" s="233"/>
    </row>
    <row r="144" spans="1:22" s="129" customFormat="1">
      <c r="A144" s="233" t="s">
        <v>5567</v>
      </c>
      <c r="B144" s="233" t="s">
        <v>5567</v>
      </c>
      <c r="C144" s="233"/>
      <c r="D144" s="233" t="s">
        <v>243</v>
      </c>
      <c r="E144" s="229">
        <v>41827</v>
      </c>
      <c r="F144" s="233"/>
      <c r="G144" s="233"/>
      <c r="H144" s="233">
        <f t="shared" si="20"/>
        <v>3</v>
      </c>
      <c r="I144" s="233"/>
      <c r="J144" s="251" t="s">
        <v>5568</v>
      </c>
      <c r="K144" s="233" t="str">
        <f t="shared" si="24"/>
        <v>STN</v>
      </c>
      <c r="L144" s="233" t="str">
        <f t="shared" si="25"/>
        <v>STN</v>
      </c>
      <c r="M144" s="233"/>
      <c r="N144" s="233" t="s">
        <v>192</v>
      </c>
      <c r="O144" s="233" t="s">
        <v>243</v>
      </c>
      <c r="P144" s="233"/>
      <c r="Q144" s="233"/>
      <c r="R144" s="233"/>
      <c r="S144" s="229">
        <f t="shared" si="21"/>
        <v>43296</v>
      </c>
      <c r="T144" s="229" t="str">
        <f t="shared" si="22"/>
        <v/>
      </c>
      <c r="U144" s="229" t="str">
        <f t="shared" si="23"/>
        <v/>
      </c>
      <c r="V144" s="233"/>
    </row>
    <row r="145" spans="1:22" s="129" customFormat="1">
      <c r="A145" s="233" t="s">
        <v>5569</v>
      </c>
      <c r="B145" s="233" t="s">
        <v>5569</v>
      </c>
      <c r="C145" s="233"/>
      <c r="D145" s="233" t="s">
        <v>243</v>
      </c>
      <c r="E145" s="229">
        <v>41827</v>
      </c>
      <c r="F145" s="233"/>
      <c r="G145" s="233"/>
      <c r="H145" s="233">
        <f t="shared" si="20"/>
        <v>3</v>
      </c>
      <c r="I145" s="233"/>
      <c r="J145" s="251" t="s">
        <v>5570</v>
      </c>
      <c r="K145" s="233" t="str">
        <f t="shared" si="24"/>
        <v>SVC</v>
      </c>
      <c r="L145" s="233" t="str">
        <f t="shared" si="25"/>
        <v>SVC</v>
      </c>
      <c r="M145" s="233"/>
      <c r="N145" s="233" t="s">
        <v>192</v>
      </c>
      <c r="O145" s="233" t="s">
        <v>243</v>
      </c>
      <c r="P145" s="233"/>
      <c r="Q145" s="233"/>
      <c r="R145" s="233"/>
      <c r="S145" s="229">
        <f t="shared" si="21"/>
        <v>42277</v>
      </c>
      <c r="T145" s="229" t="str">
        <f t="shared" si="22"/>
        <v/>
      </c>
      <c r="U145" s="229" t="str">
        <f t="shared" si="23"/>
        <v/>
      </c>
      <c r="V145" s="233"/>
    </row>
    <row r="146" spans="1:22" s="129" customFormat="1">
      <c r="A146" s="233" t="s">
        <v>5571</v>
      </c>
      <c r="B146" s="233" t="s">
        <v>5571</v>
      </c>
      <c r="C146" s="233"/>
      <c r="D146" s="233" t="s">
        <v>243</v>
      </c>
      <c r="E146" s="229">
        <v>41827</v>
      </c>
      <c r="F146" s="233"/>
      <c r="G146" s="233"/>
      <c r="H146" s="233">
        <f t="shared" si="20"/>
        <v>3</v>
      </c>
      <c r="I146" s="233"/>
      <c r="J146" s="251" t="s">
        <v>5560</v>
      </c>
      <c r="K146" s="233" t="str">
        <f t="shared" si="24"/>
        <v>SYP</v>
      </c>
      <c r="L146" s="233" t="str">
        <f t="shared" si="25"/>
        <v>SYP</v>
      </c>
      <c r="M146" s="233"/>
      <c r="N146" s="233" t="s">
        <v>192</v>
      </c>
      <c r="O146" s="233" t="s">
        <v>243</v>
      </c>
      <c r="P146" s="233"/>
      <c r="Q146" s="233"/>
      <c r="R146" s="233"/>
      <c r="S146" s="229">
        <f t="shared" si="21"/>
        <v>41827</v>
      </c>
      <c r="T146" s="229" t="str">
        <f t="shared" si="22"/>
        <v/>
      </c>
      <c r="U146" s="229" t="str">
        <f t="shared" si="23"/>
        <v/>
      </c>
      <c r="V146" s="233"/>
    </row>
    <row r="147" spans="1:22" s="129" customFormat="1">
      <c r="A147" s="233" t="s">
        <v>5572</v>
      </c>
      <c r="B147" s="233" t="s">
        <v>5572</v>
      </c>
      <c r="C147" s="233"/>
      <c r="D147" s="233" t="s">
        <v>243</v>
      </c>
      <c r="E147" s="229">
        <v>41827</v>
      </c>
      <c r="F147" s="233"/>
      <c r="G147" s="233"/>
      <c r="H147" s="233">
        <f t="shared" si="20"/>
        <v>3</v>
      </c>
      <c r="I147" s="233"/>
      <c r="J147" s="251" t="s">
        <v>5562</v>
      </c>
      <c r="K147" s="233" t="str">
        <f t="shared" si="24"/>
        <v>SZL</v>
      </c>
      <c r="L147" s="233" t="str">
        <f t="shared" si="25"/>
        <v>SZL</v>
      </c>
      <c r="M147" s="233"/>
      <c r="N147" s="233" t="s">
        <v>192</v>
      </c>
      <c r="O147" s="233" t="s">
        <v>243</v>
      </c>
      <c r="P147" s="233"/>
      <c r="Q147" s="233"/>
      <c r="R147" s="233"/>
      <c r="S147" s="229">
        <f t="shared" si="21"/>
        <v>41827</v>
      </c>
      <c r="T147" s="229" t="str">
        <f t="shared" si="22"/>
        <v/>
      </c>
      <c r="U147" s="229" t="str">
        <f t="shared" si="23"/>
        <v/>
      </c>
      <c r="V147" s="233"/>
    </row>
    <row r="148" spans="1:22" s="129" customFormat="1">
      <c r="A148" s="233" t="s">
        <v>5573</v>
      </c>
      <c r="B148" s="233" t="s">
        <v>5573</v>
      </c>
      <c r="C148" s="233"/>
      <c r="D148" s="233" t="s">
        <v>243</v>
      </c>
      <c r="E148" s="229">
        <v>41827</v>
      </c>
      <c r="F148" s="233"/>
      <c r="G148" s="233"/>
      <c r="H148" s="233">
        <f t="shared" si="20"/>
        <v>3</v>
      </c>
      <c r="I148" s="233"/>
      <c r="J148" s="251" t="s">
        <v>5563</v>
      </c>
      <c r="K148" s="233" t="str">
        <f t="shared" si="24"/>
        <v>THB</v>
      </c>
      <c r="L148" s="233" t="str">
        <f t="shared" si="25"/>
        <v>THB</v>
      </c>
      <c r="M148" s="233"/>
      <c r="N148" s="233" t="s">
        <v>192</v>
      </c>
      <c r="O148" s="233" t="s">
        <v>243</v>
      </c>
      <c r="P148" s="233"/>
      <c r="Q148" s="233"/>
      <c r="R148" s="233"/>
      <c r="S148" s="229">
        <f t="shared" si="21"/>
        <v>41827</v>
      </c>
      <c r="T148" s="229" t="str">
        <f t="shared" si="22"/>
        <v/>
      </c>
      <c r="U148" s="229" t="str">
        <f t="shared" si="23"/>
        <v/>
      </c>
      <c r="V148" s="233"/>
    </row>
    <row r="149" spans="1:22" s="129" customFormat="1">
      <c r="A149" s="233" t="s">
        <v>5574</v>
      </c>
      <c r="B149" s="233" t="s">
        <v>5574</v>
      </c>
      <c r="C149" s="233"/>
      <c r="D149" s="233" t="s">
        <v>243</v>
      </c>
      <c r="E149" s="229">
        <v>41827</v>
      </c>
      <c r="F149" s="233"/>
      <c r="G149" s="233"/>
      <c r="H149" s="233">
        <f t="shared" si="20"/>
        <v>3</v>
      </c>
      <c r="I149" s="233"/>
      <c r="J149" s="251" t="s">
        <v>5564</v>
      </c>
      <c r="K149" s="233" t="str">
        <f t="shared" si="24"/>
        <v>TJS</v>
      </c>
      <c r="L149" s="233" t="str">
        <f t="shared" si="25"/>
        <v>TJS</v>
      </c>
      <c r="M149" s="233"/>
      <c r="N149" s="233" t="s">
        <v>192</v>
      </c>
      <c r="O149" s="233" t="s">
        <v>243</v>
      </c>
      <c r="P149" s="233"/>
      <c r="Q149" s="233"/>
      <c r="R149" s="233"/>
      <c r="S149" s="229">
        <f t="shared" si="21"/>
        <v>41827</v>
      </c>
      <c r="T149" s="229" t="str">
        <f t="shared" si="22"/>
        <v/>
      </c>
      <c r="U149" s="229" t="str">
        <f t="shared" si="23"/>
        <v/>
      </c>
      <c r="V149" s="233"/>
    </row>
    <row r="150" spans="1:22" s="129" customFormat="1">
      <c r="A150" s="233" t="s">
        <v>5575</v>
      </c>
      <c r="B150" s="233" t="s">
        <v>5575</v>
      </c>
      <c r="C150" s="233"/>
      <c r="D150" s="233" t="s">
        <v>243</v>
      </c>
      <c r="E150" s="229">
        <v>41827</v>
      </c>
      <c r="F150" s="233"/>
      <c r="G150" s="233"/>
      <c r="H150" s="233">
        <f t="shared" si="20"/>
        <v>3</v>
      </c>
      <c r="I150" s="233"/>
      <c r="J150" s="251" t="s">
        <v>5566</v>
      </c>
      <c r="K150" s="233" t="str">
        <f t="shared" si="24"/>
        <v>TMT</v>
      </c>
      <c r="L150" s="233" t="str">
        <f t="shared" si="25"/>
        <v>TMT</v>
      </c>
      <c r="M150" s="233"/>
      <c r="N150" s="233" t="s">
        <v>192</v>
      </c>
      <c r="O150" s="233" t="s">
        <v>243</v>
      </c>
      <c r="P150" s="233"/>
      <c r="Q150" s="233"/>
      <c r="R150" s="233"/>
      <c r="S150" s="229">
        <f t="shared" si="21"/>
        <v>41827</v>
      </c>
      <c r="T150" s="229" t="str">
        <f t="shared" si="22"/>
        <v/>
      </c>
      <c r="U150" s="229" t="str">
        <f t="shared" si="23"/>
        <v/>
      </c>
      <c r="V150" s="233"/>
    </row>
    <row r="151" spans="1:22" s="129" customFormat="1">
      <c r="A151" s="233" t="s">
        <v>5576</v>
      </c>
      <c r="B151" s="233" t="s">
        <v>5576</v>
      </c>
      <c r="C151" s="233"/>
      <c r="D151" s="233" t="s">
        <v>243</v>
      </c>
      <c r="E151" s="229">
        <v>41827</v>
      </c>
      <c r="F151" s="233"/>
      <c r="G151" s="233"/>
      <c r="H151" s="233">
        <f t="shared" si="20"/>
        <v>3</v>
      </c>
      <c r="I151" s="233"/>
      <c r="J151" s="251" t="s">
        <v>5567</v>
      </c>
      <c r="K151" s="233" t="str">
        <f t="shared" si="24"/>
        <v>TND</v>
      </c>
      <c r="L151" s="233" t="str">
        <f t="shared" si="25"/>
        <v>TND</v>
      </c>
      <c r="M151" s="233"/>
      <c r="N151" s="233" t="s">
        <v>192</v>
      </c>
      <c r="O151" s="233" t="s">
        <v>243</v>
      </c>
      <c r="P151" s="233"/>
      <c r="Q151" s="233"/>
      <c r="R151" s="233"/>
      <c r="S151" s="229">
        <f t="shared" si="21"/>
        <v>41827</v>
      </c>
      <c r="T151" s="229" t="str">
        <f t="shared" si="22"/>
        <v/>
      </c>
      <c r="U151" s="229" t="str">
        <f t="shared" si="23"/>
        <v/>
      </c>
      <c r="V151" s="233"/>
    </row>
    <row r="152" spans="1:22" s="129" customFormat="1">
      <c r="A152" s="233" t="s">
        <v>5577</v>
      </c>
      <c r="B152" s="233" t="s">
        <v>5577</v>
      </c>
      <c r="C152" s="233"/>
      <c r="D152" s="233" t="s">
        <v>243</v>
      </c>
      <c r="E152" s="229">
        <v>41827</v>
      </c>
      <c r="F152" s="233"/>
      <c r="G152" s="233"/>
      <c r="H152" s="233">
        <f t="shared" si="20"/>
        <v>2</v>
      </c>
      <c r="I152" s="233"/>
      <c r="J152" s="251" t="s">
        <v>5569</v>
      </c>
      <c r="K152" s="233" t="str">
        <f t="shared" si="24"/>
        <v>TOP</v>
      </c>
      <c r="L152" s="233" t="str">
        <f t="shared" si="25"/>
        <v>TOP</v>
      </c>
      <c r="M152" s="233"/>
      <c r="N152" s="233" t="s">
        <v>192</v>
      </c>
      <c r="O152" s="233" t="s">
        <v>243</v>
      </c>
      <c r="P152" s="233"/>
      <c r="Q152" s="233"/>
      <c r="R152" s="233"/>
      <c r="S152" s="229">
        <f t="shared" si="21"/>
        <v>41827</v>
      </c>
      <c r="T152" s="229" t="str">
        <f t="shared" si="22"/>
        <v/>
      </c>
      <c r="U152" s="229" t="str">
        <f t="shared" si="23"/>
        <v/>
      </c>
      <c r="V152" s="233"/>
    </row>
    <row r="153" spans="1:22" s="129" customFormat="1">
      <c r="A153" s="233" t="s">
        <v>5578</v>
      </c>
      <c r="B153" s="233" t="s">
        <v>5578</v>
      </c>
      <c r="C153" s="233"/>
      <c r="D153" s="233" t="s">
        <v>243</v>
      </c>
      <c r="E153" s="229">
        <v>41827</v>
      </c>
      <c r="F153" s="233"/>
      <c r="G153" s="233"/>
      <c r="H153" s="233">
        <f t="shared" si="20"/>
        <v>3</v>
      </c>
      <c r="I153" s="233"/>
      <c r="J153" s="251" t="s">
        <v>5571</v>
      </c>
      <c r="K153" s="233" t="str">
        <f t="shared" si="24"/>
        <v>TRY</v>
      </c>
      <c r="L153" s="233" t="str">
        <f t="shared" si="25"/>
        <v>TRY</v>
      </c>
      <c r="M153" s="233"/>
      <c r="N153" s="233" t="s">
        <v>192</v>
      </c>
      <c r="O153" s="233" t="s">
        <v>243</v>
      </c>
      <c r="P153" s="233"/>
      <c r="Q153" s="233"/>
      <c r="R153" s="233"/>
      <c r="S153" s="229">
        <f t="shared" si="21"/>
        <v>41827</v>
      </c>
      <c r="T153" s="229" t="str">
        <f t="shared" si="22"/>
        <v/>
      </c>
      <c r="U153" s="229" t="str">
        <f t="shared" si="23"/>
        <v/>
      </c>
      <c r="V153" s="233"/>
    </row>
    <row r="154" spans="1:22" s="129" customFormat="1">
      <c r="A154" s="233" t="s">
        <v>5579</v>
      </c>
      <c r="B154" s="233" t="s">
        <v>5579</v>
      </c>
      <c r="C154" s="233"/>
      <c r="D154" s="233" t="s">
        <v>243</v>
      </c>
      <c r="E154" s="229">
        <v>41827</v>
      </c>
      <c r="F154" s="233"/>
      <c r="G154" s="233"/>
      <c r="H154" s="233">
        <f t="shared" si="20"/>
        <v>3</v>
      </c>
      <c r="I154" s="233"/>
      <c r="J154" s="251" t="s">
        <v>5572</v>
      </c>
      <c r="K154" s="233" t="str">
        <f t="shared" si="24"/>
        <v>TTD</v>
      </c>
      <c r="L154" s="233" t="str">
        <f t="shared" si="25"/>
        <v>TTD</v>
      </c>
      <c r="M154" s="233"/>
      <c r="N154" s="233" t="s">
        <v>192</v>
      </c>
      <c r="O154" s="233" t="s">
        <v>243</v>
      </c>
      <c r="P154" s="233"/>
      <c r="Q154" s="233"/>
      <c r="R154" s="233"/>
      <c r="S154" s="229">
        <f t="shared" si="21"/>
        <v>41827</v>
      </c>
      <c r="T154" s="229" t="str">
        <f t="shared" si="22"/>
        <v/>
      </c>
      <c r="U154" s="229" t="str">
        <f t="shared" si="23"/>
        <v/>
      </c>
      <c r="V154" s="233"/>
    </row>
    <row r="155" spans="1:22" s="129" customFormat="1">
      <c r="A155" s="233" t="s">
        <v>5580</v>
      </c>
      <c r="B155" s="233" t="s">
        <v>5580</v>
      </c>
      <c r="C155" s="233"/>
      <c r="D155" s="233" t="s">
        <v>243</v>
      </c>
      <c r="E155" s="229">
        <v>41827</v>
      </c>
      <c r="F155" s="233"/>
      <c r="G155" s="233"/>
      <c r="H155" s="233">
        <f t="shared" si="20"/>
        <v>3</v>
      </c>
      <c r="I155" s="233"/>
      <c r="J155" s="251" t="s">
        <v>5573</v>
      </c>
      <c r="K155" s="233" t="str">
        <f t="shared" si="24"/>
        <v>TWD</v>
      </c>
      <c r="L155" s="233" t="str">
        <f t="shared" si="25"/>
        <v>TWD</v>
      </c>
      <c r="M155" s="233"/>
      <c r="N155" s="233" t="s">
        <v>192</v>
      </c>
      <c r="O155" s="233" t="s">
        <v>243</v>
      </c>
      <c r="P155" s="233"/>
      <c r="Q155" s="233"/>
      <c r="R155" s="233"/>
      <c r="S155" s="229">
        <f t="shared" si="21"/>
        <v>41827</v>
      </c>
      <c r="T155" s="229" t="str">
        <f t="shared" si="22"/>
        <v/>
      </c>
      <c r="U155" s="229" t="str">
        <f t="shared" si="23"/>
        <v/>
      </c>
      <c r="V155" s="233"/>
    </row>
    <row r="156" spans="1:22" s="129" customFormat="1">
      <c r="A156" s="233" t="s">
        <v>5581</v>
      </c>
      <c r="B156" s="233" t="s">
        <v>5581</v>
      </c>
      <c r="C156" s="233"/>
      <c r="D156" s="233" t="s">
        <v>243</v>
      </c>
      <c r="E156" s="229">
        <v>41827</v>
      </c>
      <c r="F156" s="233"/>
      <c r="G156" s="233"/>
      <c r="H156" s="233">
        <f t="shared" si="20"/>
        <v>3</v>
      </c>
      <c r="I156" s="233"/>
      <c r="J156" s="251" t="s">
        <v>5574</v>
      </c>
      <c r="K156" s="233" t="str">
        <f t="shared" si="24"/>
        <v>TZS</v>
      </c>
      <c r="L156" s="233" t="str">
        <f t="shared" si="25"/>
        <v>TZS</v>
      </c>
      <c r="M156" s="233"/>
      <c r="N156" s="233" t="s">
        <v>192</v>
      </c>
      <c r="O156" s="233" t="s">
        <v>243</v>
      </c>
      <c r="P156" s="233"/>
      <c r="Q156" s="233"/>
      <c r="R156" s="233"/>
      <c r="S156" s="229">
        <f t="shared" si="21"/>
        <v>41827</v>
      </c>
      <c r="T156" s="229" t="str">
        <f t="shared" si="22"/>
        <v/>
      </c>
      <c r="U156" s="229" t="str">
        <f t="shared" si="23"/>
        <v/>
      </c>
      <c r="V156" s="233"/>
    </row>
    <row r="157" spans="1:22" s="129" customFormat="1">
      <c r="A157" s="233" t="s">
        <v>5582</v>
      </c>
      <c r="B157" s="233" t="s">
        <v>5582</v>
      </c>
      <c r="C157" s="233"/>
      <c r="D157" s="233" t="s">
        <v>243</v>
      </c>
      <c r="E157" s="229">
        <v>41827</v>
      </c>
      <c r="F157" s="266">
        <v>44027</v>
      </c>
      <c r="G157" s="233"/>
      <c r="H157" s="233">
        <f t="shared" si="20"/>
        <v>3</v>
      </c>
      <c r="I157" s="233"/>
      <c r="J157" s="251" t="s">
        <v>5575</v>
      </c>
      <c r="K157" s="233" t="str">
        <f t="shared" si="24"/>
        <v>UAH</v>
      </c>
      <c r="L157" s="233" t="str">
        <f t="shared" si="25"/>
        <v>UAH</v>
      </c>
      <c r="M157" s="233"/>
      <c r="N157" s="233" t="s">
        <v>192</v>
      </c>
      <c r="O157" s="233" t="s">
        <v>243</v>
      </c>
      <c r="P157" s="233"/>
      <c r="Q157" s="233"/>
      <c r="R157" s="233"/>
      <c r="S157" s="229">
        <f t="shared" si="21"/>
        <v>41827</v>
      </c>
      <c r="T157" s="229" t="str">
        <f t="shared" si="22"/>
        <v/>
      </c>
      <c r="U157" s="229" t="str">
        <f t="shared" si="23"/>
        <v/>
      </c>
      <c r="V157" s="233"/>
    </row>
    <row r="158" spans="1:22" s="129" customFormat="1">
      <c r="A158" s="233" t="s">
        <v>5583</v>
      </c>
      <c r="B158" s="233" t="s">
        <v>5583</v>
      </c>
      <c r="C158" s="233"/>
      <c r="D158" s="233" t="s">
        <v>243</v>
      </c>
      <c r="E158" s="229">
        <v>41827</v>
      </c>
      <c r="F158" s="233"/>
      <c r="G158" s="233"/>
      <c r="H158" s="233">
        <f t="shared" si="20"/>
        <v>3</v>
      </c>
      <c r="I158" s="233"/>
      <c r="J158" s="251" t="s">
        <v>5576</v>
      </c>
      <c r="K158" s="233" t="str">
        <f t="shared" si="24"/>
        <v>UGX</v>
      </c>
      <c r="L158" s="233" t="str">
        <f t="shared" si="25"/>
        <v>UGX</v>
      </c>
      <c r="M158" s="233"/>
      <c r="N158" s="233" t="s">
        <v>192</v>
      </c>
      <c r="O158" s="233" t="s">
        <v>243</v>
      </c>
      <c r="P158" s="233"/>
      <c r="Q158" s="233"/>
      <c r="R158" s="233"/>
      <c r="S158" s="229">
        <f t="shared" si="21"/>
        <v>41827</v>
      </c>
      <c r="T158" s="229" t="str">
        <f t="shared" si="22"/>
        <v/>
      </c>
      <c r="U158" s="229" t="str">
        <f t="shared" si="23"/>
        <v/>
      </c>
      <c r="V158" s="233"/>
    </row>
    <row r="159" spans="1:22" s="129" customFormat="1">
      <c r="A159" s="233" t="s">
        <v>5584</v>
      </c>
      <c r="B159" s="233" t="s">
        <v>5584</v>
      </c>
      <c r="C159" s="233"/>
      <c r="D159" s="233" t="s">
        <v>243</v>
      </c>
      <c r="E159" s="229">
        <v>41827</v>
      </c>
      <c r="F159" s="233"/>
      <c r="G159" s="233"/>
      <c r="H159" s="233">
        <f t="shared" si="20"/>
        <v>3</v>
      </c>
      <c r="I159" s="233"/>
      <c r="J159" s="251" t="s">
        <v>5577</v>
      </c>
      <c r="K159" s="233" t="str">
        <f t="shared" si="24"/>
        <v>USD</v>
      </c>
      <c r="L159" s="233" t="str">
        <f t="shared" si="25"/>
        <v>USD</v>
      </c>
      <c r="M159" s="233"/>
      <c r="N159" s="233" t="s">
        <v>192</v>
      </c>
      <c r="O159" s="233" t="s">
        <v>243</v>
      </c>
      <c r="P159" s="233"/>
      <c r="Q159" s="233"/>
      <c r="R159" s="233"/>
      <c r="S159" s="229">
        <f t="shared" si="21"/>
        <v>41827</v>
      </c>
      <c r="T159" s="229" t="str">
        <f t="shared" si="22"/>
        <v/>
      </c>
      <c r="U159" s="229" t="str">
        <f t="shared" si="23"/>
        <v/>
      </c>
      <c r="V159" s="233"/>
    </row>
    <row r="160" spans="1:22" s="129" customFormat="1">
      <c r="A160" s="233" t="s">
        <v>5585</v>
      </c>
      <c r="B160" s="233" t="s">
        <v>5585</v>
      </c>
      <c r="C160" s="233"/>
      <c r="D160" s="233" t="s">
        <v>243</v>
      </c>
      <c r="E160" s="229">
        <v>41827</v>
      </c>
      <c r="F160" s="233"/>
      <c r="G160" s="233"/>
      <c r="H160" s="233">
        <f t="shared" si="20"/>
        <v>3</v>
      </c>
      <c r="I160" s="233"/>
      <c r="J160" s="251" t="s">
        <v>5578</v>
      </c>
      <c r="K160" s="233" t="str">
        <f t="shared" si="24"/>
        <v>USN</v>
      </c>
      <c r="L160" s="233" t="str">
        <f t="shared" si="25"/>
        <v>USN</v>
      </c>
      <c r="M160" s="233"/>
      <c r="N160" s="233" t="s">
        <v>192</v>
      </c>
      <c r="O160" s="233" t="s">
        <v>243</v>
      </c>
      <c r="P160" s="233"/>
      <c r="Q160" s="233"/>
      <c r="R160" s="233"/>
      <c r="S160" s="229">
        <f t="shared" si="21"/>
        <v>41827</v>
      </c>
      <c r="T160" s="229" t="str">
        <f t="shared" si="22"/>
        <v/>
      </c>
      <c r="U160" s="229" t="str">
        <f t="shared" si="23"/>
        <v/>
      </c>
      <c r="V160" s="233"/>
    </row>
    <row r="161" spans="1:22" s="129" customFormat="1">
      <c r="A161" s="233" t="s">
        <v>5586</v>
      </c>
      <c r="B161" s="233" t="s">
        <v>5586</v>
      </c>
      <c r="C161" s="233"/>
      <c r="D161" s="233" t="s">
        <v>243</v>
      </c>
      <c r="E161" s="229">
        <v>41827</v>
      </c>
      <c r="F161" s="233"/>
      <c r="G161" s="233"/>
      <c r="H161" s="233">
        <f t="shared" si="20"/>
        <v>3</v>
      </c>
      <c r="I161" s="233"/>
      <c r="J161" s="251" t="s">
        <v>5579</v>
      </c>
      <c r="K161" s="233" t="str">
        <f t="shared" si="24"/>
        <v>USS</v>
      </c>
      <c r="L161" s="233" t="str">
        <f t="shared" si="25"/>
        <v>USS</v>
      </c>
      <c r="M161" s="233"/>
      <c r="N161" s="233" t="s">
        <v>192</v>
      </c>
      <c r="O161" s="233" t="s">
        <v>243</v>
      </c>
      <c r="P161" s="233"/>
      <c r="Q161" s="233"/>
      <c r="R161" s="233"/>
      <c r="S161" s="229">
        <f t="shared" si="21"/>
        <v>41827</v>
      </c>
      <c r="T161" s="229" t="str">
        <f t="shared" si="22"/>
        <v/>
      </c>
      <c r="U161" s="229" t="str">
        <f t="shared" si="23"/>
        <v/>
      </c>
      <c r="V161" s="233"/>
    </row>
    <row r="162" spans="1:22" s="129" customFormat="1">
      <c r="A162" s="233" t="s">
        <v>5587</v>
      </c>
      <c r="B162" s="233" t="s">
        <v>5587</v>
      </c>
      <c r="C162" s="233"/>
      <c r="D162" s="233" t="s">
        <v>243</v>
      </c>
      <c r="E162" s="229">
        <v>41827</v>
      </c>
      <c r="F162" s="233"/>
      <c r="G162" s="233"/>
      <c r="H162" s="233">
        <f t="shared" ref="H162:H193" si="26">COUNTIF(J:J,A162)</f>
        <v>3</v>
      </c>
      <c r="I162" s="233"/>
      <c r="J162" s="251" t="s">
        <v>5588</v>
      </c>
      <c r="K162" s="233" t="str">
        <f t="shared" si="24"/>
        <v>UYI</v>
      </c>
      <c r="L162" s="233" t="str">
        <f t="shared" si="25"/>
        <v>UYI</v>
      </c>
      <c r="M162" s="233"/>
      <c r="N162" s="233" t="s">
        <v>192</v>
      </c>
      <c r="O162" s="233" t="s">
        <v>243</v>
      </c>
      <c r="P162" s="233"/>
      <c r="Q162" s="233"/>
      <c r="R162" s="233"/>
      <c r="S162" s="229">
        <f t="shared" si="21"/>
        <v>42277</v>
      </c>
      <c r="T162" s="229" t="str">
        <f t="shared" si="22"/>
        <v/>
      </c>
      <c r="U162" s="229" t="str">
        <f t="shared" si="23"/>
        <v/>
      </c>
      <c r="V162" s="233"/>
    </row>
    <row r="163" spans="1:22" s="129" customFormat="1">
      <c r="A163" s="233" t="s">
        <v>5589</v>
      </c>
      <c r="B163" s="233" t="s">
        <v>5589</v>
      </c>
      <c r="C163" s="233"/>
      <c r="D163" s="233" t="s">
        <v>243</v>
      </c>
      <c r="E163" s="229">
        <v>41827</v>
      </c>
      <c r="F163" s="233"/>
      <c r="G163" s="233"/>
      <c r="H163" s="233">
        <f t="shared" si="26"/>
        <v>3</v>
      </c>
      <c r="I163" s="233"/>
      <c r="J163" s="251" t="s">
        <v>5580</v>
      </c>
      <c r="K163" s="233" t="str">
        <f t="shared" si="24"/>
        <v>UYU</v>
      </c>
      <c r="L163" s="233" t="str">
        <f t="shared" si="25"/>
        <v>UYU</v>
      </c>
      <c r="M163" s="233"/>
      <c r="N163" s="233" t="s">
        <v>192</v>
      </c>
      <c r="O163" s="233" t="s">
        <v>243</v>
      </c>
      <c r="P163" s="233"/>
      <c r="Q163" s="233"/>
      <c r="R163" s="233"/>
      <c r="S163" s="229">
        <f t="shared" ref="S163:S195" si="27">VLOOKUP(J163,A:G,5,FALSE)</f>
        <v>41827</v>
      </c>
      <c r="T163" s="229" t="str">
        <f t="shared" ref="T163:T195" si="28">IF(VLOOKUP(J163,A:G,6,FALSE)=0,"",VLOOKUP(J163,A:G,6,FALSE))</f>
        <v/>
      </c>
      <c r="U163" s="229" t="str">
        <f t="shared" ref="U163:U195" si="29">IF(VLOOKUP(J163,A:G,7,FALSE)=0,"",VLOOKUP(J163,A:G,7,FALSE))</f>
        <v/>
      </c>
      <c r="V163" s="233"/>
    </row>
    <row r="164" spans="1:22" s="129" customFormat="1">
      <c r="A164" s="233" t="s">
        <v>5590</v>
      </c>
      <c r="B164" s="233" t="s">
        <v>5590</v>
      </c>
      <c r="C164" s="233"/>
      <c r="D164" s="233" t="s">
        <v>243</v>
      </c>
      <c r="E164" s="229">
        <v>41827</v>
      </c>
      <c r="F164" s="233"/>
      <c r="G164" s="233"/>
      <c r="H164" s="233">
        <f t="shared" si="26"/>
        <v>3</v>
      </c>
      <c r="I164" s="233"/>
      <c r="J164" s="251" t="s">
        <v>5591</v>
      </c>
      <c r="K164" s="267" t="str">
        <f>VLOOKUP(J164,$A$2:$B$200,2,0)</f>
        <v>UYW</v>
      </c>
      <c r="L164" s="267" t="str">
        <f>J164</f>
        <v>UYW</v>
      </c>
      <c r="M164" s="267"/>
      <c r="N164" s="267" t="s">
        <v>192</v>
      </c>
      <c r="O164" s="233" t="s">
        <v>243</v>
      </c>
      <c r="P164" s="268"/>
      <c r="Q164" s="268"/>
      <c r="R164" s="268"/>
      <c r="S164" s="269">
        <f t="shared" si="27"/>
        <v>44027</v>
      </c>
      <c r="T164" s="270" t="str">
        <f t="shared" si="28"/>
        <v/>
      </c>
      <c r="U164" s="270" t="str">
        <f t="shared" si="29"/>
        <v/>
      </c>
      <c r="V164" s="267"/>
    </row>
    <row r="165" spans="1:22" s="129" customFormat="1">
      <c r="A165" s="233" t="s">
        <v>5592</v>
      </c>
      <c r="B165" s="233" t="s">
        <v>5592</v>
      </c>
      <c r="C165" s="233"/>
      <c r="D165" s="233" t="s">
        <v>243</v>
      </c>
      <c r="E165" s="229">
        <v>41827</v>
      </c>
      <c r="F165" s="233"/>
      <c r="G165" s="233"/>
      <c r="H165" s="233">
        <f t="shared" si="26"/>
        <v>3</v>
      </c>
      <c r="I165" s="233"/>
      <c r="J165" s="251" t="s">
        <v>5581</v>
      </c>
      <c r="K165" s="233" t="str">
        <f t="shared" si="24"/>
        <v>UZS</v>
      </c>
      <c r="L165" s="233" t="str">
        <f t="shared" si="25"/>
        <v>UZS</v>
      </c>
      <c r="M165" s="233"/>
      <c r="N165" s="233" t="s">
        <v>192</v>
      </c>
      <c r="O165" s="233" t="s">
        <v>243</v>
      </c>
      <c r="P165" s="233"/>
      <c r="Q165" s="233"/>
      <c r="R165" s="233"/>
      <c r="S165" s="229">
        <f t="shared" si="27"/>
        <v>41827</v>
      </c>
      <c r="T165" s="229" t="str">
        <f t="shared" si="28"/>
        <v/>
      </c>
      <c r="U165" s="229" t="str">
        <f t="shared" si="29"/>
        <v/>
      </c>
      <c r="V165" s="233"/>
    </row>
    <row r="166" spans="1:22" s="129" customFormat="1">
      <c r="A166" s="233" t="s">
        <v>5593</v>
      </c>
      <c r="B166" s="233" t="s">
        <v>5593</v>
      </c>
      <c r="C166" s="233"/>
      <c r="D166" s="233" t="s">
        <v>243</v>
      </c>
      <c r="E166" s="229">
        <v>41827</v>
      </c>
      <c r="F166" s="233"/>
      <c r="G166" s="233"/>
      <c r="H166" s="233">
        <f t="shared" si="26"/>
        <v>3</v>
      </c>
      <c r="I166" s="233"/>
      <c r="J166" s="251" t="s">
        <v>5582</v>
      </c>
      <c r="K166" s="233" t="str">
        <f t="shared" si="24"/>
        <v>VEF</v>
      </c>
      <c r="L166" s="233" t="str">
        <f t="shared" si="25"/>
        <v>VEF</v>
      </c>
      <c r="M166" s="233"/>
      <c r="N166" s="233" t="s">
        <v>192</v>
      </c>
      <c r="O166" s="233" t="s">
        <v>243</v>
      </c>
      <c r="P166" s="233"/>
      <c r="Q166" s="233"/>
      <c r="R166" s="233"/>
      <c r="S166" s="229">
        <f t="shared" si="27"/>
        <v>41827</v>
      </c>
      <c r="T166" s="266">
        <f t="shared" si="28"/>
        <v>44027</v>
      </c>
      <c r="U166" s="229" t="str">
        <f t="shared" si="29"/>
        <v/>
      </c>
      <c r="V166" s="233"/>
    </row>
    <row r="167" spans="1:22" s="129" customFormat="1">
      <c r="A167" s="233" t="s">
        <v>5594</v>
      </c>
      <c r="B167" s="233" t="s">
        <v>5594</v>
      </c>
      <c r="C167" s="233"/>
      <c r="D167" s="233" t="s">
        <v>243</v>
      </c>
      <c r="E167" s="229">
        <v>41827</v>
      </c>
      <c r="F167" s="233"/>
      <c r="G167" s="233"/>
      <c r="H167" s="233">
        <f t="shared" si="26"/>
        <v>3</v>
      </c>
      <c r="I167" s="233"/>
      <c r="J167" s="251" t="s">
        <v>5595</v>
      </c>
      <c r="K167" s="267" t="str">
        <f>VLOOKUP(J167,$A$2:$B$200,2,0)</f>
        <v>VES</v>
      </c>
      <c r="L167" s="267" t="str">
        <f>J167</f>
        <v>VES</v>
      </c>
      <c r="M167" s="267"/>
      <c r="N167" s="267" t="s">
        <v>192</v>
      </c>
      <c r="O167" s="233" t="s">
        <v>243</v>
      </c>
      <c r="P167" s="268"/>
      <c r="Q167" s="268"/>
      <c r="R167" s="268"/>
      <c r="S167" s="269">
        <f t="shared" si="27"/>
        <v>44027</v>
      </c>
      <c r="T167" s="270" t="str">
        <f t="shared" si="28"/>
        <v/>
      </c>
      <c r="U167" s="270" t="str">
        <f t="shared" si="29"/>
        <v/>
      </c>
      <c r="V167" s="267"/>
    </row>
    <row r="168" spans="1:22" s="129" customFormat="1">
      <c r="A168" s="233" t="s">
        <v>5596</v>
      </c>
      <c r="B168" s="233" t="s">
        <v>5596</v>
      </c>
      <c r="C168" s="233"/>
      <c r="D168" s="233" t="s">
        <v>243</v>
      </c>
      <c r="E168" s="229">
        <v>41827</v>
      </c>
      <c r="F168" s="233"/>
      <c r="G168" s="233"/>
      <c r="H168" s="233">
        <f t="shared" si="26"/>
        <v>3</v>
      </c>
      <c r="I168" s="233"/>
      <c r="J168" s="251" t="s">
        <v>5583</v>
      </c>
      <c r="K168" s="233" t="str">
        <f t="shared" si="24"/>
        <v>VND</v>
      </c>
      <c r="L168" s="233" t="str">
        <f t="shared" si="25"/>
        <v>VND</v>
      </c>
      <c r="M168" s="233"/>
      <c r="N168" s="233" t="s">
        <v>192</v>
      </c>
      <c r="O168" s="233" t="s">
        <v>243</v>
      </c>
      <c r="P168" s="233"/>
      <c r="Q168" s="233"/>
      <c r="R168" s="233"/>
      <c r="S168" s="229">
        <f t="shared" si="27"/>
        <v>41827</v>
      </c>
      <c r="T168" s="229" t="str">
        <f t="shared" si="28"/>
        <v/>
      </c>
      <c r="U168" s="229" t="str">
        <f t="shared" si="29"/>
        <v/>
      </c>
      <c r="V168" s="233"/>
    </row>
    <row r="169" spans="1:22" s="129" customFormat="1">
      <c r="A169" s="233" t="s">
        <v>5597</v>
      </c>
      <c r="B169" s="233" t="s">
        <v>5597</v>
      </c>
      <c r="C169" s="233"/>
      <c r="D169" s="233" t="s">
        <v>243</v>
      </c>
      <c r="E169" s="229">
        <v>41827</v>
      </c>
      <c r="F169" s="233"/>
      <c r="G169" s="233"/>
      <c r="H169" s="233">
        <f t="shared" si="26"/>
        <v>3</v>
      </c>
      <c r="I169" s="233"/>
      <c r="J169" s="251" t="s">
        <v>5584</v>
      </c>
      <c r="K169" s="233" t="str">
        <f t="shared" si="24"/>
        <v>VUV</v>
      </c>
      <c r="L169" s="233" t="str">
        <f t="shared" si="25"/>
        <v>VUV</v>
      </c>
      <c r="M169" s="233"/>
      <c r="N169" s="233" t="s">
        <v>192</v>
      </c>
      <c r="O169" s="233" t="s">
        <v>243</v>
      </c>
      <c r="P169" s="233"/>
      <c r="Q169" s="233"/>
      <c r="R169" s="233"/>
      <c r="S169" s="229">
        <f t="shared" si="27"/>
        <v>41827</v>
      </c>
      <c r="T169" s="229" t="str">
        <f t="shared" si="28"/>
        <v/>
      </c>
      <c r="U169" s="229" t="str">
        <f t="shared" si="29"/>
        <v/>
      </c>
      <c r="V169" s="233"/>
    </row>
    <row r="170" spans="1:22" s="129" customFormat="1">
      <c r="A170" s="233" t="s">
        <v>5598</v>
      </c>
      <c r="B170" s="233" t="s">
        <v>5598</v>
      </c>
      <c r="C170" s="233"/>
      <c r="D170" s="233" t="s">
        <v>243</v>
      </c>
      <c r="E170" s="229">
        <v>41827</v>
      </c>
      <c r="F170" s="233"/>
      <c r="G170" s="233"/>
      <c r="H170" s="233">
        <f t="shared" si="26"/>
        <v>3</v>
      </c>
      <c r="I170" s="233"/>
      <c r="J170" s="251" t="s">
        <v>5585</v>
      </c>
      <c r="K170" s="233" t="str">
        <f t="shared" si="24"/>
        <v>WST</v>
      </c>
      <c r="L170" s="233" t="str">
        <f t="shared" si="25"/>
        <v>WST</v>
      </c>
      <c r="M170" s="233"/>
      <c r="N170" s="233" t="s">
        <v>192</v>
      </c>
      <c r="O170" s="233" t="s">
        <v>243</v>
      </c>
      <c r="P170" s="233"/>
      <c r="Q170" s="233"/>
      <c r="R170" s="233"/>
      <c r="S170" s="229">
        <f t="shared" si="27"/>
        <v>41827</v>
      </c>
      <c r="T170" s="229" t="str">
        <f t="shared" si="28"/>
        <v/>
      </c>
      <c r="U170" s="229" t="str">
        <f t="shared" si="29"/>
        <v/>
      </c>
      <c r="V170" s="233"/>
    </row>
    <row r="171" spans="1:22" s="129" customFormat="1">
      <c r="A171" s="233" t="s">
        <v>5599</v>
      </c>
      <c r="B171" s="233" t="s">
        <v>5599</v>
      </c>
      <c r="C171" s="233"/>
      <c r="D171" s="233" t="s">
        <v>243</v>
      </c>
      <c r="E171" s="229">
        <v>41827</v>
      </c>
      <c r="F171" s="233"/>
      <c r="G171" s="233"/>
      <c r="H171" s="233">
        <f t="shared" si="26"/>
        <v>3</v>
      </c>
      <c r="I171" s="233"/>
      <c r="J171" s="251" t="s">
        <v>5586</v>
      </c>
      <c r="K171" s="233" t="str">
        <f t="shared" si="24"/>
        <v>XAF</v>
      </c>
      <c r="L171" s="233" t="str">
        <f t="shared" si="25"/>
        <v>XAF</v>
      </c>
      <c r="M171" s="233"/>
      <c r="N171" s="233" t="s">
        <v>192</v>
      </c>
      <c r="O171" s="233" t="s">
        <v>243</v>
      </c>
      <c r="P171" s="233"/>
      <c r="Q171" s="233"/>
      <c r="R171" s="233"/>
      <c r="S171" s="229">
        <f t="shared" si="27"/>
        <v>41827</v>
      </c>
      <c r="T171" s="229" t="str">
        <f t="shared" si="28"/>
        <v/>
      </c>
      <c r="U171" s="229" t="str">
        <f t="shared" si="29"/>
        <v/>
      </c>
      <c r="V171" s="233"/>
    </row>
    <row r="172" spans="1:22" s="129" customFormat="1">
      <c r="A172" s="233" t="s">
        <v>5600</v>
      </c>
      <c r="B172" s="233" t="s">
        <v>5600</v>
      </c>
      <c r="C172" s="233"/>
      <c r="D172" s="233" t="s">
        <v>243</v>
      </c>
      <c r="E172" s="229">
        <v>41827</v>
      </c>
      <c r="F172" s="233"/>
      <c r="G172" s="233"/>
      <c r="H172" s="233">
        <f t="shared" si="26"/>
        <v>3</v>
      </c>
      <c r="I172" s="233"/>
      <c r="J172" s="251" t="s">
        <v>5587</v>
      </c>
      <c r="K172" s="233" t="str">
        <f t="shared" si="24"/>
        <v>XAG</v>
      </c>
      <c r="L172" s="233" t="str">
        <f t="shared" si="25"/>
        <v>XAG</v>
      </c>
      <c r="M172" s="233"/>
      <c r="N172" s="233" t="s">
        <v>192</v>
      </c>
      <c r="O172" s="233" t="s">
        <v>243</v>
      </c>
      <c r="P172" s="233"/>
      <c r="Q172" s="233"/>
      <c r="R172" s="233"/>
      <c r="S172" s="229">
        <f t="shared" si="27"/>
        <v>41827</v>
      </c>
      <c r="T172" s="229" t="str">
        <f t="shared" si="28"/>
        <v/>
      </c>
      <c r="U172" s="229" t="str">
        <f t="shared" si="29"/>
        <v/>
      </c>
      <c r="V172" s="233"/>
    </row>
    <row r="173" spans="1:22" s="129" customFormat="1">
      <c r="A173" s="233" t="s">
        <v>5601</v>
      </c>
      <c r="B173" s="233" t="s">
        <v>5601</v>
      </c>
      <c r="C173" s="233"/>
      <c r="D173" s="233" t="s">
        <v>243</v>
      </c>
      <c r="E173" s="229">
        <v>41827</v>
      </c>
      <c r="F173" s="233"/>
      <c r="G173" s="233"/>
      <c r="H173" s="233">
        <f t="shared" si="26"/>
        <v>3</v>
      </c>
      <c r="I173" s="233"/>
      <c r="J173" s="251" t="s">
        <v>5589</v>
      </c>
      <c r="K173" s="233" t="str">
        <f t="shared" si="24"/>
        <v>XAU</v>
      </c>
      <c r="L173" s="233" t="str">
        <f t="shared" si="25"/>
        <v>XAU</v>
      </c>
      <c r="M173" s="233"/>
      <c r="N173" s="233" t="s">
        <v>192</v>
      </c>
      <c r="O173" s="233" t="s">
        <v>243</v>
      </c>
      <c r="P173" s="233"/>
      <c r="Q173" s="233"/>
      <c r="R173" s="233"/>
      <c r="S173" s="229">
        <f t="shared" si="27"/>
        <v>41827</v>
      </c>
      <c r="T173" s="229" t="str">
        <f t="shared" si="28"/>
        <v/>
      </c>
      <c r="U173" s="229" t="str">
        <f t="shared" si="29"/>
        <v/>
      </c>
      <c r="V173" s="233"/>
    </row>
    <row r="174" spans="1:22" s="129" customFormat="1">
      <c r="A174" s="233" t="s">
        <v>5602</v>
      </c>
      <c r="B174" s="233" t="s">
        <v>5602</v>
      </c>
      <c r="C174" s="233"/>
      <c r="D174" s="233" t="s">
        <v>243</v>
      </c>
      <c r="E174" s="229">
        <v>41827</v>
      </c>
      <c r="F174" s="233"/>
      <c r="G174" s="233"/>
      <c r="H174" s="233">
        <f t="shared" si="26"/>
        <v>3</v>
      </c>
      <c r="I174" s="233"/>
      <c r="J174" s="251" t="s">
        <v>5590</v>
      </c>
      <c r="K174" s="233" t="str">
        <f t="shared" si="24"/>
        <v>XBA</v>
      </c>
      <c r="L174" s="233" t="str">
        <f t="shared" si="25"/>
        <v>XBA</v>
      </c>
      <c r="M174" s="233"/>
      <c r="N174" s="233" t="s">
        <v>192</v>
      </c>
      <c r="O174" s="233" t="s">
        <v>243</v>
      </c>
      <c r="P174" s="233"/>
      <c r="Q174" s="233"/>
      <c r="R174" s="233"/>
      <c r="S174" s="229">
        <f t="shared" si="27"/>
        <v>41827</v>
      </c>
      <c r="T174" s="229" t="str">
        <f t="shared" si="28"/>
        <v/>
      </c>
      <c r="U174" s="229" t="str">
        <f t="shared" si="29"/>
        <v/>
      </c>
      <c r="V174" s="233"/>
    </row>
    <row r="175" spans="1:22" s="129" customFormat="1">
      <c r="A175" s="233" t="s">
        <v>5603</v>
      </c>
      <c r="B175" s="233" t="s">
        <v>5603</v>
      </c>
      <c r="C175" s="233"/>
      <c r="D175" s="233" t="s">
        <v>243</v>
      </c>
      <c r="E175" s="229">
        <v>41827</v>
      </c>
      <c r="F175" s="233"/>
      <c r="G175" s="233"/>
      <c r="H175" s="233">
        <f t="shared" si="26"/>
        <v>3</v>
      </c>
      <c r="I175" s="233"/>
      <c r="J175" s="251" t="s">
        <v>5592</v>
      </c>
      <c r="K175" s="233" t="str">
        <f t="shared" si="24"/>
        <v>XBB</v>
      </c>
      <c r="L175" s="233" t="str">
        <f t="shared" si="25"/>
        <v>XBB</v>
      </c>
      <c r="M175" s="233"/>
      <c r="N175" s="233" t="s">
        <v>192</v>
      </c>
      <c r="O175" s="233" t="s">
        <v>243</v>
      </c>
      <c r="P175" s="233"/>
      <c r="Q175" s="233"/>
      <c r="R175" s="233"/>
      <c r="S175" s="229">
        <f t="shared" si="27"/>
        <v>41827</v>
      </c>
      <c r="T175" s="229" t="str">
        <f t="shared" si="28"/>
        <v/>
      </c>
      <c r="U175" s="229" t="str">
        <f t="shared" si="29"/>
        <v/>
      </c>
      <c r="V175" s="233"/>
    </row>
    <row r="176" spans="1:22" s="129" customFormat="1">
      <c r="A176" s="233" t="s">
        <v>5604</v>
      </c>
      <c r="B176" s="233" t="s">
        <v>5604</v>
      </c>
      <c r="C176" s="233"/>
      <c r="D176" s="233" t="s">
        <v>243</v>
      </c>
      <c r="E176" s="229">
        <v>41827</v>
      </c>
      <c r="F176" s="229">
        <v>42277</v>
      </c>
      <c r="G176" s="233"/>
      <c r="H176" s="233">
        <f t="shared" si="26"/>
        <v>0</v>
      </c>
      <c r="I176" s="233"/>
      <c r="J176" s="251" t="s">
        <v>5593</v>
      </c>
      <c r="K176" s="233" t="str">
        <f t="shared" si="24"/>
        <v>XBC</v>
      </c>
      <c r="L176" s="233" t="str">
        <f t="shared" si="25"/>
        <v>XBC</v>
      </c>
      <c r="M176" s="233"/>
      <c r="N176" s="233" t="s">
        <v>192</v>
      </c>
      <c r="O176" s="233" t="s">
        <v>243</v>
      </c>
      <c r="P176" s="233"/>
      <c r="Q176" s="233"/>
      <c r="R176" s="233"/>
      <c r="S176" s="229">
        <f t="shared" si="27"/>
        <v>41827</v>
      </c>
      <c r="T176" s="229" t="str">
        <f t="shared" si="28"/>
        <v/>
      </c>
      <c r="U176" s="229" t="str">
        <f t="shared" si="29"/>
        <v/>
      </c>
      <c r="V176" s="233"/>
    </row>
    <row r="177" spans="1:22" s="129" customFormat="1">
      <c r="A177" s="233" t="s">
        <v>5605</v>
      </c>
      <c r="B177" s="233" t="s">
        <v>5605</v>
      </c>
      <c r="C177" s="233"/>
      <c r="D177" s="233" t="s">
        <v>243</v>
      </c>
      <c r="E177" s="229">
        <v>41827</v>
      </c>
      <c r="F177" s="233"/>
      <c r="G177" s="233"/>
      <c r="H177" s="233">
        <f t="shared" si="26"/>
        <v>3</v>
      </c>
      <c r="I177" s="233"/>
      <c r="J177" s="251" t="s">
        <v>5594</v>
      </c>
      <c r="K177" s="233" t="str">
        <f t="shared" si="24"/>
        <v>XBD</v>
      </c>
      <c r="L177" s="233" t="str">
        <f t="shared" si="25"/>
        <v>XBD</v>
      </c>
      <c r="M177" s="233"/>
      <c r="N177" s="233" t="s">
        <v>192</v>
      </c>
      <c r="O177" s="233" t="s">
        <v>243</v>
      </c>
      <c r="P177" s="233"/>
      <c r="Q177" s="233"/>
      <c r="R177" s="233"/>
      <c r="S177" s="229">
        <f t="shared" si="27"/>
        <v>41827</v>
      </c>
      <c r="T177" s="229" t="str">
        <f t="shared" si="28"/>
        <v/>
      </c>
      <c r="U177" s="229" t="str">
        <f t="shared" si="29"/>
        <v/>
      </c>
      <c r="V177" s="233"/>
    </row>
    <row r="178" spans="1:22" s="129" customFormat="1">
      <c r="A178" s="233" t="s">
        <v>5606</v>
      </c>
      <c r="B178" s="233" t="s">
        <v>5606</v>
      </c>
      <c r="C178" s="233"/>
      <c r="D178" s="233" t="s">
        <v>243</v>
      </c>
      <c r="E178" s="229">
        <v>41827</v>
      </c>
      <c r="F178" s="233"/>
      <c r="G178" s="233"/>
      <c r="H178" s="233">
        <f t="shared" si="26"/>
        <v>2</v>
      </c>
      <c r="I178" s="233"/>
      <c r="J178" s="251" t="s">
        <v>5596</v>
      </c>
      <c r="K178" s="233" t="str">
        <f t="shared" si="24"/>
        <v>XCD</v>
      </c>
      <c r="L178" s="233" t="str">
        <f t="shared" si="25"/>
        <v>XCD</v>
      </c>
      <c r="M178" s="233"/>
      <c r="N178" s="233" t="s">
        <v>192</v>
      </c>
      <c r="O178" s="233" t="s">
        <v>243</v>
      </c>
      <c r="P178" s="233"/>
      <c r="Q178" s="233"/>
      <c r="R178" s="233"/>
      <c r="S178" s="229">
        <f t="shared" si="27"/>
        <v>41827</v>
      </c>
      <c r="T178" s="229" t="str">
        <f t="shared" si="28"/>
        <v/>
      </c>
      <c r="U178" s="229" t="str">
        <f t="shared" si="29"/>
        <v/>
      </c>
      <c r="V178" s="233"/>
    </row>
    <row r="179" spans="1:22" s="129" customFormat="1">
      <c r="A179" s="233" t="s">
        <v>5607</v>
      </c>
      <c r="B179" s="233" t="s">
        <v>5607</v>
      </c>
      <c r="C179" s="233"/>
      <c r="D179" s="233" t="s">
        <v>243</v>
      </c>
      <c r="E179" s="229">
        <v>41827</v>
      </c>
      <c r="F179" s="233"/>
      <c r="G179" s="233"/>
      <c r="H179" s="233">
        <f t="shared" si="26"/>
        <v>3</v>
      </c>
      <c r="I179" s="233"/>
      <c r="J179" s="251" t="s">
        <v>5597</v>
      </c>
      <c r="K179" s="233" t="str">
        <f t="shared" si="24"/>
        <v>XDR</v>
      </c>
      <c r="L179" s="233" t="str">
        <f t="shared" si="25"/>
        <v>XDR</v>
      </c>
      <c r="M179" s="233"/>
      <c r="N179" s="233" t="s">
        <v>192</v>
      </c>
      <c r="O179" s="233" t="s">
        <v>243</v>
      </c>
      <c r="P179" s="233"/>
      <c r="Q179" s="233"/>
      <c r="R179" s="233"/>
      <c r="S179" s="229">
        <f t="shared" si="27"/>
        <v>41827</v>
      </c>
      <c r="T179" s="229" t="str">
        <f t="shared" si="28"/>
        <v/>
      </c>
      <c r="U179" s="229" t="str">
        <f t="shared" si="29"/>
        <v/>
      </c>
      <c r="V179" s="233"/>
    </row>
    <row r="180" spans="1:22" s="129" customFormat="1">
      <c r="A180" s="233" t="s">
        <v>5608</v>
      </c>
      <c r="B180" s="233" t="s">
        <v>5608</v>
      </c>
      <c r="C180" s="233"/>
      <c r="D180" s="233" t="s">
        <v>243</v>
      </c>
      <c r="E180" s="229">
        <v>41827</v>
      </c>
      <c r="F180" s="233"/>
      <c r="G180" s="233"/>
      <c r="H180" s="233">
        <f t="shared" si="26"/>
        <v>3</v>
      </c>
      <c r="I180" s="233"/>
      <c r="J180" s="251" t="s">
        <v>5598</v>
      </c>
      <c r="K180" s="233" t="str">
        <f t="shared" si="24"/>
        <v>XFU</v>
      </c>
      <c r="L180" s="233" t="str">
        <f t="shared" si="25"/>
        <v>XFU</v>
      </c>
      <c r="M180" s="233"/>
      <c r="N180" s="233" t="s">
        <v>192</v>
      </c>
      <c r="O180" s="233" t="s">
        <v>243</v>
      </c>
      <c r="P180" s="233"/>
      <c r="Q180" s="233"/>
      <c r="R180" s="233"/>
      <c r="S180" s="229">
        <f t="shared" si="27"/>
        <v>41827</v>
      </c>
      <c r="T180" s="229" t="str">
        <f t="shared" si="28"/>
        <v/>
      </c>
      <c r="U180" s="229" t="str">
        <f t="shared" si="29"/>
        <v/>
      </c>
      <c r="V180" s="233"/>
    </row>
    <row r="181" spans="1:22" s="129" customFormat="1">
      <c r="A181" s="233" t="s">
        <v>5609</v>
      </c>
      <c r="B181" s="233" t="s">
        <v>613</v>
      </c>
      <c r="C181" s="233"/>
      <c r="D181" s="233" t="s">
        <v>243</v>
      </c>
      <c r="E181" s="229">
        <v>41827</v>
      </c>
      <c r="F181" s="233"/>
      <c r="G181" s="233"/>
      <c r="H181" s="233">
        <f t="shared" si="26"/>
        <v>3</v>
      </c>
      <c r="I181" s="233"/>
      <c r="J181" s="251" t="s">
        <v>5599</v>
      </c>
      <c r="K181" s="233" t="str">
        <f t="shared" si="24"/>
        <v>XOF</v>
      </c>
      <c r="L181" s="233" t="str">
        <f t="shared" si="25"/>
        <v>XOF</v>
      </c>
      <c r="M181" s="233"/>
      <c r="N181" s="233" t="s">
        <v>192</v>
      </c>
      <c r="O181" s="233" t="s">
        <v>243</v>
      </c>
      <c r="P181" s="233"/>
      <c r="Q181" s="233"/>
      <c r="R181" s="233"/>
      <c r="S181" s="229">
        <f t="shared" si="27"/>
        <v>41827</v>
      </c>
      <c r="T181" s="229" t="str">
        <f t="shared" si="28"/>
        <v/>
      </c>
      <c r="U181" s="229" t="str">
        <f t="shared" si="29"/>
        <v/>
      </c>
      <c r="V181" s="233"/>
    </row>
    <row r="182" spans="1:22" s="129" customFormat="1">
      <c r="A182" s="233" t="s">
        <v>5610</v>
      </c>
      <c r="B182" s="233" t="s">
        <v>1370</v>
      </c>
      <c r="C182" s="233"/>
      <c r="D182" s="233" t="s">
        <v>243</v>
      </c>
      <c r="E182" s="229">
        <v>41827</v>
      </c>
      <c r="F182" s="233"/>
      <c r="G182" s="233"/>
      <c r="H182" s="233">
        <f t="shared" si="26"/>
        <v>3</v>
      </c>
      <c r="I182" s="233"/>
      <c r="J182" s="251" t="s">
        <v>5600</v>
      </c>
      <c r="K182" s="233" t="str">
        <f t="shared" si="24"/>
        <v>XPD</v>
      </c>
      <c r="L182" s="233" t="str">
        <f t="shared" si="25"/>
        <v>XPD</v>
      </c>
      <c r="M182" s="233"/>
      <c r="N182" s="233" t="s">
        <v>192</v>
      </c>
      <c r="O182" s="233" t="s">
        <v>243</v>
      </c>
      <c r="P182" s="233"/>
      <c r="Q182" s="233"/>
      <c r="R182" s="233"/>
      <c r="S182" s="229">
        <f t="shared" si="27"/>
        <v>41827</v>
      </c>
      <c r="T182" s="229" t="str">
        <f t="shared" si="28"/>
        <v/>
      </c>
      <c r="U182" s="229" t="str">
        <f t="shared" si="29"/>
        <v/>
      </c>
      <c r="V182" s="233"/>
    </row>
    <row r="183" spans="1:22" s="129" customFormat="1">
      <c r="A183" s="240" t="s">
        <v>7211</v>
      </c>
      <c r="B183" s="233" t="s">
        <v>604</v>
      </c>
      <c r="C183" s="233"/>
      <c r="D183" s="233" t="s">
        <v>243</v>
      </c>
      <c r="E183" s="229">
        <v>41827</v>
      </c>
      <c r="F183" s="233"/>
      <c r="G183" s="233"/>
      <c r="H183" s="233">
        <f t="shared" si="26"/>
        <v>1</v>
      </c>
      <c r="I183" s="233"/>
      <c r="J183" s="251" t="s">
        <v>5601</v>
      </c>
      <c r="K183" s="233" t="str">
        <f t="shared" si="24"/>
        <v>XPF</v>
      </c>
      <c r="L183" s="233" t="str">
        <f t="shared" si="25"/>
        <v>XPF</v>
      </c>
      <c r="M183" s="233"/>
      <c r="N183" s="233" t="s">
        <v>192</v>
      </c>
      <c r="O183" s="233" t="s">
        <v>243</v>
      </c>
      <c r="P183" s="233"/>
      <c r="Q183" s="233"/>
      <c r="R183" s="233"/>
      <c r="S183" s="229">
        <f t="shared" si="27"/>
        <v>41827</v>
      </c>
      <c r="T183" s="229" t="str">
        <f t="shared" si="28"/>
        <v/>
      </c>
      <c r="U183" s="229" t="str">
        <f t="shared" si="29"/>
        <v/>
      </c>
      <c r="V183" s="233"/>
    </row>
    <row r="184" spans="1:22" s="129" customFormat="1">
      <c r="A184" s="233" t="s">
        <v>7212</v>
      </c>
      <c r="B184" s="233" t="s">
        <v>1371</v>
      </c>
      <c r="C184" s="233"/>
      <c r="D184" s="233" t="s">
        <v>243</v>
      </c>
      <c r="E184" s="229">
        <v>41827</v>
      </c>
      <c r="F184" s="233"/>
      <c r="G184" s="233"/>
      <c r="H184" s="233">
        <f t="shared" si="26"/>
        <v>1</v>
      </c>
      <c r="I184" s="233"/>
      <c r="J184" s="251" t="s">
        <v>5602</v>
      </c>
      <c r="K184" s="233" t="str">
        <f t="shared" si="24"/>
        <v>XPT</v>
      </c>
      <c r="L184" s="233" t="str">
        <f t="shared" si="25"/>
        <v>XPT</v>
      </c>
      <c r="M184" s="233"/>
      <c r="N184" s="233" t="s">
        <v>192</v>
      </c>
      <c r="O184" s="233" t="s">
        <v>243</v>
      </c>
      <c r="P184" s="233"/>
      <c r="Q184" s="233"/>
      <c r="R184" s="233"/>
      <c r="S184" s="229">
        <f t="shared" si="27"/>
        <v>41827</v>
      </c>
      <c r="T184" s="229" t="str">
        <f t="shared" si="28"/>
        <v/>
      </c>
      <c r="U184" s="229" t="str">
        <f t="shared" si="29"/>
        <v/>
      </c>
      <c r="V184" s="233"/>
    </row>
    <row r="185" spans="1:22" s="129" customFormat="1">
      <c r="A185" s="233" t="s">
        <v>5565</v>
      </c>
      <c r="B185" s="233" t="s">
        <v>5565</v>
      </c>
      <c r="C185" s="233"/>
      <c r="D185" s="233" t="s">
        <v>243</v>
      </c>
      <c r="E185" s="229">
        <v>42277</v>
      </c>
      <c r="F185" s="233"/>
      <c r="G185" s="233"/>
      <c r="H185" s="233">
        <f t="shared" si="26"/>
        <v>3</v>
      </c>
      <c r="I185" s="233"/>
      <c r="J185" s="251" t="s">
        <v>5611</v>
      </c>
      <c r="K185" s="233" t="str">
        <f t="shared" si="24"/>
        <v>XSU</v>
      </c>
      <c r="L185" s="233" t="str">
        <f t="shared" si="25"/>
        <v>XSU</v>
      </c>
      <c r="M185" s="233"/>
      <c r="N185" s="233" t="s">
        <v>192</v>
      </c>
      <c r="O185" s="233" t="s">
        <v>243</v>
      </c>
      <c r="P185" s="233"/>
      <c r="Q185" s="233"/>
      <c r="R185" s="233"/>
      <c r="S185" s="229">
        <f t="shared" si="27"/>
        <v>42277</v>
      </c>
      <c r="T185" s="229" t="str">
        <f t="shared" si="28"/>
        <v/>
      </c>
      <c r="U185" s="229" t="str">
        <f t="shared" si="29"/>
        <v/>
      </c>
      <c r="V185" s="233"/>
    </row>
    <row r="186" spans="1:22" s="129" customFormat="1">
      <c r="A186" s="233" t="s">
        <v>5570</v>
      </c>
      <c r="B186" s="233" t="s">
        <v>5570</v>
      </c>
      <c r="C186" s="233"/>
      <c r="D186" s="233" t="s">
        <v>243</v>
      </c>
      <c r="E186" s="229">
        <v>42277</v>
      </c>
      <c r="F186" s="233"/>
      <c r="G186" s="233"/>
      <c r="H186" s="233">
        <f t="shared" si="26"/>
        <v>3</v>
      </c>
      <c r="I186" s="233"/>
      <c r="J186" s="251" t="s">
        <v>5603</v>
      </c>
      <c r="K186" s="233" t="str">
        <f t="shared" si="24"/>
        <v>XTS</v>
      </c>
      <c r="L186" s="233" t="str">
        <f t="shared" si="25"/>
        <v>XTS</v>
      </c>
      <c r="M186" s="233"/>
      <c r="N186" s="233" t="s">
        <v>192</v>
      </c>
      <c r="O186" s="233" t="s">
        <v>243</v>
      </c>
      <c r="P186" s="233"/>
      <c r="Q186" s="233"/>
      <c r="R186" s="233"/>
      <c r="S186" s="229">
        <f t="shared" si="27"/>
        <v>41827</v>
      </c>
      <c r="T186" s="229" t="str">
        <f t="shared" si="28"/>
        <v/>
      </c>
      <c r="U186" s="229" t="str">
        <f t="shared" si="29"/>
        <v/>
      </c>
      <c r="V186" s="233"/>
    </row>
    <row r="187" spans="1:22" s="129" customFormat="1">
      <c r="A187" s="233" t="s">
        <v>5588</v>
      </c>
      <c r="B187" s="233" t="s">
        <v>5588</v>
      </c>
      <c r="C187" s="233"/>
      <c r="D187" s="233" t="s">
        <v>243</v>
      </c>
      <c r="E187" s="229">
        <v>42277</v>
      </c>
      <c r="F187" s="233"/>
      <c r="G187" s="233"/>
      <c r="H187" s="233">
        <f t="shared" si="26"/>
        <v>3</v>
      </c>
      <c r="I187" s="233"/>
      <c r="J187" s="251" t="s">
        <v>5612</v>
      </c>
      <c r="K187" s="233" t="str">
        <f t="shared" si="24"/>
        <v>XUA</v>
      </c>
      <c r="L187" s="233" t="str">
        <f t="shared" si="25"/>
        <v>XUA</v>
      </c>
      <c r="M187" s="233"/>
      <c r="N187" s="233" t="s">
        <v>192</v>
      </c>
      <c r="O187" s="233" t="s">
        <v>243</v>
      </c>
      <c r="P187" s="233"/>
      <c r="Q187" s="233"/>
      <c r="R187" s="233"/>
      <c r="S187" s="229">
        <f t="shared" si="27"/>
        <v>42277</v>
      </c>
      <c r="T187" s="229" t="str">
        <f t="shared" si="28"/>
        <v/>
      </c>
      <c r="U187" s="229" t="str">
        <f t="shared" si="29"/>
        <v/>
      </c>
      <c r="V187" s="233"/>
    </row>
    <row r="188" spans="1:22" s="129" customFormat="1">
      <c r="A188" s="233" t="s">
        <v>5613</v>
      </c>
      <c r="B188" s="233" t="s">
        <v>5613</v>
      </c>
      <c r="C188" s="233"/>
      <c r="D188" s="233" t="s">
        <v>243</v>
      </c>
      <c r="E188" s="229">
        <v>42277</v>
      </c>
      <c r="F188" s="233"/>
      <c r="G188" s="233"/>
      <c r="H188" s="233">
        <f t="shared" si="26"/>
        <v>3</v>
      </c>
      <c r="I188" s="233"/>
      <c r="J188" s="251" t="s">
        <v>5605</v>
      </c>
      <c r="K188" s="233" t="str">
        <f t="shared" si="24"/>
        <v>YER</v>
      </c>
      <c r="L188" s="233" t="str">
        <f t="shared" si="25"/>
        <v>YER</v>
      </c>
      <c r="M188" s="233"/>
      <c r="N188" s="233" t="s">
        <v>192</v>
      </c>
      <c r="O188" s="233" t="s">
        <v>243</v>
      </c>
      <c r="P188" s="233"/>
      <c r="Q188" s="233"/>
      <c r="R188" s="233"/>
      <c r="S188" s="229">
        <f t="shared" si="27"/>
        <v>41827</v>
      </c>
      <c r="T188" s="229" t="str">
        <f t="shared" si="28"/>
        <v/>
      </c>
      <c r="U188" s="229" t="str">
        <f t="shared" si="29"/>
        <v/>
      </c>
      <c r="V188" s="233"/>
    </row>
    <row r="189" spans="1:22" s="129" customFormat="1">
      <c r="A189" s="233" t="s">
        <v>5612</v>
      </c>
      <c r="B189" s="233" t="s">
        <v>5612</v>
      </c>
      <c r="C189" s="233"/>
      <c r="D189" s="233" t="s">
        <v>243</v>
      </c>
      <c r="E189" s="229">
        <v>42277</v>
      </c>
      <c r="F189" s="233"/>
      <c r="G189" s="233"/>
      <c r="H189" s="233">
        <f t="shared" si="26"/>
        <v>3</v>
      </c>
      <c r="I189" s="233"/>
      <c r="J189" s="251" t="s">
        <v>5606</v>
      </c>
      <c r="K189" s="233" t="str">
        <f t="shared" si="24"/>
        <v>ZAR</v>
      </c>
      <c r="L189" s="233" t="str">
        <f t="shared" si="25"/>
        <v>ZAR</v>
      </c>
      <c r="M189" s="233"/>
      <c r="N189" s="233" t="s">
        <v>192</v>
      </c>
      <c r="O189" s="233" t="s">
        <v>243</v>
      </c>
      <c r="P189" s="233"/>
      <c r="Q189" s="233"/>
      <c r="R189" s="233"/>
      <c r="S189" s="229">
        <f t="shared" si="27"/>
        <v>41827</v>
      </c>
      <c r="T189" s="229" t="str">
        <f t="shared" si="28"/>
        <v/>
      </c>
      <c r="U189" s="229" t="str">
        <f t="shared" si="29"/>
        <v/>
      </c>
      <c r="V189" s="233"/>
    </row>
    <row r="190" spans="1:22" s="129" customFormat="1">
      <c r="A190" s="233" t="s">
        <v>5611</v>
      </c>
      <c r="B190" s="233" t="s">
        <v>5611</v>
      </c>
      <c r="C190" s="233"/>
      <c r="D190" s="233" t="s">
        <v>243</v>
      </c>
      <c r="E190" s="229">
        <v>42277</v>
      </c>
      <c r="F190" s="233"/>
      <c r="G190" s="233"/>
      <c r="H190" s="233">
        <f t="shared" si="26"/>
        <v>3</v>
      </c>
      <c r="I190" s="233"/>
      <c r="J190" s="251" t="s">
        <v>5607</v>
      </c>
      <c r="K190" s="233" t="str">
        <f t="shared" si="24"/>
        <v>ZMK</v>
      </c>
      <c r="L190" s="233" t="str">
        <f t="shared" si="25"/>
        <v>ZMK</v>
      </c>
      <c r="M190" s="233"/>
      <c r="N190" s="233" t="s">
        <v>192</v>
      </c>
      <c r="O190" s="233" t="s">
        <v>243</v>
      </c>
      <c r="P190" s="233"/>
      <c r="Q190" s="233"/>
      <c r="R190" s="233"/>
      <c r="S190" s="229">
        <f t="shared" si="27"/>
        <v>41827</v>
      </c>
      <c r="T190" s="229" t="str">
        <f t="shared" si="28"/>
        <v/>
      </c>
      <c r="U190" s="229" t="str">
        <f t="shared" si="29"/>
        <v/>
      </c>
      <c r="V190" s="233"/>
    </row>
    <row r="191" spans="1:22" s="129" customFormat="1">
      <c r="A191" s="233" t="s">
        <v>5449</v>
      </c>
      <c r="B191" s="233" t="s">
        <v>5449</v>
      </c>
      <c r="C191" s="233"/>
      <c r="D191" s="233" t="s">
        <v>243</v>
      </c>
      <c r="E191" s="229">
        <v>42566</v>
      </c>
      <c r="F191" s="233"/>
      <c r="G191" s="233"/>
      <c r="H191" s="233">
        <f t="shared" si="26"/>
        <v>3</v>
      </c>
      <c r="I191" s="233"/>
      <c r="J191" s="251" t="s">
        <v>5613</v>
      </c>
      <c r="K191" s="233" t="str">
        <f t="shared" si="24"/>
        <v>ZMW</v>
      </c>
      <c r="L191" s="233" t="str">
        <f t="shared" si="25"/>
        <v>ZMW</v>
      </c>
      <c r="M191" s="233"/>
      <c r="N191" s="233" t="s">
        <v>192</v>
      </c>
      <c r="O191" s="233" t="s">
        <v>243</v>
      </c>
      <c r="P191" s="233"/>
      <c r="Q191" s="233"/>
      <c r="R191" s="233"/>
      <c r="S191" s="229">
        <f t="shared" si="27"/>
        <v>42277</v>
      </c>
      <c r="T191" s="229" t="str">
        <f t="shared" si="28"/>
        <v/>
      </c>
      <c r="U191" s="229" t="str">
        <f t="shared" si="29"/>
        <v/>
      </c>
      <c r="V191" s="233"/>
    </row>
    <row r="192" spans="1:22" s="129" customFormat="1">
      <c r="A192" s="233" t="s">
        <v>5525</v>
      </c>
      <c r="B192" s="233" t="s">
        <v>5525</v>
      </c>
      <c r="C192" s="233"/>
      <c r="D192" s="233" t="s">
        <v>243</v>
      </c>
      <c r="E192" s="229">
        <v>43296</v>
      </c>
      <c r="F192" s="233"/>
      <c r="G192" s="233"/>
      <c r="H192" s="233">
        <f t="shared" si="26"/>
        <v>3</v>
      </c>
      <c r="I192" s="233"/>
      <c r="J192" s="251" t="s">
        <v>5608</v>
      </c>
      <c r="K192" s="233" t="str">
        <f t="shared" si="24"/>
        <v>ZWL</v>
      </c>
      <c r="L192" s="233" t="str">
        <f t="shared" si="25"/>
        <v>ZWL</v>
      </c>
      <c r="M192" s="233"/>
      <c r="N192" s="233" t="s">
        <v>192</v>
      </c>
      <c r="O192" s="233" t="s">
        <v>243</v>
      </c>
      <c r="P192" s="233"/>
      <c r="Q192" s="233"/>
      <c r="R192" s="233"/>
      <c r="S192" s="229">
        <f t="shared" si="27"/>
        <v>41827</v>
      </c>
      <c r="T192" s="229" t="str">
        <f t="shared" si="28"/>
        <v/>
      </c>
      <c r="U192" s="229" t="str">
        <f t="shared" si="29"/>
        <v/>
      </c>
      <c r="V192" s="233"/>
    </row>
    <row r="193" spans="1:22" s="129" customFormat="1">
      <c r="A193" s="233" t="s">
        <v>5568</v>
      </c>
      <c r="B193" s="233" t="s">
        <v>5568</v>
      </c>
      <c r="C193" s="233"/>
      <c r="D193" s="233" t="s">
        <v>243</v>
      </c>
      <c r="E193" s="229">
        <v>43296</v>
      </c>
      <c r="F193" s="233"/>
      <c r="G193" s="233"/>
      <c r="H193" s="233">
        <f t="shared" si="26"/>
        <v>3</v>
      </c>
      <c r="I193" s="233"/>
      <c r="J193" s="251" t="s">
        <v>5614</v>
      </c>
      <c r="K193" s="267" t="str">
        <f t="shared" si="24"/>
        <v>x5</v>
      </c>
      <c r="L193" s="267" t="str">
        <f t="shared" si="25"/>
        <v>Temporary identifier for currency 1</v>
      </c>
      <c r="M193" s="267"/>
      <c r="N193" s="267" t="s">
        <v>192</v>
      </c>
      <c r="O193" s="233" t="s">
        <v>243</v>
      </c>
      <c r="P193" s="268"/>
      <c r="Q193" s="268"/>
      <c r="R193" s="268"/>
      <c r="S193" s="270">
        <f t="shared" si="27"/>
        <v>43661</v>
      </c>
      <c r="T193" s="270" t="str">
        <f t="shared" si="28"/>
        <v/>
      </c>
      <c r="U193" s="270" t="str">
        <f t="shared" si="29"/>
        <v/>
      </c>
      <c r="V193" s="267"/>
    </row>
    <row r="194" spans="1:22" s="129" customFormat="1">
      <c r="A194" s="233" t="s">
        <v>5614</v>
      </c>
      <c r="B194" s="233" t="s">
        <v>246</v>
      </c>
      <c r="C194" s="233"/>
      <c r="D194" s="233" t="s">
        <v>243</v>
      </c>
      <c r="E194" s="266">
        <v>43661</v>
      </c>
      <c r="F194" s="233"/>
      <c r="G194" s="233"/>
      <c r="H194" s="233">
        <f t="shared" ref="H194:H200" si="30">COUNTIF(J:J,A194)</f>
        <v>2</v>
      </c>
      <c r="I194" s="233"/>
      <c r="J194" s="251" t="s">
        <v>5615</v>
      </c>
      <c r="K194" s="267" t="str">
        <f t="shared" si="24"/>
        <v>x6</v>
      </c>
      <c r="L194" s="267" t="str">
        <f t="shared" si="25"/>
        <v>Temporary identifier for currency 2</v>
      </c>
      <c r="M194" s="267"/>
      <c r="N194" s="267" t="s">
        <v>192</v>
      </c>
      <c r="O194" s="233" t="s">
        <v>243</v>
      </c>
      <c r="P194" s="268"/>
      <c r="Q194" s="268"/>
      <c r="R194" s="268"/>
      <c r="S194" s="270">
        <f t="shared" si="27"/>
        <v>43661</v>
      </c>
      <c r="T194" s="270" t="str">
        <f t="shared" si="28"/>
        <v/>
      </c>
      <c r="U194" s="270" t="str">
        <f t="shared" si="29"/>
        <v/>
      </c>
      <c r="V194" s="267"/>
    </row>
    <row r="195" spans="1:22" s="129" customFormat="1">
      <c r="A195" s="233" t="s">
        <v>5615</v>
      </c>
      <c r="B195" s="233" t="s">
        <v>5616</v>
      </c>
      <c r="C195" s="233"/>
      <c r="D195" s="233" t="s">
        <v>243</v>
      </c>
      <c r="E195" s="266">
        <v>43661</v>
      </c>
      <c r="F195" s="233"/>
      <c r="G195" s="233"/>
      <c r="H195" s="233">
        <f t="shared" si="30"/>
        <v>2</v>
      </c>
      <c r="I195" s="233"/>
      <c r="J195" s="251" t="s">
        <v>5617</v>
      </c>
      <c r="K195" s="267" t="str">
        <f t="shared" si="24"/>
        <v>x7</v>
      </c>
      <c r="L195" s="267" t="str">
        <f t="shared" si="25"/>
        <v>Temporary identifier for currency 3</v>
      </c>
      <c r="M195" s="267"/>
      <c r="N195" s="267" t="s">
        <v>192</v>
      </c>
      <c r="O195" s="233" t="s">
        <v>243</v>
      </c>
      <c r="P195" s="268"/>
      <c r="Q195" s="268"/>
      <c r="R195" s="268"/>
      <c r="S195" s="270">
        <f t="shared" si="27"/>
        <v>43661</v>
      </c>
      <c r="T195" s="270" t="str">
        <f t="shared" si="28"/>
        <v/>
      </c>
      <c r="U195" s="270" t="str">
        <f t="shared" si="29"/>
        <v/>
      </c>
      <c r="V195" s="267"/>
    </row>
    <row r="196" spans="1:22" s="129" customFormat="1">
      <c r="A196" s="233" t="s">
        <v>5617</v>
      </c>
      <c r="B196" s="233" t="s">
        <v>5618</v>
      </c>
      <c r="C196" s="233"/>
      <c r="D196" s="233" t="s">
        <v>243</v>
      </c>
      <c r="E196" s="266">
        <v>43661</v>
      </c>
      <c r="F196" s="233"/>
      <c r="G196" s="233"/>
      <c r="H196" s="233">
        <f t="shared" si="30"/>
        <v>2</v>
      </c>
      <c r="I196" s="233"/>
      <c r="J196" s="246" t="s">
        <v>6110</v>
      </c>
      <c r="K196" s="138"/>
      <c r="L196" s="138"/>
      <c r="M196" s="138"/>
      <c r="N196" s="138"/>
      <c r="O196" s="138" t="s">
        <v>243</v>
      </c>
      <c r="P196" s="138"/>
      <c r="Q196" s="138" t="s">
        <v>1848</v>
      </c>
      <c r="R196" s="138"/>
      <c r="S196" s="249">
        <v>41827</v>
      </c>
      <c r="T196" s="249">
        <v>42277</v>
      </c>
      <c r="U196" s="249"/>
    </row>
    <row r="197" spans="1:22" s="129" customFormat="1">
      <c r="A197" s="233" t="s">
        <v>5619</v>
      </c>
      <c r="B197" s="233" t="s">
        <v>5620</v>
      </c>
      <c r="C197" s="233"/>
      <c r="D197" s="233" t="s">
        <v>243</v>
      </c>
      <c r="E197" s="266">
        <v>44027</v>
      </c>
      <c r="F197" s="233"/>
      <c r="G197" s="233"/>
      <c r="H197" s="233">
        <f t="shared" si="30"/>
        <v>1</v>
      </c>
      <c r="I197" s="233"/>
      <c r="J197" s="247" t="s">
        <v>244</v>
      </c>
      <c r="K197" s="138" t="str">
        <f>VLOOKUP(J197,$A$2:$B$182,2,0)</f>
        <v>x0</v>
      </c>
      <c r="L197" s="138" t="str">
        <f>J197</f>
        <v>Total/NA</v>
      </c>
      <c r="M197" s="138" t="s">
        <v>190</v>
      </c>
      <c r="N197" s="138"/>
      <c r="O197" s="138" t="s">
        <v>243</v>
      </c>
      <c r="P197" s="138"/>
      <c r="Q197" s="138"/>
      <c r="R197" s="138"/>
      <c r="S197" s="249">
        <f>VLOOKUP(J197,A:G,5,FALSE)</f>
        <v>41827</v>
      </c>
      <c r="T197" s="249" t="str">
        <f>IF(VLOOKUP(J197,A:G,6,FALSE)=0,"",VLOOKUP(J197,A:G,6,FALSE))</f>
        <v/>
      </c>
      <c r="U197" s="249" t="str">
        <f>IF(VLOOKUP(J197,A:G,7,FALSE)=0,"",VLOOKUP(J197,A:G,7,FALSE))</f>
        <v/>
      </c>
    </row>
    <row r="198" spans="1:22" s="129" customFormat="1">
      <c r="A198" s="233" t="s">
        <v>5595</v>
      </c>
      <c r="B198" s="233" t="s">
        <v>5595</v>
      </c>
      <c r="C198" s="233"/>
      <c r="D198" s="233" t="s">
        <v>243</v>
      </c>
      <c r="E198" s="266">
        <v>44027</v>
      </c>
      <c r="F198" s="233"/>
      <c r="G198" s="233"/>
      <c r="H198" s="233">
        <f t="shared" si="30"/>
        <v>3</v>
      </c>
      <c r="I198" s="233"/>
      <c r="J198" s="248" t="s">
        <v>5609</v>
      </c>
      <c r="K198" s="138" t="str">
        <f>VLOOKUP(J198,$A$2:$B$383,2,0)</f>
        <v>x1</v>
      </c>
      <c r="L198" s="138" t="str">
        <f>J198</f>
        <v>Local</v>
      </c>
      <c r="M198" s="138"/>
      <c r="N198" s="138" t="s">
        <v>192</v>
      </c>
      <c r="O198" s="138" t="s">
        <v>243</v>
      </c>
      <c r="P198" s="138"/>
      <c r="Q198" s="138"/>
      <c r="R198" s="138"/>
      <c r="S198" s="249">
        <f>VLOOKUP(J198,A:G,5,FALSE)</f>
        <v>41827</v>
      </c>
      <c r="T198" s="249" t="str">
        <f>IF(VLOOKUP(J198,A:G,6,FALSE)=0,"",VLOOKUP(J198,A:G,6,FALSE))</f>
        <v/>
      </c>
      <c r="U198" s="249" t="str">
        <f>IF(VLOOKUP(J198,A:G,7,FALSE)=0,"",VLOOKUP(J198,A:G,7,FALSE))</f>
        <v/>
      </c>
    </row>
    <row r="199" spans="1:22" s="129" customFormat="1">
      <c r="A199" s="233" t="s">
        <v>5591</v>
      </c>
      <c r="B199" s="233" t="s">
        <v>5591</v>
      </c>
      <c r="C199" s="233"/>
      <c r="D199" s="233" t="s">
        <v>243</v>
      </c>
      <c r="E199" s="266">
        <v>44027</v>
      </c>
      <c r="F199" s="233"/>
      <c r="G199" s="233"/>
      <c r="H199" s="233">
        <f t="shared" si="30"/>
        <v>3</v>
      </c>
      <c r="I199" s="233"/>
      <c r="J199" s="248" t="s">
        <v>5610</v>
      </c>
      <c r="K199" s="138" t="str">
        <f>VLOOKUP(J199,$A$2:$B$383,2,0)</f>
        <v>x2</v>
      </c>
      <c r="L199" s="138" t="str">
        <f>J199</f>
        <v>Foreign</v>
      </c>
      <c r="M199" s="138"/>
      <c r="N199" s="138" t="s">
        <v>192</v>
      </c>
      <c r="O199" s="138" t="s">
        <v>243</v>
      </c>
      <c r="P199" s="138"/>
      <c r="Q199" s="138"/>
      <c r="R199" s="138"/>
      <c r="S199" s="249">
        <f>VLOOKUP(J199,A:G,5,FALSE)</f>
        <v>41827</v>
      </c>
      <c r="T199" s="249" t="str">
        <f>IF(VLOOKUP(J199,A:G,6,FALSE)=0,"",VLOOKUP(J199,A:G,6,FALSE))</f>
        <v/>
      </c>
      <c r="U199" s="249" t="str">
        <f>IF(VLOOKUP(J199,A:G,7,FALSE)=0,"",VLOOKUP(J199,A:G,7,FALSE))</f>
        <v/>
      </c>
    </row>
    <row r="200" spans="1:22" s="129" customFormat="1">
      <c r="A200" s="233" t="s">
        <v>5561</v>
      </c>
      <c r="B200" s="233" t="s">
        <v>5561</v>
      </c>
      <c r="C200" s="233"/>
      <c r="D200" s="233" t="s">
        <v>243</v>
      </c>
      <c r="E200" s="266">
        <v>44757</v>
      </c>
      <c r="F200" s="233"/>
      <c r="G200" s="233"/>
      <c r="H200" s="233">
        <f t="shared" si="30"/>
        <v>3</v>
      </c>
      <c r="I200" s="233"/>
      <c r="J200" s="246" t="s">
        <v>7700</v>
      </c>
      <c r="K200" s="138"/>
      <c r="L200" s="138"/>
      <c r="M200" s="138"/>
      <c r="N200" s="138"/>
      <c r="O200" s="138" t="s">
        <v>243</v>
      </c>
      <c r="P200" s="138"/>
      <c r="Q200" s="138" t="s">
        <v>151</v>
      </c>
      <c r="R200" s="138"/>
      <c r="S200" s="249">
        <v>41827</v>
      </c>
      <c r="T200" s="249"/>
      <c r="U200" s="249"/>
    </row>
    <row r="201" spans="1:22" s="129" customFormat="1">
      <c r="A201" s="233" t="s">
        <v>7512</v>
      </c>
      <c r="B201" s="133" t="s">
        <v>5799</v>
      </c>
      <c r="C201" s="133"/>
      <c r="D201" s="133" t="s">
        <v>5378</v>
      </c>
      <c r="E201" s="133"/>
      <c r="F201" s="133"/>
      <c r="G201" s="133"/>
      <c r="H201" s="133">
        <f>COUNTIF($J$2:$J$1144,A201)</f>
        <v>0</v>
      </c>
      <c r="I201" s="133"/>
      <c r="J201" s="247" t="s">
        <v>244</v>
      </c>
      <c r="K201" s="138" t="str">
        <f>VLOOKUP(J201,$A$2:$B$383,2,0)</f>
        <v>x0</v>
      </c>
      <c r="L201" s="138" t="str">
        <f>J201</f>
        <v>Total/NA</v>
      </c>
      <c r="M201" s="138" t="s">
        <v>190</v>
      </c>
      <c r="N201" s="138"/>
      <c r="O201" s="138" t="s">
        <v>243</v>
      </c>
      <c r="P201" s="138"/>
      <c r="Q201" s="138"/>
      <c r="R201" s="138"/>
      <c r="S201" s="249">
        <f>VLOOKUP(J201,A:G,5,FALSE)</f>
        <v>41827</v>
      </c>
      <c r="T201" s="249" t="str">
        <f>IF(VLOOKUP(J201,A:G,6,FALSE)=0,"",VLOOKUP(J201,A:G,6,FALSE))</f>
        <v/>
      </c>
      <c r="U201" s="249" t="str">
        <f>IF(VLOOKUP(J201,A:G,7,FALSE)=0,"",VLOOKUP(J201,A:G,7,FALSE))</f>
        <v/>
      </c>
    </row>
    <row r="202" spans="1:22" s="129" customFormat="1">
      <c r="J202" s="248" t="s">
        <v>7211</v>
      </c>
      <c r="K202" s="138" t="str">
        <f>VLOOKUP(J202,$A$2:$B$383,2,0)</f>
        <v>x3</v>
      </c>
      <c r="L202" s="138" t="str">
        <f>J202</f>
        <v>Monnaie de déclaration</v>
      </c>
      <c r="M202" s="138"/>
      <c r="N202" s="138" t="s">
        <v>192</v>
      </c>
      <c r="O202" s="138" t="s">
        <v>243</v>
      </c>
      <c r="P202" s="138"/>
      <c r="Q202" s="138"/>
      <c r="R202" s="138"/>
      <c r="S202" s="249">
        <f>VLOOKUP(J202,A:G,5,FALSE)</f>
        <v>41827</v>
      </c>
      <c r="T202" s="249" t="str">
        <f>IF(VLOOKUP(J202,A:G,6,FALSE)=0,"",VLOOKUP(J202,A:G,6,FALSE))</f>
        <v/>
      </c>
      <c r="U202" s="249" t="str">
        <f>IF(VLOOKUP(J202,A:G,7,FALSE)=0,"",VLOOKUP(J202,A:G,7,FALSE))</f>
        <v/>
      </c>
    </row>
    <row r="203" spans="1:22" s="129" customFormat="1">
      <c r="A203" s="233"/>
      <c r="B203" s="233"/>
      <c r="C203" s="233"/>
      <c r="D203" s="233"/>
      <c r="E203" s="233"/>
      <c r="F203" s="233"/>
      <c r="G203" s="233"/>
      <c r="H203" s="233"/>
      <c r="I203" s="233"/>
      <c r="J203" s="248" t="s">
        <v>7212</v>
      </c>
      <c r="K203" s="138" t="str">
        <f>VLOOKUP(J203,$A$2:$B$383,2,0)</f>
        <v>x4</v>
      </c>
      <c r="L203" s="138" t="str">
        <f>J203</f>
        <v>Autre que la monnaie de déclaration</v>
      </c>
      <c r="M203" s="138"/>
      <c r="N203" s="138" t="s">
        <v>192</v>
      </c>
      <c r="O203" s="138" t="s">
        <v>243</v>
      </c>
      <c r="P203" s="138"/>
      <c r="Q203" s="138"/>
      <c r="R203" s="138"/>
      <c r="S203" s="249">
        <f>VLOOKUP(J203,A:G,5,FALSE)</f>
        <v>41827</v>
      </c>
      <c r="T203" s="249" t="str">
        <f>IF(VLOOKUP(J203,A:G,6,FALSE)=0,"",VLOOKUP(J203,A:G,6,FALSE))</f>
        <v/>
      </c>
      <c r="U203" s="249" t="str">
        <f>IF(VLOOKUP(J203,A:G,7,FALSE)=0,"",VLOOKUP(J203,A:G,7,FALSE))</f>
        <v/>
      </c>
    </row>
    <row r="204" spans="1:22" s="129" customFormat="1">
      <c r="A204" s="233"/>
      <c r="B204" s="233"/>
      <c r="C204" s="233"/>
      <c r="D204" s="233"/>
      <c r="E204" s="233"/>
      <c r="F204" s="233"/>
      <c r="G204" s="233"/>
      <c r="H204" s="233"/>
      <c r="I204" s="233"/>
      <c r="J204" s="246" t="s">
        <v>6111</v>
      </c>
      <c r="K204" s="138"/>
      <c r="L204" s="138"/>
      <c r="M204" s="138"/>
      <c r="N204" s="138"/>
      <c r="O204" s="138" t="s">
        <v>243</v>
      </c>
      <c r="P204" s="138"/>
      <c r="Q204" s="138" t="s">
        <v>3006</v>
      </c>
      <c r="R204" s="138" t="s">
        <v>6112</v>
      </c>
      <c r="S204" s="249">
        <v>41827</v>
      </c>
      <c r="T204" s="249"/>
      <c r="U204" s="249">
        <v>43296</v>
      </c>
    </row>
    <row r="205" spans="1:22" s="129" customFormat="1">
      <c r="A205" s="233"/>
      <c r="B205" s="233"/>
      <c r="C205" s="233"/>
      <c r="D205" s="233"/>
      <c r="E205" s="233"/>
      <c r="F205" s="233"/>
      <c r="G205" s="233"/>
      <c r="H205" s="233"/>
      <c r="I205" s="233"/>
      <c r="J205" s="247" t="s">
        <v>244</v>
      </c>
      <c r="K205" s="138" t="str">
        <f>VLOOKUP(J205,$A$2:$B$383,2,0)</f>
        <v>x0</v>
      </c>
      <c r="L205" s="138" t="s">
        <v>6113</v>
      </c>
      <c r="M205" s="138"/>
      <c r="N205" s="138"/>
      <c r="O205" s="138" t="s">
        <v>243</v>
      </c>
      <c r="P205" s="138"/>
      <c r="Q205" s="138"/>
      <c r="R205" s="138"/>
      <c r="S205" s="249">
        <f>VLOOKUP(J205,A:G,5,FALSE)</f>
        <v>41827</v>
      </c>
      <c r="T205" s="249" t="str">
        <f>IF(VLOOKUP(J205,A:G,6,FALSE)=0,"",VLOOKUP(J205,A:G,6,FALSE))</f>
        <v/>
      </c>
      <c r="U205" s="249" t="str">
        <f>IF(VLOOKUP(J205,A:G,7,FALSE)=0,"",VLOOKUP(J205,A:G,7,FALSE))</f>
        <v/>
      </c>
    </row>
    <row r="206" spans="1:22" s="129" customFormat="1">
      <c r="A206" s="233"/>
      <c r="B206" s="233"/>
      <c r="C206" s="233"/>
      <c r="D206" s="233"/>
      <c r="E206" s="233"/>
      <c r="F206" s="233"/>
      <c r="G206" s="233"/>
      <c r="H206" s="233"/>
      <c r="I206" s="233"/>
      <c r="J206" s="248" t="s">
        <v>5609</v>
      </c>
      <c r="K206" s="138" t="str">
        <f>VLOOKUP(J206,$A$2:$B$383,2,0)</f>
        <v>x1</v>
      </c>
      <c r="L206" s="138" t="s">
        <v>6114</v>
      </c>
      <c r="M206" s="138"/>
      <c r="N206" s="138"/>
      <c r="O206" s="138" t="s">
        <v>243</v>
      </c>
      <c r="P206" s="138"/>
      <c r="Q206" s="138"/>
      <c r="R206" s="138"/>
      <c r="S206" s="249">
        <f>VLOOKUP(J206,A:G,5,FALSE)</f>
        <v>41827</v>
      </c>
      <c r="T206" s="249" t="str">
        <f>IF(VLOOKUP(J206,A:G,6,FALSE)=0,"",VLOOKUP(J206,A:G,6,FALSE))</f>
        <v/>
      </c>
      <c r="U206" s="249" t="str">
        <f>IF(VLOOKUP(J206,A:G,7,FALSE)=0,"",VLOOKUP(J206,A:G,7,FALSE))</f>
        <v/>
      </c>
    </row>
    <row r="207" spans="1:22" s="129" customFormat="1">
      <c r="A207" s="233"/>
      <c r="B207" s="233"/>
      <c r="C207" s="233"/>
      <c r="D207" s="233"/>
      <c r="E207" s="233"/>
      <c r="F207" s="233"/>
      <c r="G207" s="233"/>
      <c r="H207" s="233"/>
      <c r="I207" s="233"/>
      <c r="J207" s="248" t="s">
        <v>5610</v>
      </c>
      <c r="K207" s="138" t="str">
        <f>VLOOKUP(J207,$A$2:$B$383,2,0)</f>
        <v>x2</v>
      </c>
      <c r="L207" s="138" t="s">
        <v>6115</v>
      </c>
      <c r="M207" s="138"/>
      <c r="N207" s="138"/>
      <c r="O207" s="138" t="s">
        <v>243</v>
      </c>
      <c r="P207" s="138"/>
      <c r="Q207" s="138"/>
      <c r="R207" s="138"/>
      <c r="S207" s="249">
        <f>VLOOKUP(J207,A:G,5,FALSE)</f>
        <v>41827</v>
      </c>
      <c r="T207" s="249" t="str">
        <f>IF(VLOOKUP(J207,A:G,6,FALSE)=0,"",VLOOKUP(J207,A:G,6,FALSE))</f>
        <v/>
      </c>
      <c r="U207" s="249" t="str">
        <f>IF(VLOOKUP(J207,A:G,7,FALSE)=0,"",VLOOKUP(J207,A:G,7,FALSE))</f>
        <v/>
      </c>
    </row>
    <row r="208" spans="1:22" s="129" customFormat="1">
      <c r="A208" s="233"/>
      <c r="B208" s="233"/>
      <c r="C208" s="233"/>
      <c r="D208" s="233"/>
      <c r="E208" s="233"/>
      <c r="F208" s="233"/>
      <c r="G208" s="233"/>
      <c r="H208" s="233"/>
      <c r="I208" s="233"/>
      <c r="J208" s="246" t="s">
        <v>6785</v>
      </c>
      <c r="K208" s="138"/>
      <c r="L208" s="138"/>
      <c r="M208" s="138"/>
      <c r="N208" s="138"/>
      <c r="O208" s="138" t="s">
        <v>243</v>
      </c>
      <c r="P208" s="138"/>
      <c r="Q208" s="138" t="s">
        <v>6116</v>
      </c>
      <c r="R208" s="138" t="s">
        <v>6117</v>
      </c>
      <c r="S208" s="249">
        <v>42277</v>
      </c>
      <c r="T208" s="249"/>
      <c r="U208" s="275">
        <v>44757</v>
      </c>
    </row>
    <row r="209" spans="1:21" s="129" customFormat="1">
      <c r="A209" s="233"/>
      <c r="B209" s="233"/>
      <c r="C209" s="233"/>
      <c r="D209" s="233"/>
      <c r="E209" s="233"/>
      <c r="F209" s="233"/>
      <c r="G209" s="233"/>
      <c r="H209" s="233"/>
      <c r="I209" s="233"/>
      <c r="J209" s="247" t="s">
        <v>244</v>
      </c>
      <c r="K209" s="138" t="str">
        <f>VLOOKUP(J209,$A$2:$B$200,2,0)</f>
        <v>x0</v>
      </c>
      <c r="L209" s="138" t="str">
        <f>J209</f>
        <v>Total/NA</v>
      </c>
      <c r="M209" s="138"/>
      <c r="N209" s="138"/>
      <c r="O209" s="138" t="s">
        <v>243</v>
      </c>
      <c r="P209" s="138" t="s">
        <v>2404</v>
      </c>
      <c r="Q209" s="138"/>
      <c r="R209" s="138"/>
      <c r="S209" s="249">
        <f t="shared" ref="S209:S240" si="31">VLOOKUP(J209,A:G,5,FALSE)</f>
        <v>41827</v>
      </c>
      <c r="T209" s="249" t="str">
        <f t="shared" ref="T209:T240" si="32">IF(VLOOKUP(J209,A:G,6,FALSE)=0,"",VLOOKUP(J209,A:G,6,FALSE))</f>
        <v/>
      </c>
      <c r="U209" s="249" t="str">
        <f t="shared" ref="U209:U240" si="33">IF(VLOOKUP(J209,A:G,7,FALSE)=0,"",VLOOKUP(J209,A:G,7,FALSE))</f>
        <v/>
      </c>
    </row>
    <row r="210" spans="1:21" s="129" customFormat="1">
      <c r="A210" s="233"/>
      <c r="B210" s="233"/>
      <c r="C210" s="233"/>
      <c r="D210" s="233"/>
      <c r="E210" s="233"/>
      <c r="F210" s="233"/>
      <c r="G210" s="233"/>
      <c r="H210" s="233"/>
      <c r="I210" s="233"/>
      <c r="J210" s="248" t="s">
        <v>5422</v>
      </c>
      <c r="K210" s="138" t="str">
        <f>VLOOKUP(J210,$A$2:$B$200,2,0)</f>
        <v>EUR</v>
      </c>
      <c r="L210" s="138" t="str">
        <f>J210</f>
        <v>EUR</v>
      </c>
      <c r="M210" s="138"/>
      <c r="N210" s="138"/>
      <c r="O210" s="138" t="s">
        <v>243</v>
      </c>
      <c r="P210" s="138"/>
      <c r="Q210" s="138"/>
      <c r="R210" s="138"/>
      <c r="S210" s="249">
        <f t="shared" si="31"/>
        <v>41827</v>
      </c>
      <c r="T210" s="249" t="str">
        <f t="shared" si="32"/>
        <v/>
      </c>
      <c r="U210" s="249" t="str">
        <f t="shared" si="33"/>
        <v/>
      </c>
    </row>
    <row r="211" spans="1:21" s="129" customFormat="1">
      <c r="A211" s="233"/>
      <c r="B211" s="233"/>
      <c r="C211" s="233"/>
      <c r="D211" s="233"/>
      <c r="E211" s="233"/>
      <c r="F211" s="233"/>
      <c r="G211" s="233"/>
      <c r="H211" s="233"/>
      <c r="I211" s="233"/>
      <c r="J211" s="248" t="s">
        <v>5423</v>
      </c>
      <c r="K211" s="138" t="str">
        <f t="shared" ref="K211:K275" si="34">VLOOKUP(J211,$A$2:$B$200,2,0)</f>
        <v>AED</v>
      </c>
      <c r="L211" s="138" t="str">
        <f t="shared" ref="L211:L275" si="35">J211</f>
        <v>AED</v>
      </c>
      <c r="M211" s="138"/>
      <c r="N211" s="138"/>
      <c r="O211" s="138" t="s">
        <v>243</v>
      </c>
      <c r="P211" s="138"/>
      <c r="Q211" s="138"/>
      <c r="R211" s="138"/>
      <c r="S211" s="249">
        <f t="shared" si="31"/>
        <v>41827</v>
      </c>
      <c r="T211" s="249" t="str">
        <f t="shared" si="32"/>
        <v/>
      </c>
      <c r="U211" s="249" t="str">
        <f t="shared" si="33"/>
        <v/>
      </c>
    </row>
    <row r="212" spans="1:21" s="129" customFormat="1">
      <c r="A212" s="233"/>
      <c r="B212" s="233"/>
      <c r="C212" s="233"/>
      <c r="D212" s="233"/>
      <c r="E212" s="233"/>
      <c r="F212" s="233"/>
      <c r="G212" s="233"/>
      <c r="H212" s="233"/>
      <c r="I212" s="233"/>
      <c r="J212" s="248" t="s">
        <v>5424</v>
      </c>
      <c r="K212" s="138" t="str">
        <f t="shared" si="34"/>
        <v>AFN</v>
      </c>
      <c r="L212" s="138" t="str">
        <f t="shared" si="35"/>
        <v>AFN</v>
      </c>
      <c r="M212" s="138"/>
      <c r="N212" s="138"/>
      <c r="O212" s="138" t="s">
        <v>243</v>
      </c>
      <c r="P212" s="138"/>
      <c r="Q212" s="138"/>
      <c r="R212" s="138"/>
      <c r="S212" s="249">
        <f t="shared" si="31"/>
        <v>41827</v>
      </c>
      <c r="T212" s="249" t="str">
        <f t="shared" si="32"/>
        <v/>
      </c>
      <c r="U212" s="249" t="str">
        <f t="shared" si="33"/>
        <v/>
      </c>
    </row>
    <row r="213" spans="1:21" s="129" customFormat="1">
      <c r="A213" s="233"/>
      <c r="B213" s="233"/>
      <c r="C213" s="233"/>
      <c r="D213" s="233"/>
      <c r="E213" s="233"/>
      <c r="F213" s="233"/>
      <c r="G213" s="233"/>
      <c r="H213" s="233"/>
      <c r="I213" s="233"/>
      <c r="J213" s="248" t="s">
        <v>5425</v>
      </c>
      <c r="K213" s="138" t="str">
        <f t="shared" si="34"/>
        <v>ALL</v>
      </c>
      <c r="L213" s="138" t="str">
        <f t="shared" si="35"/>
        <v>ALL</v>
      </c>
      <c r="M213" s="138"/>
      <c r="N213" s="138"/>
      <c r="O213" s="138" t="s">
        <v>243</v>
      </c>
      <c r="P213" s="138"/>
      <c r="Q213" s="138"/>
      <c r="R213" s="138"/>
      <c r="S213" s="249">
        <f t="shared" si="31"/>
        <v>41827</v>
      </c>
      <c r="T213" s="249" t="str">
        <f t="shared" si="32"/>
        <v/>
      </c>
      <c r="U213" s="249" t="str">
        <f t="shared" si="33"/>
        <v/>
      </c>
    </row>
    <row r="214" spans="1:21" s="129" customFormat="1">
      <c r="A214" s="233"/>
      <c r="B214" s="233"/>
      <c r="C214" s="233"/>
      <c r="D214" s="233"/>
      <c r="E214" s="233"/>
      <c r="F214" s="233"/>
      <c r="G214" s="233"/>
      <c r="H214" s="233"/>
      <c r="I214" s="233"/>
      <c r="J214" s="248" t="s">
        <v>5426</v>
      </c>
      <c r="K214" s="138" t="str">
        <f t="shared" si="34"/>
        <v>AMD</v>
      </c>
      <c r="L214" s="138" t="str">
        <f t="shared" si="35"/>
        <v>AMD</v>
      </c>
      <c r="M214" s="138"/>
      <c r="N214" s="138"/>
      <c r="O214" s="138" t="s">
        <v>243</v>
      </c>
      <c r="P214" s="138"/>
      <c r="Q214" s="138"/>
      <c r="R214" s="138"/>
      <c r="S214" s="249">
        <f t="shared" si="31"/>
        <v>41827</v>
      </c>
      <c r="T214" s="249" t="str">
        <f t="shared" si="32"/>
        <v/>
      </c>
      <c r="U214" s="249" t="str">
        <f t="shared" si="33"/>
        <v/>
      </c>
    </row>
    <row r="215" spans="1:21" s="129" customFormat="1">
      <c r="A215" s="233"/>
      <c r="B215" s="233"/>
      <c r="C215" s="233"/>
      <c r="D215" s="233"/>
      <c r="E215" s="233"/>
      <c r="F215" s="233"/>
      <c r="G215" s="233"/>
      <c r="H215" s="233"/>
      <c r="I215" s="233"/>
      <c r="J215" s="248" t="s">
        <v>5427</v>
      </c>
      <c r="K215" s="138" t="str">
        <f t="shared" si="34"/>
        <v>ANG</v>
      </c>
      <c r="L215" s="138" t="str">
        <f t="shared" si="35"/>
        <v>ANG</v>
      </c>
      <c r="M215" s="138"/>
      <c r="N215" s="138"/>
      <c r="O215" s="138" t="s">
        <v>243</v>
      </c>
      <c r="P215" s="138"/>
      <c r="Q215" s="138"/>
      <c r="R215" s="138"/>
      <c r="S215" s="249">
        <f t="shared" si="31"/>
        <v>41827</v>
      </c>
      <c r="T215" s="249" t="str">
        <f t="shared" si="32"/>
        <v/>
      </c>
      <c r="U215" s="249" t="str">
        <f t="shared" si="33"/>
        <v/>
      </c>
    </row>
    <row r="216" spans="1:21" s="129" customFormat="1">
      <c r="A216" s="233"/>
      <c r="B216" s="233"/>
      <c r="C216" s="233"/>
      <c r="D216" s="233"/>
      <c r="E216" s="233"/>
      <c r="F216" s="233"/>
      <c r="G216" s="233"/>
      <c r="H216" s="233"/>
      <c r="I216" s="233"/>
      <c r="J216" s="248" t="s">
        <v>5428</v>
      </c>
      <c r="K216" s="138" t="str">
        <f t="shared" si="34"/>
        <v>AOA</v>
      </c>
      <c r="L216" s="138" t="str">
        <f t="shared" si="35"/>
        <v>AOA</v>
      </c>
      <c r="M216" s="138"/>
      <c r="N216" s="138"/>
      <c r="O216" s="138" t="s">
        <v>243</v>
      </c>
      <c r="P216" s="138"/>
      <c r="Q216" s="138"/>
      <c r="R216" s="138"/>
      <c r="S216" s="249">
        <f t="shared" si="31"/>
        <v>41827</v>
      </c>
      <c r="T216" s="249" t="str">
        <f t="shared" si="32"/>
        <v/>
      </c>
      <c r="U216" s="249" t="str">
        <f t="shared" si="33"/>
        <v/>
      </c>
    </row>
    <row r="217" spans="1:21" s="129" customFormat="1">
      <c r="A217" s="233"/>
      <c r="B217" s="233"/>
      <c r="C217" s="233"/>
      <c r="D217" s="233"/>
      <c r="E217" s="233"/>
      <c r="F217" s="233"/>
      <c r="G217" s="233"/>
      <c r="H217" s="233"/>
      <c r="I217" s="233"/>
      <c r="J217" s="248" t="s">
        <v>5429</v>
      </c>
      <c r="K217" s="138" t="str">
        <f t="shared" si="34"/>
        <v>ARS</v>
      </c>
      <c r="L217" s="138" t="str">
        <f t="shared" si="35"/>
        <v>ARS</v>
      </c>
      <c r="M217" s="138"/>
      <c r="N217" s="138"/>
      <c r="O217" s="138" t="s">
        <v>243</v>
      </c>
      <c r="P217" s="138"/>
      <c r="Q217" s="138"/>
      <c r="R217" s="138"/>
      <c r="S217" s="249">
        <f t="shared" si="31"/>
        <v>41827</v>
      </c>
      <c r="T217" s="249" t="str">
        <f t="shared" si="32"/>
        <v/>
      </c>
      <c r="U217" s="249" t="str">
        <f t="shared" si="33"/>
        <v/>
      </c>
    </row>
    <row r="218" spans="1:21" s="129" customFormat="1">
      <c r="A218" s="233"/>
      <c r="B218" s="233"/>
      <c r="C218" s="233"/>
      <c r="D218" s="233"/>
      <c r="E218" s="233"/>
      <c r="F218" s="233"/>
      <c r="G218" s="233"/>
      <c r="H218" s="233"/>
      <c r="I218" s="233"/>
      <c r="J218" s="248" t="s">
        <v>5430</v>
      </c>
      <c r="K218" s="138" t="str">
        <f t="shared" si="34"/>
        <v>AUD</v>
      </c>
      <c r="L218" s="138" t="str">
        <f t="shared" si="35"/>
        <v>AUD</v>
      </c>
      <c r="M218" s="138"/>
      <c r="N218" s="138"/>
      <c r="O218" s="138" t="s">
        <v>243</v>
      </c>
      <c r="P218" s="138"/>
      <c r="Q218" s="138"/>
      <c r="R218" s="138"/>
      <c r="S218" s="249">
        <f t="shared" si="31"/>
        <v>41827</v>
      </c>
      <c r="T218" s="249" t="str">
        <f t="shared" si="32"/>
        <v/>
      </c>
      <c r="U218" s="249" t="str">
        <f t="shared" si="33"/>
        <v/>
      </c>
    </row>
    <row r="219" spans="1:21" s="129" customFormat="1">
      <c r="A219" s="233"/>
      <c r="B219" s="233"/>
      <c r="C219" s="233"/>
      <c r="D219" s="233"/>
      <c r="E219" s="233"/>
      <c r="F219" s="233"/>
      <c r="G219" s="233"/>
      <c r="H219" s="233"/>
      <c r="I219" s="233"/>
      <c r="J219" s="248" t="s">
        <v>5431</v>
      </c>
      <c r="K219" s="138" t="str">
        <f t="shared" si="34"/>
        <v>AWG</v>
      </c>
      <c r="L219" s="138" t="str">
        <f t="shared" si="35"/>
        <v>AWG</v>
      </c>
      <c r="M219" s="138"/>
      <c r="N219" s="138"/>
      <c r="O219" s="138" t="s">
        <v>243</v>
      </c>
      <c r="P219" s="138"/>
      <c r="Q219" s="138"/>
      <c r="R219" s="138"/>
      <c r="S219" s="249">
        <f t="shared" si="31"/>
        <v>41827</v>
      </c>
      <c r="T219" s="249" t="str">
        <f t="shared" si="32"/>
        <v/>
      </c>
      <c r="U219" s="249" t="str">
        <f t="shared" si="33"/>
        <v/>
      </c>
    </row>
    <row r="220" spans="1:21" s="129" customFormat="1">
      <c r="A220" s="233"/>
      <c r="B220" s="233"/>
      <c r="C220" s="233"/>
      <c r="D220" s="233"/>
      <c r="E220" s="233"/>
      <c r="F220" s="233"/>
      <c r="G220" s="233"/>
      <c r="H220" s="233"/>
      <c r="I220" s="233"/>
      <c r="J220" s="248" t="s">
        <v>5432</v>
      </c>
      <c r="K220" s="138" t="str">
        <f t="shared" si="34"/>
        <v>AZN</v>
      </c>
      <c r="L220" s="138" t="str">
        <f t="shared" si="35"/>
        <v>AZN</v>
      </c>
      <c r="M220" s="138"/>
      <c r="N220" s="138"/>
      <c r="O220" s="138" t="s">
        <v>243</v>
      </c>
      <c r="P220" s="138"/>
      <c r="Q220" s="138"/>
      <c r="R220" s="138"/>
      <c r="S220" s="249">
        <f t="shared" si="31"/>
        <v>41827</v>
      </c>
      <c r="T220" s="249" t="str">
        <f t="shared" si="32"/>
        <v/>
      </c>
      <c r="U220" s="249" t="str">
        <f t="shared" si="33"/>
        <v/>
      </c>
    </row>
    <row r="221" spans="1:21" s="129" customFormat="1">
      <c r="A221" s="233"/>
      <c r="B221" s="233"/>
      <c r="C221" s="233"/>
      <c r="D221" s="233"/>
      <c r="E221" s="233"/>
      <c r="F221" s="233"/>
      <c r="G221" s="233"/>
      <c r="H221" s="233"/>
      <c r="I221" s="233"/>
      <c r="J221" s="248" t="s">
        <v>5433</v>
      </c>
      <c r="K221" s="138" t="str">
        <f t="shared" si="34"/>
        <v>BAM</v>
      </c>
      <c r="L221" s="138" t="str">
        <f t="shared" si="35"/>
        <v>BAM</v>
      </c>
      <c r="M221" s="138"/>
      <c r="N221" s="138"/>
      <c r="O221" s="138" t="s">
        <v>243</v>
      </c>
      <c r="P221" s="138"/>
      <c r="Q221" s="138"/>
      <c r="R221" s="138"/>
      <c r="S221" s="249">
        <f t="shared" si="31"/>
        <v>41827</v>
      </c>
      <c r="T221" s="249" t="str">
        <f t="shared" si="32"/>
        <v/>
      </c>
      <c r="U221" s="249" t="str">
        <f t="shared" si="33"/>
        <v/>
      </c>
    </row>
    <row r="222" spans="1:21" s="129" customFormat="1">
      <c r="A222" s="233"/>
      <c r="B222" s="233"/>
      <c r="C222" s="233"/>
      <c r="D222" s="233"/>
      <c r="E222" s="233"/>
      <c r="F222" s="233"/>
      <c r="G222" s="233"/>
      <c r="H222" s="233"/>
      <c r="I222" s="233"/>
      <c r="J222" s="248" t="s">
        <v>5434</v>
      </c>
      <c r="K222" s="138" t="str">
        <f t="shared" si="34"/>
        <v>BBD</v>
      </c>
      <c r="L222" s="138" t="str">
        <f t="shared" si="35"/>
        <v>BBD</v>
      </c>
      <c r="M222" s="138"/>
      <c r="N222" s="138"/>
      <c r="O222" s="138" t="s">
        <v>243</v>
      </c>
      <c r="P222" s="138"/>
      <c r="Q222" s="138"/>
      <c r="R222" s="138"/>
      <c r="S222" s="249">
        <f t="shared" si="31"/>
        <v>41827</v>
      </c>
      <c r="T222" s="249" t="str">
        <f t="shared" si="32"/>
        <v/>
      </c>
      <c r="U222" s="249" t="str">
        <f t="shared" si="33"/>
        <v/>
      </c>
    </row>
    <row r="223" spans="1:21" s="129" customFormat="1">
      <c r="A223" s="233"/>
      <c r="B223" s="233"/>
      <c r="C223" s="233"/>
      <c r="D223" s="233"/>
      <c r="E223" s="233"/>
      <c r="F223" s="233"/>
      <c r="G223" s="233"/>
      <c r="H223" s="233"/>
      <c r="I223" s="233"/>
      <c r="J223" s="248" t="s">
        <v>5435</v>
      </c>
      <c r="K223" s="138" t="str">
        <f t="shared" si="34"/>
        <v>BDT</v>
      </c>
      <c r="L223" s="138" t="str">
        <f t="shared" si="35"/>
        <v>BDT</v>
      </c>
      <c r="M223" s="138"/>
      <c r="N223" s="138"/>
      <c r="O223" s="138" t="s">
        <v>243</v>
      </c>
      <c r="P223" s="138"/>
      <c r="Q223" s="138"/>
      <c r="R223" s="138"/>
      <c r="S223" s="249">
        <f t="shared" si="31"/>
        <v>41827</v>
      </c>
      <c r="T223" s="249" t="str">
        <f t="shared" si="32"/>
        <v/>
      </c>
      <c r="U223" s="249" t="str">
        <f t="shared" si="33"/>
        <v/>
      </c>
    </row>
    <row r="224" spans="1:21" s="129" customFormat="1">
      <c r="A224" s="233"/>
      <c r="B224" s="233"/>
      <c r="C224" s="233"/>
      <c r="D224" s="233"/>
      <c r="E224" s="233"/>
      <c r="F224" s="233"/>
      <c r="G224" s="233"/>
      <c r="H224" s="233"/>
      <c r="I224" s="233"/>
      <c r="J224" s="248" t="s">
        <v>5436</v>
      </c>
      <c r="K224" s="138" t="str">
        <f t="shared" si="34"/>
        <v>BGN</v>
      </c>
      <c r="L224" s="138" t="str">
        <f t="shared" si="35"/>
        <v>BGN</v>
      </c>
      <c r="M224" s="138"/>
      <c r="N224" s="138"/>
      <c r="O224" s="138" t="s">
        <v>243</v>
      </c>
      <c r="P224" s="138"/>
      <c r="Q224" s="138"/>
      <c r="R224" s="138"/>
      <c r="S224" s="249">
        <f t="shared" si="31"/>
        <v>41827</v>
      </c>
      <c r="T224" s="249" t="str">
        <f t="shared" si="32"/>
        <v/>
      </c>
      <c r="U224" s="249" t="str">
        <f t="shared" si="33"/>
        <v/>
      </c>
    </row>
    <row r="225" spans="1:21" s="129" customFormat="1">
      <c r="A225" s="233"/>
      <c r="B225" s="233"/>
      <c r="C225" s="233"/>
      <c r="D225" s="233"/>
      <c r="E225" s="233"/>
      <c r="F225" s="233"/>
      <c r="G225" s="233"/>
      <c r="H225" s="233"/>
      <c r="I225" s="233"/>
      <c r="J225" s="248" t="s">
        <v>5437</v>
      </c>
      <c r="K225" s="138" t="str">
        <f t="shared" si="34"/>
        <v>BHD</v>
      </c>
      <c r="L225" s="138" t="str">
        <f t="shared" si="35"/>
        <v>BHD</v>
      </c>
      <c r="M225" s="138"/>
      <c r="N225" s="138"/>
      <c r="O225" s="138" t="s">
        <v>243</v>
      </c>
      <c r="P225" s="138"/>
      <c r="Q225" s="138"/>
      <c r="R225" s="138"/>
      <c r="S225" s="249">
        <f t="shared" si="31"/>
        <v>41827</v>
      </c>
      <c r="T225" s="249" t="str">
        <f t="shared" si="32"/>
        <v/>
      </c>
      <c r="U225" s="249" t="str">
        <f t="shared" si="33"/>
        <v/>
      </c>
    </row>
    <row r="226" spans="1:21" s="129" customFormat="1">
      <c r="A226" s="233"/>
      <c r="B226" s="233"/>
      <c r="C226" s="233"/>
      <c r="D226" s="233"/>
      <c r="E226" s="233"/>
      <c r="F226" s="233"/>
      <c r="G226" s="233"/>
      <c r="H226" s="233"/>
      <c r="I226" s="233"/>
      <c r="J226" s="248" t="s">
        <v>5438</v>
      </c>
      <c r="K226" s="138" t="str">
        <f t="shared" si="34"/>
        <v>BIF</v>
      </c>
      <c r="L226" s="138" t="str">
        <f t="shared" si="35"/>
        <v>BIF</v>
      </c>
      <c r="M226" s="138"/>
      <c r="N226" s="138"/>
      <c r="O226" s="138" t="s">
        <v>243</v>
      </c>
      <c r="P226" s="138"/>
      <c r="Q226" s="138"/>
      <c r="R226" s="138"/>
      <c r="S226" s="249">
        <f t="shared" si="31"/>
        <v>41827</v>
      </c>
      <c r="T226" s="249" t="str">
        <f t="shared" si="32"/>
        <v/>
      </c>
      <c r="U226" s="249" t="str">
        <f t="shared" si="33"/>
        <v/>
      </c>
    </row>
    <row r="227" spans="1:21" s="129" customFormat="1">
      <c r="A227" s="233"/>
      <c r="B227" s="233"/>
      <c r="C227" s="233"/>
      <c r="D227" s="233"/>
      <c r="E227" s="233"/>
      <c r="F227" s="233"/>
      <c r="G227" s="233"/>
      <c r="H227" s="233"/>
      <c r="I227" s="233"/>
      <c r="J227" s="248" t="s">
        <v>5439</v>
      </c>
      <c r="K227" s="138" t="str">
        <f t="shared" si="34"/>
        <v>BMD</v>
      </c>
      <c r="L227" s="138" t="str">
        <f t="shared" si="35"/>
        <v>BMD</v>
      </c>
      <c r="M227" s="138"/>
      <c r="N227" s="138"/>
      <c r="O227" s="138" t="s">
        <v>243</v>
      </c>
      <c r="P227" s="138"/>
      <c r="Q227" s="138"/>
      <c r="R227" s="138"/>
      <c r="S227" s="249">
        <f t="shared" si="31"/>
        <v>41827</v>
      </c>
      <c r="T227" s="249" t="str">
        <f t="shared" si="32"/>
        <v/>
      </c>
      <c r="U227" s="249" t="str">
        <f t="shared" si="33"/>
        <v/>
      </c>
    </row>
    <row r="228" spans="1:21" s="129" customFormat="1">
      <c r="A228" s="233"/>
      <c r="B228" s="233"/>
      <c r="C228" s="233"/>
      <c r="D228" s="233"/>
      <c r="E228" s="233"/>
      <c r="F228" s="233"/>
      <c r="G228" s="233"/>
      <c r="H228" s="233"/>
      <c r="I228" s="233"/>
      <c r="J228" s="248" t="s">
        <v>5440</v>
      </c>
      <c r="K228" s="138" t="str">
        <f t="shared" si="34"/>
        <v>BND</v>
      </c>
      <c r="L228" s="138" t="str">
        <f t="shared" si="35"/>
        <v>BND</v>
      </c>
      <c r="M228" s="138"/>
      <c r="N228" s="138"/>
      <c r="O228" s="138" t="s">
        <v>243</v>
      </c>
      <c r="P228" s="138"/>
      <c r="Q228" s="138"/>
      <c r="R228" s="138"/>
      <c r="S228" s="249">
        <f t="shared" si="31"/>
        <v>41827</v>
      </c>
      <c r="T228" s="249" t="str">
        <f t="shared" si="32"/>
        <v/>
      </c>
      <c r="U228" s="249" t="str">
        <f t="shared" si="33"/>
        <v/>
      </c>
    </row>
    <row r="229" spans="1:21" s="129" customFormat="1">
      <c r="A229" s="233"/>
      <c r="B229" s="233"/>
      <c r="C229" s="233"/>
      <c r="D229" s="233"/>
      <c r="E229" s="233"/>
      <c r="F229" s="233"/>
      <c r="G229" s="233"/>
      <c r="H229" s="233"/>
      <c r="I229" s="233"/>
      <c r="J229" s="248" t="s">
        <v>5441</v>
      </c>
      <c r="K229" s="138" t="str">
        <f t="shared" si="34"/>
        <v>BOB</v>
      </c>
      <c r="L229" s="138" t="str">
        <f t="shared" si="35"/>
        <v>BOB</v>
      </c>
      <c r="M229" s="138"/>
      <c r="N229" s="138"/>
      <c r="O229" s="138" t="s">
        <v>243</v>
      </c>
      <c r="P229" s="138"/>
      <c r="Q229" s="138"/>
      <c r="R229" s="138"/>
      <c r="S229" s="249">
        <f t="shared" si="31"/>
        <v>41827</v>
      </c>
      <c r="T229" s="249" t="str">
        <f t="shared" si="32"/>
        <v/>
      </c>
      <c r="U229" s="249" t="str">
        <f t="shared" si="33"/>
        <v/>
      </c>
    </row>
    <row r="230" spans="1:21" s="129" customFormat="1">
      <c r="A230" s="233"/>
      <c r="B230" s="233"/>
      <c r="C230" s="233"/>
      <c r="D230" s="233"/>
      <c r="E230" s="233"/>
      <c r="F230" s="233"/>
      <c r="G230" s="233"/>
      <c r="H230" s="233"/>
      <c r="I230" s="233"/>
      <c r="J230" s="248" t="s">
        <v>5442</v>
      </c>
      <c r="K230" s="138" t="str">
        <f t="shared" si="34"/>
        <v>BOV</v>
      </c>
      <c r="L230" s="138" t="str">
        <f t="shared" si="35"/>
        <v>BOV</v>
      </c>
      <c r="M230" s="138"/>
      <c r="N230" s="138"/>
      <c r="O230" s="138" t="s">
        <v>243</v>
      </c>
      <c r="P230" s="138"/>
      <c r="Q230" s="138"/>
      <c r="R230" s="138"/>
      <c r="S230" s="249">
        <f t="shared" si="31"/>
        <v>41827</v>
      </c>
      <c r="T230" s="249" t="str">
        <f t="shared" si="32"/>
        <v/>
      </c>
      <c r="U230" s="249" t="str">
        <f t="shared" si="33"/>
        <v/>
      </c>
    </row>
    <row r="231" spans="1:21" s="129" customFormat="1">
      <c r="A231" s="233"/>
      <c r="B231" s="233"/>
      <c r="C231" s="233"/>
      <c r="D231" s="233"/>
      <c r="E231" s="233"/>
      <c r="F231" s="233"/>
      <c r="G231" s="233"/>
      <c r="H231" s="233"/>
      <c r="I231" s="233"/>
      <c r="J231" s="248" t="s">
        <v>5443</v>
      </c>
      <c r="K231" s="138" t="str">
        <f t="shared" si="34"/>
        <v>BRL</v>
      </c>
      <c r="L231" s="138" t="str">
        <f t="shared" si="35"/>
        <v>BRL</v>
      </c>
      <c r="M231" s="138"/>
      <c r="N231" s="138"/>
      <c r="O231" s="138" t="s">
        <v>243</v>
      </c>
      <c r="P231" s="138"/>
      <c r="Q231" s="138"/>
      <c r="R231" s="138"/>
      <c r="S231" s="249">
        <f t="shared" si="31"/>
        <v>41827</v>
      </c>
      <c r="T231" s="249" t="str">
        <f t="shared" si="32"/>
        <v/>
      </c>
      <c r="U231" s="249" t="str">
        <f t="shared" si="33"/>
        <v/>
      </c>
    </row>
    <row r="232" spans="1:21" s="129" customFormat="1">
      <c r="A232" s="233"/>
      <c r="B232" s="233"/>
      <c r="C232" s="233"/>
      <c r="D232" s="233"/>
      <c r="E232" s="233"/>
      <c r="F232" s="233"/>
      <c r="G232" s="233"/>
      <c r="H232" s="233"/>
      <c r="I232" s="233"/>
      <c r="J232" s="248" t="s">
        <v>5444</v>
      </c>
      <c r="K232" s="138" t="str">
        <f t="shared" si="34"/>
        <v>BSD</v>
      </c>
      <c r="L232" s="138" t="str">
        <f t="shared" si="35"/>
        <v>BSD</v>
      </c>
      <c r="M232" s="138"/>
      <c r="N232" s="138"/>
      <c r="O232" s="138" t="s">
        <v>243</v>
      </c>
      <c r="P232" s="138"/>
      <c r="Q232" s="138"/>
      <c r="R232" s="138"/>
      <c r="S232" s="249">
        <f t="shared" si="31"/>
        <v>41827</v>
      </c>
      <c r="T232" s="249" t="str">
        <f t="shared" si="32"/>
        <v/>
      </c>
      <c r="U232" s="249" t="str">
        <f t="shared" si="33"/>
        <v/>
      </c>
    </row>
    <row r="233" spans="1:21" s="129" customFormat="1">
      <c r="A233" s="233"/>
      <c r="B233" s="233"/>
      <c r="C233" s="233"/>
      <c r="D233" s="233"/>
      <c r="E233" s="233"/>
      <c r="F233" s="233"/>
      <c r="G233" s="233"/>
      <c r="H233" s="233"/>
      <c r="I233" s="233"/>
      <c r="J233" s="248" t="s">
        <v>5445</v>
      </c>
      <c r="K233" s="138" t="str">
        <f t="shared" si="34"/>
        <v>BTN</v>
      </c>
      <c r="L233" s="138" t="str">
        <f t="shared" si="35"/>
        <v>BTN</v>
      </c>
      <c r="M233" s="138"/>
      <c r="N233" s="138"/>
      <c r="O233" s="138" t="s">
        <v>243</v>
      </c>
      <c r="P233" s="138"/>
      <c r="Q233" s="138"/>
      <c r="R233" s="138"/>
      <c r="S233" s="249">
        <f t="shared" si="31"/>
        <v>41827</v>
      </c>
      <c r="T233" s="249" t="str">
        <f t="shared" si="32"/>
        <v/>
      </c>
      <c r="U233" s="249" t="str">
        <f t="shared" si="33"/>
        <v/>
      </c>
    </row>
    <row r="234" spans="1:21" s="129" customFormat="1">
      <c r="A234" s="233"/>
      <c r="B234" s="233"/>
      <c r="C234" s="233"/>
      <c r="D234" s="233"/>
      <c r="E234" s="233"/>
      <c r="F234" s="233"/>
      <c r="G234" s="233"/>
      <c r="H234" s="233"/>
      <c r="I234" s="233"/>
      <c r="J234" s="248" t="s">
        <v>5446</v>
      </c>
      <c r="K234" s="138" t="str">
        <f t="shared" si="34"/>
        <v>BWP</v>
      </c>
      <c r="L234" s="138" t="str">
        <f t="shared" si="35"/>
        <v>BWP</v>
      </c>
      <c r="M234" s="138"/>
      <c r="N234" s="138"/>
      <c r="O234" s="138" t="s">
        <v>243</v>
      </c>
      <c r="P234" s="138"/>
      <c r="Q234" s="138"/>
      <c r="R234" s="138"/>
      <c r="S234" s="249">
        <f t="shared" si="31"/>
        <v>41827</v>
      </c>
      <c r="T234" s="249" t="str">
        <f t="shared" si="32"/>
        <v/>
      </c>
      <c r="U234" s="249" t="str">
        <f t="shared" si="33"/>
        <v/>
      </c>
    </row>
    <row r="235" spans="1:21" s="129" customFormat="1">
      <c r="A235" s="233"/>
      <c r="B235" s="233"/>
      <c r="C235" s="233"/>
      <c r="D235" s="233"/>
      <c r="E235" s="233"/>
      <c r="F235" s="233"/>
      <c r="G235" s="233"/>
      <c r="H235" s="233"/>
      <c r="I235" s="233"/>
      <c r="J235" s="248" t="s">
        <v>5449</v>
      </c>
      <c r="K235" s="138" t="str">
        <f t="shared" si="34"/>
        <v>BYN</v>
      </c>
      <c r="L235" s="138" t="str">
        <f t="shared" si="35"/>
        <v>BYN</v>
      </c>
      <c r="M235" s="138"/>
      <c r="N235" s="138"/>
      <c r="O235" s="138" t="s">
        <v>243</v>
      </c>
      <c r="P235" s="138"/>
      <c r="Q235" s="138"/>
      <c r="R235" s="138"/>
      <c r="S235" s="249">
        <f t="shared" si="31"/>
        <v>42566</v>
      </c>
      <c r="T235" s="249" t="str">
        <f t="shared" si="32"/>
        <v/>
      </c>
      <c r="U235" s="249" t="str">
        <f t="shared" si="33"/>
        <v/>
      </c>
    </row>
    <row r="236" spans="1:21" s="129" customFormat="1">
      <c r="A236" s="233"/>
      <c r="B236" s="233"/>
      <c r="C236" s="233"/>
      <c r="D236" s="233"/>
      <c r="E236" s="233"/>
      <c r="F236" s="233"/>
      <c r="G236" s="233"/>
      <c r="H236" s="233"/>
      <c r="I236" s="233"/>
      <c r="J236" s="248" t="s">
        <v>5447</v>
      </c>
      <c r="K236" s="138" t="str">
        <f t="shared" si="34"/>
        <v>BYR</v>
      </c>
      <c r="L236" s="138" t="str">
        <f t="shared" si="35"/>
        <v>BYR</v>
      </c>
      <c r="M236" s="138"/>
      <c r="N236" s="138"/>
      <c r="O236" s="138" t="s">
        <v>243</v>
      </c>
      <c r="P236" s="138"/>
      <c r="Q236" s="138"/>
      <c r="R236" s="138"/>
      <c r="S236" s="249">
        <f t="shared" si="31"/>
        <v>41827</v>
      </c>
      <c r="T236" s="249" t="str">
        <f t="shared" si="32"/>
        <v/>
      </c>
      <c r="U236" s="249" t="str">
        <f t="shared" si="33"/>
        <v/>
      </c>
    </row>
    <row r="237" spans="1:21" s="129" customFormat="1">
      <c r="A237" s="233"/>
      <c r="B237" s="233"/>
      <c r="C237" s="233"/>
      <c r="D237" s="233"/>
      <c r="E237" s="233"/>
      <c r="F237" s="233"/>
      <c r="G237" s="233"/>
      <c r="H237" s="233"/>
      <c r="I237" s="233"/>
      <c r="J237" s="248" t="s">
        <v>5448</v>
      </c>
      <c r="K237" s="138" t="str">
        <f t="shared" si="34"/>
        <v>BZD</v>
      </c>
      <c r="L237" s="138" t="str">
        <f t="shared" si="35"/>
        <v>BZD</v>
      </c>
      <c r="M237" s="138"/>
      <c r="N237" s="138"/>
      <c r="O237" s="138" t="s">
        <v>243</v>
      </c>
      <c r="P237" s="138"/>
      <c r="Q237" s="138"/>
      <c r="R237" s="138"/>
      <c r="S237" s="249">
        <f t="shared" si="31"/>
        <v>41827</v>
      </c>
      <c r="T237" s="249" t="str">
        <f t="shared" si="32"/>
        <v/>
      </c>
      <c r="U237" s="249" t="str">
        <f t="shared" si="33"/>
        <v/>
      </c>
    </row>
    <row r="238" spans="1:21" s="129" customFormat="1">
      <c r="A238" s="233"/>
      <c r="B238" s="233"/>
      <c r="C238" s="233"/>
      <c r="D238" s="233"/>
      <c r="E238" s="233"/>
      <c r="F238" s="233"/>
      <c r="G238" s="233"/>
      <c r="H238" s="233"/>
      <c r="I238" s="233"/>
      <c r="J238" s="248" t="s">
        <v>5450</v>
      </c>
      <c r="K238" s="138" t="str">
        <f t="shared" si="34"/>
        <v>CAD</v>
      </c>
      <c r="L238" s="138" t="str">
        <f t="shared" si="35"/>
        <v>CAD</v>
      </c>
      <c r="M238" s="138"/>
      <c r="N238" s="138"/>
      <c r="O238" s="138" t="s">
        <v>243</v>
      </c>
      <c r="P238" s="138"/>
      <c r="Q238" s="138"/>
      <c r="R238" s="138"/>
      <c r="S238" s="249">
        <f t="shared" si="31"/>
        <v>41827</v>
      </c>
      <c r="T238" s="249" t="str">
        <f t="shared" si="32"/>
        <v/>
      </c>
      <c r="U238" s="249" t="str">
        <f t="shared" si="33"/>
        <v/>
      </c>
    </row>
    <row r="239" spans="1:21" s="129" customFormat="1">
      <c r="A239" s="233"/>
      <c r="B239" s="233"/>
      <c r="C239" s="233"/>
      <c r="D239" s="233"/>
      <c r="E239" s="233"/>
      <c r="F239" s="233"/>
      <c r="G239" s="233"/>
      <c r="H239" s="233"/>
      <c r="I239" s="233"/>
      <c r="J239" s="248" t="s">
        <v>5451</v>
      </c>
      <c r="K239" s="138" t="str">
        <f t="shared" si="34"/>
        <v>CDF</v>
      </c>
      <c r="L239" s="138" t="str">
        <f t="shared" si="35"/>
        <v>CDF</v>
      </c>
      <c r="M239" s="138"/>
      <c r="N239" s="138"/>
      <c r="O239" s="138" t="s">
        <v>243</v>
      </c>
      <c r="P239" s="138"/>
      <c r="Q239" s="138"/>
      <c r="R239" s="138"/>
      <c r="S239" s="249">
        <f t="shared" si="31"/>
        <v>41827</v>
      </c>
      <c r="T239" s="249" t="str">
        <f t="shared" si="32"/>
        <v/>
      </c>
      <c r="U239" s="249" t="str">
        <f t="shared" si="33"/>
        <v/>
      </c>
    </row>
    <row r="240" spans="1:21" s="129" customFormat="1">
      <c r="A240" s="233"/>
      <c r="B240" s="233"/>
      <c r="C240" s="233"/>
      <c r="D240" s="233"/>
      <c r="E240" s="233"/>
      <c r="F240" s="233"/>
      <c r="G240" s="233"/>
      <c r="H240" s="233"/>
      <c r="I240" s="233"/>
      <c r="J240" s="248" t="s">
        <v>5452</v>
      </c>
      <c r="K240" s="138" t="str">
        <f t="shared" si="34"/>
        <v>CHE</v>
      </c>
      <c r="L240" s="138" t="str">
        <f t="shared" si="35"/>
        <v>CHE</v>
      </c>
      <c r="M240" s="138"/>
      <c r="N240" s="138"/>
      <c r="O240" s="138" t="s">
        <v>243</v>
      </c>
      <c r="P240" s="138"/>
      <c r="Q240" s="138"/>
      <c r="R240" s="138"/>
      <c r="S240" s="249">
        <f t="shared" si="31"/>
        <v>41827</v>
      </c>
      <c r="T240" s="249" t="str">
        <f t="shared" si="32"/>
        <v/>
      </c>
      <c r="U240" s="249" t="str">
        <f t="shared" si="33"/>
        <v/>
      </c>
    </row>
    <row r="241" spans="1:21" s="129" customFormat="1">
      <c r="A241" s="233"/>
      <c r="B241" s="233"/>
      <c r="C241" s="233"/>
      <c r="D241" s="233"/>
      <c r="E241" s="233"/>
      <c r="F241" s="233"/>
      <c r="G241" s="233"/>
      <c r="H241" s="233"/>
      <c r="I241" s="233"/>
      <c r="J241" s="248" t="s">
        <v>5453</v>
      </c>
      <c r="K241" s="138" t="str">
        <f t="shared" si="34"/>
        <v>CHF</v>
      </c>
      <c r="L241" s="138" t="str">
        <f t="shared" si="35"/>
        <v>CHF</v>
      </c>
      <c r="M241" s="138"/>
      <c r="N241" s="138"/>
      <c r="O241" s="138" t="s">
        <v>243</v>
      </c>
      <c r="P241" s="138"/>
      <c r="Q241" s="138"/>
      <c r="R241" s="138"/>
      <c r="S241" s="249">
        <f t="shared" ref="S241:S272" si="36">VLOOKUP(J241,A:G,5,FALSE)</f>
        <v>41827</v>
      </c>
      <c r="T241" s="249" t="str">
        <f t="shared" ref="T241:T272" si="37">IF(VLOOKUP(J241,A:G,6,FALSE)=0,"",VLOOKUP(J241,A:G,6,FALSE))</f>
        <v/>
      </c>
      <c r="U241" s="249" t="str">
        <f t="shared" ref="U241:U272" si="38">IF(VLOOKUP(J241,A:G,7,FALSE)=0,"",VLOOKUP(J241,A:G,7,FALSE))</f>
        <v/>
      </c>
    </row>
    <row r="242" spans="1:21" s="129" customFormat="1">
      <c r="A242" s="233"/>
      <c r="B242" s="233"/>
      <c r="C242" s="233"/>
      <c r="D242" s="233"/>
      <c r="E242" s="233"/>
      <c r="F242" s="233"/>
      <c r="G242" s="233"/>
      <c r="H242" s="233"/>
      <c r="I242" s="233"/>
      <c r="J242" s="248" t="s">
        <v>5454</v>
      </c>
      <c r="K242" s="138" t="str">
        <f t="shared" si="34"/>
        <v>CHW</v>
      </c>
      <c r="L242" s="138" t="str">
        <f t="shared" si="35"/>
        <v>CHW</v>
      </c>
      <c r="M242" s="138"/>
      <c r="N242" s="138"/>
      <c r="O242" s="138" t="s">
        <v>243</v>
      </c>
      <c r="P242" s="138"/>
      <c r="Q242" s="138"/>
      <c r="R242" s="138"/>
      <c r="S242" s="249">
        <f t="shared" si="36"/>
        <v>41827</v>
      </c>
      <c r="T242" s="249" t="str">
        <f t="shared" si="37"/>
        <v/>
      </c>
      <c r="U242" s="249" t="str">
        <f t="shared" si="38"/>
        <v/>
      </c>
    </row>
    <row r="243" spans="1:21" s="129" customFormat="1">
      <c r="A243" s="233"/>
      <c r="B243" s="233"/>
      <c r="C243" s="233"/>
      <c r="D243" s="233"/>
      <c r="E243" s="233"/>
      <c r="F243" s="233"/>
      <c r="G243" s="233"/>
      <c r="H243" s="233"/>
      <c r="I243" s="233"/>
      <c r="J243" s="248" t="s">
        <v>5455</v>
      </c>
      <c r="K243" s="138" t="str">
        <f t="shared" si="34"/>
        <v>CLF</v>
      </c>
      <c r="L243" s="138" t="str">
        <f t="shared" si="35"/>
        <v>CLF</v>
      </c>
      <c r="M243" s="138"/>
      <c r="N243" s="138"/>
      <c r="O243" s="138" t="s">
        <v>243</v>
      </c>
      <c r="P243" s="138"/>
      <c r="Q243" s="138"/>
      <c r="R243" s="138"/>
      <c r="S243" s="249">
        <f t="shared" si="36"/>
        <v>41827</v>
      </c>
      <c r="T243" s="249" t="str">
        <f t="shared" si="37"/>
        <v/>
      </c>
      <c r="U243" s="249" t="str">
        <f t="shared" si="38"/>
        <v/>
      </c>
    </row>
    <row r="244" spans="1:21" s="129" customFormat="1">
      <c r="A244" s="233"/>
      <c r="B244" s="233"/>
      <c r="C244" s="233"/>
      <c r="D244" s="233"/>
      <c r="E244" s="233"/>
      <c r="F244" s="233"/>
      <c r="G244" s="233"/>
      <c r="H244" s="233"/>
      <c r="I244" s="233"/>
      <c r="J244" s="248" t="s">
        <v>5456</v>
      </c>
      <c r="K244" s="138" t="str">
        <f t="shared" si="34"/>
        <v>CLP</v>
      </c>
      <c r="L244" s="138" t="str">
        <f t="shared" si="35"/>
        <v>CLP</v>
      </c>
      <c r="M244" s="138"/>
      <c r="N244" s="138"/>
      <c r="O244" s="138" t="s">
        <v>243</v>
      </c>
      <c r="P244" s="138"/>
      <c r="Q244" s="138"/>
      <c r="R244" s="138"/>
      <c r="S244" s="249">
        <f t="shared" si="36"/>
        <v>41827</v>
      </c>
      <c r="T244" s="249" t="str">
        <f t="shared" si="37"/>
        <v/>
      </c>
      <c r="U244" s="249" t="str">
        <f t="shared" si="38"/>
        <v/>
      </c>
    </row>
    <row r="245" spans="1:21" s="129" customFormat="1">
      <c r="A245" s="233"/>
      <c r="B245" s="233"/>
      <c r="C245" s="233"/>
      <c r="D245" s="233"/>
      <c r="E245" s="233"/>
      <c r="F245" s="233"/>
      <c r="G245" s="233"/>
      <c r="H245" s="233"/>
      <c r="I245" s="233"/>
      <c r="J245" s="248" t="s">
        <v>5457</v>
      </c>
      <c r="K245" s="138" t="str">
        <f t="shared" si="34"/>
        <v>CNY</v>
      </c>
      <c r="L245" s="138" t="str">
        <f t="shared" si="35"/>
        <v>CNY</v>
      </c>
      <c r="M245" s="138"/>
      <c r="N245" s="138"/>
      <c r="O245" s="138" t="s">
        <v>243</v>
      </c>
      <c r="P245" s="138"/>
      <c r="Q245" s="138"/>
      <c r="R245" s="138"/>
      <c r="S245" s="249">
        <f t="shared" si="36"/>
        <v>41827</v>
      </c>
      <c r="T245" s="249" t="str">
        <f t="shared" si="37"/>
        <v/>
      </c>
      <c r="U245" s="249" t="str">
        <f t="shared" si="38"/>
        <v/>
      </c>
    </row>
    <row r="246" spans="1:21" s="129" customFormat="1">
      <c r="A246" s="233"/>
      <c r="B246" s="233"/>
      <c r="C246" s="233"/>
      <c r="D246" s="233"/>
      <c r="E246" s="233"/>
      <c r="F246" s="233"/>
      <c r="G246" s="233"/>
      <c r="H246" s="233"/>
      <c r="I246" s="233"/>
      <c r="J246" s="248" t="s">
        <v>5458</v>
      </c>
      <c r="K246" s="138" t="str">
        <f t="shared" si="34"/>
        <v>COP</v>
      </c>
      <c r="L246" s="138" t="str">
        <f t="shared" si="35"/>
        <v>COP</v>
      </c>
      <c r="M246" s="138"/>
      <c r="N246" s="138"/>
      <c r="O246" s="138" t="s">
        <v>243</v>
      </c>
      <c r="P246" s="138"/>
      <c r="Q246" s="138"/>
      <c r="R246" s="138"/>
      <c r="S246" s="249">
        <f t="shared" si="36"/>
        <v>41827</v>
      </c>
      <c r="T246" s="249" t="str">
        <f t="shared" si="37"/>
        <v/>
      </c>
      <c r="U246" s="249" t="str">
        <f t="shared" si="38"/>
        <v/>
      </c>
    </row>
    <row r="247" spans="1:21" s="129" customFormat="1">
      <c r="A247" s="233"/>
      <c r="B247" s="233"/>
      <c r="C247" s="233"/>
      <c r="D247" s="233"/>
      <c r="E247" s="233"/>
      <c r="F247" s="233"/>
      <c r="G247" s="233"/>
      <c r="H247" s="233"/>
      <c r="I247" s="233"/>
      <c r="J247" s="248" t="s">
        <v>5459</v>
      </c>
      <c r="K247" s="138" t="str">
        <f t="shared" si="34"/>
        <v>COU</v>
      </c>
      <c r="L247" s="138" t="str">
        <f t="shared" si="35"/>
        <v>COU</v>
      </c>
      <c r="M247" s="138"/>
      <c r="N247" s="138"/>
      <c r="O247" s="138" t="s">
        <v>243</v>
      </c>
      <c r="P247" s="138"/>
      <c r="Q247" s="138"/>
      <c r="R247" s="138"/>
      <c r="S247" s="249">
        <f t="shared" si="36"/>
        <v>41827</v>
      </c>
      <c r="T247" s="249" t="str">
        <f t="shared" si="37"/>
        <v/>
      </c>
      <c r="U247" s="249" t="str">
        <f t="shared" si="38"/>
        <v/>
      </c>
    </row>
    <row r="248" spans="1:21" s="129" customFormat="1">
      <c r="A248" s="233"/>
      <c r="B248" s="233"/>
      <c r="C248" s="233"/>
      <c r="D248" s="233"/>
      <c r="E248" s="233"/>
      <c r="F248" s="233"/>
      <c r="G248" s="233"/>
      <c r="H248" s="233"/>
      <c r="I248" s="233"/>
      <c r="J248" s="248" t="s">
        <v>5460</v>
      </c>
      <c r="K248" s="138" t="str">
        <f t="shared" si="34"/>
        <v>CRC</v>
      </c>
      <c r="L248" s="138" t="str">
        <f t="shared" si="35"/>
        <v>CRC</v>
      </c>
      <c r="M248" s="138"/>
      <c r="N248" s="138"/>
      <c r="O248" s="138" t="s">
        <v>243</v>
      </c>
      <c r="P248" s="138"/>
      <c r="Q248" s="138"/>
      <c r="R248" s="138"/>
      <c r="S248" s="249">
        <f t="shared" si="36"/>
        <v>41827</v>
      </c>
      <c r="T248" s="249" t="str">
        <f t="shared" si="37"/>
        <v/>
      </c>
      <c r="U248" s="249" t="str">
        <f t="shared" si="38"/>
        <v/>
      </c>
    </row>
    <row r="249" spans="1:21" s="129" customFormat="1">
      <c r="A249" s="233"/>
      <c r="B249" s="233"/>
      <c r="C249" s="233"/>
      <c r="D249" s="233"/>
      <c r="E249" s="233"/>
      <c r="F249" s="233"/>
      <c r="G249" s="233"/>
      <c r="H249" s="233"/>
      <c r="I249" s="233"/>
      <c r="J249" s="248" t="s">
        <v>5461</v>
      </c>
      <c r="K249" s="138" t="str">
        <f t="shared" si="34"/>
        <v>CUC</v>
      </c>
      <c r="L249" s="138" t="str">
        <f t="shared" si="35"/>
        <v>CUC</v>
      </c>
      <c r="M249" s="138"/>
      <c r="N249" s="138"/>
      <c r="O249" s="138" t="s">
        <v>243</v>
      </c>
      <c r="P249" s="138"/>
      <c r="Q249" s="138"/>
      <c r="R249" s="138"/>
      <c r="S249" s="249">
        <f t="shared" si="36"/>
        <v>41827</v>
      </c>
      <c r="T249" s="249" t="str">
        <f t="shared" si="37"/>
        <v/>
      </c>
      <c r="U249" s="249" t="str">
        <f t="shared" si="38"/>
        <v/>
      </c>
    </row>
    <row r="250" spans="1:21" s="129" customFormat="1">
      <c r="A250" s="233"/>
      <c r="B250" s="233"/>
      <c r="C250" s="233"/>
      <c r="D250" s="233"/>
      <c r="E250" s="233"/>
      <c r="F250" s="233"/>
      <c r="G250" s="233"/>
      <c r="H250" s="233"/>
      <c r="I250" s="233"/>
      <c r="J250" s="248" t="s">
        <v>5462</v>
      </c>
      <c r="K250" s="138" t="str">
        <f t="shared" si="34"/>
        <v>CUP</v>
      </c>
      <c r="L250" s="138" t="str">
        <f t="shared" si="35"/>
        <v>CUP</v>
      </c>
      <c r="M250" s="138"/>
      <c r="N250" s="138"/>
      <c r="O250" s="138" t="s">
        <v>243</v>
      </c>
      <c r="P250" s="138"/>
      <c r="Q250" s="138"/>
      <c r="R250" s="138"/>
      <c r="S250" s="249">
        <f t="shared" si="36"/>
        <v>41827</v>
      </c>
      <c r="T250" s="249" t="str">
        <f t="shared" si="37"/>
        <v/>
      </c>
      <c r="U250" s="249" t="str">
        <f t="shared" si="38"/>
        <v/>
      </c>
    </row>
    <row r="251" spans="1:21" s="129" customFormat="1">
      <c r="A251" s="233"/>
      <c r="B251" s="233"/>
      <c r="C251" s="233"/>
      <c r="D251" s="233"/>
      <c r="E251" s="233"/>
      <c r="F251" s="233"/>
      <c r="G251" s="233"/>
      <c r="H251" s="233"/>
      <c r="I251" s="233"/>
      <c r="J251" s="248" t="s">
        <v>5463</v>
      </c>
      <c r="K251" s="138" t="str">
        <f t="shared" si="34"/>
        <v>CVE</v>
      </c>
      <c r="L251" s="138" t="str">
        <f t="shared" si="35"/>
        <v>CVE</v>
      </c>
      <c r="M251" s="138"/>
      <c r="N251" s="138"/>
      <c r="O251" s="138" t="s">
        <v>243</v>
      </c>
      <c r="P251" s="138"/>
      <c r="Q251" s="138"/>
      <c r="R251" s="138"/>
      <c r="S251" s="249">
        <f t="shared" si="36"/>
        <v>41827</v>
      </c>
      <c r="T251" s="249" t="str">
        <f t="shared" si="37"/>
        <v/>
      </c>
      <c r="U251" s="249" t="str">
        <f t="shared" si="38"/>
        <v/>
      </c>
    </row>
    <row r="252" spans="1:21" s="129" customFormat="1">
      <c r="A252" s="233"/>
      <c r="B252" s="233"/>
      <c r="C252" s="233"/>
      <c r="D252" s="233"/>
      <c r="E252" s="233"/>
      <c r="F252" s="233"/>
      <c r="G252" s="233"/>
      <c r="H252" s="233"/>
      <c r="I252" s="233"/>
      <c r="J252" s="248" t="s">
        <v>5464</v>
      </c>
      <c r="K252" s="138" t="str">
        <f t="shared" si="34"/>
        <v>CZK</v>
      </c>
      <c r="L252" s="138" t="str">
        <f t="shared" si="35"/>
        <v>CZK</v>
      </c>
      <c r="M252" s="138"/>
      <c r="N252" s="138"/>
      <c r="O252" s="138" t="s">
        <v>243</v>
      </c>
      <c r="P252" s="138"/>
      <c r="Q252" s="138"/>
      <c r="R252" s="138"/>
      <c r="S252" s="249">
        <f t="shared" si="36"/>
        <v>41827</v>
      </c>
      <c r="T252" s="249" t="str">
        <f t="shared" si="37"/>
        <v/>
      </c>
      <c r="U252" s="249" t="str">
        <f t="shared" si="38"/>
        <v/>
      </c>
    </row>
    <row r="253" spans="1:21" s="129" customFormat="1">
      <c r="A253" s="233"/>
      <c r="B253" s="233"/>
      <c r="C253" s="233"/>
      <c r="D253" s="233"/>
      <c r="E253" s="233"/>
      <c r="F253" s="233"/>
      <c r="G253" s="233"/>
      <c r="H253" s="233"/>
      <c r="I253" s="233"/>
      <c r="J253" s="248" t="s">
        <v>5465</v>
      </c>
      <c r="K253" s="138" t="str">
        <f t="shared" si="34"/>
        <v>DJF</v>
      </c>
      <c r="L253" s="138" t="str">
        <f t="shared" si="35"/>
        <v>DJF</v>
      </c>
      <c r="M253" s="138"/>
      <c r="N253" s="138"/>
      <c r="O253" s="138" t="s">
        <v>243</v>
      </c>
      <c r="P253" s="138"/>
      <c r="Q253" s="138"/>
      <c r="R253" s="138"/>
      <c r="S253" s="249">
        <f t="shared" si="36"/>
        <v>41827</v>
      </c>
      <c r="T253" s="249" t="str">
        <f t="shared" si="37"/>
        <v/>
      </c>
      <c r="U253" s="249" t="str">
        <f t="shared" si="38"/>
        <v/>
      </c>
    </row>
    <row r="254" spans="1:21" s="129" customFormat="1">
      <c r="A254" s="233"/>
      <c r="B254" s="233"/>
      <c r="C254" s="233"/>
      <c r="D254" s="233"/>
      <c r="E254" s="233"/>
      <c r="F254" s="233"/>
      <c r="G254" s="233"/>
      <c r="H254" s="233"/>
      <c r="I254" s="233"/>
      <c r="J254" s="248" t="s">
        <v>5466</v>
      </c>
      <c r="K254" s="138" t="str">
        <f t="shared" si="34"/>
        <v>DKK</v>
      </c>
      <c r="L254" s="138" t="str">
        <f t="shared" si="35"/>
        <v>DKK</v>
      </c>
      <c r="M254" s="138"/>
      <c r="N254" s="138"/>
      <c r="O254" s="138" t="s">
        <v>243</v>
      </c>
      <c r="P254" s="138"/>
      <c r="Q254" s="138"/>
      <c r="R254" s="138"/>
      <c r="S254" s="249">
        <f t="shared" si="36"/>
        <v>41827</v>
      </c>
      <c r="T254" s="249" t="str">
        <f t="shared" si="37"/>
        <v/>
      </c>
      <c r="U254" s="249" t="str">
        <f t="shared" si="38"/>
        <v/>
      </c>
    </row>
    <row r="255" spans="1:21" s="129" customFormat="1">
      <c r="A255" s="233"/>
      <c r="B255" s="233"/>
      <c r="C255" s="233"/>
      <c r="D255" s="233"/>
      <c r="E255" s="233"/>
      <c r="F255" s="233"/>
      <c r="G255" s="233"/>
      <c r="H255" s="233"/>
      <c r="I255" s="233"/>
      <c r="J255" s="248" t="s">
        <v>5467</v>
      </c>
      <c r="K255" s="138" t="str">
        <f t="shared" si="34"/>
        <v>DOP</v>
      </c>
      <c r="L255" s="138" t="str">
        <f t="shared" si="35"/>
        <v>DOP</v>
      </c>
      <c r="M255" s="138"/>
      <c r="N255" s="138"/>
      <c r="O255" s="138" t="s">
        <v>243</v>
      </c>
      <c r="P255" s="138"/>
      <c r="Q255" s="138"/>
      <c r="R255" s="138"/>
      <c r="S255" s="249">
        <f t="shared" si="36"/>
        <v>41827</v>
      </c>
      <c r="T255" s="249" t="str">
        <f t="shared" si="37"/>
        <v/>
      </c>
      <c r="U255" s="249" t="str">
        <f t="shared" si="38"/>
        <v/>
      </c>
    </row>
    <row r="256" spans="1:21" s="129" customFormat="1">
      <c r="A256" s="233"/>
      <c r="B256" s="233"/>
      <c r="C256" s="233"/>
      <c r="D256" s="233"/>
      <c r="E256" s="233"/>
      <c r="F256" s="233"/>
      <c r="G256" s="233"/>
      <c r="H256" s="233"/>
      <c r="I256" s="233"/>
      <c r="J256" s="248" t="s">
        <v>5468</v>
      </c>
      <c r="K256" s="138" t="str">
        <f t="shared" si="34"/>
        <v>DZD</v>
      </c>
      <c r="L256" s="138" t="str">
        <f t="shared" si="35"/>
        <v>DZD</v>
      </c>
      <c r="M256" s="138"/>
      <c r="N256" s="138"/>
      <c r="O256" s="138" t="s">
        <v>243</v>
      </c>
      <c r="P256" s="138"/>
      <c r="Q256" s="138"/>
      <c r="R256" s="138"/>
      <c r="S256" s="249">
        <f t="shared" si="36"/>
        <v>41827</v>
      </c>
      <c r="T256" s="249" t="str">
        <f t="shared" si="37"/>
        <v/>
      </c>
      <c r="U256" s="249" t="str">
        <f t="shared" si="38"/>
        <v/>
      </c>
    </row>
    <row r="257" spans="1:21" s="129" customFormat="1">
      <c r="A257" s="233"/>
      <c r="B257" s="233"/>
      <c r="C257" s="233"/>
      <c r="D257" s="233"/>
      <c r="E257" s="233"/>
      <c r="F257" s="233"/>
      <c r="G257" s="233"/>
      <c r="H257" s="233"/>
      <c r="I257" s="233"/>
      <c r="J257" s="248" t="s">
        <v>5469</v>
      </c>
      <c r="K257" s="138" t="str">
        <f t="shared" si="34"/>
        <v>EEK</v>
      </c>
      <c r="L257" s="138" t="str">
        <f t="shared" si="35"/>
        <v>EEK</v>
      </c>
      <c r="M257" s="138"/>
      <c r="N257" s="138"/>
      <c r="O257" s="138" t="s">
        <v>243</v>
      </c>
      <c r="P257" s="138"/>
      <c r="Q257" s="138"/>
      <c r="R257" s="138"/>
      <c r="S257" s="249">
        <f t="shared" si="36"/>
        <v>41827</v>
      </c>
      <c r="T257" s="249" t="str">
        <f t="shared" si="37"/>
        <v/>
      </c>
      <c r="U257" s="249" t="str">
        <f t="shared" si="38"/>
        <v/>
      </c>
    </row>
    <row r="258" spans="1:21" s="129" customFormat="1">
      <c r="A258" s="233"/>
      <c r="B258" s="233"/>
      <c r="C258" s="233"/>
      <c r="D258" s="233"/>
      <c r="E258" s="233"/>
      <c r="F258" s="233"/>
      <c r="G258" s="233"/>
      <c r="H258" s="233"/>
      <c r="I258" s="233"/>
      <c r="J258" s="248" t="s">
        <v>5470</v>
      </c>
      <c r="K258" s="138" t="str">
        <f t="shared" si="34"/>
        <v>EGP</v>
      </c>
      <c r="L258" s="138" t="str">
        <f t="shared" si="35"/>
        <v>EGP</v>
      </c>
      <c r="M258" s="138"/>
      <c r="N258" s="138"/>
      <c r="O258" s="138" t="s">
        <v>243</v>
      </c>
      <c r="P258" s="138"/>
      <c r="Q258" s="138"/>
      <c r="R258" s="138"/>
      <c r="S258" s="249">
        <f t="shared" si="36"/>
        <v>41827</v>
      </c>
      <c r="T258" s="249" t="str">
        <f t="shared" si="37"/>
        <v/>
      </c>
      <c r="U258" s="249" t="str">
        <f t="shared" si="38"/>
        <v/>
      </c>
    </row>
    <row r="259" spans="1:21" s="129" customFormat="1">
      <c r="A259" s="233"/>
      <c r="B259" s="233"/>
      <c r="C259" s="233"/>
      <c r="D259" s="233"/>
      <c r="E259" s="233"/>
      <c r="F259" s="233"/>
      <c r="G259" s="233"/>
      <c r="H259" s="233"/>
      <c r="I259" s="233"/>
      <c r="J259" s="248" t="s">
        <v>5471</v>
      </c>
      <c r="K259" s="138" t="str">
        <f t="shared" si="34"/>
        <v>ERN</v>
      </c>
      <c r="L259" s="138" t="str">
        <f t="shared" si="35"/>
        <v>ERN</v>
      </c>
      <c r="M259" s="138"/>
      <c r="N259" s="138"/>
      <c r="O259" s="138" t="s">
        <v>243</v>
      </c>
      <c r="P259" s="138"/>
      <c r="Q259" s="138"/>
      <c r="R259" s="138"/>
      <c r="S259" s="249">
        <f t="shared" si="36"/>
        <v>41827</v>
      </c>
      <c r="T259" s="249" t="str">
        <f t="shared" si="37"/>
        <v/>
      </c>
      <c r="U259" s="249" t="str">
        <f t="shared" si="38"/>
        <v/>
      </c>
    </row>
    <row r="260" spans="1:21" s="129" customFormat="1">
      <c r="A260" s="233"/>
      <c r="B260" s="233"/>
      <c r="C260" s="233"/>
      <c r="D260" s="233"/>
      <c r="E260" s="233"/>
      <c r="F260" s="233"/>
      <c r="G260" s="233"/>
      <c r="H260" s="233"/>
      <c r="I260" s="233"/>
      <c r="J260" s="248" t="s">
        <v>5472</v>
      </c>
      <c r="K260" s="138" t="str">
        <f t="shared" si="34"/>
        <v>ETB</v>
      </c>
      <c r="L260" s="138" t="str">
        <f t="shared" si="35"/>
        <v>ETB</v>
      </c>
      <c r="M260" s="138"/>
      <c r="N260" s="138"/>
      <c r="O260" s="138" t="s">
        <v>243</v>
      </c>
      <c r="P260" s="138"/>
      <c r="Q260" s="138"/>
      <c r="R260" s="138"/>
      <c r="S260" s="249">
        <f t="shared" si="36"/>
        <v>41827</v>
      </c>
      <c r="T260" s="249" t="str">
        <f t="shared" si="37"/>
        <v/>
      </c>
      <c r="U260" s="249" t="str">
        <f t="shared" si="38"/>
        <v/>
      </c>
    </row>
    <row r="261" spans="1:21" s="129" customFormat="1">
      <c r="A261" s="233"/>
      <c r="B261" s="233"/>
      <c r="C261" s="233"/>
      <c r="D261" s="233"/>
      <c r="E261" s="233"/>
      <c r="F261" s="233"/>
      <c r="G261" s="233"/>
      <c r="H261" s="233"/>
      <c r="I261" s="233"/>
      <c r="J261" s="248" t="s">
        <v>5473</v>
      </c>
      <c r="K261" s="138" t="str">
        <f t="shared" si="34"/>
        <v>FJD</v>
      </c>
      <c r="L261" s="138" t="str">
        <f t="shared" si="35"/>
        <v>FJD</v>
      </c>
      <c r="M261" s="138"/>
      <c r="N261" s="138"/>
      <c r="O261" s="138" t="s">
        <v>243</v>
      </c>
      <c r="P261" s="138"/>
      <c r="Q261" s="138"/>
      <c r="R261" s="138"/>
      <c r="S261" s="249">
        <f t="shared" si="36"/>
        <v>41827</v>
      </c>
      <c r="T261" s="249" t="str">
        <f t="shared" si="37"/>
        <v/>
      </c>
      <c r="U261" s="249" t="str">
        <f t="shared" si="38"/>
        <v/>
      </c>
    </row>
    <row r="262" spans="1:21" s="129" customFormat="1">
      <c r="A262" s="233"/>
      <c r="B262" s="233"/>
      <c r="C262" s="233"/>
      <c r="D262" s="233"/>
      <c r="E262" s="233"/>
      <c r="F262" s="233"/>
      <c r="G262" s="233"/>
      <c r="H262" s="233"/>
      <c r="I262" s="233"/>
      <c r="J262" s="248" t="s">
        <v>5474</v>
      </c>
      <c r="K262" s="138" t="str">
        <f t="shared" si="34"/>
        <v>FKP</v>
      </c>
      <c r="L262" s="138" t="str">
        <f t="shared" si="35"/>
        <v>FKP</v>
      </c>
      <c r="M262" s="138"/>
      <c r="N262" s="138"/>
      <c r="O262" s="138" t="s">
        <v>243</v>
      </c>
      <c r="P262" s="138"/>
      <c r="Q262" s="138"/>
      <c r="R262" s="138"/>
      <c r="S262" s="249">
        <f t="shared" si="36"/>
        <v>41827</v>
      </c>
      <c r="T262" s="249" t="str">
        <f t="shared" si="37"/>
        <v/>
      </c>
      <c r="U262" s="249" t="str">
        <f t="shared" si="38"/>
        <v/>
      </c>
    </row>
    <row r="263" spans="1:21" s="129" customFormat="1">
      <c r="A263" s="233"/>
      <c r="B263" s="233"/>
      <c r="C263" s="233"/>
      <c r="D263" s="233"/>
      <c r="E263" s="233"/>
      <c r="F263" s="233"/>
      <c r="G263" s="233"/>
      <c r="H263" s="233"/>
      <c r="I263" s="233"/>
      <c r="J263" s="248" t="s">
        <v>5475</v>
      </c>
      <c r="K263" s="138" t="str">
        <f t="shared" si="34"/>
        <v>GBP</v>
      </c>
      <c r="L263" s="138" t="str">
        <f t="shared" si="35"/>
        <v>GBP</v>
      </c>
      <c r="M263" s="138"/>
      <c r="N263" s="138"/>
      <c r="O263" s="138" t="s">
        <v>243</v>
      </c>
      <c r="P263" s="138"/>
      <c r="Q263" s="138"/>
      <c r="R263" s="138"/>
      <c r="S263" s="249">
        <f t="shared" si="36"/>
        <v>41827</v>
      </c>
      <c r="T263" s="249" t="str">
        <f t="shared" si="37"/>
        <v/>
      </c>
      <c r="U263" s="249" t="str">
        <f t="shared" si="38"/>
        <v/>
      </c>
    </row>
    <row r="264" spans="1:21" s="129" customFormat="1">
      <c r="A264" s="233"/>
      <c r="B264" s="233"/>
      <c r="C264" s="233"/>
      <c r="D264" s="233"/>
      <c r="E264" s="233"/>
      <c r="F264" s="233"/>
      <c r="G264" s="233"/>
      <c r="H264" s="233"/>
      <c r="I264" s="233"/>
      <c r="J264" s="248" t="s">
        <v>5476</v>
      </c>
      <c r="K264" s="138" t="str">
        <f t="shared" si="34"/>
        <v>GEL</v>
      </c>
      <c r="L264" s="138" t="str">
        <f t="shared" si="35"/>
        <v>GEL</v>
      </c>
      <c r="M264" s="138"/>
      <c r="N264" s="138"/>
      <c r="O264" s="138" t="s">
        <v>243</v>
      </c>
      <c r="P264" s="138"/>
      <c r="Q264" s="138"/>
      <c r="R264" s="138"/>
      <c r="S264" s="249">
        <f t="shared" si="36"/>
        <v>41827</v>
      </c>
      <c r="T264" s="249" t="str">
        <f t="shared" si="37"/>
        <v/>
      </c>
      <c r="U264" s="249" t="str">
        <f t="shared" si="38"/>
        <v/>
      </c>
    </row>
    <row r="265" spans="1:21" s="129" customFormat="1">
      <c r="A265" s="233"/>
      <c r="B265" s="233"/>
      <c r="C265" s="233"/>
      <c r="D265" s="233"/>
      <c r="E265" s="233"/>
      <c r="F265" s="233"/>
      <c r="G265" s="233"/>
      <c r="H265" s="233"/>
      <c r="I265" s="233"/>
      <c r="J265" s="248" t="s">
        <v>5477</v>
      </c>
      <c r="K265" s="138" t="str">
        <f t="shared" si="34"/>
        <v>GHS</v>
      </c>
      <c r="L265" s="138" t="str">
        <f t="shared" si="35"/>
        <v>GHS</v>
      </c>
      <c r="M265" s="138"/>
      <c r="N265" s="138"/>
      <c r="O265" s="138" t="s">
        <v>243</v>
      </c>
      <c r="P265" s="138"/>
      <c r="Q265" s="138"/>
      <c r="R265" s="138"/>
      <c r="S265" s="249">
        <f t="shared" si="36"/>
        <v>41827</v>
      </c>
      <c r="T265" s="249" t="str">
        <f t="shared" si="37"/>
        <v/>
      </c>
      <c r="U265" s="249" t="str">
        <f t="shared" si="38"/>
        <v/>
      </c>
    </row>
    <row r="266" spans="1:21" s="129" customFormat="1">
      <c r="A266" s="233"/>
      <c r="B266" s="233"/>
      <c r="C266" s="233"/>
      <c r="D266" s="233"/>
      <c r="E266" s="233"/>
      <c r="F266" s="233"/>
      <c r="G266" s="233"/>
      <c r="H266" s="233"/>
      <c r="I266" s="233"/>
      <c r="J266" s="248" t="s">
        <v>5478</v>
      </c>
      <c r="K266" s="138" t="str">
        <f t="shared" si="34"/>
        <v>GIP</v>
      </c>
      <c r="L266" s="138" t="str">
        <f t="shared" si="35"/>
        <v>GIP</v>
      </c>
      <c r="M266" s="138"/>
      <c r="N266" s="138"/>
      <c r="O266" s="138" t="s">
        <v>243</v>
      </c>
      <c r="P266" s="138"/>
      <c r="Q266" s="138"/>
      <c r="R266" s="138"/>
      <c r="S266" s="249">
        <f t="shared" si="36"/>
        <v>41827</v>
      </c>
      <c r="T266" s="249" t="str">
        <f t="shared" si="37"/>
        <v/>
      </c>
      <c r="U266" s="249" t="str">
        <f t="shared" si="38"/>
        <v/>
      </c>
    </row>
    <row r="267" spans="1:21" s="129" customFormat="1">
      <c r="A267" s="233"/>
      <c r="B267" s="233"/>
      <c r="C267" s="233"/>
      <c r="D267" s="233"/>
      <c r="E267" s="233"/>
      <c r="F267" s="233"/>
      <c r="G267" s="233"/>
      <c r="H267" s="233"/>
      <c r="I267" s="233"/>
      <c r="J267" s="248" t="s">
        <v>5479</v>
      </c>
      <c r="K267" s="138" t="str">
        <f t="shared" si="34"/>
        <v>GMD</v>
      </c>
      <c r="L267" s="138" t="str">
        <f t="shared" si="35"/>
        <v>GMD</v>
      </c>
      <c r="M267" s="138"/>
      <c r="N267" s="138"/>
      <c r="O267" s="138" t="s">
        <v>243</v>
      </c>
      <c r="P267" s="138"/>
      <c r="Q267" s="138"/>
      <c r="R267" s="138"/>
      <c r="S267" s="249">
        <f t="shared" si="36"/>
        <v>41827</v>
      </c>
      <c r="T267" s="249" t="str">
        <f t="shared" si="37"/>
        <v/>
      </c>
      <c r="U267" s="249" t="str">
        <f t="shared" si="38"/>
        <v/>
      </c>
    </row>
    <row r="268" spans="1:21" s="129" customFormat="1">
      <c r="A268" s="233"/>
      <c r="B268" s="233"/>
      <c r="C268" s="233"/>
      <c r="D268" s="233"/>
      <c r="E268" s="233"/>
      <c r="F268" s="233"/>
      <c r="G268" s="233"/>
      <c r="H268" s="233"/>
      <c r="I268" s="233"/>
      <c r="J268" s="248" t="s">
        <v>5480</v>
      </c>
      <c r="K268" s="138" t="str">
        <f t="shared" si="34"/>
        <v>GNF</v>
      </c>
      <c r="L268" s="138" t="str">
        <f t="shared" si="35"/>
        <v>GNF</v>
      </c>
      <c r="M268" s="138"/>
      <c r="N268" s="138"/>
      <c r="O268" s="138" t="s">
        <v>243</v>
      </c>
      <c r="P268" s="138"/>
      <c r="Q268" s="138"/>
      <c r="R268" s="138"/>
      <c r="S268" s="249">
        <f t="shared" si="36"/>
        <v>41827</v>
      </c>
      <c r="T268" s="249" t="str">
        <f t="shared" si="37"/>
        <v/>
      </c>
      <c r="U268" s="249" t="str">
        <f t="shared" si="38"/>
        <v/>
      </c>
    </row>
    <row r="269" spans="1:21" s="129" customFormat="1">
      <c r="A269" s="233"/>
      <c r="B269" s="233"/>
      <c r="C269" s="233"/>
      <c r="D269" s="233"/>
      <c r="E269" s="233"/>
      <c r="F269" s="233"/>
      <c r="G269" s="233"/>
      <c r="H269" s="233"/>
      <c r="I269" s="233"/>
      <c r="J269" s="248" t="s">
        <v>5481</v>
      </c>
      <c r="K269" s="138" t="str">
        <f t="shared" si="34"/>
        <v>GTQ</v>
      </c>
      <c r="L269" s="138" t="str">
        <f t="shared" si="35"/>
        <v>GTQ</v>
      </c>
      <c r="M269" s="138"/>
      <c r="N269" s="138"/>
      <c r="O269" s="138" t="s">
        <v>243</v>
      </c>
      <c r="P269" s="138"/>
      <c r="Q269" s="138"/>
      <c r="R269" s="138"/>
      <c r="S269" s="249">
        <f t="shared" si="36"/>
        <v>41827</v>
      </c>
      <c r="T269" s="249" t="str">
        <f t="shared" si="37"/>
        <v/>
      </c>
      <c r="U269" s="249" t="str">
        <f t="shared" si="38"/>
        <v/>
      </c>
    </row>
    <row r="270" spans="1:21" s="129" customFormat="1">
      <c r="A270" s="233"/>
      <c r="B270" s="233"/>
      <c r="C270" s="233"/>
      <c r="D270" s="233"/>
      <c r="E270" s="233"/>
      <c r="F270" s="233"/>
      <c r="G270" s="233"/>
      <c r="H270" s="233"/>
      <c r="I270" s="233"/>
      <c r="J270" s="248" t="s">
        <v>5482</v>
      </c>
      <c r="K270" s="138" t="str">
        <f t="shared" si="34"/>
        <v>GYD</v>
      </c>
      <c r="L270" s="138" t="str">
        <f t="shared" si="35"/>
        <v>GYD</v>
      </c>
      <c r="M270" s="138"/>
      <c r="N270" s="138"/>
      <c r="O270" s="138" t="s">
        <v>243</v>
      </c>
      <c r="P270" s="138"/>
      <c r="Q270" s="138"/>
      <c r="R270" s="138"/>
      <c r="S270" s="249">
        <f t="shared" si="36"/>
        <v>41827</v>
      </c>
      <c r="T270" s="249" t="str">
        <f t="shared" si="37"/>
        <v/>
      </c>
      <c r="U270" s="249" t="str">
        <f t="shared" si="38"/>
        <v/>
      </c>
    </row>
    <row r="271" spans="1:21" s="129" customFormat="1">
      <c r="A271" s="233"/>
      <c r="B271" s="233"/>
      <c r="C271" s="233"/>
      <c r="D271" s="233"/>
      <c r="E271" s="233"/>
      <c r="F271" s="233"/>
      <c r="G271" s="233"/>
      <c r="H271" s="233"/>
      <c r="I271" s="233"/>
      <c r="J271" s="248" t="s">
        <v>5483</v>
      </c>
      <c r="K271" s="138" t="str">
        <f t="shared" si="34"/>
        <v>HKD</v>
      </c>
      <c r="L271" s="138" t="str">
        <f t="shared" si="35"/>
        <v>HKD</v>
      </c>
      <c r="M271" s="138"/>
      <c r="N271" s="138"/>
      <c r="O271" s="138" t="s">
        <v>243</v>
      </c>
      <c r="P271" s="138"/>
      <c r="Q271" s="138"/>
      <c r="R271" s="138"/>
      <c r="S271" s="249">
        <f t="shared" si="36"/>
        <v>41827</v>
      </c>
      <c r="T271" s="249" t="str">
        <f t="shared" si="37"/>
        <v/>
      </c>
      <c r="U271" s="249" t="str">
        <f t="shared" si="38"/>
        <v/>
      </c>
    </row>
    <row r="272" spans="1:21" s="129" customFormat="1">
      <c r="A272" s="233"/>
      <c r="B272" s="233"/>
      <c r="C272" s="233"/>
      <c r="D272" s="233"/>
      <c r="E272" s="233"/>
      <c r="F272" s="233"/>
      <c r="G272" s="233"/>
      <c r="H272" s="233"/>
      <c r="I272" s="233"/>
      <c r="J272" s="248" t="s">
        <v>5484</v>
      </c>
      <c r="K272" s="138" t="str">
        <f t="shared" si="34"/>
        <v>HNL</v>
      </c>
      <c r="L272" s="138" t="str">
        <f t="shared" si="35"/>
        <v>HNL</v>
      </c>
      <c r="M272" s="138"/>
      <c r="N272" s="138"/>
      <c r="O272" s="138" t="s">
        <v>243</v>
      </c>
      <c r="P272" s="138"/>
      <c r="Q272" s="138"/>
      <c r="R272" s="138"/>
      <c r="S272" s="249">
        <f t="shared" si="36"/>
        <v>41827</v>
      </c>
      <c r="T272" s="249" t="str">
        <f t="shared" si="37"/>
        <v/>
      </c>
      <c r="U272" s="249" t="str">
        <f t="shared" si="38"/>
        <v/>
      </c>
    </row>
    <row r="273" spans="1:21" s="129" customFormat="1">
      <c r="A273" s="233"/>
      <c r="B273" s="233"/>
      <c r="C273" s="233"/>
      <c r="D273" s="233"/>
      <c r="E273" s="233"/>
      <c r="F273" s="233"/>
      <c r="G273" s="233"/>
      <c r="H273" s="233"/>
      <c r="I273" s="233"/>
      <c r="J273" s="248" t="s">
        <v>5485</v>
      </c>
      <c r="K273" s="138" t="str">
        <f t="shared" si="34"/>
        <v>HRK</v>
      </c>
      <c r="L273" s="138" t="str">
        <f t="shared" si="35"/>
        <v>HRK</v>
      </c>
      <c r="M273" s="138"/>
      <c r="N273" s="138"/>
      <c r="O273" s="138" t="s">
        <v>243</v>
      </c>
      <c r="P273" s="138"/>
      <c r="Q273" s="138"/>
      <c r="R273" s="138"/>
      <c r="S273" s="249">
        <f t="shared" ref="S273:S304" si="39">VLOOKUP(J273,A:G,5,FALSE)</f>
        <v>41827</v>
      </c>
      <c r="T273" s="249" t="str">
        <f t="shared" ref="T273:T304" si="40">IF(VLOOKUP(J273,A:G,6,FALSE)=0,"",VLOOKUP(J273,A:G,6,FALSE))</f>
        <v/>
      </c>
      <c r="U273" s="249" t="str">
        <f t="shared" ref="U273:U304" si="41">IF(VLOOKUP(J273,A:G,7,FALSE)=0,"",VLOOKUP(J273,A:G,7,FALSE))</f>
        <v/>
      </c>
    </row>
    <row r="274" spans="1:21" s="129" customFormat="1">
      <c r="A274" s="233"/>
      <c r="B274" s="233"/>
      <c r="C274" s="233"/>
      <c r="D274" s="233"/>
      <c r="E274" s="233"/>
      <c r="F274" s="233"/>
      <c r="G274" s="233"/>
      <c r="H274" s="233"/>
      <c r="I274" s="233"/>
      <c r="J274" s="248" t="s">
        <v>5486</v>
      </c>
      <c r="K274" s="138" t="str">
        <f t="shared" si="34"/>
        <v>HTG</v>
      </c>
      <c r="L274" s="138" t="str">
        <f t="shared" si="35"/>
        <v>HTG</v>
      </c>
      <c r="M274" s="138"/>
      <c r="N274" s="138"/>
      <c r="O274" s="138" t="s">
        <v>243</v>
      </c>
      <c r="P274" s="138"/>
      <c r="Q274" s="138"/>
      <c r="R274" s="138"/>
      <c r="S274" s="249">
        <f t="shared" si="39"/>
        <v>41827</v>
      </c>
      <c r="T274" s="249" t="str">
        <f t="shared" si="40"/>
        <v/>
      </c>
      <c r="U274" s="249" t="str">
        <f t="shared" si="41"/>
        <v/>
      </c>
    </row>
    <row r="275" spans="1:21" s="129" customFormat="1">
      <c r="A275" s="233"/>
      <c r="B275" s="233"/>
      <c r="C275" s="233"/>
      <c r="D275" s="233"/>
      <c r="E275" s="233"/>
      <c r="F275" s="233"/>
      <c r="G275" s="233"/>
      <c r="H275" s="233"/>
      <c r="I275" s="233"/>
      <c r="J275" s="248" t="s">
        <v>5487</v>
      </c>
      <c r="K275" s="138" t="str">
        <f t="shared" si="34"/>
        <v>HUF</v>
      </c>
      <c r="L275" s="138" t="str">
        <f t="shared" si="35"/>
        <v>HUF</v>
      </c>
      <c r="M275" s="138"/>
      <c r="N275" s="138"/>
      <c r="O275" s="138" t="s">
        <v>243</v>
      </c>
      <c r="P275" s="138"/>
      <c r="Q275" s="138"/>
      <c r="R275" s="138"/>
      <c r="S275" s="249">
        <f t="shared" si="39"/>
        <v>41827</v>
      </c>
      <c r="T275" s="249" t="str">
        <f t="shared" si="40"/>
        <v/>
      </c>
      <c r="U275" s="249" t="str">
        <f t="shared" si="41"/>
        <v/>
      </c>
    </row>
    <row r="276" spans="1:21" s="129" customFormat="1">
      <c r="A276" s="233"/>
      <c r="B276" s="233"/>
      <c r="C276" s="233"/>
      <c r="D276" s="233"/>
      <c r="E276" s="233"/>
      <c r="F276" s="233"/>
      <c r="G276" s="233"/>
      <c r="H276" s="233"/>
      <c r="I276" s="233"/>
      <c r="J276" s="248" t="s">
        <v>5488</v>
      </c>
      <c r="K276" s="138" t="str">
        <f t="shared" ref="K276:K340" si="42">VLOOKUP(J276,$A$2:$B$200,2,0)</f>
        <v>IDR</v>
      </c>
      <c r="L276" s="138" t="str">
        <f t="shared" ref="L276:L340" si="43">J276</f>
        <v>IDR</v>
      </c>
      <c r="M276" s="138"/>
      <c r="N276" s="138"/>
      <c r="O276" s="138" t="s">
        <v>243</v>
      </c>
      <c r="P276" s="138"/>
      <c r="Q276" s="138"/>
      <c r="R276" s="138"/>
      <c r="S276" s="249">
        <f t="shared" si="39"/>
        <v>41827</v>
      </c>
      <c r="T276" s="249" t="str">
        <f t="shared" si="40"/>
        <v/>
      </c>
      <c r="U276" s="249" t="str">
        <f t="shared" si="41"/>
        <v/>
      </c>
    </row>
    <row r="277" spans="1:21" s="129" customFormat="1">
      <c r="A277" s="233"/>
      <c r="B277" s="233"/>
      <c r="C277" s="233"/>
      <c r="D277" s="233"/>
      <c r="E277" s="233"/>
      <c r="F277" s="233"/>
      <c r="G277" s="233"/>
      <c r="H277" s="233"/>
      <c r="I277" s="233"/>
      <c r="J277" s="248" t="s">
        <v>5489</v>
      </c>
      <c r="K277" s="138" t="str">
        <f t="shared" si="42"/>
        <v>ILS</v>
      </c>
      <c r="L277" s="138" t="str">
        <f t="shared" si="43"/>
        <v>ILS</v>
      </c>
      <c r="M277" s="138"/>
      <c r="N277" s="138"/>
      <c r="O277" s="138" t="s">
        <v>243</v>
      </c>
      <c r="P277" s="138"/>
      <c r="Q277" s="138"/>
      <c r="R277" s="138"/>
      <c r="S277" s="249">
        <f t="shared" si="39"/>
        <v>41827</v>
      </c>
      <c r="T277" s="249" t="str">
        <f t="shared" si="40"/>
        <v/>
      </c>
      <c r="U277" s="249" t="str">
        <f t="shared" si="41"/>
        <v/>
      </c>
    </row>
    <row r="278" spans="1:21" s="129" customFormat="1">
      <c r="A278" s="233"/>
      <c r="B278" s="233"/>
      <c r="C278" s="233"/>
      <c r="D278" s="233"/>
      <c r="E278" s="233"/>
      <c r="F278" s="233"/>
      <c r="G278" s="233"/>
      <c r="H278" s="233"/>
      <c r="I278" s="233"/>
      <c r="J278" s="248" t="s">
        <v>5490</v>
      </c>
      <c r="K278" s="138" t="str">
        <f t="shared" si="42"/>
        <v>INR</v>
      </c>
      <c r="L278" s="138" t="str">
        <f t="shared" si="43"/>
        <v>INR</v>
      </c>
      <c r="M278" s="138"/>
      <c r="N278" s="138"/>
      <c r="O278" s="138" t="s">
        <v>243</v>
      </c>
      <c r="P278" s="138"/>
      <c r="Q278" s="138"/>
      <c r="R278" s="138"/>
      <c r="S278" s="249">
        <f t="shared" si="39"/>
        <v>41827</v>
      </c>
      <c r="T278" s="249" t="str">
        <f t="shared" si="40"/>
        <v/>
      </c>
      <c r="U278" s="249" t="str">
        <f t="shared" si="41"/>
        <v/>
      </c>
    </row>
    <row r="279" spans="1:21" s="129" customFormat="1">
      <c r="A279" s="233"/>
      <c r="B279" s="233"/>
      <c r="C279" s="233"/>
      <c r="D279" s="233"/>
      <c r="E279" s="233"/>
      <c r="F279" s="233"/>
      <c r="G279" s="233"/>
      <c r="H279" s="233"/>
      <c r="I279" s="233"/>
      <c r="J279" s="248" t="s">
        <v>5491</v>
      </c>
      <c r="K279" s="138" t="str">
        <f t="shared" si="42"/>
        <v>IQD</v>
      </c>
      <c r="L279" s="138" t="str">
        <f t="shared" si="43"/>
        <v>IQD</v>
      </c>
      <c r="M279" s="138"/>
      <c r="N279" s="138"/>
      <c r="O279" s="138" t="s">
        <v>243</v>
      </c>
      <c r="P279" s="138"/>
      <c r="Q279" s="138"/>
      <c r="R279" s="138"/>
      <c r="S279" s="249">
        <f t="shared" si="39"/>
        <v>41827</v>
      </c>
      <c r="T279" s="249" t="str">
        <f t="shared" si="40"/>
        <v/>
      </c>
      <c r="U279" s="249" t="str">
        <f t="shared" si="41"/>
        <v/>
      </c>
    </row>
    <row r="280" spans="1:21" s="129" customFormat="1">
      <c r="A280" s="233"/>
      <c r="B280" s="233"/>
      <c r="C280" s="233"/>
      <c r="D280" s="233"/>
      <c r="E280" s="233"/>
      <c r="F280" s="233"/>
      <c r="G280" s="233"/>
      <c r="H280" s="233"/>
      <c r="I280" s="233"/>
      <c r="J280" s="248" t="s">
        <v>5492</v>
      </c>
      <c r="K280" s="138" t="str">
        <f t="shared" si="42"/>
        <v>IRR</v>
      </c>
      <c r="L280" s="138" t="str">
        <f t="shared" si="43"/>
        <v>IRR</v>
      </c>
      <c r="M280" s="138"/>
      <c r="N280" s="138"/>
      <c r="O280" s="138" t="s">
        <v>243</v>
      </c>
      <c r="P280" s="138"/>
      <c r="Q280" s="138"/>
      <c r="R280" s="138"/>
      <c r="S280" s="249">
        <f t="shared" si="39"/>
        <v>41827</v>
      </c>
      <c r="T280" s="249" t="str">
        <f t="shared" si="40"/>
        <v/>
      </c>
      <c r="U280" s="249" t="str">
        <f t="shared" si="41"/>
        <v/>
      </c>
    </row>
    <row r="281" spans="1:21" s="129" customFormat="1">
      <c r="A281" s="233"/>
      <c r="B281" s="233"/>
      <c r="C281" s="233"/>
      <c r="D281" s="233"/>
      <c r="E281" s="233"/>
      <c r="F281" s="233"/>
      <c r="G281" s="233"/>
      <c r="H281" s="233"/>
      <c r="I281" s="233"/>
      <c r="J281" s="248" t="s">
        <v>5493</v>
      </c>
      <c r="K281" s="138" t="str">
        <f t="shared" si="42"/>
        <v>ISK</v>
      </c>
      <c r="L281" s="138" t="str">
        <f t="shared" si="43"/>
        <v>ISK</v>
      </c>
      <c r="M281" s="138"/>
      <c r="N281" s="138"/>
      <c r="O281" s="138" t="s">
        <v>243</v>
      </c>
      <c r="P281" s="138"/>
      <c r="Q281" s="138"/>
      <c r="R281" s="138"/>
      <c r="S281" s="249">
        <f t="shared" si="39"/>
        <v>41827</v>
      </c>
      <c r="T281" s="249" t="str">
        <f t="shared" si="40"/>
        <v/>
      </c>
      <c r="U281" s="249" t="str">
        <f t="shared" si="41"/>
        <v/>
      </c>
    </row>
    <row r="282" spans="1:21" s="129" customFormat="1">
      <c r="A282" s="233"/>
      <c r="B282" s="233"/>
      <c r="C282" s="233"/>
      <c r="D282" s="233"/>
      <c r="E282" s="233"/>
      <c r="F282" s="233"/>
      <c r="G282" s="233"/>
      <c r="H282" s="233"/>
      <c r="I282" s="233"/>
      <c r="J282" s="248" t="s">
        <v>5494</v>
      </c>
      <c r="K282" s="138" t="str">
        <f t="shared" si="42"/>
        <v>JMD</v>
      </c>
      <c r="L282" s="138" t="str">
        <f t="shared" si="43"/>
        <v>JMD</v>
      </c>
      <c r="M282" s="138"/>
      <c r="N282" s="138"/>
      <c r="O282" s="138" t="s">
        <v>243</v>
      </c>
      <c r="P282" s="138"/>
      <c r="Q282" s="138"/>
      <c r="R282" s="138"/>
      <c r="S282" s="249">
        <f t="shared" si="39"/>
        <v>41827</v>
      </c>
      <c r="T282" s="249" t="str">
        <f t="shared" si="40"/>
        <v/>
      </c>
      <c r="U282" s="249" t="str">
        <f t="shared" si="41"/>
        <v/>
      </c>
    </row>
    <row r="283" spans="1:21" s="129" customFormat="1">
      <c r="A283" s="233"/>
      <c r="B283" s="233"/>
      <c r="C283" s="233"/>
      <c r="D283" s="233"/>
      <c r="E283" s="233"/>
      <c r="F283" s="233"/>
      <c r="G283" s="233"/>
      <c r="H283" s="233"/>
      <c r="I283" s="233"/>
      <c r="J283" s="248" t="s">
        <v>5495</v>
      </c>
      <c r="K283" s="138" t="str">
        <f t="shared" si="42"/>
        <v>JOD</v>
      </c>
      <c r="L283" s="138" t="str">
        <f t="shared" si="43"/>
        <v>JOD</v>
      </c>
      <c r="M283" s="138"/>
      <c r="N283" s="138"/>
      <c r="O283" s="138" t="s">
        <v>243</v>
      </c>
      <c r="P283" s="138"/>
      <c r="Q283" s="138"/>
      <c r="R283" s="138"/>
      <c r="S283" s="249">
        <f t="shared" si="39"/>
        <v>41827</v>
      </c>
      <c r="T283" s="249" t="str">
        <f t="shared" si="40"/>
        <v/>
      </c>
      <c r="U283" s="249" t="str">
        <f t="shared" si="41"/>
        <v/>
      </c>
    </row>
    <row r="284" spans="1:21" s="129" customFormat="1">
      <c r="A284" s="233"/>
      <c r="B284" s="233"/>
      <c r="C284" s="233"/>
      <c r="D284" s="233"/>
      <c r="E284" s="233"/>
      <c r="F284" s="233"/>
      <c r="G284" s="233"/>
      <c r="H284" s="233"/>
      <c r="I284" s="233"/>
      <c r="J284" s="248" t="s">
        <v>5496</v>
      </c>
      <c r="K284" s="138" t="str">
        <f t="shared" si="42"/>
        <v>JPY</v>
      </c>
      <c r="L284" s="138" t="str">
        <f t="shared" si="43"/>
        <v>JPY</v>
      </c>
      <c r="M284" s="138"/>
      <c r="N284" s="138"/>
      <c r="O284" s="138" t="s">
        <v>243</v>
      </c>
      <c r="P284" s="138"/>
      <c r="Q284" s="138"/>
      <c r="R284" s="138"/>
      <c r="S284" s="249">
        <f t="shared" si="39"/>
        <v>41827</v>
      </c>
      <c r="T284" s="249" t="str">
        <f t="shared" si="40"/>
        <v/>
      </c>
      <c r="U284" s="249" t="str">
        <f t="shared" si="41"/>
        <v/>
      </c>
    </row>
    <row r="285" spans="1:21" s="129" customFormat="1">
      <c r="A285" s="233"/>
      <c r="B285" s="233"/>
      <c r="C285" s="233"/>
      <c r="D285" s="233"/>
      <c r="E285" s="233"/>
      <c r="F285" s="233"/>
      <c r="G285" s="233"/>
      <c r="H285" s="233"/>
      <c r="I285" s="233"/>
      <c r="J285" s="248" t="s">
        <v>5497</v>
      </c>
      <c r="K285" s="138" t="str">
        <f t="shared" si="42"/>
        <v>KES</v>
      </c>
      <c r="L285" s="138" t="str">
        <f t="shared" si="43"/>
        <v>KES</v>
      </c>
      <c r="M285" s="138"/>
      <c r="N285" s="138"/>
      <c r="O285" s="138" t="s">
        <v>243</v>
      </c>
      <c r="P285" s="138"/>
      <c r="Q285" s="138"/>
      <c r="R285" s="138"/>
      <c r="S285" s="249">
        <f t="shared" si="39"/>
        <v>41827</v>
      </c>
      <c r="T285" s="249" t="str">
        <f t="shared" si="40"/>
        <v/>
      </c>
      <c r="U285" s="249" t="str">
        <f t="shared" si="41"/>
        <v/>
      </c>
    </row>
    <row r="286" spans="1:21" s="129" customFormat="1">
      <c r="A286" s="233"/>
      <c r="B286" s="233"/>
      <c r="C286" s="233"/>
      <c r="D286" s="233"/>
      <c r="E286" s="233"/>
      <c r="F286" s="233"/>
      <c r="G286" s="233"/>
      <c r="H286" s="233"/>
      <c r="I286" s="233"/>
      <c r="J286" s="248" t="s">
        <v>5498</v>
      </c>
      <c r="K286" s="138" t="str">
        <f t="shared" si="42"/>
        <v>KGS</v>
      </c>
      <c r="L286" s="138" t="str">
        <f t="shared" si="43"/>
        <v>KGS</v>
      </c>
      <c r="M286" s="138"/>
      <c r="N286" s="138"/>
      <c r="O286" s="138" t="s">
        <v>243</v>
      </c>
      <c r="P286" s="138"/>
      <c r="Q286" s="138"/>
      <c r="R286" s="138"/>
      <c r="S286" s="249">
        <f t="shared" si="39"/>
        <v>41827</v>
      </c>
      <c r="T286" s="249" t="str">
        <f t="shared" si="40"/>
        <v/>
      </c>
      <c r="U286" s="249" t="str">
        <f t="shared" si="41"/>
        <v/>
      </c>
    </row>
    <row r="287" spans="1:21" s="129" customFormat="1">
      <c r="A287" s="233"/>
      <c r="B287" s="233"/>
      <c r="C287" s="233"/>
      <c r="D287" s="233"/>
      <c r="E287" s="233"/>
      <c r="F287" s="233"/>
      <c r="G287" s="233"/>
      <c r="H287" s="233"/>
      <c r="I287" s="233"/>
      <c r="J287" s="248" t="s">
        <v>5499</v>
      </c>
      <c r="K287" s="138" t="str">
        <f t="shared" si="42"/>
        <v>KHR</v>
      </c>
      <c r="L287" s="138" t="str">
        <f t="shared" si="43"/>
        <v>KHR</v>
      </c>
      <c r="M287" s="138"/>
      <c r="N287" s="138"/>
      <c r="O287" s="138" t="s">
        <v>243</v>
      </c>
      <c r="P287" s="138"/>
      <c r="Q287" s="138"/>
      <c r="R287" s="138"/>
      <c r="S287" s="249">
        <f t="shared" si="39"/>
        <v>41827</v>
      </c>
      <c r="T287" s="249" t="str">
        <f t="shared" si="40"/>
        <v/>
      </c>
      <c r="U287" s="249" t="str">
        <f t="shared" si="41"/>
        <v/>
      </c>
    </row>
    <row r="288" spans="1:21" s="129" customFormat="1">
      <c r="A288" s="233"/>
      <c r="B288" s="233"/>
      <c r="C288" s="233"/>
      <c r="D288" s="233"/>
      <c r="E288" s="233"/>
      <c r="F288" s="233"/>
      <c r="G288" s="233"/>
      <c r="H288" s="233"/>
      <c r="I288" s="233"/>
      <c r="J288" s="248" t="s">
        <v>5500</v>
      </c>
      <c r="K288" s="138" t="str">
        <f t="shared" si="42"/>
        <v>KMF</v>
      </c>
      <c r="L288" s="138" t="str">
        <f t="shared" si="43"/>
        <v>KMF</v>
      </c>
      <c r="M288" s="138"/>
      <c r="N288" s="138"/>
      <c r="O288" s="138" t="s">
        <v>243</v>
      </c>
      <c r="P288" s="138"/>
      <c r="Q288" s="138"/>
      <c r="R288" s="138"/>
      <c r="S288" s="249">
        <f t="shared" si="39"/>
        <v>41827</v>
      </c>
      <c r="T288" s="249" t="str">
        <f t="shared" si="40"/>
        <v/>
      </c>
      <c r="U288" s="249" t="str">
        <f t="shared" si="41"/>
        <v/>
      </c>
    </row>
    <row r="289" spans="1:21" s="129" customFormat="1">
      <c r="A289" s="233"/>
      <c r="B289" s="233"/>
      <c r="C289" s="233"/>
      <c r="D289" s="233"/>
      <c r="E289" s="233"/>
      <c r="F289" s="233"/>
      <c r="G289" s="233"/>
      <c r="H289" s="233"/>
      <c r="I289" s="233"/>
      <c r="J289" s="248" t="s">
        <v>5501</v>
      </c>
      <c r="K289" s="138" t="str">
        <f t="shared" si="42"/>
        <v>KPW</v>
      </c>
      <c r="L289" s="138" t="str">
        <f t="shared" si="43"/>
        <v>KPW</v>
      </c>
      <c r="M289" s="138"/>
      <c r="N289" s="138"/>
      <c r="O289" s="138" t="s">
        <v>243</v>
      </c>
      <c r="P289" s="138"/>
      <c r="Q289" s="138"/>
      <c r="R289" s="138"/>
      <c r="S289" s="249">
        <f t="shared" si="39"/>
        <v>41827</v>
      </c>
      <c r="T289" s="249" t="str">
        <f t="shared" si="40"/>
        <v/>
      </c>
      <c r="U289" s="249" t="str">
        <f t="shared" si="41"/>
        <v/>
      </c>
    </row>
    <row r="290" spans="1:21" s="129" customFormat="1">
      <c r="A290" s="233"/>
      <c r="B290" s="233"/>
      <c r="C290" s="233"/>
      <c r="D290" s="233"/>
      <c r="E290" s="233"/>
      <c r="F290" s="233"/>
      <c r="G290" s="233"/>
      <c r="H290" s="233"/>
      <c r="I290" s="233"/>
      <c r="J290" s="248" t="s">
        <v>5502</v>
      </c>
      <c r="K290" s="138" t="str">
        <f t="shared" si="42"/>
        <v>KRW</v>
      </c>
      <c r="L290" s="138" t="str">
        <f t="shared" si="43"/>
        <v>KRW</v>
      </c>
      <c r="M290" s="138"/>
      <c r="N290" s="138"/>
      <c r="O290" s="138" t="s">
        <v>243</v>
      </c>
      <c r="P290" s="138"/>
      <c r="Q290" s="138"/>
      <c r="R290" s="138"/>
      <c r="S290" s="249">
        <f t="shared" si="39"/>
        <v>41827</v>
      </c>
      <c r="T290" s="249" t="str">
        <f t="shared" si="40"/>
        <v/>
      </c>
      <c r="U290" s="249" t="str">
        <f t="shared" si="41"/>
        <v/>
      </c>
    </row>
    <row r="291" spans="1:21" s="129" customFormat="1">
      <c r="A291" s="233"/>
      <c r="B291" s="233"/>
      <c r="C291" s="233"/>
      <c r="D291" s="233"/>
      <c r="E291" s="233"/>
      <c r="F291" s="233"/>
      <c r="G291" s="233"/>
      <c r="H291" s="233"/>
      <c r="I291" s="233"/>
      <c r="J291" s="248" t="s">
        <v>5503</v>
      </c>
      <c r="K291" s="138" t="str">
        <f t="shared" si="42"/>
        <v>KWD</v>
      </c>
      <c r="L291" s="138" t="str">
        <f t="shared" si="43"/>
        <v>KWD</v>
      </c>
      <c r="M291" s="138"/>
      <c r="N291" s="138"/>
      <c r="O291" s="138" t="s">
        <v>243</v>
      </c>
      <c r="P291" s="138"/>
      <c r="Q291" s="138"/>
      <c r="R291" s="138"/>
      <c r="S291" s="249">
        <f t="shared" si="39"/>
        <v>41827</v>
      </c>
      <c r="T291" s="249" t="str">
        <f t="shared" si="40"/>
        <v/>
      </c>
      <c r="U291" s="249" t="str">
        <f t="shared" si="41"/>
        <v/>
      </c>
    </row>
    <row r="292" spans="1:21" s="129" customFormat="1">
      <c r="A292" s="233"/>
      <c r="B292" s="233"/>
      <c r="C292" s="233"/>
      <c r="D292" s="233"/>
      <c r="E292" s="233"/>
      <c r="F292" s="233"/>
      <c r="G292" s="233"/>
      <c r="H292" s="233"/>
      <c r="I292" s="233"/>
      <c r="J292" s="248" t="s">
        <v>5504</v>
      </c>
      <c r="K292" s="138" t="str">
        <f t="shared" si="42"/>
        <v>KYD</v>
      </c>
      <c r="L292" s="138" t="str">
        <f t="shared" si="43"/>
        <v>KYD</v>
      </c>
      <c r="M292" s="138"/>
      <c r="N292" s="138"/>
      <c r="O292" s="138" t="s">
        <v>243</v>
      </c>
      <c r="P292" s="138"/>
      <c r="Q292" s="138"/>
      <c r="R292" s="138"/>
      <c r="S292" s="249">
        <f t="shared" si="39"/>
        <v>41827</v>
      </c>
      <c r="T292" s="249" t="str">
        <f t="shared" si="40"/>
        <v/>
      </c>
      <c r="U292" s="249" t="str">
        <f t="shared" si="41"/>
        <v/>
      </c>
    </row>
    <row r="293" spans="1:21" s="129" customFormat="1">
      <c r="A293" s="233"/>
      <c r="B293" s="233"/>
      <c r="C293" s="233"/>
      <c r="D293" s="233"/>
      <c r="E293" s="233"/>
      <c r="F293" s="233"/>
      <c r="G293" s="233"/>
      <c r="H293" s="233"/>
      <c r="I293" s="233"/>
      <c r="J293" s="248" t="s">
        <v>5505</v>
      </c>
      <c r="K293" s="138" t="str">
        <f t="shared" si="42"/>
        <v>KZT</v>
      </c>
      <c r="L293" s="138" t="str">
        <f t="shared" si="43"/>
        <v>KZT</v>
      </c>
      <c r="M293" s="138"/>
      <c r="N293" s="138"/>
      <c r="O293" s="138" t="s">
        <v>243</v>
      </c>
      <c r="P293" s="138"/>
      <c r="Q293" s="138"/>
      <c r="R293" s="138"/>
      <c r="S293" s="249">
        <f t="shared" si="39"/>
        <v>41827</v>
      </c>
      <c r="T293" s="249" t="str">
        <f t="shared" si="40"/>
        <v/>
      </c>
      <c r="U293" s="249" t="str">
        <f t="shared" si="41"/>
        <v/>
      </c>
    </row>
    <row r="294" spans="1:21" s="129" customFormat="1">
      <c r="A294" s="233"/>
      <c r="B294" s="233"/>
      <c r="C294" s="233"/>
      <c r="D294" s="233"/>
      <c r="E294" s="233"/>
      <c r="F294" s="233"/>
      <c r="G294" s="233"/>
      <c r="H294" s="233"/>
      <c r="I294" s="233"/>
      <c r="J294" s="248" t="s">
        <v>5506</v>
      </c>
      <c r="K294" s="138" t="str">
        <f t="shared" si="42"/>
        <v>LAK</v>
      </c>
      <c r="L294" s="138" t="str">
        <f t="shared" si="43"/>
        <v>LAK</v>
      </c>
      <c r="M294" s="138"/>
      <c r="N294" s="138"/>
      <c r="O294" s="138" t="s">
        <v>243</v>
      </c>
      <c r="P294" s="138"/>
      <c r="Q294" s="138"/>
      <c r="R294" s="138"/>
      <c r="S294" s="249">
        <f t="shared" si="39"/>
        <v>41827</v>
      </c>
      <c r="T294" s="249" t="str">
        <f t="shared" si="40"/>
        <v/>
      </c>
      <c r="U294" s="249" t="str">
        <f t="shared" si="41"/>
        <v/>
      </c>
    </row>
    <row r="295" spans="1:21" s="129" customFormat="1">
      <c r="A295" s="233"/>
      <c r="B295" s="233"/>
      <c r="C295" s="233"/>
      <c r="D295" s="233"/>
      <c r="E295" s="233"/>
      <c r="F295" s="233"/>
      <c r="G295" s="233"/>
      <c r="H295" s="233"/>
      <c r="I295" s="233"/>
      <c r="J295" s="248" t="s">
        <v>5507</v>
      </c>
      <c r="K295" s="138" t="str">
        <f t="shared" si="42"/>
        <v>LBP</v>
      </c>
      <c r="L295" s="138" t="str">
        <f t="shared" si="43"/>
        <v>LBP</v>
      </c>
      <c r="M295" s="138"/>
      <c r="N295" s="138"/>
      <c r="O295" s="138" t="s">
        <v>243</v>
      </c>
      <c r="P295" s="138"/>
      <c r="Q295" s="138"/>
      <c r="R295" s="138"/>
      <c r="S295" s="249">
        <f t="shared" si="39"/>
        <v>41827</v>
      </c>
      <c r="T295" s="249" t="str">
        <f t="shared" si="40"/>
        <v/>
      </c>
      <c r="U295" s="249" t="str">
        <f t="shared" si="41"/>
        <v/>
      </c>
    </row>
    <row r="296" spans="1:21" s="129" customFormat="1">
      <c r="A296" s="233"/>
      <c r="B296" s="233"/>
      <c r="C296" s="233"/>
      <c r="D296" s="233"/>
      <c r="E296" s="233"/>
      <c r="F296" s="233"/>
      <c r="G296" s="233"/>
      <c r="H296" s="233"/>
      <c r="I296" s="233"/>
      <c r="J296" s="248" t="s">
        <v>5508</v>
      </c>
      <c r="K296" s="138" t="str">
        <f t="shared" si="42"/>
        <v>LKR</v>
      </c>
      <c r="L296" s="138" t="str">
        <f t="shared" si="43"/>
        <v>LKR</v>
      </c>
      <c r="M296" s="138"/>
      <c r="N296" s="138"/>
      <c r="O296" s="138" t="s">
        <v>243</v>
      </c>
      <c r="P296" s="138"/>
      <c r="Q296" s="138"/>
      <c r="R296" s="138"/>
      <c r="S296" s="249">
        <f t="shared" si="39"/>
        <v>41827</v>
      </c>
      <c r="T296" s="249" t="str">
        <f t="shared" si="40"/>
        <v/>
      </c>
      <c r="U296" s="249" t="str">
        <f t="shared" si="41"/>
        <v/>
      </c>
    </row>
    <row r="297" spans="1:21" s="129" customFormat="1">
      <c r="A297" s="233"/>
      <c r="B297" s="233"/>
      <c r="C297" s="233"/>
      <c r="D297" s="233"/>
      <c r="E297" s="233"/>
      <c r="F297" s="233"/>
      <c r="G297" s="233"/>
      <c r="H297" s="233"/>
      <c r="I297" s="233"/>
      <c r="J297" s="248" t="s">
        <v>5509</v>
      </c>
      <c r="K297" s="138" t="str">
        <f t="shared" si="42"/>
        <v>LRD</v>
      </c>
      <c r="L297" s="138" t="str">
        <f t="shared" si="43"/>
        <v>LRD</v>
      </c>
      <c r="M297" s="138"/>
      <c r="N297" s="138"/>
      <c r="O297" s="138" t="s">
        <v>243</v>
      </c>
      <c r="P297" s="138"/>
      <c r="Q297" s="138"/>
      <c r="R297" s="138"/>
      <c r="S297" s="249">
        <f t="shared" si="39"/>
        <v>41827</v>
      </c>
      <c r="T297" s="249" t="str">
        <f t="shared" si="40"/>
        <v/>
      </c>
      <c r="U297" s="249" t="str">
        <f t="shared" si="41"/>
        <v/>
      </c>
    </row>
    <row r="298" spans="1:21" s="129" customFormat="1">
      <c r="A298" s="233"/>
      <c r="B298" s="233"/>
      <c r="C298" s="233"/>
      <c r="D298" s="233"/>
      <c r="E298" s="233"/>
      <c r="F298" s="233"/>
      <c r="G298" s="233"/>
      <c r="H298" s="233"/>
      <c r="I298" s="233"/>
      <c r="J298" s="248" t="s">
        <v>5510</v>
      </c>
      <c r="K298" s="138" t="str">
        <f t="shared" si="42"/>
        <v>LSL</v>
      </c>
      <c r="L298" s="138" t="str">
        <f t="shared" si="43"/>
        <v>LSL</v>
      </c>
      <c r="M298" s="138"/>
      <c r="N298" s="138"/>
      <c r="O298" s="138" t="s">
        <v>243</v>
      </c>
      <c r="P298" s="138"/>
      <c r="Q298" s="138"/>
      <c r="R298" s="138"/>
      <c r="S298" s="249">
        <f t="shared" si="39"/>
        <v>41827</v>
      </c>
      <c r="T298" s="249" t="str">
        <f t="shared" si="40"/>
        <v/>
      </c>
      <c r="U298" s="249" t="str">
        <f t="shared" si="41"/>
        <v/>
      </c>
    </row>
    <row r="299" spans="1:21" s="129" customFormat="1">
      <c r="A299" s="233"/>
      <c r="B299" s="233"/>
      <c r="C299" s="233"/>
      <c r="D299" s="233"/>
      <c r="E299" s="233"/>
      <c r="F299" s="233"/>
      <c r="G299" s="233"/>
      <c r="H299" s="233"/>
      <c r="I299" s="233"/>
      <c r="J299" s="248" t="s">
        <v>5511</v>
      </c>
      <c r="K299" s="138" t="str">
        <f t="shared" si="42"/>
        <v>LTL</v>
      </c>
      <c r="L299" s="138" t="str">
        <f t="shared" si="43"/>
        <v>LTL</v>
      </c>
      <c r="M299" s="138"/>
      <c r="N299" s="138"/>
      <c r="O299" s="138" t="s">
        <v>243</v>
      </c>
      <c r="P299" s="138"/>
      <c r="Q299" s="138"/>
      <c r="R299" s="138"/>
      <c r="S299" s="249">
        <f t="shared" si="39"/>
        <v>41827</v>
      </c>
      <c r="T299" s="249" t="str">
        <f t="shared" si="40"/>
        <v/>
      </c>
      <c r="U299" s="249" t="str">
        <f t="shared" si="41"/>
        <v/>
      </c>
    </row>
    <row r="300" spans="1:21" s="129" customFormat="1">
      <c r="A300" s="233"/>
      <c r="B300" s="233"/>
      <c r="C300" s="233"/>
      <c r="D300" s="233"/>
      <c r="E300" s="233"/>
      <c r="F300" s="233"/>
      <c r="G300" s="233"/>
      <c r="H300" s="233"/>
      <c r="I300" s="233"/>
      <c r="J300" s="248" t="s">
        <v>5512</v>
      </c>
      <c r="K300" s="138" t="str">
        <f t="shared" si="42"/>
        <v>LVL</v>
      </c>
      <c r="L300" s="138" t="str">
        <f t="shared" si="43"/>
        <v>LVL</v>
      </c>
      <c r="M300" s="138"/>
      <c r="N300" s="138"/>
      <c r="O300" s="138" t="s">
        <v>243</v>
      </c>
      <c r="P300" s="138"/>
      <c r="Q300" s="138"/>
      <c r="R300" s="138"/>
      <c r="S300" s="249">
        <f t="shared" si="39"/>
        <v>41827</v>
      </c>
      <c r="T300" s="249" t="str">
        <f t="shared" si="40"/>
        <v/>
      </c>
      <c r="U300" s="249" t="str">
        <f t="shared" si="41"/>
        <v/>
      </c>
    </row>
    <row r="301" spans="1:21" s="129" customFormat="1">
      <c r="A301" s="233"/>
      <c r="B301" s="233"/>
      <c r="C301" s="233"/>
      <c r="D301" s="233"/>
      <c r="E301" s="233"/>
      <c r="F301" s="233"/>
      <c r="G301" s="233"/>
      <c r="H301" s="233"/>
      <c r="I301" s="233"/>
      <c r="J301" s="248" t="s">
        <v>5513</v>
      </c>
      <c r="K301" s="138" t="str">
        <f t="shared" si="42"/>
        <v>LYD</v>
      </c>
      <c r="L301" s="138" t="str">
        <f t="shared" si="43"/>
        <v>LYD</v>
      </c>
      <c r="M301" s="138"/>
      <c r="N301" s="138"/>
      <c r="O301" s="138" t="s">
        <v>243</v>
      </c>
      <c r="P301" s="138"/>
      <c r="Q301" s="138"/>
      <c r="R301" s="138"/>
      <c r="S301" s="249">
        <f t="shared" si="39"/>
        <v>41827</v>
      </c>
      <c r="T301" s="249" t="str">
        <f t="shared" si="40"/>
        <v/>
      </c>
      <c r="U301" s="249" t="str">
        <f t="shared" si="41"/>
        <v/>
      </c>
    </row>
    <row r="302" spans="1:21" s="129" customFormat="1">
      <c r="A302" s="233"/>
      <c r="B302" s="233"/>
      <c r="C302" s="233"/>
      <c r="D302" s="233"/>
      <c r="E302" s="233"/>
      <c r="F302" s="233"/>
      <c r="G302" s="233"/>
      <c r="H302" s="233"/>
      <c r="I302" s="233"/>
      <c r="J302" s="248" t="s">
        <v>5514</v>
      </c>
      <c r="K302" s="138" t="str">
        <f t="shared" si="42"/>
        <v>MAD</v>
      </c>
      <c r="L302" s="138" t="str">
        <f t="shared" si="43"/>
        <v>MAD</v>
      </c>
      <c r="M302" s="138"/>
      <c r="N302" s="138"/>
      <c r="O302" s="138" t="s">
        <v>243</v>
      </c>
      <c r="P302" s="138"/>
      <c r="Q302" s="138"/>
      <c r="R302" s="138"/>
      <c r="S302" s="249">
        <f t="shared" si="39"/>
        <v>41827</v>
      </c>
      <c r="T302" s="249" t="str">
        <f t="shared" si="40"/>
        <v/>
      </c>
      <c r="U302" s="249" t="str">
        <f t="shared" si="41"/>
        <v/>
      </c>
    </row>
    <row r="303" spans="1:21" s="129" customFormat="1">
      <c r="A303" s="233"/>
      <c r="B303" s="233"/>
      <c r="C303" s="233"/>
      <c r="D303" s="233"/>
      <c r="E303" s="233"/>
      <c r="F303" s="233"/>
      <c r="G303" s="233"/>
      <c r="H303" s="233"/>
      <c r="I303" s="233"/>
      <c r="J303" s="248" t="s">
        <v>5515</v>
      </c>
      <c r="K303" s="138" t="str">
        <f t="shared" si="42"/>
        <v>MDL</v>
      </c>
      <c r="L303" s="138" t="str">
        <f t="shared" si="43"/>
        <v>MDL</v>
      </c>
      <c r="M303" s="138"/>
      <c r="N303" s="138"/>
      <c r="O303" s="138" t="s">
        <v>243</v>
      </c>
      <c r="P303" s="138"/>
      <c r="Q303" s="138"/>
      <c r="R303" s="138"/>
      <c r="S303" s="249">
        <f t="shared" si="39"/>
        <v>41827</v>
      </c>
      <c r="T303" s="249" t="str">
        <f t="shared" si="40"/>
        <v/>
      </c>
      <c r="U303" s="249" t="str">
        <f t="shared" si="41"/>
        <v/>
      </c>
    </row>
    <row r="304" spans="1:21" s="129" customFormat="1">
      <c r="A304" s="233"/>
      <c r="B304" s="233"/>
      <c r="C304" s="233"/>
      <c r="D304" s="233"/>
      <c r="E304" s="233"/>
      <c r="F304" s="233"/>
      <c r="G304" s="233"/>
      <c r="H304" s="233"/>
      <c r="I304" s="233"/>
      <c r="J304" s="248" t="s">
        <v>5516</v>
      </c>
      <c r="K304" s="138" t="str">
        <f t="shared" si="42"/>
        <v>MGA</v>
      </c>
      <c r="L304" s="138" t="str">
        <f t="shared" si="43"/>
        <v>MGA</v>
      </c>
      <c r="M304" s="138"/>
      <c r="N304" s="138"/>
      <c r="O304" s="138" t="s">
        <v>243</v>
      </c>
      <c r="P304" s="138"/>
      <c r="Q304" s="138"/>
      <c r="R304" s="138"/>
      <c r="S304" s="249">
        <f t="shared" si="39"/>
        <v>41827</v>
      </c>
      <c r="T304" s="249" t="str">
        <f t="shared" si="40"/>
        <v/>
      </c>
      <c r="U304" s="249" t="str">
        <f t="shared" si="41"/>
        <v/>
      </c>
    </row>
    <row r="305" spans="1:21" s="129" customFormat="1">
      <c r="A305" s="233"/>
      <c r="B305" s="233"/>
      <c r="C305" s="233"/>
      <c r="D305" s="233"/>
      <c r="E305" s="233"/>
      <c r="F305" s="233"/>
      <c r="G305" s="233"/>
      <c r="H305" s="233"/>
      <c r="I305" s="233"/>
      <c r="J305" s="248" t="s">
        <v>5517</v>
      </c>
      <c r="K305" s="138" t="str">
        <f t="shared" si="42"/>
        <v>MKD</v>
      </c>
      <c r="L305" s="138" t="str">
        <f t="shared" si="43"/>
        <v>MKD</v>
      </c>
      <c r="M305" s="138"/>
      <c r="N305" s="138"/>
      <c r="O305" s="138" t="s">
        <v>243</v>
      </c>
      <c r="P305" s="138"/>
      <c r="Q305" s="138"/>
      <c r="R305" s="138"/>
      <c r="S305" s="249">
        <f t="shared" ref="S305:S336" si="44">VLOOKUP(J305,A:G,5,FALSE)</f>
        <v>41827</v>
      </c>
      <c r="T305" s="249" t="str">
        <f t="shared" ref="T305:T336" si="45">IF(VLOOKUP(J305,A:G,6,FALSE)=0,"",VLOOKUP(J305,A:G,6,FALSE))</f>
        <v/>
      </c>
      <c r="U305" s="249" t="str">
        <f t="shared" ref="U305:U336" si="46">IF(VLOOKUP(J305,A:G,7,FALSE)=0,"",VLOOKUP(J305,A:G,7,FALSE))</f>
        <v/>
      </c>
    </row>
    <row r="306" spans="1:21" s="129" customFormat="1">
      <c r="A306" s="233"/>
      <c r="B306" s="233"/>
      <c r="C306" s="233"/>
      <c r="D306" s="233"/>
      <c r="E306" s="233"/>
      <c r="F306" s="233"/>
      <c r="G306" s="233"/>
      <c r="H306" s="233"/>
      <c r="I306" s="233"/>
      <c r="J306" s="248" t="s">
        <v>5518</v>
      </c>
      <c r="K306" s="138" t="str">
        <f t="shared" si="42"/>
        <v>MMK</v>
      </c>
      <c r="L306" s="138" t="str">
        <f t="shared" si="43"/>
        <v>MMK</v>
      </c>
      <c r="M306" s="138"/>
      <c r="N306" s="138"/>
      <c r="O306" s="138" t="s">
        <v>243</v>
      </c>
      <c r="P306" s="138"/>
      <c r="Q306" s="138"/>
      <c r="R306" s="138"/>
      <c r="S306" s="249">
        <f t="shared" si="44"/>
        <v>41827</v>
      </c>
      <c r="T306" s="249" t="str">
        <f t="shared" si="45"/>
        <v/>
      </c>
      <c r="U306" s="249" t="str">
        <f t="shared" si="46"/>
        <v/>
      </c>
    </row>
    <row r="307" spans="1:21" s="129" customFormat="1">
      <c r="A307" s="233"/>
      <c r="B307" s="233"/>
      <c r="C307" s="233"/>
      <c r="D307" s="233"/>
      <c r="E307" s="233"/>
      <c r="F307" s="233"/>
      <c r="G307" s="233"/>
      <c r="H307" s="233"/>
      <c r="I307" s="233"/>
      <c r="J307" s="248" t="s">
        <v>5519</v>
      </c>
      <c r="K307" s="138" t="str">
        <f t="shared" si="42"/>
        <v>MNT</v>
      </c>
      <c r="L307" s="138" t="str">
        <f t="shared" si="43"/>
        <v>MNT</v>
      </c>
      <c r="M307" s="138"/>
      <c r="N307" s="138"/>
      <c r="O307" s="138" t="s">
        <v>243</v>
      </c>
      <c r="P307" s="138"/>
      <c r="Q307" s="138"/>
      <c r="R307" s="138"/>
      <c r="S307" s="249">
        <f t="shared" si="44"/>
        <v>41827</v>
      </c>
      <c r="T307" s="249" t="str">
        <f t="shared" si="45"/>
        <v/>
      </c>
      <c r="U307" s="249" t="str">
        <f t="shared" si="46"/>
        <v/>
      </c>
    </row>
    <row r="308" spans="1:21" s="129" customFormat="1">
      <c r="A308" s="233"/>
      <c r="B308" s="233"/>
      <c r="C308" s="233"/>
      <c r="D308" s="233"/>
      <c r="E308" s="233"/>
      <c r="F308" s="233"/>
      <c r="G308" s="233"/>
      <c r="H308" s="233"/>
      <c r="I308" s="233"/>
      <c r="J308" s="248" t="s">
        <v>5520</v>
      </c>
      <c r="K308" s="138" t="str">
        <f t="shared" si="42"/>
        <v>MOP</v>
      </c>
      <c r="L308" s="138" t="str">
        <f t="shared" si="43"/>
        <v>MOP</v>
      </c>
      <c r="M308" s="138"/>
      <c r="N308" s="138"/>
      <c r="O308" s="138" t="s">
        <v>243</v>
      </c>
      <c r="P308" s="138"/>
      <c r="Q308" s="138"/>
      <c r="R308" s="138"/>
      <c r="S308" s="249">
        <f t="shared" si="44"/>
        <v>41827</v>
      </c>
      <c r="T308" s="249" t="str">
        <f t="shared" si="45"/>
        <v/>
      </c>
      <c r="U308" s="249" t="str">
        <f t="shared" si="46"/>
        <v/>
      </c>
    </row>
    <row r="309" spans="1:21" s="129" customFormat="1">
      <c r="A309" s="233"/>
      <c r="B309" s="233"/>
      <c r="C309" s="233"/>
      <c r="D309" s="233"/>
      <c r="E309" s="233"/>
      <c r="F309" s="233"/>
      <c r="G309" s="233"/>
      <c r="H309" s="233"/>
      <c r="I309" s="233"/>
      <c r="J309" s="248" t="s">
        <v>5521</v>
      </c>
      <c r="K309" s="138" t="str">
        <f t="shared" si="42"/>
        <v>MRO</v>
      </c>
      <c r="L309" s="138" t="str">
        <f t="shared" si="43"/>
        <v>MRO</v>
      </c>
      <c r="M309" s="138"/>
      <c r="N309" s="138"/>
      <c r="O309" s="138" t="s">
        <v>243</v>
      </c>
      <c r="P309" s="138"/>
      <c r="Q309" s="138"/>
      <c r="R309" s="138"/>
      <c r="S309" s="249">
        <f t="shared" si="44"/>
        <v>41827</v>
      </c>
      <c r="T309" s="249" t="str">
        <f t="shared" si="45"/>
        <v/>
      </c>
      <c r="U309" s="249" t="str">
        <f t="shared" si="46"/>
        <v/>
      </c>
    </row>
    <row r="310" spans="1:21" s="129" customFormat="1">
      <c r="A310" s="233"/>
      <c r="B310" s="233"/>
      <c r="C310" s="233"/>
      <c r="D310" s="233"/>
      <c r="E310" s="233"/>
      <c r="F310" s="233"/>
      <c r="G310" s="233"/>
      <c r="H310" s="233"/>
      <c r="I310" s="233"/>
      <c r="J310" s="248" t="s">
        <v>5525</v>
      </c>
      <c r="K310" s="138" t="str">
        <f t="shared" si="42"/>
        <v>MRU</v>
      </c>
      <c r="L310" s="138" t="str">
        <f t="shared" si="43"/>
        <v>MRU</v>
      </c>
      <c r="M310" s="138"/>
      <c r="N310" s="138"/>
      <c r="O310" s="138" t="s">
        <v>243</v>
      </c>
      <c r="P310" s="138"/>
      <c r="Q310" s="138"/>
      <c r="R310" s="138"/>
      <c r="S310" s="249">
        <f t="shared" si="44"/>
        <v>43296</v>
      </c>
      <c r="T310" s="249" t="str">
        <f t="shared" si="45"/>
        <v/>
      </c>
      <c r="U310" s="249" t="str">
        <f t="shared" si="46"/>
        <v/>
      </c>
    </row>
    <row r="311" spans="1:21" s="129" customFormat="1">
      <c r="A311" s="233"/>
      <c r="B311" s="233"/>
      <c r="C311" s="233"/>
      <c r="D311" s="233"/>
      <c r="E311" s="233"/>
      <c r="F311" s="233"/>
      <c r="G311" s="233"/>
      <c r="H311" s="233"/>
      <c r="I311" s="233"/>
      <c r="J311" s="248" t="s">
        <v>5522</v>
      </c>
      <c r="K311" s="138" t="str">
        <f t="shared" si="42"/>
        <v>MUR</v>
      </c>
      <c r="L311" s="138" t="str">
        <f t="shared" si="43"/>
        <v>MUR</v>
      </c>
      <c r="M311" s="138"/>
      <c r="N311" s="138"/>
      <c r="O311" s="138" t="s">
        <v>243</v>
      </c>
      <c r="P311" s="138"/>
      <c r="Q311" s="138"/>
      <c r="R311" s="138"/>
      <c r="S311" s="249">
        <f t="shared" si="44"/>
        <v>41827</v>
      </c>
      <c r="T311" s="249" t="str">
        <f t="shared" si="45"/>
        <v/>
      </c>
      <c r="U311" s="249" t="str">
        <f t="shared" si="46"/>
        <v/>
      </c>
    </row>
    <row r="312" spans="1:21" s="129" customFormat="1">
      <c r="A312" s="233"/>
      <c r="B312" s="233"/>
      <c r="C312" s="233"/>
      <c r="D312" s="233"/>
      <c r="E312" s="233"/>
      <c r="F312" s="233"/>
      <c r="G312" s="233"/>
      <c r="H312" s="233"/>
      <c r="I312" s="233"/>
      <c r="J312" s="248" t="s">
        <v>5523</v>
      </c>
      <c r="K312" s="138" t="str">
        <f t="shared" si="42"/>
        <v>MVR</v>
      </c>
      <c r="L312" s="138" t="str">
        <f t="shared" si="43"/>
        <v>MVR</v>
      </c>
      <c r="M312" s="138"/>
      <c r="N312" s="138"/>
      <c r="O312" s="138" t="s">
        <v>243</v>
      </c>
      <c r="P312" s="138"/>
      <c r="Q312" s="138"/>
      <c r="R312" s="138"/>
      <c r="S312" s="249">
        <f t="shared" si="44"/>
        <v>41827</v>
      </c>
      <c r="T312" s="249" t="str">
        <f t="shared" si="45"/>
        <v/>
      </c>
      <c r="U312" s="249" t="str">
        <f t="shared" si="46"/>
        <v/>
      </c>
    </row>
    <row r="313" spans="1:21" s="129" customFormat="1">
      <c r="A313" s="233"/>
      <c r="B313" s="233"/>
      <c r="C313" s="233"/>
      <c r="D313" s="233"/>
      <c r="E313" s="233"/>
      <c r="F313" s="233"/>
      <c r="G313" s="233"/>
      <c r="H313" s="233"/>
      <c r="I313" s="233"/>
      <c r="J313" s="248" t="s">
        <v>5524</v>
      </c>
      <c r="K313" s="138" t="str">
        <f t="shared" si="42"/>
        <v>MWK</v>
      </c>
      <c r="L313" s="138" t="str">
        <f t="shared" si="43"/>
        <v>MWK</v>
      </c>
      <c r="M313" s="138"/>
      <c r="N313" s="138"/>
      <c r="O313" s="138" t="s">
        <v>243</v>
      </c>
      <c r="P313" s="138"/>
      <c r="Q313" s="138"/>
      <c r="R313" s="138"/>
      <c r="S313" s="249">
        <f t="shared" si="44"/>
        <v>41827</v>
      </c>
      <c r="T313" s="249" t="str">
        <f t="shared" si="45"/>
        <v/>
      </c>
      <c r="U313" s="249" t="str">
        <f t="shared" si="46"/>
        <v/>
      </c>
    </row>
    <row r="314" spans="1:21" s="129" customFormat="1">
      <c r="A314" s="233"/>
      <c r="B314" s="233"/>
      <c r="C314" s="233"/>
      <c r="D314" s="233"/>
      <c r="E314" s="233"/>
      <c r="F314" s="233"/>
      <c r="G314" s="233"/>
      <c r="H314" s="233"/>
      <c r="I314" s="233"/>
      <c r="J314" s="248" t="s">
        <v>5526</v>
      </c>
      <c r="K314" s="138" t="str">
        <f t="shared" si="42"/>
        <v>MXN</v>
      </c>
      <c r="L314" s="138" t="str">
        <f t="shared" si="43"/>
        <v>MXN</v>
      </c>
      <c r="M314" s="138"/>
      <c r="N314" s="138"/>
      <c r="O314" s="138" t="s">
        <v>243</v>
      </c>
      <c r="P314" s="138"/>
      <c r="Q314" s="138"/>
      <c r="R314" s="138"/>
      <c r="S314" s="249">
        <f t="shared" si="44"/>
        <v>41827</v>
      </c>
      <c r="T314" s="249" t="str">
        <f t="shared" si="45"/>
        <v/>
      </c>
      <c r="U314" s="249" t="str">
        <f t="shared" si="46"/>
        <v/>
      </c>
    </row>
    <row r="315" spans="1:21" s="129" customFormat="1">
      <c r="A315" s="233"/>
      <c r="B315" s="233"/>
      <c r="C315" s="233"/>
      <c r="D315" s="233"/>
      <c r="E315" s="233"/>
      <c r="F315" s="233"/>
      <c r="G315" s="233"/>
      <c r="H315" s="233"/>
      <c r="I315" s="233"/>
      <c r="J315" s="248" t="s">
        <v>5527</v>
      </c>
      <c r="K315" s="138" t="str">
        <f t="shared" si="42"/>
        <v>MXV</v>
      </c>
      <c r="L315" s="138" t="str">
        <f t="shared" si="43"/>
        <v>MXV</v>
      </c>
      <c r="M315" s="138"/>
      <c r="N315" s="138"/>
      <c r="O315" s="138" t="s">
        <v>243</v>
      </c>
      <c r="P315" s="138"/>
      <c r="Q315" s="138"/>
      <c r="R315" s="138"/>
      <c r="S315" s="249">
        <f t="shared" si="44"/>
        <v>41827</v>
      </c>
      <c r="T315" s="249" t="str">
        <f t="shared" si="45"/>
        <v/>
      </c>
      <c r="U315" s="249" t="str">
        <f t="shared" si="46"/>
        <v/>
      </c>
    </row>
    <row r="316" spans="1:21" s="129" customFormat="1">
      <c r="A316" s="233"/>
      <c r="B316" s="233"/>
      <c r="C316" s="233"/>
      <c r="D316" s="233"/>
      <c r="E316" s="233"/>
      <c r="F316" s="233"/>
      <c r="G316" s="233"/>
      <c r="H316" s="233"/>
      <c r="I316" s="233"/>
      <c r="J316" s="248" t="s">
        <v>5528</v>
      </c>
      <c r="K316" s="138" t="str">
        <f t="shared" si="42"/>
        <v>MYR</v>
      </c>
      <c r="L316" s="138" t="str">
        <f t="shared" si="43"/>
        <v>MYR</v>
      </c>
      <c r="M316" s="138"/>
      <c r="N316" s="138"/>
      <c r="O316" s="138" t="s">
        <v>243</v>
      </c>
      <c r="P316" s="138"/>
      <c r="Q316" s="138"/>
      <c r="R316" s="138"/>
      <c r="S316" s="249">
        <f t="shared" si="44"/>
        <v>41827</v>
      </c>
      <c r="T316" s="249" t="str">
        <f t="shared" si="45"/>
        <v/>
      </c>
      <c r="U316" s="249" t="str">
        <f t="shared" si="46"/>
        <v/>
      </c>
    </row>
    <row r="317" spans="1:21" s="129" customFormat="1">
      <c r="A317" s="233"/>
      <c r="B317" s="233"/>
      <c r="C317" s="233"/>
      <c r="D317" s="233"/>
      <c r="E317" s="233"/>
      <c r="F317" s="233"/>
      <c r="G317" s="233"/>
      <c r="H317" s="233"/>
      <c r="I317" s="233"/>
      <c r="J317" s="248" t="s">
        <v>5529</v>
      </c>
      <c r="K317" s="138" t="str">
        <f t="shared" si="42"/>
        <v>MZN</v>
      </c>
      <c r="L317" s="138" t="str">
        <f t="shared" si="43"/>
        <v>MZN</v>
      </c>
      <c r="M317" s="138"/>
      <c r="N317" s="138"/>
      <c r="O317" s="138" t="s">
        <v>243</v>
      </c>
      <c r="P317" s="138"/>
      <c r="Q317" s="138"/>
      <c r="R317" s="138"/>
      <c r="S317" s="249">
        <f t="shared" si="44"/>
        <v>41827</v>
      </c>
      <c r="T317" s="249" t="str">
        <f t="shared" si="45"/>
        <v/>
      </c>
      <c r="U317" s="249" t="str">
        <f t="shared" si="46"/>
        <v/>
      </c>
    </row>
    <row r="318" spans="1:21" s="129" customFormat="1">
      <c r="A318" s="233"/>
      <c r="B318" s="233"/>
      <c r="C318" s="233"/>
      <c r="D318" s="233"/>
      <c r="E318" s="233"/>
      <c r="F318" s="233"/>
      <c r="G318" s="233"/>
      <c r="H318" s="233"/>
      <c r="I318" s="233"/>
      <c r="J318" s="248" t="s">
        <v>5530</v>
      </c>
      <c r="K318" s="138" t="str">
        <f t="shared" si="42"/>
        <v>NAD</v>
      </c>
      <c r="L318" s="138" t="str">
        <f t="shared" si="43"/>
        <v>NAD</v>
      </c>
      <c r="M318" s="138"/>
      <c r="N318" s="138"/>
      <c r="O318" s="138" t="s">
        <v>243</v>
      </c>
      <c r="P318" s="138"/>
      <c r="Q318" s="138"/>
      <c r="R318" s="138"/>
      <c r="S318" s="249">
        <f t="shared" si="44"/>
        <v>41827</v>
      </c>
      <c r="T318" s="249" t="str">
        <f t="shared" si="45"/>
        <v/>
      </c>
      <c r="U318" s="249" t="str">
        <f t="shared" si="46"/>
        <v/>
      </c>
    </row>
    <row r="319" spans="1:21" s="129" customFormat="1">
      <c r="A319" s="233"/>
      <c r="B319" s="233"/>
      <c r="C319" s="233"/>
      <c r="D319" s="233"/>
      <c r="E319" s="233"/>
      <c r="F319" s="233"/>
      <c r="G319" s="233"/>
      <c r="H319" s="233"/>
      <c r="I319" s="233"/>
      <c r="J319" s="248" t="s">
        <v>5531</v>
      </c>
      <c r="K319" s="138" t="str">
        <f t="shared" si="42"/>
        <v>NGN</v>
      </c>
      <c r="L319" s="138" t="str">
        <f t="shared" si="43"/>
        <v>NGN</v>
      </c>
      <c r="M319" s="138"/>
      <c r="N319" s="138"/>
      <c r="O319" s="138" t="s">
        <v>243</v>
      </c>
      <c r="P319" s="138"/>
      <c r="Q319" s="138"/>
      <c r="R319" s="138"/>
      <c r="S319" s="249">
        <f t="shared" si="44"/>
        <v>41827</v>
      </c>
      <c r="T319" s="249" t="str">
        <f t="shared" si="45"/>
        <v/>
      </c>
      <c r="U319" s="249" t="str">
        <f t="shared" si="46"/>
        <v/>
      </c>
    </row>
    <row r="320" spans="1:21" s="129" customFormat="1">
      <c r="A320" s="233"/>
      <c r="B320" s="233"/>
      <c r="C320" s="233"/>
      <c r="D320" s="233"/>
      <c r="E320" s="233"/>
      <c r="F320" s="233"/>
      <c r="G320" s="233"/>
      <c r="H320" s="233"/>
      <c r="I320" s="233"/>
      <c r="J320" s="248" t="s">
        <v>5532</v>
      </c>
      <c r="K320" s="138" t="str">
        <f t="shared" si="42"/>
        <v>NIO</v>
      </c>
      <c r="L320" s="138" t="str">
        <f t="shared" si="43"/>
        <v>NIO</v>
      </c>
      <c r="M320" s="138"/>
      <c r="N320" s="138"/>
      <c r="O320" s="138" t="s">
        <v>243</v>
      </c>
      <c r="P320" s="138"/>
      <c r="Q320" s="138"/>
      <c r="R320" s="138"/>
      <c r="S320" s="249">
        <f t="shared" si="44"/>
        <v>41827</v>
      </c>
      <c r="T320" s="249" t="str">
        <f t="shared" si="45"/>
        <v/>
      </c>
      <c r="U320" s="249" t="str">
        <f t="shared" si="46"/>
        <v/>
      </c>
    </row>
    <row r="321" spans="1:21" s="129" customFormat="1">
      <c r="A321" s="233"/>
      <c r="B321" s="233"/>
      <c r="C321" s="233"/>
      <c r="D321" s="233"/>
      <c r="E321" s="233"/>
      <c r="F321" s="233"/>
      <c r="G321" s="233"/>
      <c r="H321" s="233"/>
      <c r="I321" s="233"/>
      <c r="J321" s="248" t="s">
        <v>5533</v>
      </c>
      <c r="K321" s="138" t="str">
        <f t="shared" si="42"/>
        <v>NOK</v>
      </c>
      <c r="L321" s="138" t="str">
        <f t="shared" si="43"/>
        <v>NOK</v>
      </c>
      <c r="M321" s="138"/>
      <c r="N321" s="138"/>
      <c r="O321" s="138" t="s">
        <v>243</v>
      </c>
      <c r="P321" s="138"/>
      <c r="Q321" s="138"/>
      <c r="R321" s="138"/>
      <c r="S321" s="249">
        <f t="shared" si="44"/>
        <v>41827</v>
      </c>
      <c r="T321" s="249" t="str">
        <f t="shared" si="45"/>
        <v/>
      </c>
      <c r="U321" s="249" t="str">
        <f t="shared" si="46"/>
        <v/>
      </c>
    </row>
    <row r="322" spans="1:21" s="129" customFormat="1">
      <c r="A322" s="233"/>
      <c r="B322" s="233"/>
      <c r="C322" s="233"/>
      <c r="D322" s="233"/>
      <c r="E322" s="233"/>
      <c r="F322" s="233"/>
      <c r="G322" s="233"/>
      <c r="H322" s="233"/>
      <c r="I322" s="233"/>
      <c r="J322" s="248" t="s">
        <v>5534</v>
      </c>
      <c r="K322" s="138" t="str">
        <f t="shared" si="42"/>
        <v>NPR</v>
      </c>
      <c r="L322" s="138" t="str">
        <f t="shared" si="43"/>
        <v>NPR</v>
      </c>
      <c r="M322" s="138"/>
      <c r="N322" s="138"/>
      <c r="O322" s="138" t="s">
        <v>243</v>
      </c>
      <c r="P322" s="138"/>
      <c r="Q322" s="138"/>
      <c r="R322" s="138"/>
      <c r="S322" s="249">
        <f t="shared" si="44"/>
        <v>41827</v>
      </c>
      <c r="T322" s="249" t="str">
        <f t="shared" si="45"/>
        <v/>
      </c>
      <c r="U322" s="249" t="str">
        <f t="shared" si="46"/>
        <v/>
      </c>
    </row>
    <row r="323" spans="1:21" s="129" customFormat="1">
      <c r="A323" s="233"/>
      <c r="B323" s="233"/>
      <c r="C323" s="233"/>
      <c r="D323" s="233"/>
      <c r="E323" s="233"/>
      <c r="F323" s="233"/>
      <c r="G323" s="233"/>
      <c r="H323" s="233"/>
      <c r="I323" s="233"/>
      <c r="J323" s="248" t="s">
        <v>5535</v>
      </c>
      <c r="K323" s="138" t="str">
        <f t="shared" si="42"/>
        <v>NZD</v>
      </c>
      <c r="L323" s="138" t="str">
        <f t="shared" si="43"/>
        <v>NZD</v>
      </c>
      <c r="M323" s="138"/>
      <c r="N323" s="138"/>
      <c r="O323" s="138" t="s">
        <v>243</v>
      </c>
      <c r="P323" s="138"/>
      <c r="Q323" s="138"/>
      <c r="R323" s="138"/>
      <c r="S323" s="249">
        <f t="shared" si="44"/>
        <v>41827</v>
      </c>
      <c r="T323" s="249" t="str">
        <f t="shared" si="45"/>
        <v/>
      </c>
      <c r="U323" s="249" t="str">
        <f t="shared" si="46"/>
        <v/>
      </c>
    </row>
    <row r="324" spans="1:21" s="129" customFormat="1">
      <c r="A324" s="233"/>
      <c r="B324" s="233"/>
      <c r="C324" s="233"/>
      <c r="D324" s="233"/>
      <c r="E324" s="233"/>
      <c r="F324" s="233"/>
      <c r="G324" s="233"/>
      <c r="H324" s="233"/>
      <c r="I324" s="233"/>
      <c r="J324" s="248" t="s">
        <v>5536</v>
      </c>
      <c r="K324" s="138" t="str">
        <f t="shared" si="42"/>
        <v>OMR</v>
      </c>
      <c r="L324" s="138" t="str">
        <f t="shared" si="43"/>
        <v>OMR</v>
      </c>
      <c r="M324" s="138"/>
      <c r="N324" s="138"/>
      <c r="O324" s="138" t="s">
        <v>243</v>
      </c>
      <c r="P324" s="138"/>
      <c r="Q324" s="138"/>
      <c r="R324" s="138"/>
      <c r="S324" s="249">
        <f t="shared" si="44"/>
        <v>41827</v>
      </c>
      <c r="T324" s="249" t="str">
        <f t="shared" si="45"/>
        <v/>
      </c>
      <c r="U324" s="249" t="str">
        <f t="shared" si="46"/>
        <v/>
      </c>
    </row>
    <row r="325" spans="1:21" s="129" customFormat="1">
      <c r="A325" s="233"/>
      <c r="B325" s="233"/>
      <c r="C325" s="233"/>
      <c r="D325" s="233"/>
      <c r="E325" s="233"/>
      <c r="F325" s="233"/>
      <c r="G325" s="233"/>
      <c r="H325" s="233"/>
      <c r="I325" s="233"/>
      <c r="J325" s="248" t="s">
        <v>5537</v>
      </c>
      <c r="K325" s="138" t="str">
        <f t="shared" si="42"/>
        <v>PAB</v>
      </c>
      <c r="L325" s="138" t="str">
        <f t="shared" si="43"/>
        <v>PAB</v>
      </c>
      <c r="M325" s="138"/>
      <c r="N325" s="138"/>
      <c r="O325" s="138" t="s">
        <v>243</v>
      </c>
      <c r="P325" s="138"/>
      <c r="Q325" s="138"/>
      <c r="R325" s="138"/>
      <c r="S325" s="249">
        <f t="shared" si="44"/>
        <v>41827</v>
      </c>
      <c r="T325" s="249" t="str">
        <f t="shared" si="45"/>
        <v/>
      </c>
      <c r="U325" s="249" t="str">
        <f t="shared" si="46"/>
        <v/>
      </c>
    </row>
    <row r="326" spans="1:21" s="129" customFormat="1">
      <c r="A326" s="233"/>
      <c r="B326" s="233"/>
      <c r="C326" s="233"/>
      <c r="D326" s="233"/>
      <c r="E326" s="233"/>
      <c r="F326" s="233"/>
      <c r="G326" s="233"/>
      <c r="H326" s="233"/>
      <c r="I326" s="233"/>
      <c r="J326" s="248" t="s">
        <v>5538</v>
      </c>
      <c r="K326" s="138" t="str">
        <f t="shared" si="42"/>
        <v>PEN</v>
      </c>
      <c r="L326" s="138" t="str">
        <f t="shared" si="43"/>
        <v>PEN</v>
      </c>
      <c r="M326" s="138"/>
      <c r="N326" s="138"/>
      <c r="O326" s="138" t="s">
        <v>243</v>
      </c>
      <c r="P326" s="138"/>
      <c r="Q326" s="138"/>
      <c r="R326" s="138"/>
      <c r="S326" s="249">
        <f t="shared" si="44"/>
        <v>41827</v>
      </c>
      <c r="T326" s="249" t="str">
        <f t="shared" si="45"/>
        <v/>
      </c>
      <c r="U326" s="249" t="str">
        <f t="shared" si="46"/>
        <v/>
      </c>
    </row>
    <row r="327" spans="1:21" s="129" customFormat="1">
      <c r="A327" s="233"/>
      <c r="B327" s="233"/>
      <c r="C327" s="233"/>
      <c r="D327" s="233"/>
      <c r="E327" s="233"/>
      <c r="F327" s="233"/>
      <c r="G327" s="233"/>
      <c r="H327" s="233"/>
      <c r="I327" s="233"/>
      <c r="J327" s="248" t="s">
        <v>5539</v>
      </c>
      <c r="K327" s="138" t="str">
        <f t="shared" si="42"/>
        <v>PGK</v>
      </c>
      <c r="L327" s="138" t="str">
        <f t="shared" si="43"/>
        <v>PGK</v>
      </c>
      <c r="M327" s="138"/>
      <c r="N327" s="138"/>
      <c r="O327" s="138" t="s">
        <v>243</v>
      </c>
      <c r="P327" s="138"/>
      <c r="Q327" s="138"/>
      <c r="R327" s="138"/>
      <c r="S327" s="249">
        <f t="shared" si="44"/>
        <v>41827</v>
      </c>
      <c r="T327" s="249" t="str">
        <f t="shared" si="45"/>
        <v/>
      </c>
      <c r="U327" s="249" t="str">
        <f t="shared" si="46"/>
        <v/>
      </c>
    </row>
    <row r="328" spans="1:21" s="129" customFormat="1">
      <c r="A328" s="233"/>
      <c r="B328" s="233"/>
      <c r="C328" s="233"/>
      <c r="D328" s="233"/>
      <c r="E328" s="233"/>
      <c r="F328" s="233"/>
      <c r="G328" s="233"/>
      <c r="H328" s="233"/>
      <c r="I328" s="233"/>
      <c r="J328" s="248" t="s">
        <v>5540</v>
      </c>
      <c r="K328" s="138" t="str">
        <f t="shared" si="42"/>
        <v>PHP</v>
      </c>
      <c r="L328" s="138" t="str">
        <f t="shared" si="43"/>
        <v>PHP</v>
      </c>
      <c r="M328" s="138"/>
      <c r="N328" s="138"/>
      <c r="O328" s="138" t="s">
        <v>243</v>
      </c>
      <c r="P328" s="138"/>
      <c r="Q328" s="138"/>
      <c r="R328" s="138"/>
      <c r="S328" s="249">
        <f t="shared" si="44"/>
        <v>41827</v>
      </c>
      <c r="T328" s="249" t="str">
        <f t="shared" si="45"/>
        <v/>
      </c>
      <c r="U328" s="249" t="str">
        <f t="shared" si="46"/>
        <v/>
      </c>
    </row>
    <row r="329" spans="1:21" s="129" customFormat="1">
      <c r="A329" s="233"/>
      <c r="B329" s="233"/>
      <c r="C329" s="233"/>
      <c r="D329" s="233"/>
      <c r="E329" s="233"/>
      <c r="F329" s="233"/>
      <c r="G329" s="233"/>
      <c r="H329" s="233"/>
      <c r="I329" s="233"/>
      <c r="J329" s="248" t="s">
        <v>5541</v>
      </c>
      <c r="K329" s="138" t="str">
        <f t="shared" si="42"/>
        <v>PKR</v>
      </c>
      <c r="L329" s="138" t="str">
        <f t="shared" si="43"/>
        <v>PKR</v>
      </c>
      <c r="M329" s="138"/>
      <c r="N329" s="138"/>
      <c r="O329" s="138" t="s">
        <v>243</v>
      </c>
      <c r="P329" s="138"/>
      <c r="Q329" s="138"/>
      <c r="R329" s="138"/>
      <c r="S329" s="249">
        <f t="shared" si="44"/>
        <v>41827</v>
      </c>
      <c r="T329" s="249" t="str">
        <f t="shared" si="45"/>
        <v/>
      </c>
      <c r="U329" s="249" t="str">
        <f t="shared" si="46"/>
        <v/>
      </c>
    </row>
    <row r="330" spans="1:21" s="129" customFormat="1">
      <c r="A330" s="233"/>
      <c r="B330" s="233"/>
      <c r="C330" s="233"/>
      <c r="D330" s="233"/>
      <c r="E330" s="233"/>
      <c r="F330" s="233"/>
      <c r="G330" s="233"/>
      <c r="H330" s="233"/>
      <c r="I330" s="233"/>
      <c r="J330" s="248" t="s">
        <v>5542</v>
      </c>
      <c r="K330" s="138" t="str">
        <f t="shared" si="42"/>
        <v>PLN</v>
      </c>
      <c r="L330" s="138" t="str">
        <f t="shared" si="43"/>
        <v>PLN</v>
      </c>
      <c r="M330" s="138"/>
      <c r="N330" s="138"/>
      <c r="O330" s="138" t="s">
        <v>243</v>
      </c>
      <c r="P330" s="138"/>
      <c r="Q330" s="138"/>
      <c r="R330" s="138"/>
      <c r="S330" s="249">
        <f t="shared" si="44"/>
        <v>41827</v>
      </c>
      <c r="T330" s="249" t="str">
        <f t="shared" si="45"/>
        <v/>
      </c>
      <c r="U330" s="249" t="str">
        <f t="shared" si="46"/>
        <v/>
      </c>
    </row>
    <row r="331" spans="1:21" s="129" customFormat="1">
      <c r="A331" s="233"/>
      <c r="B331" s="233"/>
      <c r="C331" s="233"/>
      <c r="D331" s="233"/>
      <c r="E331" s="233"/>
      <c r="F331" s="233"/>
      <c r="G331" s="233"/>
      <c r="H331" s="233"/>
      <c r="I331" s="233"/>
      <c r="J331" s="248" t="s">
        <v>5543</v>
      </c>
      <c r="K331" s="138" t="str">
        <f t="shared" si="42"/>
        <v>PYG</v>
      </c>
      <c r="L331" s="138" t="str">
        <f t="shared" si="43"/>
        <v>PYG</v>
      </c>
      <c r="M331" s="138"/>
      <c r="N331" s="138"/>
      <c r="O331" s="138" t="s">
        <v>243</v>
      </c>
      <c r="P331" s="138"/>
      <c r="Q331" s="138"/>
      <c r="R331" s="138"/>
      <c r="S331" s="249">
        <f t="shared" si="44"/>
        <v>41827</v>
      </c>
      <c r="T331" s="249" t="str">
        <f t="shared" si="45"/>
        <v/>
      </c>
      <c r="U331" s="249" t="str">
        <f t="shared" si="46"/>
        <v/>
      </c>
    </row>
    <row r="332" spans="1:21" s="129" customFormat="1">
      <c r="A332" s="233"/>
      <c r="B332" s="233"/>
      <c r="C332" s="233"/>
      <c r="D332" s="233"/>
      <c r="E332" s="233"/>
      <c r="F332" s="233"/>
      <c r="G332" s="233"/>
      <c r="H332" s="233"/>
      <c r="I332" s="233"/>
      <c r="J332" s="248" t="s">
        <v>5544</v>
      </c>
      <c r="K332" s="138" t="str">
        <f t="shared" si="42"/>
        <v>QAR</v>
      </c>
      <c r="L332" s="138" t="str">
        <f t="shared" si="43"/>
        <v>QAR</v>
      </c>
      <c r="M332" s="138"/>
      <c r="N332" s="138"/>
      <c r="O332" s="138" t="s">
        <v>243</v>
      </c>
      <c r="P332" s="138"/>
      <c r="Q332" s="138"/>
      <c r="R332" s="138"/>
      <c r="S332" s="249">
        <f t="shared" si="44"/>
        <v>41827</v>
      </c>
      <c r="T332" s="249" t="str">
        <f t="shared" si="45"/>
        <v/>
      </c>
      <c r="U332" s="249" t="str">
        <f t="shared" si="46"/>
        <v/>
      </c>
    </row>
    <row r="333" spans="1:21" s="129" customFormat="1">
      <c r="A333" s="233"/>
      <c r="B333" s="233"/>
      <c r="C333" s="233"/>
      <c r="D333" s="233"/>
      <c r="E333" s="233"/>
      <c r="F333" s="233"/>
      <c r="G333" s="233"/>
      <c r="H333" s="233"/>
      <c r="I333" s="233"/>
      <c r="J333" s="248" t="s">
        <v>5545</v>
      </c>
      <c r="K333" s="138" t="str">
        <f t="shared" si="42"/>
        <v>RON</v>
      </c>
      <c r="L333" s="138" t="str">
        <f t="shared" si="43"/>
        <v>RON</v>
      </c>
      <c r="M333" s="138"/>
      <c r="N333" s="138"/>
      <c r="O333" s="138" t="s">
        <v>243</v>
      </c>
      <c r="P333" s="138"/>
      <c r="Q333" s="138"/>
      <c r="R333" s="138"/>
      <c r="S333" s="249">
        <f t="shared" si="44"/>
        <v>41827</v>
      </c>
      <c r="T333" s="249" t="str">
        <f t="shared" si="45"/>
        <v/>
      </c>
      <c r="U333" s="249" t="str">
        <f t="shared" si="46"/>
        <v/>
      </c>
    </row>
    <row r="334" spans="1:21" s="129" customFormat="1">
      <c r="A334" s="233"/>
      <c r="B334" s="233"/>
      <c r="C334" s="233"/>
      <c r="D334" s="233"/>
      <c r="E334" s="233"/>
      <c r="F334" s="233"/>
      <c r="G334" s="233"/>
      <c r="H334" s="233"/>
      <c r="I334" s="233"/>
      <c r="J334" s="248" t="s">
        <v>5546</v>
      </c>
      <c r="K334" s="138" t="str">
        <f t="shared" si="42"/>
        <v>RSD</v>
      </c>
      <c r="L334" s="138" t="str">
        <f t="shared" si="43"/>
        <v>RSD</v>
      </c>
      <c r="M334" s="138"/>
      <c r="N334" s="138"/>
      <c r="O334" s="138" t="s">
        <v>243</v>
      </c>
      <c r="P334" s="138"/>
      <c r="Q334" s="138"/>
      <c r="R334" s="138"/>
      <c r="S334" s="249">
        <f t="shared" si="44"/>
        <v>41827</v>
      </c>
      <c r="T334" s="249" t="str">
        <f t="shared" si="45"/>
        <v/>
      </c>
      <c r="U334" s="249" t="str">
        <f t="shared" si="46"/>
        <v/>
      </c>
    </row>
    <row r="335" spans="1:21" s="129" customFormat="1">
      <c r="A335" s="233"/>
      <c r="B335" s="233"/>
      <c r="C335" s="233"/>
      <c r="D335" s="233"/>
      <c r="E335" s="233"/>
      <c r="F335" s="233"/>
      <c r="G335" s="233"/>
      <c r="H335" s="233"/>
      <c r="I335" s="233"/>
      <c r="J335" s="248" t="s">
        <v>5547</v>
      </c>
      <c r="K335" s="138" t="str">
        <f t="shared" si="42"/>
        <v>RUB</v>
      </c>
      <c r="L335" s="138" t="str">
        <f t="shared" si="43"/>
        <v>RUB</v>
      </c>
      <c r="M335" s="138"/>
      <c r="N335" s="138"/>
      <c r="O335" s="138" t="s">
        <v>243</v>
      </c>
      <c r="P335" s="138"/>
      <c r="Q335" s="138"/>
      <c r="R335" s="138"/>
      <c r="S335" s="249">
        <f t="shared" si="44"/>
        <v>41827</v>
      </c>
      <c r="T335" s="249" t="str">
        <f t="shared" si="45"/>
        <v/>
      </c>
      <c r="U335" s="249" t="str">
        <f t="shared" si="46"/>
        <v/>
      </c>
    </row>
    <row r="336" spans="1:21" s="129" customFormat="1">
      <c r="A336" s="233"/>
      <c r="B336" s="233"/>
      <c r="C336" s="233"/>
      <c r="D336" s="233"/>
      <c r="E336" s="233"/>
      <c r="F336" s="233"/>
      <c r="G336" s="233"/>
      <c r="H336" s="233"/>
      <c r="I336" s="233"/>
      <c r="J336" s="248" t="s">
        <v>5548</v>
      </c>
      <c r="K336" s="138" t="str">
        <f t="shared" si="42"/>
        <v>RWF</v>
      </c>
      <c r="L336" s="138" t="str">
        <f t="shared" si="43"/>
        <v>RWF</v>
      </c>
      <c r="M336" s="138"/>
      <c r="N336" s="138"/>
      <c r="O336" s="138" t="s">
        <v>243</v>
      </c>
      <c r="P336" s="138"/>
      <c r="Q336" s="138"/>
      <c r="R336" s="138"/>
      <c r="S336" s="249">
        <f t="shared" si="44"/>
        <v>41827</v>
      </c>
      <c r="T336" s="249" t="str">
        <f t="shared" si="45"/>
        <v/>
      </c>
      <c r="U336" s="249" t="str">
        <f t="shared" si="46"/>
        <v/>
      </c>
    </row>
    <row r="337" spans="1:21" s="129" customFormat="1">
      <c r="A337" s="233"/>
      <c r="B337" s="233"/>
      <c r="C337" s="233"/>
      <c r="D337" s="233"/>
      <c r="E337" s="233"/>
      <c r="F337" s="233"/>
      <c r="G337" s="233"/>
      <c r="H337" s="233"/>
      <c r="I337" s="233"/>
      <c r="J337" s="248" t="s">
        <v>5549</v>
      </c>
      <c r="K337" s="138" t="str">
        <f t="shared" si="42"/>
        <v>SAR</v>
      </c>
      <c r="L337" s="138" t="str">
        <f t="shared" si="43"/>
        <v>SAR</v>
      </c>
      <c r="M337" s="138"/>
      <c r="N337" s="138"/>
      <c r="O337" s="138" t="s">
        <v>243</v>
      </c>
      <c r="P337" s="138"/>
      <c r="Q337" s="138"/>
      <c r="R337" s="138"/>
      <c r="S337" s="249">
        <f t="shared" ref="S337:S368" si="47">VLOOKUP(J337,A:G,5,FALSE)</f>
        <v>41827</v>
      </c>
      <c r="T337" s="249" t="str">
        <f t="shared" ref="T337:T368" si="48">IF(VLOOKUP(J337,A:G,6,FALSE)=0,"",VLOOKUP(J337,A:G,6,FALSE))</f>
        <v/>
      </c>
      <c r="U337" s="249" t="str">
        <f t="shared" ref="U337:U368" si="49">IF(VLOOKUP(J337,A:G,7,FALSE)=0,"",VLOOKUP(J337,A:G,7,FALSE))</f>
        <v/>
      </c>
    </row>
    <row r="338" spans="1:21" s="129" customFormat="1">
      <c r="A338" s="233"/>
      <c r="B338" s="233"/>
      <c r="C338" s="233"/>
      <c r="D338" s="233"/>
      <c r="E338" s="233"/>
      <c r="F338" s="233"/>
      <c r="G338" s="233"/>
      <c r="H338" s="233"/>
      <c r="I338" s="233"/>
      <c r="J338" s="248" t="s">
        <v>5550</v>
      </c>
      <c r="K338" s="138" t="str">
        <f t="shared" si="42"/>
        <v>SBD</v>
      </c>
      <c r="L338" s="138" t="str">
        <f t="shared" si="43"/>
        <v>SBD</v>
      </c>
      <c r="M338" s="138"/>
      <c r="N338" s="138"/>
      <c r="O338" s="138" t="s">
        <v>243</v>
      </c>
      <c r="P338" s="138"/>
      <c r="Q338" s="138"/>
      <c r="R338" s="138"/>
      <c r="S338" s="249">
        <f t="shared" si="47"/>
        <v>41827</v>
      </c>
      <c r="T338" s="249" t="str">
        <f t="shared" si="48"/>
        <v/>
      </c>
      <c r="U338" s="249" t="str">
        <f t="shared" si="49"/>
        <v/>
      </c>
    </row>
    <row r="339" spans="1:21" s="129" customFormat="1">
      <c r="A339" s="233"/>
      <c r="B339" s="233"/>
      <c r="C339" s="233"/>
      <c r="D339" s="233"/>
      <c r="E339" s="233"/>
      <c r="F339" s="233"/>
      <c r="G339" s="233"/>
      <c r="H339" s="233"/>
      <c r="I339" s="233"/>
      <c r="J339" s="248" t="s">
        <v>5551</v>
      </c>
      <c r="K339" s="138" t="str">
        <f t="shared" si="42"/>
        <v>SCR</v>
      </c>
      <c r="L339" s="138" t="str">
        <f t="shared" si="43"/>
        <v>SCR</v>
      </c>
      <c r="M339" s="138"/>
      <c r="N339" s="138"/>
      <c r="O339" s="138" t="s">
        <v>243</v>
      </c>
      <c r="P339" s="138"/>
      <c r="Q339" s="138"/>
      <c r="R339" s="138"/>
      <c r="S339" s="249">
        <f t="shared" si="47"/>
        <v>41827</v>
      </c>
      <c r="T339" s="249" t="str">
        <f t="shared" si="48"/>
        <v/>
      </c>
      <c r="U339" s="249" t="str">
        <f t="shared" si="49"/>
        <v/>
      </c>
    </row>
    <row r="340" spans="1:21" s="129" customFormat="1">
      <c r="A340" s="233"/>
      <c r="B340" s="233"/>
      <c r="C340" s="233"/>
      <c r="D340" s="233"/>
      <c r="E340" s="233"/>
      <c r="F340" s="233"/>
      <c r="G340" s="233"/>
      <c r="H340" s="233"/>
      <c r="I340" s="233"/>
      <c r="J340" s="248" t="s">
        <v>5552</v>
      </c>
      <c r="K340" s="138" t="str">
        <f t="shared" si="42"/>
        <v>SDG</v>
      </c>
      <c r="L340" s="138" t="str">
        <f t="shared" si="43"/>
        <v>SDG</v>
      </c>
      <c r="M340" s="138"/>
      <c r="N340" s="138"/>
      <c r="O340" s="138" t="s">
        <v>243</v>
      </c>
      <c r="P340" s="138"/>
      <c r="Q340" s="138"/>
      <c r="R340" s="138"/>
      <c r="S340" s="249">
        <f t="shared" si="47"/>
        <v>41827</v>
      </c>
      <c r="T340" s="249" t="str">
        <f t="shared" si="48"/>
        <v/>
      </c>
      <c r="U340" s="249" t="str">
        <f t="shared" si="49"/>
        <v/>
      </c>
    </row>
    <row r="341" spans="1:21" s="129" customFormat="1">
      <c r="A341" s="233"/>
      <c r="B341" s="233"/>
      <c r="C341" s="233"/>
      <c r="D341" s="233"/>
      <c r="E341" s="233"/>
      <c r="F341" s="233"/>
      <c r="G341" s="233"/>
      <c r="H341" s="233"/>
      <c r="I341" s="233"/>
      <c r="J341" s="248" t="s">
        <v>5553</v>
      </c>
      <c r="K341" s="138" t="str">
        <f t="shared" ref="K341:K401" si="50">VLOOKUP(J341,$A$2:$B$200,2,0)</f>
        <v>SEK</v>
      </c>
      <c r="L341" s="138" t="str">
        <f t="shared" ref="L341:L401" si="51">J341</f>
        <v>SEK</v>
      </c>
      <c r="M341" s="138"/>
      <c r="N341" s="138"/>
      <c r="O341" s="138" t="s">
        <v>243</v>
      </c>
      <c r="P341" s="138"/>
      <c r="Q341" s="138"/>
      <c r="R341" s="138"/>
      <c r="S341" s="249">
        <f t="shared" si="47"/>
        <v>41827</v>
      </c>
      <c r="T341" s="249" t="str">
        <f t="shared" si="48"/>
        <v/>
      </c>
      <c r="U341" s="249" t="str">
        <f t="shared" si="49"/>
        <v/>
      </c>
    </row>
    <row r="342" spans="1:21" s="129" customFormat="1">
      <c r="A342" s="233"/>
      <c r="B342" s="233"/>
      <c r="C342" s="233"/>
      <c r="D342" s="233"/>
      <c r="E342" s="233"/>
      <c r="F342" s="233"/>
      <c r="G342" s="233"/>
      <c r="H342" s="233"/>
      <c r="I342" s="233"/>
      <c r="J342" s="248" t="s">
        <v>5554</v>
      </c>
      <c r="K342" s="138" t="str">
        <f t="shared" si="50"/>
        <v>SGD</v>
      </c>
      <c r="L342" s="138" t="str">
        <f t="shared" si="51"/>
        <v>SGD</v>
      </c>
      <c r="M342" s="138"/>
      <c r="N342" s="138"/>
      <c r="O342" s="138" t="s">
        <v>243</v>
      </c>
      <c r="P342" s="138"/>
      <c r="Q342" s="138"/>
      <c r="R342" s="138"/>
      <c r="S342" s="249">
        <f t="shared" si="47"/>
        <v>41827</v>
      </c>
      <c r="T342" s="249" t="str">
        <f t="shared" si="48"/>
        <v/>
      </c>
      <c r="U342" s="249" t="str">
        <f t="shared" si="49"/>
        <v/>
      </c>
    </row>
    <row r="343" spans="1:21" s="129" customFormat="1">
      <c r="A343" s="233"/>
      <c r="B343" s="233"/>
      <c r="C343" s="233"/>
      <c r="D343" s="233"/>
      <c r="E343" s="233"/>
      <c r="F343" s="233"/>
      <c r="G343" s="233"/>
      <c r="H343" s="233"/>
      <c r="I343" s="233"/>
      <c r="J343" s="248" t="s">
        <v>5555</v>
      </c>
      <c r="K343" s="138" t="str">
        <f t="shared" si="50"/>
        <v>SHP</v>
      </c>
      <c r="L343" s="138" t="str">
        <f t="shared" si="51"/>
        <v>SHP</v>
      </c>
      <c r="M343" s="138"/>
      <c r="N343" s="138"/>
      <c r="O343" s="138" t="s">
        <v>243</v>
      </c>
      <c r="P343" s="138"/>
      <c r="Q343" s="138"/>
      <c r="R343" s="138"/>
      <c r="S343" s="249">
        <f t="shared" si="47"/>
        <v>41827</v>
      </c>
      <c r="T343" s="249" t="str">
        <f t="shared" si="48"/>
        <v/>
      </c>
      <c r="U343" s="249" t="str">
        <f t="shared" si="49"/>
        <v/>
      </c>
    </row>
    <row r="344" spans="1:21" s="129" customFormat="1">
      <c r="A344" s="233"/>
      <c r="B344" s="233"/>
      <c r="C344" s="233"/>
      <c r="D344" s="233"/>
      <c r="E344" s="233"/>
      <c r="F344" s="233"/>
      <c r="G344" s="233"/>
      <c r="H344" s="233"/>
      <c r="I344" s="233"/>
      <c r="J344" s="248" t="s">
        <v>5556</v>
      </c>
      <c r="K344" s="138" t="str">
        <f t="shared" si="50"/>
        <v>SLL</v>
      </c>
      <c r="L344" s="138" t="str">
        <f t="shared" si="51"/>
        <v>SLL</v>
      </c>
      <c r="M344" s="138"/>
      <c r="N344" s="138"/>
      <c r="O344" s="138" t="s">
        <v>243</v>
      </c>
      <c r="P344" s="138"/>
      <c r="Q344" s="138"/>
      <c r="R344" s="138"/>
      <c r="S344" s="249">
        <f t="shared" si="47"/>
        <v>41827</v>
      </c>
      <c r="T344" s="249">
        <f t="shared" si="48"/>
        <v>44757</v>
      </c>
      <c r="U344" s="249" t="str">
        <f t="shared" si="49"/>
        <v/>
      </c>
    </row>
    <row r="345" spans="1:21" s="129" customFormat="1">
      <c r="A345" s="233"/>
      <c r="B345" s="233"/>
      <c r="C345" s="233"/>
      <c r="D345" s="233"/>
      <c r="E345" s="233"/>
      <c r="F345" s="233"/>
      <c r="G345" s="233"/>
      <c r="H345" s="233"/>
      <c r="I345" s="233"/>
      <c r="J345" s="248" t="s">
        <v>5561</v>
      </c>
      <c r="K345" s="138" t="str">
        <f t="shared" si="50"/>
        <v>SLE</v>
      </c>
      <c r="L345" s="138" t="str">
        <f t="shared" si="51"/>
        <v>SLE</v>
      </c>
      <c r="M345" s="138"/>
      <c r="N345" s="138"/>
      <c r="O345" s="138" t="s">
        <v>243</v>
      </c>
      <c r="P345" s="138"/>
      <c r="Q345" s="138"/>
      <c r="R345" s="138"/>
      <c r="S345" s="249">
        <f t="shared" si="47"/>
        <v>44757</v>
      </c>
      <c r="T345" s="249" t="str">
        <f t="shared" si="48"/>
        <v/>
      </c>
      <c r="U345" s="249" t="str">
        <f t="shared" si="49"/>
        <v/>
      </c>
    </row>
    <row r="346" spans="1:21" s="129" customFormat="1">
      <c r="A346" s="233"/>
      <c r="B346" s="233"/>
      <c r="C346" s="233"/>
      <c r="D346" s="233"/>
      <c r="E346" s="233"/>
      <c r="F346" s="233"/>
      <c r="G346" s="233"/>
      <c r="H346" s="233"/>
      <c r="I346" s="233"/>
      <c r="J346" s="248" t="s">
        <v>5557</v>
      </c>
      <c r="K346" s="138" t="str">
        <f t="shared" si="50"/>
        <v>SOS</v>
      </c>
      <c r="L346" s="138" t="str">
        <f t="shared" si="51"/>
        <v>SOS</v>
      </c>
      <c r="M346" s="138"/>
      <c r="N346" s="138"/>
      <c r="O346" s="138" t="s">
        <v>243</v>
      </c>
      <c r="P346" s="138"/>
      <c r="Q346" s="138"/>
      <c r="R346" s="138"/>
      <c r="S346" s="249">
        <f t="shared" si="47"/>
        <v>41827</v>
      </c>
      <c r="T346" s="249" t="str">
        <f t="shared" si="48"/>
        <v/>
      </c>
      <c r="U346" s="249" t="str">
        <f t="shared" si="49"/>
        <v/>
      </c>
    </row>
    <row r="347" spans="1:21" s="129" customFormat="1">
      <c r="A347" s="233"/>
      <c r="B347" s="233"/>
      <c r="C347" s="233"/>
      <c r="D347" s="233"/>
      <c r="E347" s="233"/>
      <c r="F347" s="233"/>
      <c r="G347" s="233"/>
      <c r="H347" s="233"/>
      <c r="I347" s="233"/>
      <c r="J347" s="248" t="s">
        <v>5558</v>
      </c>
      <c r="K347" s="138" t="str">
        <f t="shared" si="50"/>
        <v>SRD</v>
      </c>
      <c r="L347" s="138" t="str">
        <f t="shared" si="51"/>
        <v>SRD</v>
      </c>
      <c r="M347" s="138"/>
      <c r="N347" s="138"/>
      <c r="O347" s="138" t="s">
        <v>243</v>
      </c>
      <c r="P347" s="138"/>
      <c r="Q347" s="138"/>
      <c r="R347" s="138"/>
      <c r="S347" s="249">
        <f t="shared" si="47"/>
        <v>41827</v>
      </c>
      <c r="T347" s="249" t="str">
        <f t="shared" si="48"/>
        <v/>
      </c>
      <c r="U347" s="249" t="str">
        <f t="shared" si="49"/>
        <v/>
      </c>
    </row>
    <row r="348" spans="1:21" s="129" customFormat="1">
      <c r="A348" s="233"/>
      <c r="B348" s="233"/>
      <c r="C348" s="233"/>
      <c r="D348" s="233"/>
      <c r="E348" s="233"/>
      <c r="F348" s="233"/>
      <c r="G348" s="233"/>
      <c r="H348" s="233"/>
      <c r="I348" s="233"/>
      <c r="J348" s="248" t="s">
        <v>5565</v>
      </c>
      <c r="K348" s="138" t="str">
        <f t="shared" si="50"/>
        <v>SSP</v>
      </c>
      <c r="L348" s="138" t="str">
        <f t="shared" si="51"/>
        <v>SSP</v>
      </c>
      <c r="M348" s="138"/>
      <c r="N348" s="138"/>
      <c r="O348" s="138" t="s">
        <v>243</v>
      </c>
      <c r="P348" s="138"/>
      <c r="Q348" s="138"/>
      <c r="R348" s="138"/>
      <c r="S348" s="249">
        <f t="shared" si="47"/>
        <v>42277</v>
      </c>
      <c r="T348" s="249" t="str">
        <f t="shared" si="48"/>
        <v/>
      </c>
      <c r="U348" s="249" t="str">
        <f t="shared" si="49"/>
        <v/>
      </c>
    </row>
    <row r="349" spans="1:21" s="129" customFormat="1">
      <c r="A349" s="233"/>
      <c r="B349" s="233"/>
      <c r="C349" s="233"/>
      <c r="D349" s="233"/>
      <c r="E349" s="233"/>
      <c r="F349" s="233"/>
      <c r="G349" s="233"/>
      <c r="H349" s="233"/>
      <c r="I349" s="233"/>
      <c r="J349" s="248" t="s">
        <v>5559</v>
      </c>
      <c r="K349" s="138" t="str">
        <f t="shared" si="50"/>
        <v>STD</v>
      </c>
      <c r="L349" s="138" t="str">
        <f t="shared" si="51"/>
        <v>STD</v>
      </c>
      <c r="M349" s="138"/>
      <c r="N349" s="138"/>
      <c r="O349" s="138" t="s">
        <v>243</v>
      </c>
      <c r="P349" s="138"/>
      <c r="Q349" s="138"/>
      <c r="R349" s="138"/>
      <c r="S349" s="249">
        <f t="shared" si="47"/>
        <v>41827</v>
      </c>
      <c r="T349" s="249" t="str">
        <f t="shared" si="48"/>
        <v/>
      </c>
      <c r="U349" s="249" t="str">
        <f t="shared" si="49"/>
        <v/>
      </c>
    </row>
    <row r="350" spans="1:21" s="129" customFormat="1">
      <c r="A350" s="233"/>
      <c r="B350" s="233"/>
      <c r="C350" s="233"/>
      <c r="D350" s="233"/>
      <c r="E350" s="233"/>
      <c r="F350" s="233"/>
      <c r="G350" s="233"/>
      <c r="H350" s="233"/>
      <c r="I350" s="233"/>
      <c r="J350" s="248" t="s">
        <v>5568</v>
      </c>
      <c r="K350" s="138" t="str">
        <f t="shared" si="50"/>
        <v>STN</v>
      </c>
      <c r="L350" s="138" t="str">
        <f t="shared" si="51"/>
        <v>STN</v>
      </c>
      <c r="M350" s="138"/>
      <c r="N350" s="138"/>
      <c r="O350" s="138" t="s">
        <v>243</v>
      </c>
      <c r="P350" s="138"/>
      <c r="Q350" s="138"/>
      <c r="R350" s="138"/>
      <c r="S350" s="249">
        <f t="shared" si="47"/>
        <v>43296</v>
      </c>
      <c r="T350" s="249" t="str">
        <f t="shared" si="48"/>
        <v/>
      </c>
      <c r="U350" s="249" t="str">
        <f t="shared" si="49"/>
        <v/>
      </c>
    </row>
    <row r="351" spans="1:21" s="129" customFormat="1">
      <c r="A351" s="233"/>
      <c r="B351" s="233"/>
      <c r="C351" s="233"/>
      <c r="D351" s="233"/>
      <c r="E351" s="233"/>
      <c r="F351" s="233"/>
      <c r="G351" s="233"/>
      <c r="H351" s="233"/>
      <c r="I351" s="233"/>
      <c r="J351" s="248" t="s">
        <v>5570</v>
      </c>
      <c r="K351" s="138" t="str">
        <f t="shared" si="50"/>
        <v>SVC</v>
      </c>
      <c r="L351" s="138" t="str">
        <f t="shared" si="51"/>
        <v>SVC</v>
      </c>
      <c r="M351" s="138"/>
      <c r="N351" s="138"/>
      <c r="O351" s="138" t="s">
        <v>243</v>
      </c>
      <c r="P351" s="138"/>
      <c r="Q351" s="138"/>
      <c r="R351" s="138"/>
      <c r="S351" s="249">
        <f t="shared" si="47"/>
        <v>42277</v>
      </c>
      <c r="T351" s="249" t="str">
        <f t="shared" si="48"/>
        <v/>
      </c>
      <c r="U351" s="249" t="str">
        <f t="shared" si="49"/>
        <v/>
      </c>
    </row>
    <row r="352" spans="1:21" s="129" customFormat="1">
      <c r="A352" s="233"/>
      <c r="B352" s="233"/>
      <c r="C352" s="233"/>
      <c r="D352" s="233"/>
      <c r="E352" s="233"/>
      <c r="F352" s="233"/>
      <c r="G352" s="233"/>
      <c r="H352" s="233"/>
      <c r="I352" s="233"/>
      <c r="J352" s="248" t="s">
        <v>5560</v>
      </c>
      <c r="K352" s="138" t="str">
        <f t="shared" si="50"/>
        <v>SYP</v>
      </c>
      <c r="L352" s="138" t="str">
        <f t="shared" si="51"/>
        <v>SYP</v>
      </c>
      <c r="M352" s="138"/>
      <c r="N352" s="138"/>
      <c r="O352" s="138" t="s">
        <v>243</v>
      </c>
      <c r="P352" s="138"/>
      <c r="Q352" s="138"/>
      <c r="R352" s="138"/>
      <c r="S352" s="249">
        <f t="shared" si="47"/>
        <v>41827</v>
      </c>
      <c r="T352" s="249" t="str">
        <f t="shared" si="48"/>
        <v/>
      </c>
      <c r="U352" s="249" t="str">
        <f t="shared" si="49"/>
        <v/>
      </c>
    </row>
    <row r="353" spans="1:21" s="129" customFormat="1">
      <c r="A353" s="233"/>
      <c r="B353" s="233"/>
      <c r="C353" s="233"/>
      <c r="D353" s="233"/>
      <c r="E353" s="233"/>
      <c r="F353" s="233"/>
      <c r="G353" s="233"/>
      <c r="H353" s="233"/>
      <c r="I353" s="233"/>
      <c r="J353" s="248" t="s">
        <v>5562</v>
      </c>
      <c r="K353" s="138" t="str">
        <f t="shared" si="50"/>
        <v>SZL</v>
      </c>
      <c r="L353" s="138" t="str">
        <f t="shared" si="51"/>
        <v>SZL</v>
      </c>
      <c r="M353" s="138"/>
      <c r="N353" s="138"/>
      <c r="O353" s="138" t="s">
        <v>243</v>
      </c>
      <c r="P353" s="138"/>
      <c r="Q353" s="138"/>
      <c r="R353" s="138"/>
      <c r="S353" s="249">
        <f t="shared" si="47"/>
        <v>41827</v>
      </c>
      <c r="T353" s="249" t="str">
        <f t="shared" si="48"/>
        <v/>
      </c>
      <c r="U353" s="249" t="str">
        <f t="shared" si="49"/>
        <v/>
      </c>
    </row>
    <row r="354" spans="1:21" s="129" customFormat="1">
      <c r="A354" s="233"/>
      <c r="B354" s="233"/>
      <c r="C354" s="233"/>
      <c r="D354" s="233"/>
      <c r="E354" s="233"/>
      <c r="F354" s="233"/>
      <c r="G354" s="233"/>
      <c r="H354" s="233"/>
      <c r="I354" s="233"/>
      <c r="J354" s="248" t="s">
        <v>5563</v>
      </c>
      <c r="K354" s="138" t="str">
        <f t="shared" si="50"/>
        <v>THB</v>
      </c>
      <c r="L354" s="138" t="str">
        <f t="shared" si="51"/>
        <v>THB</v>
      </c>
      <c r="M354" s="138"/>
      <c r="N354" s="138"/>
      <c r="O354" s="138" t="s">
        <v>243</v>
      </c>
      <c r="P354" s="138"/>
      <c r="Q354" s="138"/>
      <c r="R354" s="138"/>
      <c r="S354" s="249">
        <f t="shared" si="47"/>
        <v>41827</v>
      </c>
      <c r="T354" s="249" t="str">
        <f t="shared" si="48"/>
        <v/>
      </c>
      <c r="U354" s="249" t="str">
        <f t="shared" si="49"/>
        <v/>
      </c>
    </row>
    <row r="355" spans="1:21" s="129" customFormat="1">
      <c r="A355" s="233"/>
      <c r="B355" s="233"/>
      <c r="C355" s="233"/>
      <c r="D355" s="233"/>
      <c r="E355" s="233"/>
      <c r="F355" s="233"/>
      <c r="G355" s="233"/>
      <c r="H355" s="233"/>
      <c r="I355" s="233"/>
      <c r="J355" s="248" t="s">
        <v>5564</v>
      </c>
      <c r="K355" s="138" t="str">
        <f t="shared" si="50"/>
        <v>TJS</v>
      </c>
      <c r="L355" s="138" t="str">
        <f t="shared" si="51"/>
        <v>TJS</v>
      </c>
      <c r="M355" s="138"/>
      <c r="N355" s="138"/>
      <c r="O355" s="138" t="s">
        <v>243</v>
      </c>
      <c r="P355" s="138"/>
      <c r="Q355" s="138"/>
      <c r="R355" s="138"/>
      <c r="S355" s="249">
        <f t="shared" si="47"/>
        <v>41827</v>
      </c>
      <c r="T355" s="249" t="str">
        <f t="shared" si="48"/>
        <v/>
      </c>
      <c r="U355" s="249" t="str">
        <f t="shared" si="49"/>
        <v/>
      </c>
    </row>
    <row r="356" spans="1:21" s="129" customFormat="1">
      <c r="A356" s="233"/>
      <c r="B356" s="233"/>
      <c r="C356" s="233"/>
      <c r="D356" s="233"/>
      <c r="E356" s="233"/>
      <c r="F356" s="233"/>
      <c r="G356" s="233"/>
      <c r="H356" s="233"/>
      <c r="I356" s="233"/>
      <c r="J356" s="248" t="s">
        <v>5566</v>
      </c>
      <c r="K356" s="138" t="str">
        <f t="shared" si="50"/>
        <v>TMT</v>
      </c>
      <c r="L356" s="138" t="str">
        <f t="shared" si="51"/>
        <v>TMT</v>
      </c>
      <c r="M356" s="138"/>
      <c r="N356" s="138"/>
      <c r="O356" s="138" t="s">
        <v>243</v>
      </c>
      <c r="P356" s="138"/>
      <c r="Q356" s="138"/>
      <c r="R356" s="138"/>
      <c r="S356" s="249">
        <f t="shared" si="47"/>
        <v>41827</v>
      </c>
      <c r="T356" s="249" t="str">
        <f t="shared" si="48"/>
        <v/>
      </c>
      <c r="U356" s="249" t="str">
        <f t="shared" si="49"/>
        <v/>
      </c>
    </row>
    <row r="357" spans="1:21" s="129" customFormat="1">
      <c r="A357" s="233"/>
      <c r="B357" s="233"/>
      <c r="C357" s="233"/>
      <c r="D357" s="233"/>
      <c r="E357" s="233"/>
      <c r="F357" s="233"/>
      <c r="G357" s="233"/>
      <c r="H357" s="233"/>
      <c r="I357" s="233"/>
      <c r="J357" s="248" t="s">
        <v>5567</v>
      </c>
      <c r="K357" s="138" t="str">
        <f t="shared" si="50"/>
        <v>TND</v>
      </c>
      <c r="L357" s="138" t="str">
        <f t="shared" si="51"/>
        <v>TND</v>
      </c>
      <c r="M357" s="138"/>
      <c r="N357" s="138"/>
      <c r="O357" s="138" t="s">
        <v>243</v>
      </c>
      <c r="P357" s="138"/>
      <c r="Q357" s="138"/>
      <c r="R357" s="138"/>
      <c r="S357" s="249">
        <f t="shared" si="47"/>
        <v>41827</v>
      </c>
      <c r="T357" s="249" t="str">
        <f t="shared" si="48"/>
        <v/>
      </c>
      <c r="U357" s="249" t="str">
        <f t="shared" si="49"/>
        <v/>
      </c>
    </row>
    <row r="358" spans="1:21" s="129" customFormat="1">
      <c r="A358" s="233"/>
      <c r="B358" s="233"/>
      <c r="C358" s="233"/>
      <c r="D358" s="233"/>
      <c r="E358" s="233"/>
      <c r="F358" s="233"/>
      <c r="G358" s="233"/>
      <c r="H358" s="233"/>
      <c r="I358" s="233"/>
      <c r="J358" s="248" t="s">
        <v>5569</v>
      </c>
      <c r="K358" s="138" t="str">
        <f t="shared" si="50"/>
        <v>TOP</v>
      </c>
      <c r="L358" s="138" t="str">
        <f t="shared" si="51"/>
        <v>TOP</v>
      </c>
      <c r="M358" s="138"/>
      <c r="N358" s="138"/>
      <c r="O358" s="138" t="s">
        <v>243</v>
      </c>
      <c r="P358" s="138"/>
      <c r="Q358" s="138"/>
      <c r="R358" s="138"/>
      <c r="S358" s="249">
        <f t="shared" si="47"/>
        <v>41827</v>
      </c>
      <c r="T358" s="249" t="str">
        <f t="shared" si="48"/>
        <v/>
      </c>
      <c r="U358" s="249" t="str">
        <f t="shared" si="49"/>
        <v/>
      </c>
    </row>
    <row r="359" spans="1:21" s="129" customFormat="1">
      <c r="A359" s="233"/>
      <c r="B359" s="233"/>
      <c r="C359" s="233"/>
      <c r="D359" s="233"/>
      <c r="E359" s="233"/>
      <c r="F359" s="233"/>
      <c r="G359" s="233"/>
      <c r="H359" s="233"/>
      <c r="I359" s="233"/>
      <c r="J359" s="248" t="s">
        <v>5571</v>
      </c>
      <c r="K359" s="138" t="str">
        <f t="shared" si="50"/>
        <v>TRY</v>
      </c>
      <c r="L359" s="138" t="str">
        <f t="shared" si="51"/>
        <v>TRY</v>
      </c>
      <c r="M359" s="138"/>
      <c r="N359" s="138"/>
      <c r="O359" s="138" t="s">
        <v>243</v>
      </c>
      <c r="P359" s="138"/>
      <c r="Q359" s="138"/>
      <c r="R359" s="138"/>
      <c r="S359" s="249">
        <f t="shared" si="47"/>
        <v>41827</v>
      </c>
      <c r="T359" s="249" t="str">
        <f t="shared" si="48"/>
        <v/>
      </c>
      <c r="U359" s="249" t="str">
        <f t="shared" si="49"/>
        <v/>
      </c>
    </row>
    <row r="360" spans="1:21" s="129" customFormat="1">
      <c r="A360" s="233"/>
      <c r="B360" s="233"/>
      <c r="C360" s="233"/>
      <c r="D360" s="233"/>
      <c r="E360" s="233"/>
      <c r="F360" s="233"/>
      <c r="G360" s="233"/>
      <c r="H360" s="233"/>
      <c r="I360" s="233"/>
      <c r="J360" s="248" t="s">
        <v>5572</v>
      </c>
      <c r="K360" s="138" t="str">
        <f t="shared" si="50"/>
        <v>TTD</v>
      </c>
      <c r="L360" s="138" t="str">
        <f t="shared" si="51"/>
        <v>TTD</v>
      </c>
      <c r="M360" s="138"/>
      <c r="N360" s="138"/>
      <c r="O360" s="138" t="s">
        <v>243</v>
      </c>
      <c r="P360" s="138"/>
      <c r="Q360" s="138"/>
      <c r="R360" s="138"/>
      <c r="S360" s="249">
        <f t="shared" si="47"/>
        <v>41827</v>
      </c>
      <c r="T360" s="249" t="str">
        <f t="shared" si="48"/>
        <v/>
      </c>
      <c r="U360" s="249" t="str">
        <f t="shared" si="49"/>
        <v/>
      </c>
    </row>
    <row r="361" spans="1:21" s="129" customFormat="1">
      <c r="A361" s="233"/>
      <c r="B361" s="233"/>
      <c r="C361" s="233"/>
      <c r="D361" s="233"/>
      <c r="E361" s="233"/>
      <c r="F361" s="233"/>
      <c r="G361" s="233"/>
      <c r="H361" s="233"/>
      <c r="I361" s="233"/>
      <c r="J361" s="248" t="s">
        <v>5573</v>
      </c>
      <c r="K361" s="138" t="str">
        <f t="shared" si="50"/>
        <v>TWD</v>
      </c>
      <c r="L361" s="138" t="str">
        <f t="shared" si="51"/>
        <v>TWD</v>
      </c>
      <c r="M361" s="138"/>
      <c r="N361" s="138"/>
      <c r="O361" s="138" t="s">
        <v>243</v>
      </c>
      <c r="P361" s="138"/>
      <c r="Q361" s="138"/>
      <c r="R361" s="138"/>
      <c r="S361" s="249">
        <f t="shared" si="47"/>
        <v>41827</v>
      </c>
      <c r="T361" s="249" t="str">
        <f t="shared" si="48"/>
        <v/>
      </c>
      <c r="U361" s="249" t="str">
        <f t="shared" si="49"/>
        <v/>
      </c>
    </row>
    <row r="362" spans="1:21" s="129" customFormat="1">
      <c r="A362" s="233"/>
      <c r="B362" s="233"/>
      <c r="C362" s="233"/>
      <c r="D362" s="233"/>
      <c r="E362" s="233"/>
      <c r="F362" s="233"/>
      <c r="G362" s="233"/>
      <c r="H362" s="233"/>
      <c r="I362" s="233"/>
      <c r="J362" s="248" t="s">
        <v>5574</v>
      </c>
      <c r="K362" s="138" t="str">
        <f t="shared" si="50"/>
        <v>TZS</v>
      </c>
      <c r="L362" s="138" t="str">
        <f t="shared" si="51"/>
        <v>TZS</v>
      </c>
      <c r="M362" s="138"/>
      <c r="N362" s="138"/>
      <c r="O362" s="138" t="s">
        <v>243</v>
      </c>
      <c r="P362" s="138"/>
      <c r="Q362" s="138"/>
      <c r="R362" s="138"/>
      <c r="S362" s="249">
        <f t="shared" si="47"/>
        <v>41827</v>
      </c>
      <c r="T362" s="249" t="str">
        <f t="shared" si="48"/>
        <v/>
      </c>
      <c r="U362" s="249" t="str">
        <f t="shared" si="49"/>
        <v/>
      </c>
    </row>
    <row r="363" spans="1:21" s="129" customFormat="1">
      <c r="A363" s="233"/>
      <c r="B363" s="233"/>
      <c r="C363" s="233"/>
      <c r="D363" s="233"/>
      <c r="E363" s="233"/>
      <c r="F363" s="233"/>
      <c r="G363" s="233"/>
      <c r="H363" s="233"/>
      <c r="I363" s="233"/>
      <c r="J363" s="248" t="s">
        <v>5575</v>
      </c>
      <c r="K363" s="138" t="str">
        <f t="shared" si="50"/>
        <v>UAH</v>
      </c>
      <c r="L363" s="138" t="str">
        <f t="shared" si="51"/>
        <v>UAH</v>
      </c>
      <c r="M363" s="138"/>
      <c r="N363" s="138"/>
      <c r="O363" s="138" t="s">
        <v>243</v>
      </c>
      <c r="P363" s="138"/>
      <c r="Q363" s="138"/>
      <c r="R363" s="138"/>
      <c r="S363" s="249">
        <f t="shared" si="47"/>
        <v>41827</v>
      </c>
      <c r="T363" s="249" t="str">
        <f t="shared" si="48"/>
        <v/>
      </c>
      <c r="U363" s="249" t="str">
        <f t="shared" si="49"/>
        <v/>
      </c>
    </row>
    <row r="364" spans="1:21" s="129" customFormat="1">
      <c r="A364" s="233"/>
      <c r="B364" s="233"/>
      <c r="C364" s="233"/>
      <c r="D364" s="233"/>
      <c r="E364" s="233"/>
      <c r="F364" s="233"/>
      <c r="G364" s="233"/>
      <c r="H364" s="233"/>
      <c r="I364" s="233"/>
      <c r="J364" s="248" t="s">
        <v>5576</v>
      </c>
      <c r="K364" s="138" t="str">
        <f t="shared" si="50"/>
        <v>UGX</v>
      </c>
      <c r="L364" s="138" t="str">
        <f t="shared" si="51"/>
        <v>UGX</v>
      </c>
      <c r="M364" s="138"/>
      <c r="N364" s="138"/>
      <c r="O364" s="138" t="s">
        <v>243</v>
      </c>
      <c r="P364" s="138"/>
      <c r="Q364" s="138"/>
      <c r="R364" s="138"/>
      <c r="S364" s="249">
        <f t="shared" si="47"/>
        <v>41827</v>
      </c>
      <c r="T364" s="249" t="str">
        <f t="shared" si="48"/>
        <v/>
      </c>
      <c r="U364" s="249" t="str">
        <f t="shared" si="49"/>
        <v/>
      </c>
    </row>
    <row r="365" spans="1:21" s="129" customFormat="1">
      <c r="A365" s="233"/>
      <c r="B365" s="233"/>
      <c r="C365" s="233"/>
      <c r="D365" s="233"/>
      <c r="E365" s="233"/>
      <c r="F365" s="233"/>
      <c r="G365" s="233"/>
      <c r="H365" s="233"/>
      <c r="I365" s="233"/>
      <c r="J365" s="248" t="s">
        <v>5577</v>
      </c>
      <c r="K365" s="138" t="str">
        <f t="shared" si="50"/>
        <v>USD</v>
      </c>
      <c r="L365" s="138" t="str">
        <f t="shared" si="51"/>
        <v>USD</v>
      </c>
      <c r="M365" s="138"/>
      <c r="N365" s="138"/>
      <c r="O365" s="138" t="s">
        <v>243</v>
      </c>
      <c r="P365" s="138"/>
      <c r="Q365" s="138"/>
      <c r="R365" s="138"/>
      <c r="S365" s="249">
        <f t="shared" si="47"/>
        <v>41827</v>
      </c>
      <c r="T365" s="249" t="str">
        <f t="shared" si="48"/>
        <v/>
      </c>
      <c r="U365" s="249" t="str">
        <f t="shared" si="49"/>
        <v/>
      </c>
    </row>
    <row r="366" spans="1:21" s="129" customFormat="1">
      <c r="A366" s="233"/>
      <c r="B366" s="233"/>
      <c r="C366" s="233"/>
      <c r="D366" s="233"/>
      <c r="E366" s="233"/>
      <c r="F366" s="233"/>
      <c r="G366" s="233"/>
      <c r="H366" s="233"/>
      <c r="I366" s="233"/>
      <c r="J366" s="248" t="s">
        <v>5578</v>
      </c>
      <c r="K366" s="138" t="str">
        <f t="shared" si="50"/>
        <v>USN</v>
      </c>
      <c r="L366" s="138" t="str">
        <f t="shared" si="51"/>
        <v>USN</v>
      </c>
      <c r="M366" s="138"/>
      <c r="N366" s="138"/>
      <c r="O366" s="138" t="s">
        <v>243</v>
      </c>
      <c r="P366" s="138"/>
      <c r="Q366" s="138"/>
      <c r="R366" s="138"/>
      <c r="S366" s="249">
        <f t="shared" si="47"/>
        <v>41827</v>
      </c>
      <c r="T366" s="249" t="str">
        <f t="shared" si="48"/>
        <v/>
      </c>
      <c r="U366" s="249" t="str">
        <f t="shared" si="49"/>
        <v/>
      </c>
    </row>
    <row r="367" spans="1:21" s="129" customFormat="1">
      <c r="A367" s="233"/>
      <c r="B367" s="233"/>
      <c r="C367" s="233"/>
      <c r="D367" s="233"/>
      <c r="E367" s="233"/>
      <c r="F367" s="233"/>
      <c r="G367" s="233"/>
      <c r="H367" s="233"/>
      <c r="I367" s="233"/>
      <c r="J367" s="248" t="s">
        <v>5579</v>
      </c>
      <c r="K367" s="138" t="str">
        <f>VLOOKUP(J367,$A$2:$B$200,2,0)</f>
        <v>USS</v>
      </c>
      <c r="L367" s="138" t="str">
        <f>J367</f>
        <v>USS</v>
      </c>
      <c r="M367" s="138"/>
      <c r="N367" s="138"/>
      <c r="O367" s="138" t="s">
        <v>243</v>
      </c>
      <c r="P367" s="138"/>
      <c r="Q367" s="138"/>
      <c r="R367" s="138"/>
      <c r="S367" s="249">
        <f t="shared" si="47"/>
        <v>41827</v>
      </c>
      <c r="T367" s="249" t="str">
        <f t="shared" si="48"/>
        <v/>
      </c>
      <c r="U367" s="249" t="str">
        <f t="shared" si="49"/>
        <v/>
      </c>
    </row>
    <row r="368" spans="1:21" s="129" customFormat="1">
      <c r="A368" s="233"/>
      <c r="B368" s="233"/>
      <c r="C368" s="233"/>
      <c r="D368" s="233"/>
      <c r="E368" s="233"/>
      <c r="F368" s="233"/>
      <c r="G368" s="233"/>
      <c r="H368" s="233"/>
      <c r="I368" s="233"/>
      <c r="J368" s="248" t="s">
        <v>5588</v>
      </c>
      <c r="K368" s="138" t="str">
        <f>VLOOKUP(J368,$A$2:$B$200,2,0)</f>
        <v>UYI</v>
      </c>
      <c r="L368" s="138" t="str">
        <f>J368</f>
        <v>UYI</v>
      </c>
      <c r="M368" s="138"/>
      <c r="N368" s="138"/>
      <c r="O368" s="138" t="s">
        <v>243</v>
      </c>
      <c r="P368" s="138"/>
      <c r="Q368" s="138"/>
      <c r="R368" s="138"/>
      <c r="S368" s="249">
        <f t="shared" si="47"/>
        <v>42277</v>
      </c>
      <c r="T368" s="249" t="str">
        <f t="shared" si="48"/>
        <v/>
      </c>
      <c r="U368" s="249" t="str">
        <f t="shared" si="49"/>
        <v/>
      </c>
    </row>
    <row r="369" spans="1:21" s="129" customFormat="1">
      <c r="A369" s="233"/>
      <c r="B369" s="233"/>
      <c r="C369" s="233"/>
      <c r="D369" s="233"/>
      <c r="E369" s="233"/>
      <c r="F369" s="233"/>
      <c r="G369" s="233"/>
      <c r="H369" s="233"/>
      <c r="I369" s="233"/>
      <c r="J369" s="248" t="s">
        <v>5580</v>
      </c>
      <c r="K369" s="138" t="str">
        <f t="shared" si="50"/>
        <v>UYU</v>
      </c>
      <c r="L369" s="138" t="str">
        <f t="shared" si="51"/>
        <v>UYU</v>
      </c>
      <c r="M369" s="138"/>
      <c r="N369" s="138"/>
      <c r="O369" s="138" t="s">
        <v>243</v>
      </c>
      <c r="P369" s="138"/>
      <c r="Q369" s="138"/>
      <c r="R369" s="138"/>
      <c r="S369" s="249">
        <f t="shared" ref="S369:S401" si="52">VLOOKUP(J369,A:G,5,FALSE)</f>
        <v>41827</v>
      </c>
      <c r="T369" s="249" t="str">
        <f t="shared" ref="T369:T401" si="53">IF(VLOOKUP(J369,A:G,6,FALSE)=0,"",VLOOKUP(J369,A:G,6,FALSE))</f>
        <v/>
      </c>
      <c r="U369" s="249" t="str">
        <f t="shared" ref="U369:U401" si="54">IF(VLOOKUP(J369,A:G,7,FALSE)=0,"",VLOOKUP(J369,A:G,7,FALSE))</f>
        <v/>
      </c>
    </row>
    <row r="370" spans="1:21" s="129" customFormat="1">
      <c r="A370" s="233"/>
      <c r="B370" s="233"/>
      <c r="C370" s="233"/>
      <c r="D370" s="233"/>
      <c r="E370" s="233"/>
      <c r="F370" s="233"/>
      <c r="G370" s="233"/>
      <c r="H370" s="233"/>
      <c r="I370" s="233"/>
      <c r="J370" s="248" t="s">
        <v>5591</v>
      </c>
      <c r="K370" s="138" t="str">
        <f t="shared" si="50"/>
        <v>UYW</v>
      </c>
      <c r="L370" s="138" t="str">
        <f t="shared" si="51"/>
        <v>UYW</v>
      </c>
      <c r="M370" s="133"/>
      <c r="N370" s="133"/>
      <c r="O370" s="138" t="s">
        <v>243</v>
      </c>
      <c r="P370" s="133"/>
      <c r="Q370" s="133"/>
      <c r="R370" s="133"/>
      <c r="S370" s="275">
        <f t="shared" si="52"/>
        <v>44027</v>
      </c>
      <c r="T370" s="249" t="str">
        <f t="shared" si="53"/>
        <v/>
      </c>
      <c r="U370" s="249" t="str">
        <f t="shared" si="54"/>
        <v/>
      </c>
    </row>
    <row r="371" spans="1:21" s="129" customFormat="1">
      <c r="A371" s="233"/>
      <c r="B371" s="233"/>
      <c r="C371" s="233"/>
      <c r="D371" s="233"/>
      <c r="E371" s="233"/>
      <c r="F371" s="233"/>
      <c r="G371" s="233"/>
      <c r="H371" s="233"/>
      <c r="I371" s="233"/>
      <c r="J371" s="248" t="s">
        <v>5581</v>
      </c>
      <c r="K371" s="138" t="str">
        <f t="shared" si="50"/>
        <v>UZS</v>
      </c>
      <c r="L371" s="138" t="str">
        <f t="shared" si="51"/>
        <v>UZS</v>
      </c>
      <c r="M371" s="138"/>
      <c r="N371" s="138"/>
      <c r="O371" s="138" t="s">
        <v>243</v>
      </c>
      <c r="P371" s="138"/>
      <c r="Q371" s="138"/>
      <c r="R371" s="138"/>
      <c r="S371" s="249">
        <f t="shared" si="52"/>
        <v>41827</v>
      </c>
      <c r="T371" s="249" t="str">
        <f t="shared" si="53"/>
        <v/>
      </c>
      <c r="U371" s="249" t="str">
        <f t="shared" si="54"/>
        <v/>
      </c>
    </row>
    <row r="372" spans="1:21" s="129" customFormat="1">
      <c r="A372" s="233"/>
      <c r="B372" s="233"/>
      <c r="C372" s="233"/>
      <c r="D372" s="233"/>
      <c r="E372" s="233"/>
      <c r="F372" s="233"/>
      <c r="G372" s="233"/>
      <c r="H372" s="233"/>
      <c r="I372" s="233"/>
      <c r="J372" s="248" t="s">
        <v>5582</v>
      </c>
      <c r="K372" s="138" t="str">
        <f t="shared" si="50"/>
        <v>VEF</v>
      </c>
      <c r="L372" s="138" t="str">
        <f t="shared" si="51"/>
        <v>VEF</v>
      </c>
      <c r="M372" s="138"/>
      <c r="N372" s="138"/>
      <c r="O372" s="138" t="s">
        <v>243</v>
      </c>
      <c r="P372" s="138"/>
      <c r="Q372" s="138"/>
      <c r="R372" s="138"/>
      <c r="S372" s="249">
        <f t="shared" si="52"/>
        <v>41827</v>
      </c>
      <c r="T372" s="275">
        <f t="shared" si="53"/>
        <v>44027</v>
      </c>
      <c r="U372" s="249" t="str">
        <f t="shared" si="54"/>
        <v/>
      </c>
    </row>
    <row r="373" spans="1:21" s="129" customFormat="1">
      <c r="A373" s="233"/>
      <c r="B373" s="233"/>
      <c r="C373" s="233"/>
      <c r="D373" s="233"/>
      <c r="E373" s="233"/>
      <c r="F373" s="233"/>
      <c r="G373" s="233"/>
      <c r="H373" s="233"/>
      <c r="I373" s="233"/>
      <c r="J373" s="248" t="s">
        <v>5595</v>
      </c>
      <c r="K373" s="138" t="str">
        <f t="shared" si="50"/>
        <v>VES</v>
      </c>
      <c r="L373" s="138" t="str">
        <f t="shared" si="51"/>
        <v>VES</v>
      </c>
      <c r="M373" s="133"/>
      <c r="N373" s="133"/>
      <c r="O373" s="138" t="s">
        <v>243</v>
      </c>
      <c r="P373" s="133"/>
      <c r="Q373" s="133"/>
      <c r="R373" s="133"/>
      <c r="S373" s="275">
        <f t="shared" si="52"/>
        <v>44027</v>
      </c>
      <c r="T373" s="249" t="str">
        <f t="shared" si="53"/>
        <v/>
      </c>
      <c r="U373" s="249" t="str">
        <f t="shared" si="54"/>
        <v/>
      </c>
    </row>
    <row r="374" spans="1:21" s="129" customFormat="1">
      <c r="A374" s="233"/>
      <c r="B374" s="233"/>
      <c r="C374" s="233"/>
      <c r="D374" s="233"/>
      <c r="E374" s="233"/>
      <c r="F374" s="233"/>
      <c r="G374" s="233"/>
      <c r="H374" s="233"/>
      <c r="I374" s="233"/>
      <c r="J374" s="248" t="s">
        <v>5583</v>
      </c>
      <c r="K374" s="138" t="str">
        <f t="shared" si="50"/>
        <v>VND</v>
      </c>
      <c r="L374" s="138" t="str">
        <f t="shared" si="51"/>
        <v>VND</v>
      </c>
      <c r="M374" s="138"/>
      <c r="N374" s="138"/>
      <c r="O374" s="138" t="s">
        <v>243</v>
      </c>
      <c r="P374" s="138"/>
      <c r="Q374" s="138"/>
      <c r="R374" s="138"/>
      <c r="S374" s="249">
        <f t="shared" si="52"/>
        <v>41827</v>
      </c>
      <c r="T374" s="249" t="str">
        <f t="shared" si="53"/>
        <v/>
      </c>
      <c r="U374" s="249" t="str">
        <f t="shared" si="54"/>
        <v/>
      </c>
    </row>
    <row r="375" spans="1:21" s="129" customFormat="1">
      <c r="A375" s="233"/>
      <c r="B375" s="233"/>
      <c r="C375" s="233"/>
      <c r="D375" s="233"/>
      <c r="E375" s="233"/>
      <c r="F375" s="233"/>
      <c r="G375" s="233"/>
      <c r="H375" s="233"/>
      <c r="I375" s="233"/>
      <c r="J375" s="248" t="s">
        <v>5584</v>
      </c>
      <c r="K375" s="138" t="str">
        <f t="shared" si="50"/>
        <v>VUV</v>
      </c>
      <c r="L375" s="138" t="str">
        <f t="shared" si="51"/>
        <v>VUV</v>
      </c>
      <c r="M375" s="138"/>
      <c r="N375" s="138"/>
      <c r="O375" s="138" t="s">
        <v>243</v>
      </c>
      <c r="P375" s="138"/>
      <c r="Q375" s="138"/>
      <c r="R375" s="138"/>
      <c r="S375" s="249">
        <f t="shared" si="52"/>
        <v>41827</v>
      </c>
      <c r="T375" s="249" t="str">
        <f t="shared" si="53"/>
        <v/>
      </c>
      <c r="U375" s="249" t="str">
        <f t="shared" si="54"/>
        <v/>
      </c>
    </row>
    <row r="376" spans="1:21" s="129" customFormat="1">
      <c r="A376" s="233"/>
      <c r="B376" s="233"/>
      <c r="C376" s="233"/>
      <c r="D376" s="233"/>
      <c r="E376" s="233"/>
      <c r="F376" s="233"/>
      <c r="G376" s="233"/>
      <c r="H376" s="233"/>
      <c r="I376" s="233"/>
      <c r="J376" s="248" t="s">
        <v>5585</v>
      </c>
      <c r="K376" s="138" t="str">
        <f t="shared" si="50"/>
        <v>WST</v>
      </c>
      <c r="L376" s="138" t="str">
        <f t="shared" si="51"/>
        <v>WST</v>
      </c>
      <c r="M376" s="138"/>
      <c r="N376" s="138"/>
      <c r="O376" s="138" t="s">
        <v>243</v>
      </c>
      <c r="P376" s="138"/>
      <c r="Q376" s="138"/>
      <c r="R376" s="138"/>
      <c r="S376" s="249">
        <f t="shared" si="52"/>
        <v>41827</v>
      </c>
      <c r="T376" s="249" t="str">
        <f t="shared" si="53"/>
        <v/>
      </c>
      <c r="U376" s="249" t="str">
        <f t="shared" si="54"/>
        <v/>
      </c>
    </row>
    <row r="377" spans="1:21" s="129" customFormat="1">
      <c r="A377" s="233"/>
      <c r="B377" s="233"/>
      <c r="C377" s="233"/>
      <c r="D377" s="233"/>
      <c r="E377" s="233"/>
      <c r="F377" s="233"/>
      <c r="G377" s="233"/>
      <c r="H377" s="233"/>
      <c r="I377" s="233"/>
      <c r="J377" s="248" t="s">
        <v>5586</v>
      </c>
      <c r="K377" s="138" t="str">
        <f t="shared" si="50"/>
        <v>XAF</v>
      </c>
      <c r="L377" s="138" t="str">
        <f t="shared" si="51"/>
        <v>XAF</v>
      </c>
      <c r="M377" s="138"/>
      <c r="N377" s="138"/>
      <c r="O377" s="138" t="s">
        <v>243</v>
      </c>
      <c r="P377" s="138"/>
      <c r="Q377" s="138"/>
      <c r="R377" s="138"/>
      <c r="S377" s="249">
        <f t="shared" si="52"/>
        <v>41827</v>
      </c>
      <c r="T377" s="249" t="str">
        <f t="shared" si="53"/>
        <v/>
      </c>
      <c r="U377" s="249" t="str">
        <f t="shared" si="54"/>
        <v/>
      </c>
    </row>
    <row r="378" spans="1:21" s="129" customFormat="1">
      <c r="A378" s="233"/>
      <c r="B378" s="233"/>
      <c r="C378" s="233"/>
      <c r="D378" s="233"/>
      <c r="E378" s="233"/>
      <c r="F378" s="233"/>
      <c r="G378" s="233"/>
      <c r="H378" s="233"/>
      <c r="I378" s="233"/>
      <c r="J378" s="248" t="s">
        <v>5587</v>
      </c>
      <c r="K378" s="138" t="str">
        <f t="shared" si="50"/>
        <v>XAG</v>
      </c>
      <c r="L378" s="138" t="str">
        <f t="shared" si="51"/>
        <v>XAG</v>
      </c>
      <c r="M378" s="138"/>
      <c r="N378" s="138"/>
      <c r="O378" s="138" t="s">
        <v>243</v>
      </c>
      <c r="P378" s="138"/>
      <c r="Q378" s="138"/>
      <c r="R378" s="138"/>
      <c r="S378" s="249">
        <f t="shared" si="52"/>
        <v>41827</v>
      </c>
      <c r="T378" s="249" t="str">
        <f t="shared" si="53"/>
        <v/>
      </c>
      <c r="U378" s="249" t="str">
        <f t="shared" si="54"/>
        <v/>
      </c>
    </row>
    <row r="379" spans="1:21" s="129" customFormat="1">
      <c r="A379" s="233"/>
      <c r="B379" s="233"/>
      <c r="C379" s="233"/>
      <c r="D379" s="233"/>
      <c r="E379" s="233"/>
      <c r="F379" s="233"/>
      <c r="G379" s="233"/>
      <c r="H379" s="233"/>
      <c r="I379" s="233"/>
      <c r="J379" s="248" t="s">
        <v>5589</v>
      </c>
      <c r="K379" s="138" t="str">
        <f t="shared" si="50"/>
        <v>XAU</v>
      </c>
      <c r="L379" s="138" t="str">
        <f t="shared" si="51"/>
        <v>XAU</v>
      </c>
      <c r="M379" s="138"/>
      <c r="N379" s="138"/>
      <c r="O379" s="138" t="s">
        <v>243</v>
      </c>
      <c r="P379" s="138"/>
      <c r="Q379" s="138"/>
      <c r="R379" s="138"/>
      <c r="S379" s="249">
        <f t="shared" si="52"/>
        <v>41827</v>
      </c>
      <c r="T379" s="249" t="str">
        <f t="shared" si="53"/>
        <v/>
      </c>
      <c r="U379" s="249" t="str">
        <f t="shared" si="54"/>
        <v/>
      </c>
    </row>
    <row r="380" spans="1:21" s="129" customFormat="1">
      <c r="A380" s="233"/>
      <c r="B380" s="233"/>
      <c r="C380" s="233"/>
      <c r="D380" s="233"/>
      <c r="E380" s="233"/>
      <c r="F380" s="233"/>
      <c r="G380" s="233"/>
      <c r="H380" s="233"/>
      <c r="I380" s="233"/>
      <c r="J380" s="248" t="s">
        <v>5590</v>
      </c>
      <c r="K380" s="138" t="str">
        <f t="shared" si="50"/>
        <v>XBA</v>
      </c>
      <c r="L380" s="138" t="str">
        <f t="shared" si="51"/>
        <v>XBA</v>
      </c>
      <c r="M380" s="138"/>
      <c r="N380" s="138"/>
      <c r="O380" s="138" t="s">
        <v>243</v>
      </c>
      <c r="P380" s="138"/>
      <c r="Q380" s="138"/>
      <c r="R380" s="138"/>
      <c r="S380" s="249">
        <f t="shared" si="52"/>
        <v>41827</v>
      </c>
      <c r="T380" s="249" t="str">
        <f t="shared" si="53"/>
        <v/>
      </c>
      <c r="U380" s="249" t="str">
        <f t="shared" si="54"/>
        <v/>
      </c>
    </row>
    <row r="381" spans="1:21" s="129" customFormat="1">
      <c r="A381" s="233"/>
      <c r="B381" s="233"/>
      <c r="C381" s="233"/>
      <c r="D381" s="233"/>
      <c r="E381" s="233"/>
      <c r="F381" s="233"/>
      <c r="G381" s="233"/>
      <c r="H381" s="233"/>
      <c r="I381" s="233"/>
      <c r="J381" s="248" t="s">
        <v>5592</v>
      </c>
      <c r="K381" s="138" t="str">
        <f t="shared" si="50"/>
        <v>XBB</v>
      </c>
      <c r="L381" s="138" t="str">
        <f t="shared" si="51"/>
        <v>XBB</v>
      </c>
      <c r="M381" s="138"/>
      <c r="N381" s="138"/>
      <c r="O381" s="138" t="s">
        <v>243</v>
      </c>
      <c r="P381" s="138"/>
      <c r="Q381" s="138"/>
      <c r="R381" s="138"/>
      <c r="S381" s="249">
        <f t="shared" si="52"/>
        <v>41827</v>
      </c>
      <c r="T381" s="249" t="str">
        <f t="shared" si="53"/>
        <v/>
      </c>
      <c r="U381" s="249" t="str">
        <f t="shared" si="54"/>
        <v/>
      </c>
    </row>
    <row r="382" spans="1:21" s="129" customFormat="1">
      <c r="A382" s="233"/>
      <c r="B382" s="233"/>
      <c r="C382" s="233"/>
      <c r="D382" s="233"/>
      <c r="E382" s="233"/>
      <c r="F382" s="233"/>
      <c r="G382" s="233"/>
      <c r="H382" s="233"/>
      <c r="I382" s="233"/>
      <c r="J382" s="248" t="s">
        <v>5593</v>
      </c>
      <c r="K382" s="138" t="str">
        <f t="shared" si="50"/>
        <v>XBC</v>
      </c>
      <c r="L382" s="138" t="str">
        <f t="shared" si="51"/>
        <v>XBC</v>
      </c>
      <c r="M382" s="138"/>
      <c r="N382" s="138"/>
      <c r="O382" s="138" t="s">
        <v>243</v>
      </c>
      <c r="P382" s="138"/>
      <c r="Q382" s="138"/>
      <c r="R382" s="138"/>
      <c r="S382" s="249">
        <f t="shared" si="52"/>
        <v>41827</v>
      </c>
      <c r="T382" s="249" t="str">
        <f t="shared" si="53"/>
        <v/>
      </c>
      <c r="U382" s="249" t="str">
        <f t="shared" si="54"/>
        <v/>
      </c>
    </row>
    <row r="383" spans="1:21" s="129" customFormat="1">
      <c r="A383" s="233"/>
      <c r="B383" s="233"/>
      <c r="C383" s="233"/>
      <c r="D383" s="233"/>
      <c r="E383" s="233"/>
      <c r="F383" s="233"/>
      <c r="G383" s="233"/>
      <c r="H383" s="233"/>
      <c r="I383" s="233"/>
      <c r="J383" s="248" t="s">
        <v>5594</v>
      </c>
      <c r="K383" s="138" t="str">
        <f t="shared" si="50"/>
        <v>XBD</v>
      </c>
      <c r="L383" s="138" t="str">
        <f t="shared" si="51"/>
        <v>XBD</v>
      </c>
      <c r="M383" s="138"/>
      <c r="N383" s="138"/>
      <c r="O383" s="138" t="s">
        <v>243</v>
      </c>
      <c r="P383" s="138"/>
      <c r="Q383" s="138"/>
      <c r="R383" s="138"/>
      <c r="S383" s="249">
        <f t="shared" si="52"/>
        <v>41827</v>
      </c>
      <c r="T383" s="249" t="str">
        <f t="shared" si="53"/>
        <v/>
      </c>
      <c r="U383" s="249" t="str">
        <f t="shared" si="54"/>
        <v/>
      </c>
    </row>
    <row r="384" spans="1:21" s="129" customFormat="1">
      <c r="A384" s="233"/>
      <c r="B384" s="233"/>
      <c r="C384" s="233"/>
      <c r="D384" s="233"/>
      <c r="E384" s="233"/>
      <c r="F384" s="233"/>
      <c r="G384" s="233"/>
      <c r="H384" s="233"/>
      <c r="I384" s="233"/>
      <c r="J384" s="248" t="s">
        <v>5596</v>
      </c>
      <c r="K384" s="138" t="str">
        <f t="shared" si="50"/>
        <v>XCD</v>
      </c>
      <c r="L384" s="138" t="str">
        <f t="shared" si="51"/>
        <v>XCD</v>
      </c>
      <c r="M384" s="138"/>
      <c r="N384" s="138"/>
      <c r="O384" s="138" t="s">
        <v>243</v>
      </c>
      <c r="P384" s="138"/>
      <c r="Q384" s="138"/>
      <c r="R384" s="138"/>
      <c r="S384" s="249">
        <f t="shared" si="52"/>
        <v>41827</v>
      </c>
      <c r="T384" s="249" t="str">
        <f t="shared" si="53"/>
        <v/>
      </c>
      <c r="U384" s="249" t="str">
        <f t="shared" si="54"/>
        <v/>
      </c>
    </row>
    <row r="385" spans="1:21" s="129" customFormat="1">
      <c r="A385" s="233"/>
      <c r="B385" s="233"/>
      <c r="C385" s="233"/>
      <c r="D385" s="233"/>
      <c r="E385" s="233"/>
      <c r="F385" s="233"/>
      <c r="G385" s="233"/>
      <c r="H385" s="233"/>
      <c r="I385" s="233"/>
      <c r="J385" s="248" t="s">
        <v>5597</v>
      </c>
      <c r="K385" s="138" t="str">
        <f t="shared" si="50"/>
        <v>XDR</v>
      </c>
      <c r="L385" s="138" t="str">
        <f t="shared" si="51"/>
        <v>XDR</v>
      </c>
      <c r="M385" s="138"/>
      <c r="N385" s="138"/>
      <c r="O385" s="138" t="s">
        <v>243</v>
      </c>
      <c r="P385" s="138"/>
      <c r="Q385" s="138"/>
      <c r="R385" s="138"/>
      <c r="S385" s="249">
        <f t="shared" si="52"/>
        <v>41827</v>
      </c>
      <c r="T385" s="249" t="str">
        <f t="shared" si="53"/>
        <v/>
      </c>
      <c r="U385" s="249" t="str">
        <f t="shared" si="54"/>
        <v/>
      </c>
    </row>
    <row r="386" spans="1:21" s="129" customFormat="1">
      <c r="A386" s="233"/>
      <c r="B386" s="233"/>
      <c r="C386" s="233"/>
      <c r="D386" s="233"/>
      <c r="E386" s="233"/>
      <c r="F386" s="233"/>
      <c r="G386" s="233"/>
      <c r="H386" s="233"/>
      <c r="I386" s="233"/>
      <c r="J386" s="248" t="s">
        <v>5598</v>
      </c>
      <c r="K386" s="138" t="str">
        <f t="shared" si="50"/>
        <v>XFU</v>
      </c>
      <c r="L386" s="138" t="str">
        <f t="shared" si="51"/>
        <v>XFU</v>
      </c>
      <c r="M386" s="138"/>
      <c r="N386" s="138"/>
      <c r="O386" s="138" t="s">
        <v>243</v>
      </c>
      <c r="P386" s="138"/>
      <c r="Q386" s="138"/>
      <c r="R386" s="138"/>
      <c r="S386" s="249">
        <f t="shared" si="52"/>
        <v>41827</v>
      </c>
      <c r="T386" s="249" t="str">
        <f t="shared" si="53"/>
        <v/>
      </c>
      <c r="U386" s="249" t="str">
        <f t="shared" si="54"/>
        <v/>
      </c>
    </row>
    <row r="387" spans="1:21" s="129" customFormat="1">
      <c r="A387" s="233"/>
      <c r="B387" s="233"/>
      <c r="C387" s="233"/>
      <c r="D387" s="233"/>
      <c r="E387" s="233"/>
      <c r="F387" s="233"/>
      <c r="G387" s="233"/>
      <c r="H387" s="233"/>
      <c r="I387" s="233"/>
      <c r="J387" s="248" t="s">
        <v>5599</v>
      </c>
      <c r="K387" s="138" t="str">
        <f t="shared" si="50"/>
        <v>XOF</v>
      </c>
      <c r="L387" s="138" t="str">
        <f t="shared" si="51"/>
        <v>XOF</v>
      </c>
      <c r="M387" s="138"/>
      <c r="N387" s="138"/>
      <c r="O387" s="138" t="s">
        <v>243</v>
      </c>
      <c r="P387" s="138"/>
      <c r="Q387" s="138"/>
      <c r="R387" s="138"/>
      <c r="S387" s="249">
        <f t="shared" si="52"/>
        <v>41827</v>
      </c>
      <c r="T387" s="249" t="str">
        <f t="shared" si="53"/>
        <v/>
      </c>
      <c r="U387" s="249" t="str">
        <f t="shared" si="54"/>
        <v/>
      </c>
    </row>
    <row r="388" spans="1:21" s="129" customFormat="1">
      <c r="A388" s="233"/>
      <c r="B388" s="233"/>
      <c r="C388" s="233"/>
      <c r="D388" s="233"/>
      <c r="E388" s="233"/>
      <c r="F388" s="233"/>
      <c r="G388" s="233"/>
      <c r="H388" s="233"/>
      <c r="I388" s="233"/>
      <c r="J388" s="248" t="s">
        <v>5600</v>
      </c>
      <c r="K388" s="138" t="str">
        <f t="shared" si="50"/>
        <v>XPD</v>
      </c>
      <c r="L388" s="138" t="str">
        <f t="shared" si="51"/>
        <v>XPD</v>
      </c>
      <c r="M388" s="138"/>
      <c r="N388" s="138"/>
      <c r="O388" s="138" t="s">
        <v>243</v>
      </c>
      <c r="P388" s="138"/>
      <c r="Q388" s="138"/>
      <c r="R388" s="138"/>
      <c r="S388" s="249">
        <f t="shared" si="52"/>
        <v>41827</v>
      </c>
      <c r="T388" s="249" t="str">
        <f t="shared" si="53"/>
        <v/>
      </c>
      <c r="U388" s="249" t="str">
        <f t="shared" si="54"/>
        <v/>
      </c>
    </row>
    <row r="389" spans="1:21" s="129" customFormat="1">
      <c r="A389" s="233"/>
      <c r="B389" s="233"/>
      <c r="C389" s="233"/>
      <c r="D389" s="233"/>
      <c r="E389" s="233"/>
      <c r="F389" s="233"/>
      <c r="G389" s="233"/>
      <c r="H389" s="233"/>
      <c r="I389" s="233"/>
      <c r="J389" s="248" t="s">
        <v>5601</v>
      </c>
      <c r="K389" s="138" t="str">
        <f t="shared" si="50"/>
        <v>XPF</v>
      </c>
      <c r="L389" s="138" t="str">
        <f t="shared" si="51"/>
        <v>XPF</v>
      </c>
      <c r="M389" s="138"/>
      <c r="N389" s="138"/>
      <c r="O389" s="138" t="s">
        <v>243</v>
      </c>
      <c r="P389" s="138"/>
      <c r="Q389" s="138"/>
      <c r="R389" s="138"/>
      <c r="S389" s="249">
        <f t="shared" si="52"/>
        <v>41827</v>
      </c>
      <c r="T389" s="249" t="str">
        <f t="shared" si="53"/>
        <v/>
      </c>
      <c r="U389" s="249" t="str">
        <f t="shared" si="54"/>
        <v/>
      </c>
    </row>
    <row r="390" spans="1:21" s="129" customFormat="1">
      <c r="A390" s="233"/>
      <c r="B390" s="233"/>
      <c r="C390" s="233"/>
      <c r="D390" s="233"/>
      <c r="E390" s="233"/>
      <c r="F390" s="233"/>
      <c r="G390" s="233"/>
      <c r="H390" s="233"/>
      <c r="I390" s="233"/>
      <c r="J390" s="248" t="s">
        <v>5602</v>
      </c>
      <c r="K390" s="138" t="str">
        <f t="shared" si="50"/>
        <v>XPT</v>
      </c>
      <c r="L390" s="138" t="str">
        <f t="shared" si="51"/>
        <v>XPT</v>
      </c>
      <c r="M390" s="138"/>
      <c r="N390" s="138"/>
      <c r="O390" s="138" t="s">
        <v>243</v>
      </c>
      <c r="P390" s="138"/>
      <c r="Q390" s="138"/>
      <c r="R390" s="138"/>
      <c r="S390" s="249">
        <f t="shared" si="52"/>
        <v>41827</v>
      </c>
      <c r="T390" s="249" t="str">
        <f t="shared" si="53"/>
        <v/>
      </c>
      <c r="U390" s="249" t="str">
        <f t="shared" si="54"/>
        <v/>
      </c>
    </row>
    <row r="391" spans="1:21" s="129" customFormat="1">
      <c r="A391" s="233"/>
      <c r="B391" s="233"/>
      <c r="C391" s="233"/>
      <c r="D391" s="233"/>
      <c r="E391" s="233"/>
      <c r="F391" s="233"/>
      <c r="G391" s="233"/>
      <c r="H391" s="233"/>
      <c r="I391" s="233"/>
      <c r="J391" s="248" t="s">
        <v>5611</v>
      </c>
      <c r="K391" s="138" t="str">
        <f t="shared" si="50"/>
        <v>XSU</v>
      </c>
      <c r="L391" s="138" t="str">
        <f t="shared" si="51"/>
        <v>XSU</v>
      </c>
      <c r="M391" s="138"/>
      <c r="N391" s="138"/>
      <c r="O391" s="138" t="s">
        <v>243</v>
      </c>
      <c r="P391" s="138"/>
      <c r="Q391" s="138"/>
      <c r="R391" s="138"/>
      <c r="S391" s="249">
        <f t="shared" si="52"/>
        <v>42277</v>
      </c>
      <c r="T391" s="249" t="str">
        <f t="shared" si="53"/>
        <v/>
      </c>
      <c r="U391" s="249" t="str">
        <f t="shared" si="54"/>
        <v/>
      </c>
    </row>
    <row r="392" spans="1:21" s="129" customFormat="1">
      <c r="A392" s="233"/>
      <c r="B392" s="233"/>
      <c r="C392" s="233"/>
      <c r="D392" s="233"/>
      <c r="E392" s="233"/>
      <c r="F392" s="233"/>
      <c r="G392" s="233"/>
      <c r="H392" s="233"/>
      <c r="I392" s="233"/>
      <c r="J392" s="248" t="s">
        <v>5603</v>
      </c>
      <c r="K392" s="138" t="str">
        <f t="shared" si="50"/>
        <v>XTS</v>
      </c>
      <c r="L392" s="138" t="str">
        <f t="shared" si="51"/>
        <v>XTS</v>
      </c>
      <c r="M392" s="138"/>
      <c r="N392" s="138"/>
      <c r="O392" s="138" t="s">
        <v>243</v>
      </c>
      <c r="P392" s="138"/>
      <c r="Q392" s="138"/>
      <c r="R392" s="138"/>
      <c r="S392" s="249">
        <f t="shared" si="52"/>
        <v>41827</v>
      </c>
      <c r="T392" s="249" t="str">
        <f t="shared" si="53"/>
        <v/>
      </c>
      <c r="U392" s="249" t="str">
        <f t="shared" si="54"/>
        <v/>
      </c>
    </row>
    <row r="393" spans="1:21" s="129" customFormat="1">
      <c r="A393" s="233"/>
      <c r="B393" s="233"/>
      <c r="C393" s="233"/>
      <c r="D393" s="233"/>
      <c r="E393" s="233"/>
      <c r="F393" s="233"/>
      <c r="G393" s="233"/>
      <c r="H393" s="233"/>
      <c r="I393" s="233"/>
      <c r="J393" s="248" t="s">
        <v>5612</v>
      </c>
      <c r="K393" s="138" t="str">
        <f t="shared" si="50"/>
        <v>XUA</v>
      </c>
      <c r="L393" s="138" t="str">
        <f t="shared" si="51"/>
        <v>XUA</v>
      </c>
      <c r="M393" s="138"/>
      <c r="N393" s="138"/>
      <c r="O393" s="138" t="s">
        <v>243</v>
      </c>
      <c r="P393" s="138"/>
      <c r="Q393" s="138"/>
      <c r="R393" s="138"/>
      <c r="S393" s="249">
        <f t="shared" si="52"/>
        <v>42277</v>
      </c>
      <c r="T393" s="249" t="str">
        <f t="shared" si="53"/>
        <v/>
      </c>
      <c r="U393" s="249" t="str">
        <f t="shared" si="54"/>
        <v/>
      </c>
    </row>
    <row r="394" spans="1:21" s="129" customFormat="1">
      <c r="J394" s="248" t="s">
        <v>5605</v>
      </c>
      <c r="K394" s="138" t="str">
        <f t="shared" si="50"/>
        <v>YER</v>
      </c>
      <c r="L394" s="138" t="str">
        <f t="shared" si="51"/>
        <v>YER</v>
      </c>
      <c r="M394" s="138"/>
      <c r="N394" s="138"/>
      <c r="O394" s="138" t="s">
        <v>243</v>
      </c>
      <c r="P394" s="138"/>
      <c r="Q394" s="138"/>
      <c r="R394" s="138"/>
      <c r="S394" s="249">
        <f t="shared" si="52"/>
        <v>41827</v>
      </c>
      <c r="T394" s="249" t="str">
        <f t="shared" si="53"/>
        <v/>
      </c>
      <c r="U394" s="249" t="str">
        <f t="shared" si="54"/>
        <v/>
      </c>
    </row>
    <row r="395" spans="1:21" s="129" customFormat="1">
      <c r="J395" s="248" t="s">
        <v>5606</v>
      </c>
      <c r="K395" s="138" t="str">
        <f t="shared" si="50"/>
        <v>ZAR</v>
      </c>
      <c r="L395" s="138" t="str">
        <f t="shared" si="51"/>
        <v>ZAR</v>
      </c>
      <c r="M395" s="138"/>
      <c r="N395" s="138"/>
      <c r="O395" s="138" t="s">
        <v>243</v>
      </c>
      <c r="P395" s="138"/>
      <c r="Q395" s="138"/>
      <c r="R395" s="138"/>
      <c r="S395" s="249">
        <f t="shared" si="52"/>
        <v>41827</v>
      </c>
      <c r="T395" s="249" t="str">
        <f t="shared" si="53"/>
        <v/>
      </c>
      <c r="U395" s="249" t="str">
        <f t="shared" si="54"/>
        <v/>
      </c>
    </row>
    <row r="396" spans="1:21" s="129" customFormat="1">
      <c r="J396" s="248" t="s">
        <v>5607</v>
      </c>
      <c r="K396" s="138" t="str">
        <f t="shared" si="50"/>
        <v>ZMK</v>
      </c>
      <c r="L396" s="138" t="str">
        <f t="shared" si="51"/>
        <v>ZMK</v>
      </c>
      <c r="M396" s="138"/>
      <c r="N396" s="138"/>
      <c r="O396" s="138" t="s">
        <v>243</v>
      </c>
      <c r="P396" s="138"/>
      <c r="Q396" s="138"/>
      <c r="R396" s="138"/>
      <c r="S396" s="249">
        <f t="shared" si="52"/>
        <v>41827</v>
      </c>
      <c r="T396" s="249" t="str">
        <f t="shared" si="53"/>
        <v/>
      </c>
      <c r="U396" s="249" t="str">
        <f t="shared" si="54"/>
        <v/>
      </c>
    </row>
    <row r="397" spans="1:21" s="129" customFormat="1">
      <c r="J397" s="248" t="s">
        <v>5613</v>
      </c>
      <c r="K397" s="138" t="str">
        <f t="shared" si="50"/>
        <v>ZMW</v>
      </c>
      <c r="L397" s="138" t="str">
        <f t="shared" si="51"/>
        <v>ZMW</v>
      </c>
      <c r="M397" s="138"/>
      <c r="N397" s="138"/>
      <c r="O397" s="138" t="s">
        <v>243</v>
      </c>
      <c r="P397" s="138"/>
      <c r="Q397" s="138"/>
      <c r="R397" s="138"/>
      <c r="S397" s="249">
        <f t="shared" si="52"/>
        <v>42277</v>
      </c>
      <c r="T397" s="249" t="str">
        <f t="shared" si="53"/>
        <v/>
      </c>
      <c r="U397" s="249" t="str">
        <f t="shared" si="54"/>
        <v/>
      </c>
    </row>
    <row r="398" spans="1:21" s="129" customFormat="1">
      <c r="J398" s="248" t="s">
        <v>5608</v>
      </c>
      <c r="K398" s="138" t="str">
        <f t="shared" si="50"/>
        <v>ZWL</v>
      </c>
      <c r="L398" s="138" t="str">
        <f t="shared" si="51"/>
        <v>ZWL</v>
      </c>
      <c r="M398" s="138"/>
      <c r="N398" s="138"/>
      <c r="O398" s="138" t="s">
        <v>243</v>
      </c>
      <c r="P398" s="138"/>
      <c r="Q398" s="138"/>
      <c r="R398" s="138"/>
      <c r="S398" s="249">
        <f t="shared" si="52"/>
        <v>41827</v>
      </c>
      <c r="T398" s="249" t="str">
        <f t="shared" si="53"/>
        <v/>
      </c>
      <c r="U398" s="249" t="str">
        <f t="shared" si="54"/>
        <v/>
      </c>
    </row>
    <row r="399" spans="1:21" s="129" customFormat="1">
      <c r="J399" s="248" t="s">
        <v>5614</v>
      </c>
      <c r="K399" s="138" t="str">
        <f t="shared" si="50"/>
        <v>x5</v>
      </c>
      <c r="L399" s="138" t="str">
        <f t="shared" si="51"/>
        <v>Temporary identifier for currency 1</v>
      </c>
      <c r="M399" s="133"/>
      <c r="N399" s="133"/>
      <c r="O399" s="138" t="s">
        <v>243</v>
      </c>
      <c r="P399" s="133"/>
      <c r="Q399" s="133"/>
      <c r="R399" s="133"/>
      <c r="S399" s="249">
        <f t="shared" si="52"/>
        <v>43661</v>
      </c>
      <c r="T399" s="249" t="str">
        <f t="shared" si="53"/>
        <v/>
      </c>
      <c r="U399" s="249" t="str">
        <f t="shared" si="54"/>
        <v/>
      </c>
    </row>
    <row r="400" spans="1:21" s="129" customFormat="1">
      <c r="J400" s="248" t="s">
        <v>5615</v>
      </c>
      <c r="K400" s="138" t="str">
        <f t="shared" si="50"/>
        <v>x6</v>
      </c>
      <c r="L400" s="138" t="str">
        <f t="shared" si="51"/>
        <v>Temporary identifier for currency 2</v>
      </c>
      <c r="M400" s="133"/>
      <c r="N400" s="133"/>
      <c r="O400" s="138" t="s">
        <v>243</v>
      </c>
      <c r="P400" s="133"/>
      <c r="Q400" s="133"/>
      <c r="R400" s="133"/>
      <c r="S400" s="249">
        <f t="shared" si="52"/>
        <v>43661</v>
      </c>
      <c r="T400" s="249" t="str">
        <f t="shared" si="53"/>
        <v/>
      </c>
      <c r="U400" s="249" t="str">
        <f t="shared" si="54"/>
        <v/>
      </c>
    </row>
    <row r="401" spans="1:21" s="129" customFormat="1">
      <c r="J401" s="248" t="s">
        <v>5617</v>
      </c>
      <c r="K401" s="138" t="str">
        <f t="shared" si="50"/>
        <v>x7</v>
      </c>
      <c r="L401" s="138" t="str">
        <f t="shared" si="51"/>
        <v>Temporary identifier for currency 3</v>
      </c>
      <c r="M401" s="133"/>
      <c r="N401" s="133"/>
      <c r="O401" s="138" t="s">
        <v>243</v>
      </c>
      <c r="P401" s="133"/>
      <c r="Q401" s="133"/>
      <c r="R401" s="133"/>
      <c r="S401" s="249">
        <f t="shared" si="52"/>
        <v>43661</v>
      </c>
      <c r="T401" s="249" t="str">
        <f t="shared" si="53"/>
        <v/>
      </c>
      <c r="U401" s="249" t="str">
        <f t="shared" si="54"/>
        <v/>
      </c>
    </row>
    <row r="402" spans="1:21" s="129" customFormat="1">
      <c r="J402" s="246" t="s">
        <v>6118</v>
      </c>
      <c r="K402" s="138"/>
      <c r="L402" s="138"/>
      <c r="M402" s="133"/>
      <c r="N402" s="133"/>
      <c r="O402" s="138" t="s">
        <v>243</v>
      </c>
      <c r="P402" s="133"/>
      <c r="Q402" s="133" t="s">
        <v>1848</v>
      </c>
      <c r="R402" s="133" t="s">
        <v>6119</v>
      </c>
      <c r="S402" s="275">
        <v>44027</v>
      </c>
      <c r="T402" s="249"/>
      <c r="U402" s="249"/>
    </row>
    <row r="403" spans="1:21" s="129" customFormat="1">
      <c r="J403" s="247" t="s">
        <v>244</v>
      </c>
      <c r="K403" s="138" t="str">
        <f>VLOOKUP(J403,$A$2:$B$200,2,0)</f>
        <v>x0</v>
      </c>
      <c r="L403" s="138" t="str">
        <f>J403</f>
        <v>Total/NA</v>
      </c>
      <c r="M403" s="133"/>
      <c r="N403" s="133"/>
      <c r="O403" s="138" t="s">
        <v>243</v>
      </c>
      <c r="P403" s="133" t="s">
        <v>2404</v>
      </c>
      <c r="Q403" s="133"/>
      <c r="R403" s="133"/>
      <c r="S403" s="275">
        <f>VLOOKUP(J403,A:G,5,FALSE)</f>
        <v>41827</v>
      </c>
      <c r="T403" s="249" t="str">
        <f>IF(VLOOKUP(J403,A:G,6,FALSE)=0,"",VLOOKUP(J403,A:G,6,FALSE))</f>
        <v/>
      </c>
      <c r="U403" s="249" t="str">
        <f>IF(VLOOKUP(J403,A:G,7,FALSE)=0,"",VLOOKUP(J403,A:G,7,FALSE))</f>
        <v/>
      </c>
    </row>
    <row r="404" spans="1:21" s="129" customFormat="1">
      <c r="J404" s="248" t="s">
        <v>5609</v>
      </c>
      <c r="K404" s="138" t="str">
        <f>VLOOKUP(J404,$A$2:$B$200,2,0)</f>
        <v>x1</v>
      </c>
      <c r="L404" s="138" t="s">
        <v>6114</v>
      </c>
      <c r="M404" s="133"/>
      <c r="N404" s="133"/>
      <c r="O404" s="138" t="s">
        <v>243</v>
      </c>
      <c r="P404" s="133"/>
      <c r="Q404" s="133"/>
      <c r="R404" s="133"/>
      <c r="S404" s="275">
        <f>VLOOKUP(J404,A:G,5,FALSE)</f>
        <v>41827</v>
      </c>
      <c r="T404" s="249" t="str">
        <f>IF(VLOOKUP(J404,A:G,6,FALSE)=0,"",VLOOKUP(J404,A:G,6,FALSE))</f>
        <v/>
      </c>
      <c r="U404" s="249" t="str">
        <f>IF(VLOOKUP(J404,A:G,7,FALSE)=0,"",VLOOKUP(J404,A:G,7,FALSE))</f>
        <v/>
      </c>
    </row>
    <row r="405" spans="1:21" s="129" customFormat="1">
      <c r="J405" s="248" t="s">
        <v>5610</v>
      </c>
      <c r="K405" s="138" t="str">
        <f>VLOOKUP(J405,$A$2:$B$200,2,0)</f>
        <v>x2</v>
      </c>
      <c r="L405" s="138" t="s">
        <v>6115</v>
      </c>
      <c r="M405" s="133"/>
      <c r="N405" s="133"/>
      <c r="O405" s="138" t="s">
        <v>243</v>
      </c>
      <c r="P405" s="133"/>
      <c r="Q405" s="133"/>
      <c r="R405" s="133"/>
      <c r="S405" s="275">
        <f>VLOOKUP(J405,A:G,5,FALSE)</f>
        <v>41827</v>
      </c>
      <c r="T405" s="249" t="str">
        <f>IF(VLOOKUP(J405,A:G,6,FALSE)=0,"",VLOOKUP(J405,A:G,6,FALSE))</f>
        <v/>
      </c>
      <c r="U405" s="249" t="str">
        <f>IF(VLOOKUP(J405,A:G,7,FALSE)=0,"",VLOOKUP(J405,A:G,7,FALSE))</f>
        <v/>
      </c>
    </row>
    <row r="406" spans="1:21" s="129" customFormat="1">
      <c r="J406" s="248" t="s">
        <v>5619</v>
      </c>
      <c r="K406" s="138" t="str">
        <f>VLOOKUP(J406,$A$2:$B$200,2,0)</f>
        <v>x8</v>
      </c>
      <c r="L406" s="138" t="s">
        <v>6120</v>
      </c>
      <c r="M406" s="133"/>
      <c r="N406" s="133"/>
      <c r="O406" s="138" t="s">
        <v>243</v>
      </c>
      <c r="P406" s="133"/>
      <c r="Q406" s="133"/>
      <c r="R406" s="133"/>
      <c r="S406" s="275">
        <f>VLOOKUP(J406,A:G,5,FALSE)</f>
        <v>44027</v>
      </c>
      <c r="T406" s="249" t="str">
        <f>IF(VLOOKUP(J406,A:G,6,FALSE)=0,"",VLOOKUP(J406,A:G,6,FALSE))</f>
        <v/>
      </c>
      <c r="U406" s="249" t="str">
        <f>IF(VLOOKUP(J406,A:G,7,FALSE)=0,"",VLOOKUP(J406,A:G,7,FALSE))</f>
        <v/>
      </c>
    </row>
    <row r="407" spans="1:21" s="129" customFormat="1">
      <c r="A407" s="233"/>
      <c r="B407" s="233"/>
      <c r="C407" s="233"/>
      <c r="D407" s="233"/>
      <c r="E407" s="233"/>
      <c r="F407" s="233"/>
      <c r="G407" s="233"/>
      <c r="H407" s="233"/>
      <c r="I407" s="233"/>
      <c r="J407" s="246" t="s">
        <v>7516</v>
      </c>
      <c r="K407" s="138"/>
      <c r="L407" s="138"/>
      <c r="M407" s="138"/>
      <c r="N407" s="138"/>
      <c r="O407" s="138" t="s">
        <v>5378</v>
      </c>
      <c r="P407" s="138"/>
      <c r="Q407" s="138" t="s">
        <v>6116</v>
      </c>
      <c r="R407" s="138"/>
      <c r="S407" s="249">
        <v>42277</v>
      </c>
      <c r="T407" s="249"/>
      <c r="U407" s="275">
        <v>44757</v>
      </c>
    </row>
    <row r="408" spans="1:21" s="129" customFormat="1">
      <c r="A408" s="233"/>
      <c r="B408" s="233"/>
      <c r="C408" s="233"/>
      <c r="D408" s="233"/>
      <c r="E408" s="233"/>
      <c r="F408" s="233"/>
      <c r="G408" s="233"/>
      <c r="H408" s="233"/>
      <c r="I408" s="233"/>
      <c r="J408" s="247" t="s">
        <v>244</v>
      </c>
      <c r="K408" s="138" t="str">
        <f>VLOOKUP(J408,$A$2:$B$200,2,0)</f>
        <v>x0</v>
      </c>
      <c r="L408" s="138" t="str">
        <f>J408</f>
        <v>Total/NA</v>
      </c>
      <c r="M408" s="138"/>
      <c r="N408" s="138"/>
      <c r="O408" s="138" t="s">
        <v>243</v>
      </c>
      <c r="P408" s="138" t="s">
        <v>2404</v>
      </c>
      <c r="Q408" s="138"/>
      <c r="R408" s="138"/>
      <c r="S408" s="249">
        <f t="shared" ref="S408:S439" si="55">VLOOKUP(J408,A:G,5,FALSE)</f>
        <v>41827</v>
      </c>
      <c r="T408" s="249" t="str">
        <f t="shared" ref="T408:T439" si="56">IF(VLOOKUP(J408,A:G,6,FALSE)=0,"",VLOOKUP(J408,A:G,6,FALSE))</f>
        <v/>
      </c>
      <c r="U408" s="249" t="str">
        <f t="shared" ref="U408:U439" si="57">IF(VLOOKUP(J408,A:G,7,FALSE)=0,"",VLOOKUP(J408,A:G,7,FALSE))</f>
        <v/>
      </c>
    </row>
    <row r="409" spans="1:21" s="129" customFormat="1">
      <c r="A409" s="233"/>
      <c r="B409" s="233"/>
      <c r="C409" s="233"/>
      <c r="D409" s="233"/>
      <c r="E409" s="233"/>
      <c r="F409" s="233"/>
      <c r="G409" s="233"/>
      <c r="H409" s="233"/>
      <c r="I409" s="233"/>
      <c r="J409" s="248" t="s">
        <v>5423</v>
      </c>
      <c r="K409" s="138" t="str">
        <f t="shared" ref="K409:K466" si="58">VLOOKUP(J409,$A$2:$B$200,2,0)</f>
        <v>AED</v>
      </c>
      <c r="L409" s="138" t="str">
        <f t="shared" ref="L409:L466" si="59">J409</f>
        <v>AED</v>
      </c>
      <c r="M409" s="138"/>
      <c r="N409" s="138"/>
      <c r="O409" s="138" t="s">
        <v>243</v>
      </c>
      <c r="P409" s="138"/>
      <c r="Q409" s="138"/>
      <c r="R409" s="138"/>
      <c r="S409" s="249">
        <f t="shared" si="55"/>
        <v>41827</v>
      </c>
      <c r="T409" s="249" t="str">
        <f t="shared" si="56"/>
        <v/>
      </c>
      <c r="U409" s="249" t="str">
        <f t="shared" si="57"/>
        <v/>
      </c>
    </row>
    <row r="410" spans="1:21" s="129" customFormat="1">
      <c r="A410" s="233"/>
      <c r="B410" s="233"/>
      <c r="C410" s="233"/>
      <c r="D410" s="233"/>
      <c r="E410" s="233"/>
      <c r="F410" s="233"/>
      <c r="G410" s="233"/>
      <c r="H410" s="233"/>
      <c r="I410" s="233"/>
      <c r="J410" s="248" t="s">
        <v>5424</v>
      </c>
      <c r="K410" s="138" t="str">
        <f t="shared" si="58"/>
        <v>AFN</v>
      </c>
      <c r="L410" s="138" t="str">
        <f t="shared" si="59"/>
        <v>AFN</v>
      </c>
      <c r="M410" s="138"/>
      <c r="N410" s="138"/>
      <c r="O410" s="138" t="s">
        <v>243</v>
      </c>
      <c r="P410" s="138"/>
      <c r="Q410" s="138"/>
      <c r="R410" s="138"/>
      <c r="S410" s="249">
        <f t="shared" si="55"/>
        <v>41827</v>
      </c>
      <c r="T410" s="249" t="str">
        <f t="shared" si="56"/>
        <v/>
      </c>
      <c r="U410" s="249" t="str">
        <f t="shared" si="57"/>
        <v/>
      </c>
    </row>
    <row r="411" spans="1:21" s="129" customFormat="1">
      <c r="A411" s="233"/>
      <c r="B411" s="233"/>
      <c r="C411" s="233"/>
      <c r="D411" s="233"/>
      <c r="E411" s="233"/>
      <c r="F411" s="233"/>
      <c r="G411" s="233"/>
      <c r="H411" s="233"/>
      <c r="I411" s="233"/>
      <c r="J411" s="248" t="s">
        <v>5425</v>
      </c>
      <c r="K411" s="138" t="str">
        <f t="shared" si="58"/>
        <v>ALL</v>
      </c>
      <c r="L411" s="138" t="str">
        <f t="shared" si="59"/>
        <v>ALL</v>
      </c>
      <c r="M411" s="138"/>
      <c r="N411" s="138"/>
      <c r="O411" s="138" t="s">
        <v>243</v>
      </c>
      <c r="P411" s="138"/>
      <c r="Q411" s="138"/>
      <c r="R411" s="138"/>
      <c r="S411" s="249">
        <f t="shared" si="55"/>
        <v>41827</v>
      </c>
      <c r="T411" s="249" t="str">
        <f t="shared" si="56"/>
        <v/>
      </c>
      <c r="U411" s="249" t="str">
        <f t="shared" si="57"/>
        <v/>
      </c>
    </row>
    <row r="412" spans="1:21" s="129" customFormat="1">
      <c r="A412" s="233"/>
      <c r="B412" s="233"/>
      <c r="C412" s="233"/>
      <c r="D412" s="233"/>
      <c r="E412" s="233"/>
      <c r="F412" s="233"/>
      <c r="G412" s="233"/>
      <c r="H412" s="233"/>
      <c r="I412" s="233"/>
      <c r="J412" s="248" t="s">
        <v>5426</v>
      </c>
      <c r="K412" s="138" t="str">
        <f t="shared" si="58"/>
        <v>AMD</v>
      </c>
      <c r="L412" s="138" t="str">
        <f t="shared" si="59"/>
        <v>AMD</v>
      </c>
      <c r="M412" s="138"/>
      <c r="N412" s="138"/>
      <c r="O412" s="138" t="s">
        <v>243</v>
      </c>
      <c r="P412" s="138"/>
      <c r="Q412" s="138"/>
      <c r="R412" s="138"/>
      <c r="S412" s="249">
        <f t="shared" si="55"/>
        <v>41827</v>
      </c>
      <c r="T412" s="249" t="str">
        <f t="shared" si="56"/>
        <v/>
      </c>
      <c r="U412" s="249" t="str">
        <f t="shared" si="57"/>
        <v/>
      </c>
    </row>
    <row r="413" spans="1:21" s="129" customFormat="1">
      <c r="A413" s="233"/>
      <c r="B413" s="233"/>
      <c r="C413" s="233"/>
      <c r="D413" s="233"/>
      <c r="E413" s="233"/>
      <c r="F413" s="233"/>
      <c r="G413" s="233"/>
      <c r="H413" s="303"/>
      <c r="I413" s="233"/>
      <c r="J413" s="248" t="s">
        <v>5427</v>
      </c>
      <c r="K413" s="138" t="str">
        <f t="shared" si="58"/>
        <v>ANG</v>
      </c>
      <c r="L413" s="138" t="str">
        <f t="shared" si="59"/>
        <v>ANG</v>
      </c>
      <c r="M413" s="138"/>
      <c r="N413" s="138"/>
      <c r="O413" s="138" t="s">
        <v>243</v>
      </c>
      <c r="P413" s="138"/>
      <c r="Q413" s="138"/>
      <c r="R413" s="138"/>
      <c r="S413" s="249">
        <f t="shared" si="55"/>
        <v>41827</v>
      </c>
      <c r="T413" s="249" t="str">
        <f t="shared" si="56"/>
        <v/>
      </c>
      <c r="U413" s="249" t="str">
        <f t="shared" si="57"/>
        <v/>
      </c>
    </row>
    <row r="414" spans="1:21" s="129" customFormat="1">
      <c r="A414" s="233"/>
      <c r="B414" s="233"/>
      <c r="C414" s="233"/>
      <c r="D414" s="233"/>
      <c r="E414" s="233"/>
      <c r="F414" s="233"/>
      <c r="G414" s="233"/>
      <c r="I414" s="233"/>
      <c r="J414" s="248" t="s">
        <v>5428</v>
      </c>
      <c r="K414" s="138" t="str">
        <f t="shared" si="58"/>
        <v>AOA</v>
      </c>
      <c r="L414" s="138" t="str">
        <f t="shared" si="59"/>
        <v>AOA</v>
      </c>
      <c r="M414" s="138"/>
      <c r="N414" s="138"/>
      <c r="O414" s="138" t="s">
        <v>243</v>
      </c>
      <c r="P414" s="138"/>
      <c r="Q414" s="138"/>
      <c r="R414" s="138"/>
      <c r="S414" s="249">
        <f t="shared" si="55"/>
        <v>41827</v>
      </c>
      <c r="T414" s="249" t="str">
        <f t="shared" si="56"/>
        <v/>
      </c>
      <c r="U414" s="249" t="str">
        <f t="shared" si="57"/>
        <v/>
      </c>
    </row>
    <row r="415" spans="1:21" s="129" customFormat="1">
      <c r="A415" s="233"/>
      <c r="B415" s="233"/>
      <c r="C415" s="233"/>
      <c r="D415" s="233"/>
      <c r="E415" s="233"/>
      <c r="F415" s="233"/>
      <c r="G415" s="233"/>
      <c r="I415" s="233"/>
      <c r="J415" s="248" t="s">
        <v>5429</v>
      </c>
      <c r="K415" s="138" t="str">
        <f t="shared" si="58"/>
        <v>ARS</v>
      </c>
      <c r="L415" s="138" t="str">
        <f t="shared" si="59"/>
        <v>ARS</v>
      </c>
      <c r="M415" s="138"/>
      <c r="N415" s="138"/>
      <c r="O415" s="138" t="s">
        <v>243</v>
      </c>
      <c r="P415" s="138"/>
      <c r="Q415" s="138"/>
      <c r="R415" s="138"/>
      <c r="S415" s="249">
        <f t="shared" si="55"/>
        <v>41827</v>
      </c>
      <c r="T415" s="249" t="str">
        <f t="shared" si="56"/>
        <v/>
      </c>
      <c r="U415" s="249" t="str">
        <f t="shared" si="57"/>
        <v/>
      </c>
    </row>
    <row r="416" spans="1:21" s="129" customFormat="1">
      <c r="A416" s="233"/>
      <c r="B416" s="233"/>
      <c r="C416" s="233"/>
      <c r="D416" s="233"/>
      <c r="E416" s="233"/>
      <c r="F416" s="233"/>
      <c r="G416" s="233"/>
      <c r="I416" s="233"/>
      <c r="J416" s="248" t="s">
        <v>5431</v>
      </c>
      <c r="K416" s="138" t="str">
        <f t="shared" si="58"/>
        <v>AWG</v>
      </c>
      <c r="L416" s="138" t="str">
        <f t="shared" si="59"/>
        <v>AWG</v>
      </c>
      <c r="M416" s="138"/>
      <c r="N416" s="138"/>
      <c r="O416" s="138" t="s">
        <v>243</v>
      </c>
      <c r="P416" s="138"/>
      <c r="Q416" s="138"/>
      <c r="R416" s="138"/>
      <c r="S416" s="249">
        <f t="shared" si="55"/>
        <v>41827</v>
      </c>
      <c r="T416" s="249" t="str">
        <f t="shared" si="56"/>
        <v/>
      </c>
      <c r="U416" s="249" t="str">
        <f t="shared" si="57"/>
        <v/>
      </c>
    </row>
    <row r="417" spans="1:21" s="129" customFormat="1">
      <c r="A417" s="233"/>
      <c r="B417" s="233"/>
      <c r="C417" s="233"/>
      <c r="D417" s="233"/>
      <c r="E417" s="233"/>
      <c r="F417" s="233"/>
      <c r="G417" s="233"/>
      <c r="I417" s="233"/>
      <c r="J417" s="248" t="s">
        <v>5432</v>
      </c>
      <c r="K417" s="138" t="str">
        <f t="shared" si="58"/>
        <v>AZN</v>
      </c>
      <c r="L417" s="138" t="str">
        <f t="shared" si="59"/>
        <v>AZN</v>
      </c>
      <c r="M417" s="138"/>
      <c r="N417" s="138"/>
      <c r="O417" s="138" t="s">
        <v>243</v>
      </c>
      <c r="P417" s="138"/>
      <c r="Q417" s="138"/>
      <c r="R417" s="138"/>
      <c r="S417" s="249">
        <f t="shared" si="55"/>
        <v>41827</v>
      </c>
      <c r="T417" s="249" t="str">
        <f t="shared" si="56"/>
        <v/>
      </c>
      <c r="U417" s="249" t="str">
        <f t="shared" si="57"/>
        <v/>
      </c>
    </row>
    <row r="418" spans="1:21" s="129" customFormat="1">
      <c r="A418" s="233"/>
      <c r="B418" s="233"/>
      <c r="C418" s="233"/>
      <c r="D418" s="233"/>
      <c r="E418" s="233"/>
      <c r="F418" s="233"/>
      <c r="G418" s="233"/>
      <c r="I418" s="233"/>
      <c r="J418" s="248" t="s">
        <v>5433</v>
      </c>
      <c r="K418" s="138" t="str">
        <f t="shared" si="58"/>
        <v>BAM</v>
      </c>
      <c r="L418" s="138" t="str">
        <f t="shared" si="59"/>
        <v>BAM</v>
      </c>
      <c r="M418" s="138"/>
      <c r="N418" s="138"/>
      <c r="O418" s="138" t="s">
        <v>243</v>
      </c>
      <c r="P418" s="138"/>
      <c r="Q418" s="138"/>
      <c r="R418" s="138"/>
      <c r="S418" s="249">
        <f t="shared" si="55"/>
        <v>41827</v>
      </c>
      <c r="T418" s="249" t="str">
        <f t="shared" si="56"/>
        <v/>
      </c>
      <c r="U418" s="249" t="str">
        <f t="shared" si="57"/>
        <v/>
      </c>
    </row>
    <row r="419" spans="1:21" s="129" customFormat="1">
      <c r="A419" s="233"/>
      <c r="B419" s="233"/>
      <c r="C419" s="233"/>
      <c r="D419" s="233"/>
      <c r="E419" s="233"/>
      <c r="F419" s="233"/>
      <c r="G419" s="233"/>
      <c r="I419" s="233"/>
      <c r="J419" s="248" t="s">
        <v>5434</v>
      </c>
      <c r="K419" s="138" t="str">
        <f t="shared" si="58"/>
        <v>BBD</v>
      </c>
      <c r="L419" s="138" t="str">
        <f t="shared" si="59"/>
        <v>BBD</v>
      </c>
      <c r="M419" s="138"/>
      <c r="N419" s="138"/>
      <c r="O419" s="138" t="s">
        <v>243</v>
      </c>
      <c r="P419" s="138"/>
      <c r="Q419" s="138"/>
      <c r="R419" s="138"/>
      <c r="S419" s="249">
        <f t="shared" si="55"/>
        <v>41827</v>
      </c>
      <c r="T419" s="249" t="str">
        <f t="shared" si="56"/>
        <v/>
      </c>
      <c r="U419" s="249" t="str">
        <f t="shared" si="57"/>
        <v/>
      </c>
    </row>
    <row r="420" spans="1:21" s="129" customFormat="1">
      <c r="A420" s="233"/>
      <c r="B420" s="233"/>
      <c r="C420" s="233"/>
      <c r="D420" s="233"/>
      <c r="E420" s="233"/>
      <c r="F420" s="233"/>
      <c r="G420" s="233"/>
      <c r="I420" s="233"/>
      <c r="J420" s="248" t="s">
        <v>5435</v>
      </c>
      <c r="K420" s="138" t="str">
        <f t="shared" si="58"/>
        <v>BDT</v>
      </c>
      <c r="L420" s="138" t="str">
        <f t="shared" si="59"/>
        <v>BDT</v>
      </c>
      <c r="M420" s="138"/>
      <c r="N420" s="138"/>
      <c r="O420" s="138" t="s">
        <v>243</v>
      </c>
      <c r="P420" s="138"/>
      <c r="Q420" s="138"/>
      <c r="R420" s="138"/>
      <c r="S420" s="249">
        <f t="shared" si="55"/>
        <v>41827</v>
      </c>
      <c r="T420" s="249" t="str">
        <f t="shared" si="56"/>
        <v/>
      </c>
      <c r="U420" s="249" t="str">
        <f t="shared" si="57"/>
        <v/>
      </c>
    </row>
    <row r="421" spans="1:21" s="129" customFormat="1">
      <c r="A421" s="233"/>
      <c r="B421" s="233"/>
      <c r="C421" s="233"/>
      <c r="D421" s="233"/>
      <c r="E421" s="233"/>
      <c r="F421" s="233"/>
      <c r="G421" s="233"/>
      <c r="I421" s="233"/>
      <c r="J421" s="248" t="s">
        <v>5436</v>
      </c>
      <c r="K421" s="138" t="str">
        <f t="shared" si="58"/>
        <v>BGN</v>
      </c>
      <c r="L421" s="138" t="str">
        <f t="shared" si="59"/>
        <v>BGN</v>
      </c>
      <c r="M421" s="138"/>
      <c r="N421" s="138"/>
      <c r="O421" s="138" t="s">
        <v>243</v>
      </c>
      <c r="P421" s="138"/>
      <c r="Q421" s="138"/>
      <c r="R421" s="138"/>
      <c r="S421" s="249">
        <f t="shared" si="55"/>
        <v>41827</v>
      </c>
      <c r="T421" s="249" t="str">
        <f t="shared" si="56"/>
        <v/>
      </c>
      <c r="U421" s="249" t="str">
        <f t="shared" si="57"/>
        <v/>
      </c>
    </row>
    <row r="422" spans="1:21" s="129" customFormat="1">
      <c r="A422" s="233"/>
      <c r="B422" s="233"/>
      <c r="C422" s="233"/>
      <c r="D422" s="233"/>
      <c r="E422" s="233"/>
      <c r="F422" s="233"/>
      <c r="G422" s="233"/>
      <c r="I422" s="233"/>
      <c r="J422" s="248" t="s">
        <v>5437</v>
      </c>
      <c r="K422" s="138" t="str">
        <f t="shared" si="58"/>
        <v>BHD</v>
      </c>
      <c r="L422" s="138" t="str">
        <f t="shared" si="59"/>
        <v>BHD</v>
      </c>
      <c r="M422" s="138"/>
      <c r="N422" s="138"/>
      <c r="O422" s="138" t="s">
        <v>243</v>
      </c>
      <c r="P422" s="138"/>
      <c r="Q422" s="138"/>
      <c r="R422" s="138"/>
      <c r="S422" s="249">
        <f t="shared" si="55"/>
        <v>41827</v>
      </c>
      <c r="T422" s="249" t="str">
        <f t="shared" si="56"/>
        <v/>
      </c>
      <c r="U422" s="249" t="str">
        <f t="shared" si="57"/>
        <v/>
      </c>
    </row>
    <row r="423" spans="1:21" s="129" customFormat="1">
      <c r="A423" s="233"/>
      <c r="B423" s="233"/>
      <c r="C423" s="233"/>
      <c r="D423" s="233"/>
      <c r="E423" s="233"/>
      <c r="F423" s="233"/>
      <c r="G423" s="233"/>
      <c r="I423" s="233"/>
      <c r="J423" s="248" t="s">
        <v>5438</v>
      </c>
      <c r="K423" s="138" t="str">
        <f t="shared" si="58"/>
        <v>BIF</v>
      </c>
      <c r="L423" s="138" t="str">
        <f t="shared" si="59"/>
        <v>BIF</v>
      </c>
      <c r="M423" s="138"/>
      <c r="N423" s="138"/>
      <c r="O423" s="138" t="s">
        <v>243</v>
      </c>
      <c r="P423" s="138"/>
      <c r="Q423" s="138"/>
      <c r="R423" s="138"/>
      <c r="S423" s="249">
        <f t="shared" si="55"/>
        <v>41827</v>
      </c>
      <c r="T423" s="249" t="str">
        <f t="shared" si="56"/>
        <v/>
      </c>
      <c r="U423" s="249" t="str">
        <f t="shared" si="57"/>
        <v/>
      </c>
    </row>
    <row r="424" spans="1:21" s="129" customFormat="1">
      <c r="A424" s="233"/>
      <c r="B424" s="233"/>
      <c r="C424" s="233"/>
      <c r="D424" s="233"/>
      <c r="E424" s="233"/>
      <c r="F424" s="233"/>
      <c r="G424" s="233"/>
      <c r="I424" s="233"/>
      <c r="J424" s="248" t="s">
        <v>5439</v>
      </c>
      <c r="K424" s="138" t="str">
        <f t="shared" si="58"/>
        <v>BMD</v>
      </c>
      <c r="L424" s="138" t="str">
        <f t="shared" si="59"/>
        <v>BMD</v>
      </c>
      <c r="M424" s="138"/>
      <c r="N424" s="138"/>
      <c r="O424" s="138" t="s">
        <v>243</v>
      </c>
      <c r="P424" s="138"/>
      <c r="Q424" s="138"/>
      <c r="R424" s="138"/>
      <c r="S424" s="249">
        <f t="shared" si="55"/>
        <v>41827</v>
      </c>
      <c r="T424" s="249" t="str">
        <f t="shared" si="56"/>
        <v/>
      </c>
      <c r="U424" s="249" t="str">
        <f t="shared" si="57"/>
        <v/>
      </c>
    </row>
    <row r="425" spans="1:21" s="129" customFormat="1">
      <c r="A425" s="233"/>
      <c r="B425" s="233"/>
      <c r="C425" s="233"/>
      <c r="D425" s="233"/>
      <c r="E425" s="233"/>
      <c r="F425" s="233"/>
      <c r="G425" s="233"/>
      <c r="I425" s="233"/>
      <c r="J425" s="248" t="s">
        <v>5440</v>
      </c>
      <c r="K425" s="138" t="str">
        <f t="shared" si="58"/>
        <v>BND</v>
      </c>
      <c r="L425" s="138" t="str">
        <f t="shared" si="59"/>
        <v>BND</v>
      </c>
      <c r="M425" s="138"/>
      <c r="N425" s="138"/>
      <c r="O425" s="138" t="s">
        <v>243</v>
      </c>
      <c r="P425" s="138"/>
      <c r="Q425" s="138"/>
      <c r="R425" s="138"/>
      <c r="S425" s="249">
        <f t="shared" si="55"/>
        <v>41827</v>
      </c>
      <c r="T425" s="249" t="str">
        <f t="shared" si="56"/>
        <v/>
      </c>
      <c r="U425" s="249" t="str">
        <f t="shared" si="57"/>
        <v/>
      </c>
    </row>
    <row r="426" spans="1:21" s="129" customFormat="1">
      <c r="A426" s="233"/>
      <c r="B426" s="233"/>
      <c r="C426" s="233"/>
      <c r="D426" s="233"/>
      <c r="E426" s="233"/>
      <c r="F426" s="233"/>
      <c r="G426" s="233"/>
      <c r="I426" s="233"/>
      <c r="J426" s="248" t="s">
        <v>5441</v>
      </c>
      <c r="K426" s="138" t="str">
        <f t="shared" si="58"/>
        <v>BOB</v>
      </c>
      <c r="L426" s="138" t="str">
        <f t="shared" si="59"/>
        <v>BOB</v>
      </c>
      <c r="M426" s="138"/>
      <c r="N426" s="138"/>
      <c r="O426" s="138" t="s">
        <v>243</v>
      </c>
      <c r="P426" s="138"/>
      <c r="Q426" s="138"/>
      <c r="R426" s="138"/>
      <c r="S426" s="249">
        <f t="shared" si="55"/>
        <v>41827</v>
      </c>
      <c r="T426" s="249" t="str">
        <f t="shared" si="56"/>
        <v/>
      </c>
      <c r="U426" s="249" t="str">
        <f t="shared" si="57"/>
        <v/>
      </c>
    </row>
    <row r="427" spans="1:21" s="129" customFormat="1">
      <c r="A427" s="233"/>
      <c r="B427" s="233"/>
      <c r="C427" s="233"/>
      <c r="D427" s="233"/>
      <c r="E427" s="233"/>
      <c r="F427" s="233"/>
      <c r="G427" s="233"/>
      <c r="I427" s="233"/>
      <c r="J427" s="248" t="s">
        <v>5442</v>
      </c>
      <c r="K427" s="138" t="str">
        <f t="shared" si="58"/>
        <v>BOV</v>
      </c>
      <c r="L427" s="138" t="str">
        <f t="shared" si="59"/>
        <v>BOV</v>
      </c>
      <c r="M427" s="138"/>
      <c r="N427" s="138"/>
      <c r="O427" s="138" t="s">
        <v>243</v>
      </c>
      <c r="P427" s="138"/>
      <c r="Q427" s="138"/>
      <c r="R427" s="138"/>
      <c r="S427" s="249">
        <f t="shared" si="55"/>
        <v>41827</v>
      </c>
      <c r="T427" s="249" t="str">
        <f t="shared" si="56"/>
        <v/>
      </c>
      <c r="U427" s="249" t="str">
        <f t="shared" si="57"/>
        <v/>
      </c>
    </row>
    <row r="428" spans="1:21" s="129" customFormat="1">
      <c r="A428" s="233"/>
      <c r="B428" s="233"/>
      <c r="C428" s="233"/>
      <c r="D428" s="233"/>
      <c r="E428" s="233"/>
      <c r="F428" s="233"/>
      <c r="G428" s="233"/>
      <c r="H428" s="233"/>
      <c r="I428" s="233"/>
      <c r="J428" s="248" t="s">
        <v>5443</v>
      </c>
      <c r="K428" s="138" t="str">
        <f t="shared" si="58"/>
        <v>BRL</v>
      </c>
      <c r="L428" s="138" t="str">
        <f t="shared" si="59"/>
        <v>BRL</v>
      </c>
      <c r="M428" s="138"/>
      <c r="N428" s="138"/>
      <c r="O428" s="138" t="s">
        <v>243</v>
      </c>
      <c r="P428" s="138"/>
      <c r="Q428" s="138"/>
      <c r="R428" s="138"/>
      <c r="S428" s="249">
        <f t="shared" si="55"/>
        <v>41827</v>
      </c>
      <c r="T428" s="249" t="str">
        <f t="shared" si="56"/>
        <v/>
      </c>
      <c r="U428" s="249" t="str">
        <f t="shared" si="57"/>
        <v/>
      </c>
    </row>
    <row r="429" spans="1:21" s="129" customFormat="1">
      <c r="A429" s="233"/>
      <c r="B429" s="233"/>
      <c r="C429" s="233"/>
      <c r="D429" s="233"/>
      <c r="E429" s="233"/>
      <c r="F429" s="233"/>
      <c r="G429" s="233"/>
      <c r="H429" s="233"/>
      <c r="I429" s="233"/>
      <c r="J429" s="248" t="s">
        <v>5444</v>
      </c>
      <c r="K429" s="138" t="str">
        <f t="shared" si="58"/>
        <v>BSD</v>
      </c>
      <c r="L429" s="138" t="str">
        <f t="shared" si="59"/>
        <v>BSD</v>
      </c>
      <c r="M429" s="138"/>
      <c r="N429" s="138"/>
      <c r="O429" s="138" t="s">
        <v>243</v>
      </c>
      <c r="P429" s="138"/>
      <c r="Q429" s="138"/>
      <c r="R429" s="138"/>
      <c r="S429" s="249">
        <f t="shared" si="55"/>
        <v>41827</v>
      </c>
      <c r="T429" s="249" t="str">
        <f t="shared" si="56"/>
        <v/>
      </c>
      <c r="U429" s="249" t="str">
        <f t="shared" si="57"/>
        <v/>
      </c>
    </row>
    <row r="430" spans="1:21" s="129" customFormat="1">
      <c r="A430" s="233"/>
      <c r="B430" s="233"/>
      <c r="C430" s="233"/>
      <c r="D430" s="233"/>
      <c r="E430" s="233"/>
      <c r="F430" s="233"/>
      <c r="G430" s="233"/>
      <c r="H430" s="233"/>
      <c r="I430" s="233"/>
      <c r="J430" s="248" t="s">
        <v>5445</v>
      </c>
      <c r="K430" s="138" t="str">
        <f t="shared" si="58"/>
        <v>BTN</v>
      </c>
      <c r="L430" s="138" t="str">
        <f t="shared" si="59"/>
        <v>BTN</v>
      </c>
      <c r="M430" s="138"/>
      <c r="N430" s="138"/>
      <c r="O430" s="138" t="s">
        <v>243</v>
      </c>
      <c r="P430" s="138"/>
      <c r="Q430" s="138"/>
      <c r="R430" s="138"/>
      <c r="S430" s="249">
        <f t="shared" si="55"/>
        <v>41827</v>
      </c>
      <c r="T430" s="249" t="str">
        <f t="shared" si="56"/>
        <v/>
      </c>
      <c r="U430" s="249" t="str">
        <f t="shared" si="57"/>
        <v/>
      </c>
    </row>
    <row r="431" spans="1:21" s="129" customFormat="1">
      <c r="A431" s="233"/>
      <c r="B431" s="233"/>
      <c r="C431" s="233"/>
      <c r="D431" s="233"/>
      <c r="E431" s="233"/>
      <c r="F431" s="233"/>
      <c r="G431" s="233"/>
      <c r="H431" s="233"/>
      <c r="I431" s="233"/>
      <c r="J431" s="248" t="s">
        <v>5446</v>
      </c>
      <c r="K431" s="138" t="str">
        <f t="shared" si="58"/>
        <v>BWP</v>
      </c>
      <c r="L431" s="138" t="str">
        <f t="shared" si="59"/>
        <v>BWP</v>
      </c>
      <c r="M431" s="138"/>
      <c r="N431" s="138"/>
      <c r="O431" s="138" t="s">
        <v>243</v>
      </c>
      <c r="P431" s="138"/>
      <c r="Q431" s="138"/>
      <c r="R431" s="138"/>
      <c r="S431" s="249">
        <f t="shared" si="55"/>
        <v>41827</v>
      </c>
      <c r="T431" s="249" t="str">
        <f t="shared" si="56"/>
        <v/>
      </c>
      <c r="U431" s="249" t="str">
        <f t="shared" si="57"/>
        <v/>
      </c>
    </row>
    <row r="432" spans="1:21" s="129" customFormat="1">
      <c r="A432" s="233"/>
      <c r="B432" s="233"/>
      <c r="C432" s="233"/>
      <c r="D432" s="233"/>
      <c r="E432" s="233"/>
      <c r="F432" s="233"/>
      <c r="G432" s="233"/>
      <c r="I432" s="233"/>
      <c r="J432" s="248" t="s">
        <v>5449</v>
      </c>
      <c r="K432" s="138" t="str">
        <f t="shared" si="58"/>
        <v>BYN</v>
      </c>
      <c r="L432" s="138" t="str">
        <f t="shared" si="59"/>
        <v>BYN</v>
      </c>
      <c r="M432" s="138"/>
      <c r="N432" s="138"/>
      <c r="O432" s="138" t="s">
        <v>243</v>
      </c>
      <c r="P432" s="138"/>
      <c r="Q432" s="138"/>
      <c r="R432" s="138"/>
      <c r="S432" s="249">
        <f t="shared" si="55"/>
        <v>42566</v>
      </c>
      <c r="T432" s="249" t="str">
        <f t="shared" si="56"/>
        <v/>
      </c>
      <c r="U432" s="249" t="str">
        <f t="shared" si="57"/>
        <v/>
      </c>
    </row>
    <row r="433" spans="1:21" s="129" customFormat="1">
      <c r="A433" s="233"/>
      <c r="B433" s="233"/>
      <c r="C433" s="233"/>
      <c r="D433" s="233"/>
      <c r="E433" s="233"/>
      <c r="F433" s="233"/>
      <c r="G433" s="233"/>
      <c r="I433" s="233"/>
      <c r="J433" s="248" t="s">
        <v>5447</v>
      </c>
      <c r="K433" s="138" t="str">
        <f t="shared" si="58"/>
        <v>BYR</v>
      </c>
      <c r="L433" s="138" t="str">
        <f t="shared" si="59"/>
        <v>BYR</v>
      </c>
      <c r="M433" s="138"/>
      <c r="N433" s="138"/>
      <c r="O433" s="138" t="s">
        <v>243</v>
      </c>
      <c r="P433" s="138"/>
      <c r="Q433" s="138"/>
      <c r="R433" s="138"/>
      <c r="S433" s="249">
        <f t="shared" si="55"/>
        <v>41827</v>
      </c>
      <c r="T433" s="249" t="str">
        <f t="shared" si="56"/>
        <v/>
      </c>
      <c r="U433" s="249" t="str">
        <f t="shared" si="57"/>
        <v/>
      </c>
    </row>
    <row r="434" spans="1:21" s="129" customFormat="1">
      <c r="A434" s="233"/>
      <c r="B434" s="233"/>
      <c r="C434" s="233"/>
      <c r="D434" s="233"/>
      <c r="E434" s="233"/>
      <c r="F434" s="233"/>
      <c r="G434" s="233"/>
      <c r="I434" s="233"/>
      <c r="J434" s="248" t="s">
        <v>5448</v>
      </c>
      <c r="K434" s="138" t="str">
        <f t="shared" si="58"/>
        <v>BZD</v>
      </c>
      <c r="L434" s="138" t="str">
        <f t="shared" si="59"/>
        <v>BZD</v>
      </c>
      <c r="M434" s="138"/>
      <c r="N434" s="138"/>
      <c r="O434" s="138" t="s">
        <v>243</v>
      </c>
      <c r="P434" s="138"/>
      <c r="Q434" s="138"/>
      <c r="R434" s="138"/>
      <c r="S434" s="249">
        <f t="shared" si="55"/>
        <v>41827</v>
      </c>
      <c r="T434" s="249" t="str">
        <f t="shared" si="56"/>
        <v/>
      </c>
      <c r="U434" s="249" t="str">
        <f t="shared" si="57"/>
        <v/>
      </c>
    </row>
    <row r="435" spans="1:21" s="129" customFormat="1">
      <c r="A435" s="233"/>
      <c r="B435" s="233"/>
      <c r="C435" s="233"/>
      <c r="D435" s="233"/>
      <c r="E435" s="233"/>
      <c r="F435" s="233"/>
      <c r="G435" s="233"/>
      <c r="I435" s="233"/>
      <c r="J435" s="248" t="s">
        <v>5451</v>
      </c>
      <c r="K435" s="138" t="str">
        <f t="shared" si="58"/>
        <v>CDF</v>
      </c>
      <c r="L435" s="138" t="str">
        <f t="shared" si="59"/>
        <v>CDF</v>
      </c>
      <c r="M435" s="138"/>
      <c r="N435" s="138"/>
      <c r="O435" s="138" t="s">
        <v>243</v>
      </c>
      <c r="P435" s="138"/>
      <c r="Q435" s="138"/>
      <c r="R435" s="138"/>
      <c r="S435" s="249">
        <f t="shared" si="55"/>
        <v>41827</v>
      </c>
      <c r="T435" s="249" t="str">
        <f t="shared" si="56"/>
        <v/>
      </c>
      <c r="U435" s="249" t="str">
        <f t="shared" si="57"/>
        <v/>
      </c>
    </row>
    <row r="436" spans="1:21" s="129" customFormat="1">
      <c r="A436" s="233"/>
      <c r="B436" s="233"/>
      <c r="C436" s="233"/>
      <c r="D436" s="233"/>
      <c r="E436" s="233"/>
      <c r="F436" s="233"/>
      <c r="G436" s="233"/>
      <c r="I436" s="233"/>
      <c r="J436" s="248" t="s">
        <v>5452</v>
      </c>
      <c r="K436" s="138" t="str">
        <f t="shared" si="58"/>
        <v>CHE</v>
      </c>
      <c r="L436" s="138" t="str">
        <f t="shared" si="59"/>
        <v>CHE</v>
      </c>
      <c r="M436" s="138"/>
      <c r="N436" s="138"/>
      <c r="O436" s="138" t="s">
        <v>243</v>
      </c>
      <c r="P436" s="138"/>
      <c r="Q436" s="138"/>
      <c r="R436" s="138"/>
      <c r="S436" s="249">
        <f t="shared" si="55"/>
        <v>41827</v>
      </c>
      <c r="T436" s="249" t="str">
        <f t="shared" si="56"/>
        <v/>
      </c>
      <c r="U436" s="249" t="str">
        <f t="shared" si="57"/>
        <v/>
      </c>
    </row>
    <row r="437" spans="1:21" s="129" customFormat="1">
      <c r="A437" s="233"/>
      <c r="B437" s="233"/>
      <c r="C437" s="233"/>
      <c r="D437" s="233"/>
      <c r="E437" s="233"/>
      <c r="F437" s="233"/>
      <c r="G437" s="233"/>
      <c r="I437" s="233"/>
      <c r="J437" s="248" t="s">
        <v>5454</v>
      </c>
      <c r="K437" s="138" t="str">
        <f t="shared" si="58"/>
        <v>CHW</v>
      </c>
      <c r="L437" s="138" t="str">
        <f t="shared" si="59"/>
        <v>CHW</v>
      </c>
      <c r="M437" s="138"/>
      <c r="N437" s="138"/>
      <c r="O437" s="138" t="s">
        <v>243</v>
      </c>
      <c r="P437" s="138"/>
      <c r="Q437" s="138"/>
      <c r="R437" s="138"/>
      <c r="S437" s="249">
        <f t="shared" si="55"/>
        <v>41827</v>
      </c>
      <c r="T437" s="249" t="str">
        <f t="shared" si="56"/>
        <v/>
      </c>
      <c r="U437" s="249" t="str">
        <f t="shared" si="57"/>
        <v/>
      </c>
    </row>
    <row r="438" spans="1:21" s="129" customFormat="1">
      <c r="A438" s="233"/>
      <c r="B438" s="233"/>
      <c r="C438" s="233"/>
      <c r="D438" s="233"/>
      <c r="E438" s="233"/>
      <c r="F438" s="233"/>
      <c r="G438" s="233"/>
      <c r="I438" s="233"/>
      <c r="J438" s="248" t="s">
        <v>5455</v>
      </c>
      <c r="K438" s="138" t="str">
        <f t="shared" si="58"/>
        <v>CLF</v>
      </c>
      <c r="L438" s="138" t="str">
        <f t="shared" si="59"/>
        <v>CLF</v>
      </c>
      <c r="M438" s="138"/>
      <c r="N438" s="138"/>
      <c r="O438" s="138" t="s">
        <v>243</v>
      </c>
      <c r="P438" s="138"/>
      <c r="Q438" s="138"/>
      <c r="R438" s="138"/>
      <c r="S438" s="249">
        <f t="shared" si="55"/>
        <v>41827</v>
      </c>
      <c r="T438" s="249" t="str">
        <f t="shared" si="56"/>
        <v/>
      </c>
      <c r="U438" s="249" t="str">
        <f t="shared" si="57"/>
        <v/>
      </c>
    </row>
    <row r="439" spans="1:21" s="129" customFormat="1">
      <c r="A439" s="233"/>
      <c r="B439" s="233"/>
      <c r="C439" s="233"/>
      <c r="D439" s="233"/>
      <c r="E439" s="233"/>
      <c r="F439" s="233"/>
      <c r="G439" s="233"/>
      <c r="I439" s="233"/>
      <c r="J439" s="248" t="s">
        <v>5456</v>
      </c>
      <c r="K439" s="138" t="str">
        <f t="shared" si="58"/>
        <v>CLP</v>
      </c>
      <c r="L439" s="138" t="str">
        <f t="shared" si="59"/>
        <v>CLP</v>
      </c>
      <c r="M439" s="138"/>
      <c r="N439" s="138"/>
      <c r="O439" s="138" t="s">
        <v>243</v>
      </c>
      <c r="P439" s="138"/>
      <c r="Q439" s="138"/>
      <c r="R439" s="138"/>
      <c r="S439" s="249">
        <f t="shared" si="55"/>
        <v>41827</v>
      </c>
      <c r="T439" s="249" t="str">
        <f t="shared" si="56"/>
        <v/>
      </c>
      <c r="U439" s="249" t="str">
        <f t="shared" si="57"/>
        <v/>
      </c>
    </row>
    <row r="440" spans="1:21" s="129" customFormat="1">
      <c r="A440" s="233"/>
      <c r="B440" s="233"/>
      <c r="C440" s="233"/>
      <c r="D440" s="233"/>
      <c r="E440" s="233"/>
      <c r="F440" s="233"/>
      <c r="G440" s="233"/>
      <c r="I440" s="233"/>
      <c r="J440" s="248" t="s">
        <v>5457</v>
      </c>
      <c r="K440" s="138" t="str">
        <f t="shared" si="58"/>
        <v>CNY</v>
      </c>
      <c r="L440" s="138" t="str">
        <f t="shared" si="59"/>
        <v>CNY</v>
      </c>
      <c r="M440" s="138"/>
      <c r="N440" s="138"/>
      <c r="O440" s="138" t="s">
        <v>243</v>
      </c>
      <c r="P440" s="138"/>
      <c r="Q440" s="138"/>
      <c r="R440" s="138"/>
      <c r="S440" s="249">
        <f t="shared" ref="S440:S471" si="60">VLOOKUP(J440,A:G,5,FALSE)</f>
        <v>41827</v>
      </c>
      <c r="T440" s="249" t="str">
        <f t="shared" ref="T440:T471" si="61">IF(VLOOKUP(J440,A:G,6,FALSE)=0,"",VLOOKUP(J440,A:G,6,FALSE))</f>
        <v/>
      </c>
      <c r="U440" s="249" t="str">
        <f t="shared" ref="U440:U471" si="62">IF(VLOOKUP(J440,A:G,7,FALSE)=0,"",VLOOKUP(J440,A:G,7,FALSE))</f>
        <v/>
      </c>
    </row>
    <row r="441" spans="1:21" s="129" customFormat="1">
      <c r="A441" s="233"/>
      <c r="B441" s="233"/>
      <c r="C441" s="233"/>
      <c r="D441" s="233"/>
      <c r="E441" s="233"/>
      <c r="F441" s="233"/>
      <c r="G441" s="233"/>
      <c r="I441" s="233"/>
      <c r="J441" s="248" t="s">
        <v>5458</v>
      </c>
      <c r="K441" s="138" t="str">
        <f t="shared" si="58"/>
        <v>COP</v>
      </c>
      <c r="L441" s="138" t="str">
        <f t="shared" si="59"/>
        <v>COP</v>
      </c>
      <c r="M441" s="138"/>
      <c r="N441" s="138"/>
      <c r="O441" s="138" t="s">
        <v>243</v>
      </c>
      <c r="P441" s="138"/>
      <c r="Q441" s="138"/>
      <c r="R441" s="138"/>
      <c r="S441" s="249">
        <f t="shared" si="60"/>
        <v>41827</v>
      </c>
      <c r="T441" s="249" t="str">
        <f t="shared" si="61"/>
        <v/>
      </c>
      <c r="U441" s="249" t="str">
        <f t="shared" si="62"/>
        <v/>
      </c>
    </row>
    <row r="442" spans="1:21" s="129" customFormat="1">
      <c r="A442" s="233"/>
      <c r="B442" s="233"/>
      <c r="C442" s="233"/>
      <c r="D442" s="233"/>
      <c r="E442" s="233"/>
      <c r="F442" s="233"/>
      <c r="G442" s="233"/>
      <c r="I442" s="233"/>
      <c r="J442" s="248" t="s">
        <v>5459</v>
      </c>
      <c r="K442" s="138" t="str">
        <f t="shared" si="58"/>
        <v>COU</v>
      </c>
      <c r="L442" s="138" t="str">
        <f t="shared" si="59"/>
        <v>COU</v>
      </c>
      <c r="M442" s="138"/>
      <c r="N442" s="138"/>
      <c r="O442" s="138" t="s">
        <v>243</v>
      </c>
      <c r="P442" s="138"/>
      <c r="Q442" s="138"/>
      <c r="R442" s="138"/>
      <c r="S442" s="249">
        <f t="shared" si="60"/>
        <v>41827</v>
      </c>
      <c r="T442" s="249" t="str">
        <f t="shared" si="61"/>
        <v/>
      </c>
      <c r="U442" s="249" t="str">
        <f t="shared" si="62"/>
        <v/>
      </c>
    </row>
    <row r="443" spans="1:21" s="129" customFormat="1">
      <c r="A443" s="233"/>
      <c r="B443" s="233"/>
      <c r="C443" s="233"/>
      <c r="D443" s="233"/>
      <c r="E443" s="233"/>
      <c r="F443" s="233"/>
      <c r="G443" s="233"/>
      <c r="I443" s="233"/>
      <c r="J443" s="248" t="s">
        <v>5460</v>
      </c>
      <c r="K443" s="138" t="str">
        <f t="shared" si="58"/>
        <v>CRC</v>
      </c>
      <c r="L443" s="138" t="str">
        <f t="shared" si="59"/>
        <v>CRC</v>
      </c>
      <c r="M443" s="138"/>
      <c r="N443" s="138"/>
      <c r="O443" s="138" t="s">
        <v>243</v>
      </c>
      <c r="P443" s="138"/>
      <c r="Q443" s="138"/>
      <c r="R443" s="138"/>
      <c r="S443" s="249">
        <f t="shared" si="60"/>
        <v>41827</v>
      </c>
      <c r="T443" s="249" t="str">
        <f t="shared" si="61"/>
        <v/>
      </c>
      <c r="U443" s="249" t="str">
        <f t="shared" si="62"/>
        <v/>
      </c>
    </row>
    <row r="444" spans="1:21" s="129" customFormat="1">
      <c r="A444" s="233"/>
      <c r="B444" s="233"/>
      <c r="C444" s="233"/>
      <c r="D444" s="233"/>
      <c r="E444" s="233"/>
      <c r="F444" s="233"/>
      <c r="G444" s="233"/>
      <c r="I444" s="233"/>
      <c r="J444" s="248" t="s">
        <v>5461</v>
      </c>
      <c r="K444" s="138" t="str">
        <f t="shared" si="58"/>
        <v>CUC</v>
      </c>
      <c r="L444" s="138" t="str">
        <f t="shared" si="59"/>
        <v>CUC</v>
      </c>
      <c r="M444" s="138"/>
      <c r="N444" s="138"/>
      <c r="O444" s="138" t="s">
        <v>243</v>
      </c>
      <c r="P444" s="138"/>
      <c r="Q444" s="138"/>
      <c r="R444" s="138"/>
      <c r="S444" s="249">
        <f t="shared" si="60"/>
        <v>41827</v>
      </c>
      <c r="T444" s="249" t="str">
        <f t="shared" si="61"/>
        <v/>
      </c>
      <c r="U444" s="249" t="str">
        <f t="shared" si="62"/>
        <v/>
      </c>
    </row>
    <row r="445" spans="1:21" s="129" customFormat="1">
      <c r="A445" s="233"/>
      <c r="B445" s="233"/>
      <c r="C445" s="233"/>
      <c r="D445" s="233"/>
      <c r="E445" s="233"/>
      <c r="F445" s="233"/>
      <c r="G445" s="233"/>
      <c r="I445" s="233"/>
      <c r="J445" s="248" t="s">
        <v>5462</v>
      </c>
      <c r="K445" s="138" t="str">
        <f t="shared" si="58"/>
        <v>CUP</v>
      </c>
      <c r="L445" s="138" t="str">
        <f t="shared" si="59"/>
        <v>CUP</v>
      </c>
      <c r="M445" s="138"/>
      <c r="N445" s="138"/>
      <c r="O445" s="138" t="s">
        <v>243</v>
      </c>
      <c r="P445" s="138"/>
      <c r="Q445" s="138"/>
      <c r="R445" s="138"/>
      <c r="S445" s="249">
        <f t="shared" si="60"/>
        <v>41827</v>
      </c>
      <c r="T445" s="249" t="str">
        <f t="shared" si="61"/>
        <v/>
      </c>
      <c r="U445" s="249" t="str">
        <f t="shared" si="62"/>
        <v/>
      </c>
    </row>
    <row r="446" spans="1:21" s="129" customFormat="1">
      <c r="A446" s="233"/>
      <c r="B446" s="233"/>
      <c r="C446" s="233"/>
      <c r="D446" s="233"/>
      <c r="E446" s="233"/>
      <c r="F446" s="233"/>
      <c r="G446" s="233"/>
      <c r="H446" s="233"/>
      <c r="I446" s="233"/>
      <c r="J446" s="248" t="s">
        <v>5463</v>
      </c>
      <c r="K446" s="138" t="str">
        <f t="shared" si="58"/>
        <v>CVE</v>
      </c>
      <c r="L446" s="138" t="str">
        <f t="shared" si="59"/>
        <v>CVE</v>
      </c>
      <c r="M446" s="138"/>
      <c r="N446" s="138"/>
      <c r="O446" s="138" t="s">
        <v>243</v>
      </c>
      <c r="P446" s="138"/>
      <c r="Q446" s="138"/>
      <c r="R446" s="138"/>
      <c r="S446" s="249">
        <f t="shared" si="60"/>
        <v>41827</v>
      </c>
      <c r="T446" s="249" t="str">
        <f t="shared" si="61"/>
        <v/>
      </c>
      <c r="U446" s="249" t="str">
        <f t="shared" si="62"/>
        <v/>
      </c>
    </row>
    <row r="447" spans="1:21" s="129" customFormat="1">
      <c r="A447" s="233"/>
      <c r="B447" s="233"/>
      <c r="C447" s="233"/>
      <c r="D447" s="233"/>
      <c r="E447" s="233"/>
      <c r="F447" s="233"/>
      <c r="G447" s="233"/>
      <c r="H447" s="233"/>
      <c r="I447" s="233"/>
      <c r="J447" s="248" t="s">
        <v>5465</v>
      </c>
      <c r="K447" s="138" t="str">
        <f t="shared" si="58"/>
        <v>DJF</v>
      </c>
      <c r="L447" s="138" t="str">
        <f t="shared" si="59"/>
        <v>DJF</v>
      </c>
      <c r="M447" s="138"/>
      <c r="N447" s="138"/>
      <c r="O447" s="138" t="s">
        <v>243</v>
      </c>
      <c r="P447" s="138"/>
      <c r="Q447" s="138"/>
      <c r="R447" s="138"/>
      <c r="S447" s="249">
        <f t="shared" si="60"/>
        <v>41827</v>
      </c>
      <c r="T447" s="249" t="str">
        <f t="shared" si="61"/>
        <v/>
      </c>
      <c r="U447" s="249" t="str">
        <f t="shared" si="62"/>
        <v/>
      </c>
    </row>
    <row r="448" spans="1:21" s="129" customFormat="1">
      <c r="A448" s="233"/>
      <c r="B448" s="233"/>
      <c r="C448" s="233"/>
      <c r="D448" s="233"/>
      <c r="E448" s="233"/>
      <c r="F448" s="233"/>
      <c r="G448" s="233"/>
      <c r="H448" s="233"/>
      <c r="I448" s="233"/>
      <c r="J448" s="248" t="s">
        <v>5467</v>
      </c>
      <c r="K448" s="138" t="str">
        <f t="shared" si="58"/>
        <v>DOP</v>
      </c>
      <c r="L448" s="138" t="str">
        <f t="shared" si="59"/>
        <v>DOP</v>
      </c>
      <c r="M448" s="138"/>
      <c r="N448" s="138"/>
      <c r="O448" s="138" t="s">
        <v>243</v>
      </c>
      <c r="P448" s="138"/>
      <c r="Q448" s="138"/>
      <c r="R448" s="138"/>
      <c r="S448" s="249">
        <f t="shared" si="60"/>
        <v>41827</v>
      </c>
      <c r="T448" s="249" t="str">
        <f t="shared" si="61"/>
        <v/>
      </c>
      <c r="U448" s="249" t="str">
        <f t="shared" si="62"/>
        <v/>
      </c>
    </row>
    <row r="449" spans="1:21" s="129" customFormat="1">
      <c r="A449" s="233"/>
      <c r="B449" s="233"/>
      <c r="C449" s="233"/>
      <c r="D449" s="233"/>
      <c r="E449" s="233"/>
      <c r="F449" s="233"/>
      <c r="G449" s="233"/>
      <c r="H449" s="233"/>
      <c r="I449" s="233"/>
      <c r="J449" s="248" t="s">
        <v>5468</v>
      </c>
      <c r="K449" s="138" t="str">
        <f t="shared" si="58"/>
        <v>DZD</v>
      </c>
      <c r="L449" s="138" t="str">
        <f t="shared" si="59"/>
        <v>DZD</v>
      </c>
      <c r="M449" s="138"/>
      <c r="N449" s="138"/>
      <c r="O449" s="138" t="s">
        <v>243</v>
      </c>
      <c r="P449" s="138"/>
      <c r="Q449" s="138"/>
      <c r="R449" s="138"/>
      <c r="S449" s="249">
        <f t="shared" si="60"/>
        <v>41827</v>
      </c>
      <c r="T449" s="249" t="str">
        <f t="shared" si="61"/>
        <v/>
      </c>
      <c r="U449" s="249" t="str">
        <f t="shared" si="62"/>
        <v/>
      </c>
    </row>
    <row r="450" spans="1:21" s="129" customFormat="1">
      <c r="A450" s="233"/>
      <c r="B450" s="233"/>
      <c r="C450" s="233"/>
      <c r="D450" s="233"/>
      <c r="E450" s="233"/>
      <c r="F450" s="233"/>
      <c r="G450" s="233"/>
      <c r="H450" s="233"/>
      <c r="I450" s="233"/>
      <c r="J450" s="248" t="s">
        <v>5469</v>
      </c>
      <c r="K450" s="138" t="str">
        <f t="shared" si="58"/>
        <v>EEK</v>
      </c>
      <c r="L450" s="138" t="str">
        <f t="shared" si="59"/>
        <v>EEK</v>
      </c>
      <c r="M450" s="138"/>
      <c r="N450" s="138"/>
      <c r="O450" s="138" t="s">
        <v>243</v>
      </c>
      <c r="P450" s="138"/>
      <c r="Q450" s="138"/>
      <c r="R450" s="138"/>
      <c r="S450" s="249">
        <f t="shared" si="60"/>
        <v>41827</v>
      </c>
      <c r="T450" s="249" t="str">
        <f t="shared" si="61"/>
        <v/>
      </c>
      <c r="U450" s="249" t="str">
        <f t="shared" si="62"/>
        <v/>
      </c>
    </row>
    <row r="451" spans="1:21" s="129" customFormat="1">
      <c r="A451" s="233"/>
      <c r="B451" s="233"/>
      <c r="C451" s="233"/>
      <c r="D451" s="233"/>
      <c r="E451" s="233"/>
      <c r="F451" s="233"/>
      <c r="G451" s="233"/>
      <c r="H451" s="233"/>
      <c r="I451" s="233"/>
      <c r="J451" s="248" t="s">
        <v>5470</v>
      </c>
      <c r="K451" s="138" t="str">
        <f t="shared" si="58"/>
        <v>EGP</v>
      </c>
      <c r="L451" s="138" t="str">
        <f t="shared" si="59"/>
        <v>EGP</v>
      </c>
      <c r="M451" s="138"/>
      <c r="N451" s="138"/>
      <c r="O451" s="138" t="s">
        <v>243</v>
      </c>
      <c r="P451" s="138"/>
      <c r="Q451" s="138"/>
      <c r="R451" s="138"/>
      <c r="S451" s="249">
        <f t="shared" si="60"/>
        <v>41827</v>
      </c>
      <c r="T451" s="249" t="str">
        <f t="shared" si="61"/>
        <v/>
      </c>
      <c r="U451" s="249" t="str">
        <f t="shared" si="62"/>
        <v/>
      </c>
    </row>
    <row r="452" spans="1:21" s="129" customFormat="1">
      <c r="A452" s="233"/>
      <c r="B452" s="233"/>
      <c r="C452" s="233"/>
      <c r="D452" s="233"/>
      <c r="E452" s="233"/>
      <c r="F452" s="233"/>
      <c r="G452" s="233"/>
      <c r="H452" s="233"/>
      <c r="I452" s="233"/>
      <c r="J452" s="248" t="s">
        <v>5471</v>
      </c>
      <c r="K452" s="138" t="str">
        <f t="shared" si="58"/>
        <v>ERN</v>
      </c>
      <c r="L452" s="138" t="str">
        <f t="shared" si="59"/>
        <v>ERN</v>
      </c>
      <c r="M452" s="138"/>
      <c r="N452" s="138"/>
      <c r="O452" s="138" t="s">
        <v>243</v>
      </c>
      <c r="P452" s="138"/>
      <c r="Q452" s="138"/>
      <c r="R452" s="138"/>
      <c r="S452" s="249">
        <f t="shared" si="60"/>
        <v>41827</v>
      </c>
      <c r="T452" s="249" t="str">
        <f t="shared" si="61"/>
        <v/>
      </c>
      <c r="U452" s="249" t="str">
        <f t="shared" si="62"/>
        <v/>
      </c>
    </row>
    <row r="453" spans="1:21" s="129" customFormat="1">
      <c r="A453" s="233"/>
      <c r="B453" s="233"/>
      <c r="C453" s="233"/>
      <c r="D453" s="233"/>
      <c r="E453" s="233"/>
      <c r="F453" s="233"/>
      <c r="G453" s="233"/>
      <c r="H453" s="233"/>
      <c r="I453" s="233"/>
      <c r="J453" s="248" t="s">
        <v>5472</v>
      </c>
      <c r="K453" s="138" t="str">
        <f t="shared" si="58"/>
        <v>ETB</v>
      </c>
      <c r="L453" s="138" t="str">
        <f t="shared" si="59"/>
        <v>ETB</v>
      </c>
      <c r="M453" s="138"/>
      <c r="N453" s="138"/>
      <c r="O453" s="138" t="s">
        <v>243</v>
      </c>
      <c r="P453" s="138"/>
      <c r="Q453" s="138"/>
      <c r="R453" s="138"/>
      <c r="S453" s="249">
        <f t="shared" si="60"/>
        <v>41827</v>
      </c>
      <c r="T453" s="249" t="str">
        <f t="shared" si="61"/>
        <v/>
      </c>
      <c r="U453" s="249" t="str">
        <f t="shared" si="62"/>
        <v/>
      </c>
    </row>
    <row r="454" spans="1:21" s="129" customFormat="1">
      <c r="A454" s="233"/>
      <c r="B454" s="233"/>
      <c r="C454" s="233"/>
      <c r="D454" s="233"/>
      <c r="E454" s="233"/>
      <c r="F454" s="233"/>
      <c r="G454" s="233"/>
      <c r="H454" s="233"/>
      <c r="I454" s="233"/>
      <c r="J454" s="248" t="s">
        <v>5473</v>
      </c>
      <c r="K454" s="138" t="str">
        <f t="shared" si="58"/>
        <v>FJD</v>
      </c>
      <c r="L454" s="138" t="str">
        <f t="shared" si="59"/>
        <v>FJD</v>
      </c>
      <c r="M454" s="138"/>
      <c r="N454" s="138"/>
      <c r="O454" s="138" t="s">
        <v>243</v>
      </c>
      <c r="P454" s="138"/>
      <c r="Q454" s="138"/>
      <c r="R454" s="138"/>
      <c r="S454" s="249">
        <f t="shared" si="60"/>
        <v>41827</v>
      </c>
      <c r="T454" s="249" t="str">
        <f t="shared" si="61"/>
        <v/>
      </c>
      <c r="U454" s="249" t="str">
        <f t="shared" si="62"/>
        <v/>
      </c>
    </row>
    <row r="455" spans="1:21" s="129" customFormat="1">
      <c r="A455" s="233"/>
      <c r="B455" s="233"/>
      <c r="C455" s="233"/>
      <c r="D455" s="233"/>
      <c r="E455" s="233"/>
      <c r="F455" s="233"/>
      <c r="G455" s="233"/>
      <c r="H455" s="233"/>
      <c r="I455" s="233"/>
      <c r="J455" s="248" t="s">
        <v>5474</v>
      </c>
      <c r="K455" s="138" t="str">
        <f t="shared" si="58"/>
        <v>FKP</v>
      </c>
      <c r="L455" s="138" t="str">
        <f t="shared" si="59"/>
        <v>FKP</v>
      </c>
      <c r="M455" s="138"/>
      <c r="N455" s="138"/>
      <c r="O455" s="138" t="s">
        <v>243</v>
      </c>
      <c r="P455" s="138"/>
      <c r="Q455" s="138"/>
      <c r="R455" s="138"/>
      <c r="S455" s="249">
        <f t="shared" si="60"/>
        <v>41827</v>
      </c>
      <c r="T455" s="249" t="str">
        <f t="shared" si="61"/>
        <v/>
      </c>
      <c r="U455" s="249" t="str">
        <f t="shared" si="62"/>
        <v/>
      </c>
    </row>
    <row r="456" spans="1:21" s="129" customFormat="1">
      <c r="A456" s="233"/>
      <c r="B456" s="233"/>
      <c r="C456" s="233"/>
      <c r="D456" s="233"/>
      <c r="E456" s="233"/>
      <c r="F456" s="233"/>
      <c r="G456" s="233"/>
      <c r="H456" s="233"/>
      <c r="I456" s="233"/>
      <c r="J456" s="248" t="s">
        <v>5476</v>
      </c>
      <c r="K456" s="138" t="str">
        <f t="shared" si="58"/>
        <v>GEL</v>
      </c>
      <c r="L456" s="138" t="str">
        <f t="shared" si="59"/>
        <v>GEL</v>
      </c>
      <c r="M456" s="138"/>
      <c r="N456" s="138"/>
      <c r="O456" s="138" t="s">
        <v>243</v>
      </c>
      <c r="P456" s="138"/>
      <c r="Q456" s="138"/>
      <c r="R456" s="138"/>
      <c r="S456" s="249">
        <f t="shared" si="60"/>
        <v>41827</v>
      </c>
      <c r="T456" s="249" t="str">
        <f t="shared" si="61"/>
        <v/>
      </c>
      <c r="U456" s="249" t="str">
        <f t="shared" si="62"/>
        <v/>
      </c>
    </row>
    <row r="457" spans="1:21" s="129" customFormat="1">
      <c r="A457" s="233"/>
      <c r="B457" s="233"/>
      <c r="C457" s="233"/>
      <c r="D457" s="233"/>
      <c r="E457" s="233"/>
      <c r="F457" s="233"/>
      <c r="G457" s="233"/>
      <c r="H457" s="233"/>
      <c r="I457" s="233"/>
      <c r="J457" s="248" t="s">
        <v>5477</v>
      </c>
      <c r="K457" s="138" t="str">
        <f t="shared" si="58"/>
        <v>GHS</v>
      </c>
      <c r="L457" s="138" t="str">
        <f t="shared" si="59"/>
        <v>GHS</v>
      </c>
      <c r="M457" s="138"/>
      <c r="N457" s="138"/>
      <c r="O457" s="138" t="s">
        <v>243</v>
      </c>
      <c r="P457" s="138"/>
      <c r="Q457" s="138"/>
      <c r="R457" s="138"/>
      <c r="S457" s="249">
        <f t="shared" si="60"/>
        <v>41827</v>
      </c>
      <c r="T457" s="249" t="str">
        <f t="shared" si="61"/>
        <v/>
      </c>
      <c r="U457" s="249" t="str">
        <f t="shared" si="62"/>
        <v/>
      </c>
    </row>
    <row r="458" spans="1:21" s="129" customFormat="1">
      <c r="A458" s="233"/>
      <c r="B458" s="233"/>
      <c r="C458" s="233"/>
      <c r="D458" s="233"/>
      <c r="E458" s="233"/>
      <c r="F458" s="233"/>
      <c r="G458" s="233"/>
      <c r="H458" s="233"/>
      <c r="I458" s="233"/>
      <c r="J458" s="248" t="s">
        <v>5478</v>
      </c>
      <c r="K458" s="138" t="str">
        <f t="shared" si="58"/>
        <v>GIP</v>
      </c>
      <c r="L458" s="138" t="str">
        <f t="shared" si="59"/>
        <v>GIP</v>
      </c>
      <c r="M458" s="138"/>
      <c r="N458" s="138"/>
      <c r="O458" s="138" t="s">
        <v>243</v>
      </c>
      <c r="P458" s="138"/>
      <c r="Q458" s="138"/>
      <c r="R458" s="138"/>
      <c r="S458" s="249">
        <f t="shared" si="60"/>
        <v>41827</v>
      </c>
      <c r="T458" s="249" t="str">
        <f t="shared" si="61"/>
        <v/>
      </c>
      <c r="U458" s="249" t="str">
        <f t="shared" si="62"/>
        <v/>
      </c>
    </row>
    <row r="459" spans="1:21" s="129" customFormat="1">
      <c r="A459" s="233"/>
      <c r="B459" s="233"/>
      <c r="C459" s="233"/>
      <c r="D459" s="233"/>
      <c r="E459" s="233"/>
      <c r="F459" s="233"/>
      <c r="G459" s="233"/>
      <c r="H459" s="233"/>
      <c r="I459" s="233"/>
      <c r="J459" s="248" t="s">
        <v>5479</v>
      </c>
      <c r="K459" s="138" t="str">
        <f t="shared" si="58"/>
        <v>GMD</v>
      </c>
      <c r="L459" s="138" t="str">
        <f t="shared" si="59"/>
        <v>GMD</v>
      </c>
      <c r="M459" s="138"/>
      <c r="N459" s="138"/>
      <c r="O459" s="138" t="s">
        <v>243</v>
      </c>
      <c r="P459" s="138"/>
      <c r="Q459" s="138"/>
      <c r="R459" s="138"/>
      <c r="S459" s="249">
        <f t="shared" si="60"/>
        <v>41827</v>
      </c>
      <c r="T459" s="249" t="str">
        <f t="shared" si="61"/>
        <v/>
      </c>
      <c r="U459" s="249" t="str">
        <f t="shared" si="62"/>
        <v/>
      </c>
    </row>
    <row r="460" spans="1:21" s="129" customFormat="1">
      <c r="A460" s="233"/>
      <c r="B460" s="233"/>
      <c r="C460" s="233"/>
      <c r="D460" s="233"/>
      <c r="E460" s="233"/>
      <c r="F460" s="233"/>
      <c r="G460" s="233"/>
      <c r="H460" s="233"/>
      <c r="I460" s="233"/>
      <c r="J460" s="248" t="s">
        <v>5480</v>
      </c>
      <c r="K460" s="138" t="str">
        <f t="shared" si="58"/>
        <v>GNF</v>
      </c>
      <c r="L460" s="138" t="str">
        <f t="shared" si="59"/>
        <v>GNF</v>
      </c>
      <c r="M460" s="138"/>
      <c r="N460" s="138"/>
      <c r="O460" s="138" t="s">
        <v>243</v>
      </c>
      <c r="P460" s="138"/>
      <c r="Q460" s="138"/>
      <c r="R460" s="138"/>
      <c r="S460" s="249">
        <f t="shared" si="60"/>
        <v>41827</v>
      </c>
      <c r="T460" s="249" t="str">
        <f t="shared" si="61"/>
        <v/>
      </c>
      <c r="U460" s="249" t="str">
        <f t="shared" si="62"/>
        <v/>
      </c>
    </row>
    <row r="461" spans="1:21" s="129" customFormat="1">
      <c r="A461" s="233"/>
      <c r="B461" s="233"/>
      <c r="C461" s="233"/>
      <c r="D461" s="233"/>
      <c r="E461" s="233"/>
      <c r="F461" s="233"/>
      <c r="G461" s="233"/>
      <c r="H461" s="233"/>
      <c r="I461" s="233"/>
      <c r="J461" s="248" t="s">
        <v>5481</v>
      </c>
      <c r="K461" s="138" t="str">
        <f t="shared" si="58"/>
        <v>GTQ</v>
      </c>
      <c r="L461" s="138" t="str">
        <f t="shared" si="59"/>
        <v>GTQ</v>
      </c>
      <c r="M461" s="138"/>
      <c r="N461" s="138"/>
      <c r="O461" s="138" t="s">
        <v>243</v>
      </c>
      <c r="P461" s="138"/>
      <c r="Q461" s="138"/>
      <c r="R461" s="138"/>
      <c r="S461" s="249">
        <f t="shared" si="60"/>
        <v>41827</v>
      </c>
      <c r="T461" s="249" t="str">
        <f t="shared" si="61"/>
        <v/>
      </c>
      <c r="U461" s="249" t="str">
        <f t="shared" si="62"/>
        <v/>
      </c>
    </row>
    <row r="462" spans="1:21" s="129" customFormat="1">
      <c r="A462" s="233"/>
      <c r="B462" s="233"/>
      <c r="C462" s="233"/>
      <c r="D462" s="233"/>
      <c r="E462" s="233"/>
      <c r="F462" s="233"/>
      <c r="G462" s="233"/>
      <c r="H462" s="233"/>
      <c r="I462" s="233"/>
      <c r="J462" s="248" t="s">
        <v>5482</v>
      </c>
      <c r="K462" s="138" t="str">
        <f t="shared" si="58"/>
        <v>GYD</v>
      </c>
      <c r="L462" s="138" t="str">
        <f t="shared" si="59"/>
        <v>GYD</v>
      </c>
      <c r="M462" s="138"/>
      <c r="N462" s="138"/>
      <c r="O462" s="138" t="s">
        <v>243</v>
      </c>
      <c r="P462" s="138"/>
      <c r="Q462" s="138"/>
      <c r="R462" s="138"/>
      <c r="S462" s="249">
        <f t="shared" si="60"/>
        <v>41827</v>
      </c>
      <c r="T462" s="249" t="str">
        <f t="shared" si="61"/>
        <v/>
      </c>
      <c r="U462" s="249" t="str">
        <f t="shared" si="62"/>
        <v/>
      </c>
    </row>
    <row r="463" spans="1:21" s="129" customFormat="1">
      <c r="A463" s="233"/>
      <c r="B463" s="233"/>
      <c r="C463" s="233"/>
      <c r="D463" s="233"/>
      <c r="E463" s="233"/>
      <c r="F463" s="233"/>
      <c r="G463" s="233"/>
      <c r="H463" s="233"/>
      <c r="I463" s="233"/>
      <c r="J463" s="248" t="s">
        <v>5483</v>
      </c>
      <c r="K463" s="138" t="str">
        <f t="shared" si="58"/>
        <v>HKD</v>
      </c>
      <c r="L463" s="138" t="str">
        <f t="shared" si="59"/>
        <v>HKD</v>
      </c>
      <c r="M463" s="138"/>
      <c r="N463" s="138"/>
      <c r="O463" s="138" t="s">
        <v>243</v>
      </c>
      <c r="P463" s="138"/>
      <c r="Q463" s="138"/>
      <c r="R463" s="138"/>
      <c r="S463" s="249">
        <f t="shared" si="60"/>
        <v>41827</v>
      </c>
      <c r="T463" s="249" t="str">
        <f t="shared" si="61"/>
        <v/>
      </c>
      <c r="U463" s="249" t="str">
        <f t="shared" si="62"/>
        <v/>
      </c>
    </row>
    <row r="464" spans="1:21" s="129" customFormat="1">
      <c r="A464" s="233"/>
      <c r="B464" s="233"/>
      <c r="C464" s="233"/>
      <c r="D464" s="233"/>
      <c r="E464" s="233"/>
      <c r="F464" s="233"/>
      <c r="G464" s="233"/>
      <c r="H464" s="233"/>
      <c r="I464" s="233"/>
      <c r="J464" s="248" t="s">
        <v>5484</v>
      </c>
      <c r="K464" s="138" t="str">
        <f t="shared" si="58"/>
        <v>HNL</v>
      </c>
      <c r="L464" s="138" t="str">
        <f t="shared" si="59"/>
        <v>HNL</v>
      </c>
      <c r="M464" s="138"/>
      <c r="N464" s="138"/>
      <c r="O464" s="138" t="s">
        <v>243</v>
      </c>
      <c r="P464" s="138"/>
      <c r="Q464" s="138"/>
      <c r="R464" s="138"/>
      <c r="S464" s="249">
        <f t="shared" si="60"/>
        <v>41827</v>
      </c>
      <c r="T464" s="249" t="str">
        <f t="shared" si="61"/>
        <v/>
      </c>
      <c r="U464" s="249" t="str">
        <f t="shared" si="62"/>
        <v/>
      </c>
    </row>
    <row r="465" spans="1:21" s="129" customFormat="1">
      <c r="A465" s="233"/>
      <c r="B465" s="233"/>
      <c r="C465" s="233"/>
      <c r="D465" s="233"/>
      <c r="E465" s="233"/>
      <c r="F465" s="233"/>
      <c r="G465" s="233"/>
      <c r="H465" s="233"/>
      <c r="I465" s="233"/>
      <c r="J465" s="248" t="s">
        <v>5485</v>
      </c>
      <c r="K465" s="138" t="str">
        <f t="shared" si="58"/>
        <v>HRK</v>
      </c>
      <c r="L465" s="138" t="str">
        <f t="shared" si="59"/>
        <v>HRK</v>
      </c>
      <c r="M465" s="138"/>
      <c r="N465" s="138"/>
      <c r="O465" s="138" t="s">
        <v>243</v>
      </c>
      <c r="P465" s="138"/>
      <c r="Q465" s="138"/>
      <c r="R465" s="138"/>
      <c r="S465" s="249">
        <f t="shared" si="60"/>
        <v>41827</v>
      </c>
      <c r="T465" s="249" t="str">
        <f t="shared" si="61"/>
        <v/>
      </c>
      <c r="U465" s="249" t="str">
        <f t="shared" si="62"/>
        <v/>
      </c>
    </row>
    <row r="466" spans="1:21" s="129" customFormat="1">
      <c r="A466" s="233"/>
      <c r="B466" s="233"/>
      <c r="C466" s="233"/>
      <c r="D466" s="233"/>
      <c r="E466" s="233"/>
      <c r="F466" s="233"/>
      <c r="G466" s="233"/>
      <c r="H466" s="233"/>
      <c r="I466" s="233"/>
      <c r="J466" s="248" t="s">
        <v>5486</v>
      </c>
      <c r="K466" s="138" t="str">
        <f t="shared" si="58"/>
        <v>HTG</v>
      </c>
      <c r="L466" s="138" t="str">
        <f t="shared" si="59"/>
        <v>HTG</v>
      </c>
      <c r="M466" s="138"/>
      <c r="N466" s="138"/>
      <c r="O466" s="138" t="s">
        <v>243</v>
      </c>
      <c r="P466" s="138"/>
      <c r="Q466" s="138"/>
      <c r="R466" s="138"/>
      <c r="S466" s="249">
        <f t="shared" si="60"/>
        <v>41827</v>
      </c>
      <c r="T466" s="249" t="str">
        <f t="shared" si="61"/>
        <v/>
      </c>
      <c r="U466" s="249" t="str">
        <f t="shared" si="62"/>
        <v/>
      </c>
    </row>
    <row r="467" spans="1:21" s="129" customFormat="1">
      <c r="A467" s="233"/>
      <c r="B467" s="233"/>
      <c r="C467" s="233"/>
      <c r="D467" s="233"/>
      <c r="E467" s="233"/>
      <c r="F467" s="233"/>
      <c r="G467" s="233"/>
      <c r="H467" s="233"/>
      <c r="I467" s="233"/>
      <c r="J467" s="248" t="s">
        <v>5488</v>
      </c>
      <c r="K467" s="138" t="str">
        <f t="shared" ref="K467:K527" si="63">VLOOKUP(J467,$A$2:$B$200,2,0)</f>
        <v>IDR</v>
      </c>
      <c r="L467" s="138" t="str">
        <f t="shared" ref="L467:L527" si="64">J467</f>
        <v>IDR</v>
      </c>
      <c r="M467" s="138"/>
      <c r="N467" s="138"/>
      <c r="O467" s="138" t="s">
        <v>243</v>
      </c>
      <c r="P467" s="138"/>
      <c r="Q467" s="138"/>
      <c r="R467" s="138"/>
      <c r="S467" s="249">
        <f t="shared" si="60"/>
        <v>41827</v>
      </c>
      <c r="T467" s="249" t="str">
        <f t="shared" si="61"/>
        <v/>
      </c>
      <c r="U467" s="249" t="str">
        <f t="shared" si="62"/>
        <v/>
      </c>
    </row>
    <row r="468" spans="1:21" s="129" customFormat="1">
      <c r="A468" s="233"/>
      <c r="B468" s="233"/>
      <c r="C468" s="233"/>
      <c r="D468" s="233"/>
      <c r="E468" s="233"/>
      <c r="F468" s="233"/>
      <c r="G468" s="233"/>
      <c r="H468" s="233"/>
      <c r="I468" s="233"/>
      <c r="J468" s="248" t="s">
        <v>5489</v>
      </c>
      <c r="K468" s="138" t="str">
        <f t="shared" si="63"/>
        <v>ILS</v>
      </c>
      <c r="L468" s="138" t="str">
        <f t="shared" si="64"/>
        <v>ILS</v>
      </c>
      <c r="M468" s="138"/>
      <c r="N468" s="138"/>
      <c r="O468" s="138" t="s">
        <v>243</v>
      </c>
      <c r="P468" s="138"/>
      <c r="Q468" s="138"/>
      <c r="R468" s="138"/>
      <c r="S468" s="249">
        <f t="shared" si="60"/>
        <v>41827</v>
      </c>
      <c r="T468" s="249" t="str">
        <f t="shared" si="61"/>
        <v/>
      </c>
      <c r="U468" s="249" t="str">
        <f t="shared" si="62"/>
        <v/>
      </c>
    </row>
    <row r="469" spans="1:21" s="129" customFormat="1">
      <c r="A469" s="233"/>
      <c r="B469" s="233"/>
      <c r="C469" s="233"/>
      <c r="D469" s="233"/>
      <c r="E469" s="233"/>
      <c r="F469" s="233"/>
      <c r="G469" s="233"/>
      <c r="H469" s="233"/>
      <c r="I469" s="233"/>
      <c r="J469" s="248" t="s">
        <v>5490</v>
      </c>
      <c r="K469" s="138" t="str">
        <f t="shared" si="63"/>
        <v>INR</v>
      </c>
      <c r="L469" s="138" t="str">
        <f t="shared" si="64"/>
        <v>INR</v>
      </c>
      <c r="M469" s="138"/>
      <c r="N469" s="138"/>
      <c r="O469" s="138" t="s">
        <v>243</v>
      </c>
      <c r="P469" s="138"/>
      <c r="Q469" s="138"/>
      <c r="R469" s="138"/>
      <c r="S469" s="249">
        <f t="shared" si="60"/>
        <v>41827</v>
      </c>
      <c r="T469" s="249" t="str">
        <f t="shared" si="61"/>
        <v/>
      </c>
      <c r="U469" s="249" t="str">
        <f t="shared" si="62"/>
        <v/>
      </c>
    </row>
    <row r="470" spans="1:21" s="129" customFormat="1">
      <c r="A470" s="233"/>
      <c r="B470" s="233"/>
      <c r="C470" s="233"/>
      <c r="D470" s="233"/>
      <c r="E470" s="233"/>
      <c r="F470" s="233"/>
      <c r="G470" s="233"/>
      <c r="H470" s="233"/>
      <c r="I470" s="233"/>
      <c r="J470" s="248" t="s">
        <v>5491</v>
      </c>
      <c r="K470" s="138" t="str">
        <f t="shared" si="63"/>
        <v>IQD</v>
      </c>
      <c r="L470" s="138" t="str">
        <f t="shared" si="64"/>
        <v>IQD</v>
      </c>
      <c r="M470" s="138"/>
      <c r="N470" s="138"/>
      <c r="O470" s="138" t="s">
        <v>243</v>
      </c>
      <c r="P470" s="138"/>
      <c r="Q470" s="138"/>
      <c r="R470" s="138"/>
      <c r="S470" s="249">
        <f t="shared" si="60"/>
        <v>41827</v>
      </c>
      <c r="T470" s="249" t="str">
        <f t="shared" si="61"/>
        <v/>
      </c>
      <c r="U470" s="249" t="str">
        <f t="shared" si="62"/>
        <v/>
      </c>
    </row>
    <row r="471" spans="1:21" s="129" customFormat="1">
      <c r="A471" s="233"/>
      <c r="B471" s="233"/>
      <c r="C471" s="233"/>
      <c r="D471" s="233"/>
      <c r="E471" s="233"/>
      <c r="F471" s="233"/>
      <c r="G471" s="233"/>
      <c r="H471" s="233"/>
      <c r="I471" s="233"/>
      <c r="J471" s="248" t="s">
        <v>5492</v>
      </c>
      <c r="K471" s="138" t="str">
        <f t="shared" si="63"/>
        <v>IRR</v>
      </c>
      <c r="L471" s="138" t="str">
        <f t="shared" si="64"/>
        <v>IRR</v>
      </c>
      <c r="M471" s="138"/>
      <c r="N471" s="138"/>
      <c r="O471" s="138" t="s">
        <v>243</v>
      </c>
      <c r="P471" s="138"/>
      <c r="Q471" s="138"/>
      <c r="R471" s="138"/>
      <c r="S471" s="249">
        <f t="shared" si="60"/>
        <v>41827</v>
      </c>
      <c r="T471" s="249" t="str">
        <f t="shared" si="61"/>
        <v/>
      </c>
      <c r="U471" s="249" t="str">
        <f t="shared" si="62"/>
        <v/>
      </c>
    </row>
    <row r="472" spans="1:21" s="129" customFormat="1">
      <c r="A472" s="233"/>
      <c r="B472" s="233"/>
      <c r="C472" s="233"/>
      <c r="D472" s="233"/>
      <c r="E472" s="233"/>
      <c r="F472" s="233"/>
      <c r="G472" s="233"/>
      <c r="H472" s="233"/>
      <c r="I472" s="233"/>
      <c r="J472" s="248" t="s">
        <v>5493</v>
      </c>
      <c r="K472" s="138" t="str">
        <f t="shared" si="63"/>
        <v>ISK</v>
      </c>
      <c r="L472" s="138" t="str">
        <f t="shared" si="64"/>
        <v>ISK</v>
      </c>
      <c r="M472" s="138"/>
      <c r="N472" s="138"/>
      <c r="O472" s="138" t="s">
        <v>243</v>
      </c>
      <c r="P472" s="138"/>
      <c r="Q472" s="138"/>
      <c r="R472" s="138"/>
      <c r="S472" s="249">
        <f t="shared" ref="S472:S503" si="65">VLOOKUP(J472,A:G,5,FALSE)</f>
        <v>41827</v>
      </c>
      <c r="T472" s="249" t="str">
        <f t="shared" ref="T472:T503" si="66">IF(VLOOKUP(J472,A:G,6,FALSE)=0,"",VLOOKUP(J472,A:G,6,FALSE))</f>
        <v/>
      </c>
      <c r="U472" s="249" t="str">
        <f t="shared" ref="U472:U503" si="67">IF(VLOOKUP(J472,A:G,7,FALSE)=0,"",VLOOKUP(J472,A:G,7,FALSE))</f>
        <v/>
      </c>
    </row>
    <row r="473" spans="1:21" s="129" customFormat="1">
      <c r="A473" s="233"/>
      <c r="B473" s="233"/>
      <c r="C473" s="233"/>
      <c r="D473" s="233"/>
      <c r="E473" s="233"/>
      <c r="F473" s="233"/>
      <c r="G473" s="233"/>
      <c r="H473" s="233"/>
      <c r="I473" s="233"/>
      <c r="J473" s="248" t="s">
        <v>5494</v>
      </c>
      <c r="K473" s="138" t="str">
        <f t="shared" si="63"/>
        <v>JMD</v>
      </c>
      <c r="L473" s="138" t="str">
        <f t="shared" si="64"/>
        <v>JMD</v>
      </c>
      <c r="M473" s="138"/>
      <c r="N473" s="138"/>
      <c r="O473" s="138" t="s">
        <v>243</v>
      </c>
      <c r="P473" s="138"/>
      <c r="Q473" s="138"/>
      <c r="R473" s="138"/>
      <c r="S473" s="249">
        <f t="shared" si="65"/>
        <v>41827</v>
      </c>
      <c r="T473" s="249" t="str">
        <f t="shared" si="66"/>
        <v/>
      </c>
      <c r="U473" s="249" t="str">
        <f t="shared" si="67"/>
        <v/>
      </c>
    </row>
    <row r="474" spans="1:21" s="129" customFormat="1">
      <c r="A474" s="233"/>
      <c r="B474" s="233"/>
      <c r="C474" s="233"/>
      <c r="D474" s="233"/>
      <c r="E474" s="233"/>
      <c r="F474" s="233"/>
      <c r="G474" s="233"/>
      <c r="H474" s="233"/>
      <c r="I474" s="233"/>
      <c r="J474" s="248" t="s">
        <v>5495</v>
      </c>
      <c r="K474" s="138" t="str">
        <f t="shared" si="63"/>
        <v>JOD</v>
      </c>
      <c r="L474" s="138" t="str">
        <f t="shared" si="64"/>
        <v>JOD</v>
      </c>
      <c r="M474" s="138"/>
      <c r="N474" s="138"/>
      <c r="O474" s="138" t="s">
        <v>243</v>
      </c>
      <c r="P474" s="138"/>
      <c r="Q474" s="138"/>
      <c r="R474" s="138"/>
      <c r="S474" s="249">
        <f t="shared" si="65"/>
        <v>41827</v>
      </c>
      <c r="T474" s="249" t="str">
        <f t="shared" si="66"/>
        <v/>
      </c>
      <c r="U474" s="249" t="str">
        <f t="shared" si="67"/>
        <v/>
      </c>
    </row>
    <row r="475" spans="1:21" s="129" customFormat="1">
      <c r="A475" s="233"/>
      <c r="B475" s="233"/>
      <c r="C475" s="233"/>
      <c r="D475" s="233"/>
      <c r="E475" s="233"/>
      <c r="F475" s="233"/>
      <c r="G475" s="233"/>
      <c r="H475" s="233"/>
      <c r="I475" s="233"/>
      <c r="J475" s="248" t="s">
        <v>5497</v>
      </c>
      <c r="K475" s="138" t="str">
        <f t="shared" si="63"/>
        <v>KES</v>
      </c>
      <c r="L475" s="138" t="str">
        <f t="shared" si="64"/>
        <v>KES</v>
      </c>
      <c r="M475" s="138"/>
      <c r="N475" s="138"/>
      <c r="O475" s="138" t="s">
        <v>243</v>
      </c>
      <c r="P475" s="138"/>
      <c r="Q475" s="138"/>
      <c r="R475" s="138"/>
      <c r="S475" s="249">
        <f t="shared" si="65"/>
        <v>41827</v>
      </c>
      <c r="T475" s="249" t="str">
        <f t="shared" si="66"/>
        <v/>
      </c>
      <c r="U475" s="249" t="str">
        <f t="shared" si="67"/>
        <v/>
      </c>
    </row>
    <row r="476" spans="1:21" s="129" customFormat="1">
      <c r="A476" s="233"/>
      <c r="B476" s="233"/>
      <c r="C476" s="233"/>
      <c r="D476" s="233"/>
      <c r="E476" s="233"/>
      <c r="F476" s="233"/>
      <c r="G476" s="233"/>
      <c r="H476" s="233"/>
      <c r="I476" s="233"/>
      <c r="J476" s="248" t="s">
        <v>5498</v>
      </c>
      <c r="K476" s="138" t="str">
        <f t="shared" si="63"/>
        <v>KGS</v>
      </c>
      <c r="L476" s="138" t="str">
        <f t="shared" si="64"/>
        <v>KGS</v>
      </c>
      <c r="M476" s="138"/>
      <c r="N476" s="138"/>
      <c r="O476" s="138" t="s">
        <v>243</v>
      </c>
      <c r="P476" s="138"/>
      <c r="Q476" s="138"/>
      <c r="R476" s="138"/>
      <c r="S476" s="249">
        <f t="shared" si="65"/>
        <v>41827</v>
      </c>
      <c r="T476" s="249" t="str">
        <f t="shared" si="66"/>
        <v/>
      </c>
      <c r="U476" s="249" t="str">
        <f t="shared" si="67"/>
        <v/>
      </c>
    </row>
    <row r="477" spans="1:21" s="129" customFormat="1">
      <c r="A477" s="233"/>
      <c r="B477" s="233"/>
      <c r="C477" s="233"/>
      <c r="D477" s="233"/>
      <c r="E477" s="233"/>
      <c r="F477" s="233"/>
      <c r="G477" s="233"/>
      <c r="H477" s="233"/>
      <c r="I477" s="233"/>
      <c r="J477" s="248" t="s">
        <v>5499</v>
      </c>
      <c r="K477" s="138" t="str">
        <f t="shared" si="63"/>
        <v>KHR</v>
      </c>
      <c r="L477" s="138" t="str">
        <f t="shared" si="64"/>
        <v>KHR</v>
      </c>
      <c r="M477" s="138"/>
      <c r="N477" s="138"/>
      <c r="O477" s="138" t="s">
        <v>243</v>
      </c>
      <c r="P477" s="138"/>
      <c r="Q477" s="138"/>
      <c r="R477" s="138"/>
      <c r="S477" s="249">
        <f t="shared" si="65"/>
        <v>41827</v>
      </c>
      <c r="T477" s="249" t="str">
        <f t="shared" si="66"/>
        <v/>
      </c>
      <c r="U477" s="249" t="str">
        <f t="shared" si="67"/>
        <v/>
      </c>
    </row>
    <row r="478" spans="1:21" s="129" customFormat="1">
      <c r="A478" s="233"/>
      <c r="B478" s="233"/>
      <c r="C478" s="233"/>
      <c r="D478" s="233"/>
      <c r="E478" s="233"/>
      <c r="F478" s="233"/>
      <c r="G478" s="233"/>
      <c r="H478" s="233"/>
      <c r="I478" s="233"/>
      <c r="J478" s="248" t="s">
        <v>5500</v>
      </c>
      <c r="K478" s="138" t="str">
        <f t="shared" si="63"/>
        <v>KMF</v>
      </c>
      <c r="L478" s="138" t="str">
        <f t="shared" si="64"/>
        <v>KMF</v>
      </c>
      <c r="M478" s="138"/>
      <c r="N478" s="138"/>
      <c r="O478" s="138" t="s">
        <v>243</v>
      </c>
      <c r="P478" s="138"/>
      <c r="Q478" s="138"/>
      <c r="R478" s="138"/>
      <c r="S478" s="249">
        <f t="shared" si="65"/>
        <v>41827</v>
      </c>
      <c r="T478" s="249" t="str">
        <f t="shared" si="66"/>
        <v/>
      </c>
      <c r="U478" s="249" t="str">
        <f t="shared" si="67"/>
        <v/>
      </c>
    </row>
    <row r="479" spans="1:21" s="129" customFormat="1">
      <c r="A479" s="233"/>
      <c r="B479" s="233"/>
      <c r="C479" s="233"/>
      <c r="D479" s="233"/>
      <c r="E479" s="233"/>
      <c r="F479" s="233"/>
      <c r="G479" s="233"/>
      <c r="H479" s="233"/>
      <c r="I479" s="233"/>
      <c r="J479" s="248" t="s">
        <v>5501</v>
      </c>
      <c r="K479" s="138" t="str">
        <f t="shared" si="63"/>
        <v>KPW</v>
      </c>
      <c r="L479" s="138" t="str">
        <f t="shared" si="64"/>
        <v>KPW</v>
      </c>
      <c r="M479" s="138"/>
      <c r="N479" s="138"/>
      <c r="O479" s="138" t="s">
        <v>243</v>
      </c>
      <c r="P479" s="138"/>
      <c r="Q479" s="138"/>
      <c r="R479" s="138"/>
      <c r="S479" s="249">
        <f t="shared" si="65"/>
        <v>41827</v>
      </c>
      <c r="T479" s="249" t="str">
        <f t="shared" si="66"/>
        <v/>
      </c>
      <c r="U479" s="249" t="str">
        <f t="shared" si="67"/>
        <v/>
      </c>
    </row>
    <row r="480" spans="1:21" s="129" customFormat="1">
      <c r="A480" s="233"/>
      <c r="B480" s="233"/>
      <c r="C480" s="233"/>
      <c r="D480" s="233"/>
      <c r="E480" s="233"/>
      <c r="F480" s="233"/>
      <c r="G480" s="233"/>
      <c r="H480" s="233"/>
      <c r="I480" s="233"/>
      <c r="J480" s="248" t="s">
        <v>5502</v>
      </c>
      <c r="K480" s="138" t="str">
        <f t="shared" si="63"/>
        <v>KRW</v>
      </c>
      <c r="L480" s="138" t="str">
        <f t="shared" si="64"/>
        <v>KRW</v>
      </c>
      <c r="M480" s="138"/>
      <c r="N480" s="138"/>
      <c r="O480" s="138" t="s">
        <v>243</v>
      </c>
      <c r="P480" s="138"/>
      <c r="Q480" s="138"/>
      <c r="R480" s="138"/>
      <c r="S480" s="249">
        <f t="shared" si="65"/>
        <v>41827</v>
      </c>
      <c r="T480" s="249" t="str">
        <f t="shared" si="66"/>
        <v/>
      </c>
      <c r="U480" s="249" t="str">
        <f t="shared" si="67"/>
        <v/>
      </c>
    </row>
    <row r="481" spans="1:21" s="129" customFormat="1">
      <c r="A481" s="233"/>
      <c r="B481" s="233"/>
      <c r="C481" s="233"/>
      <c r="D481" s="233"/>
      <c r="E481" s="233"/>
      <c r="F481" s="233"/>
      <c r="G481" s="233"/>
      <c r="H481" s="233"/>
      <c r="I481" s="233"/>
      <c r="J481" s="248" t="s">
        <v>5503</v>
      </c>
      <c r="K481" s="138" t="str">
        <f t="shared" si="63"/>
        <v>KWD</v>
      </c>
      <c r="L481" s="138" t="str">
        <f t="shared" si="64"/>
        <v>KWD</v>
      </c>
      <c r="M481" s="138"/>
      <c r="N481" s="138"/>
      <c r="O481" s="138" t="s">
        <v>243</v>
      </c>
      <c r="P481" s="138"/>
      <c r="Q481" s="138"/>
      <c r="R481" s="138"/>
      <c r="S481" s="249">
        <f t="shared" si="65"/>
        <v>41827</v>
      </c>
      <c r="T481" s="249" t="str">
        <f t="shared" si="66"/>
        <v/>
      </c>
      <c r="U481" s="249" t="str">
        <f t="shared" si="67"/>
        <v/>
      </c>
    </row>
    <row r="482" spans="1:21" s="129" customFormat="1">
      <c r="A482" s="233"/>
      <c r="B482" s="233"/>
      <c r="C482" s="233"/>
      <c r="D482" s="233"/>
      <c r="E482" s="233"/>
      <c r="F482" s="233"/>
      <c r="G482" s="233"/>
      <c r="H482" s="233"/>
      <c r="I482" s="233"/>
      <c r="J482" s="248" t="s">
        <v>5504</v>
      </c>
      <c r="K482" s="138" t="str">
        <f t="shared" si="63"/>
        <v>KYD</v>
      </c>
      <c r="L482" s="138" t="str">
        <f t="shared" si="64"/>
        <v>KYD</v>
      </c>
      <c r="M482" s="138"/>
      <c r="N482" s="138"/>
      <c r="O482" s="138" t="s">
        <v>243</v>
      </c>
      <c r="P482" s="138"/>
      <c r="Q482" s="138"/>
      <c r="R482" s="138"/>
      <c r="S482" s="249">
        <f t="shared" si="65"/>
        <v>41827</v>
      </c>
      <c r="T482" s="249" t="str">
        <f t="shared" si="66"/>
        <v/>
      </c>
      <c r="U482" s="249" t="str">
        <f t="shared" si="67"/>
        <v/>
      </c>
    </row>
    <row r="483" spans="1:21" s="129" customFormat="1">
      <c r="A483" s="233"/>
      <c r="B483" s="233"/>
      <c r="C483" s="233"/>
      <c r="D483" s="233"/>
      <c r="E483" s="233"/>
      <c r="F483" s="233"/>
      <c r="G483" s="233"/>
      <c r="H483" s="233"/>
      <c r="I483" s="233"/>
      <c r="J483" s="248" t="s">
        <v>5505</v>
      </c>
      <c r="K483" s="138" t="str">
        <f t="shared" si="63"/>
        <v>KZT</v>
      </c>
      <c r="L483" s="138" t="str">
        <f t="shared" si="64"/>
        <v>KZT</v>
      </c>
      <c r="M483" s="138"/>
      <c r="N483" s="138"/>
      <c r="O483" s="138" t="s">
        <v>243</v>
      </c>
      <c r="P483" s="138"/>
      <c r="Q483" s="138"/>
      <c r="R483" s="138"/>
      <c r="S483" s="249">
        <f t="shared" si="65"/>
        <v>41827</v>
      </c>
      <c r="T483" s="249" t="str">
        <f t="shared" si="66"/>
        <v/>
      </c>
      <c r="U483" s="249" t="str">
        <f t="shared" si="67"/>
        <v/>
      </c>
    </row>
    <row r="484" spans="1:21" s="129" customFormat="1">
      <c r="A484" s="233"/>
      <c r="B484" s="233"/>
      <c r="C484" s="233"/>
      <c r="D484" s="233"/>
      <c r="E484" s="233"/>
      <c r="F484" s="233"/>
      <c r="G484" s="233"/>
      <c r="H484" s="233"/>
      <c r="I484" s="233"/>
      <c r="J484" s="248" t="s">
        <v>5506</v>
      </c>
      <c r="K484" s="138" t="str">
        <f t="shared" si="63"/>
        <v>LAK</v>
      </c>
      <c r="L484" s="138" t="str">
        <f t="shared" si="64"/>
        <v>LAK</v>
      </c>
      <c r="M484" s="138"/>
      <c r="N484" s="138"/>
      <c r="O484" s="138" t="s">
        <v>243</v>
      </c>
      <c r="P484" s="138"/>
      <c r="Q484" s="138"/>
      <c r="R484" s="138"/>
      <c r="S484" s="249">
        <f t="shared" si="65"/>
        <v>41827</v>
      </c>
      <c r="T484" s="249" t="str">
        <f t="shared" si="66"/>
        <v/>
      </c>
      <c r="U484" s="249" t="str">
        <f t="shared" si="67"/>
        <v/>
      </c>
    </row>
    <row r="485" spans="1:21" s="129" customFormat="1">
      <c r="A485" s="233"/>
      <c r="B485" s="233"/>
      <c r="C485" s="233"/>
      <c r="D485" s="233"/>
      <c r="E485" s="233"/>
      <c r="F485" s="233"/>
      <c r="G485" s="233"/>
      <c r="H485" s="233"/>
      <c r="I485" s="233"/>
      <c r="J485" s="248" t="s">
        <v>5507</v>
      </c>
      <c r="K485" s="138" t="str">
        <f t="shared" si="63"/>
        <v>LBP</v>
      </c>
      <c r="L485" s="138" t="str">
        <f t="shared" si="64"/>
        <v>LBP</v>
      </c>
      <c r="M485" s="138"/>
      <c r="N485" s="138"/>
      <c r="O485" s="138" t="s">
        <v>243</v>
      </c>
      <c r="P485" s="138"/>
      <c r="Q485" s="138"/>
      <c r="R485" s="138"/>
      <c r="S485" s="249">
        <f t="shared" si="65"/>
        <v>41827</v>
      </c>
      <c r="T485" s="249" t="str">
        <f t="shared" si="66"/>
        <v/>
      </c>
      <c r="U485" s="249" t="str">
        <f t="shared" si="67"/>
        <v/>
      </c>
    </row>
    <row r="486" spans="1:21" s="129" customFormat="1">
      <c r="A486" s="233"/>
      <c r="B486" s="233"/>
      <c r="C486" s="233"/>
      <c r="D486" s="233"/>
      <c r="E486" s="233"/>
      <c r="F486" s="233"/>
      <c r="G486" s="233"/>
      <c r="H486" s="233"/>
      <c r="I486" s="233"/>
      <c r="J486" s="248" t="s">
        <v>5508</v>
      </c>
      <c r="K486" s="138" t="str">
        <f t="shared" si="63"/>
        <v>LKR</v>
      </c>
      <c r="L486" s="138" t="str">
        <f t="shared" si="64"/>
        <v>LKR</v>
      </c>
      <c r="M486" s="138"/>
      <c r="N486" s="138"/>
      <c r="O486" s="138" t="s">
        <v>243</v>
      </c>
      <c r="P486" s="138"/>
      <c r="Q486" s="138"/>
      <c r="R486" s="138"/>
      <c r="S486" s="249">
        <f t="shared" si="65"/>
        <v>41827</v>
      </c>
      <c r="T486" s="249" t="str">
        <f t="shared" si="66"/>
        <v/>
      </c>
      <c r="U486" s="249" t="str">
        <f t="shared" si="67"/>
        <v/>
      </c>
    </row>
    <row r="487" spans="1:21" s="129" customFormat="1">
      <c r="A487" s="233"/>
      <c r="B487" s="233"/>
      <c r="C487" s="233"/>
      <c r="D487" s="233"/>
      <c r="E487" s="233"/>
      <c r="F487" s="233"/>
      <c r="G487" s="233"/>
      <c r="H487" s="233"/>
      <c r="I487" s="233"/>
      <c r="J487" s="248" t="s">
        <v>5509</v>
      </c>
      <c r="K487" s="138" t="str">
        <f t="shared" si="63"/>
        <v>LRD</v>
      </c>
      <c r="L487" s="138" t="str">
        <f t="shared" si="64"/>
        <v>LRD</v>
      </c>
      <c r="M487" s="138"/>
      <c r="N487" s="138"/>
      <c r="O487" s="138" t="s">
        <v>243</v>
      </c>
      <c r="P487" s="138"/>
      <c r="Q487" s="138"/>
      <c r="R487" s="138"/>
      <c r="S487" s="249">
        <f t="shared" si="65"/>
        <v>41827</v>
      </c>
      <c r="T487" s="249" t="str">
        <f t="shared" si="66"/>
        <v/>
      </c>
      <c r="U487" s="249" t="str">
        <f t="shared" si="67"/>
        <v/>
      </c>
    </row>
    <row r="488" spans="1:21" s="129" customFormat="1">
      <c r="A488" s="233"/>
      <c r="B488" s="233"/>
      <c r="C488" s="233"/>
      <c r="D488" s="233"/>
      <c r="E488" s="233"/>
      <c r="F488" s="233"/>
      <c r="G488" s="233"/>
      <c r="H488" s="233"/>
      <c r="I488" s="233"/>
      <c r="J488" s="248" t="s">
        <v>5510</v>
      </c>
      <c r="K488" s="138" t="str">
        <f t="shared" si="63"/>
        <v>LSL</v>
      </c>
      <c r="L488" s="138" t="str">
        <f t="shared" si="64"/>
        <v>LSL</v>
      </c>
      <c r="M488" s="138"/>
      <c r="N488" s="138"/>
      <c r="O488" s="138" t="s">
        <v>243</v>
      </c>
      <c r="P488" s="138"/>
      <c r="Q488" s="138"/>
      <c r="R488" s="138"/>
      <c r="S488" s="249">
        <f t="shared" si="65"/>
        <v>41827</v>
      </c>
      <c r="T488" s="249" t="str">
        <f t="shared" si="66"/>
        <v/>
      </c>
      <c r="U488" s="249" t="str">
        <f t="shared" si="67"/>
        <v/>
      </c>
    </row>
    <row r="489" spans="1:21" s="129" customFormat="1">
      <c r="A489" s="233"/>
      <c r="B489" s="233"/>
      <c r="C489" s="233"/>
      <c r="D489" s="233"/>
      <c r="E489" s="233"/>
      <c r="F489" s="233"/>
      <c r="G489" s="233"/>
      <c r="H489" s="233"/>
      <c r="I489" s="233"/>
      <c r="J489" s="248" t="s">
        <v>5511</v>
      </c>
      <c r="K489" s="138" t="str">
        <f t="shared" si="63"/>
        <v>LTL</v>
      </c>
      <c r="L489" s="138" t="str">
        <f t="shared" si="64"/>
        <v>LTL</v>
      </c>
      <c r="M489" s="138"/>
      <c r="N489" s="138"/>
      <c r="O489" s="138" t="s">
        <v>243</v>
      </c>
      <c r="P489" s="138"/>
      <c r="Q489" s="138"/>
      <c r="R489" s="138"/>
      <c r="S489" s="249">
        <f t="shared" si="65"/>
        <v>41827</v>
      </c>
      <c r="T489" s="249" t="str">
        <f t="shared" si="66"/>
        <v/>
      </c>
      <c r="U489" s="249" t="str">
        <f t="shared" si="67"/>
        <v/>
      </c>
    </row>
    <row r="490" spans="1:21" s="129" customFormat="1">
      <c r="A490" s="233"/>
      <c r="B490" s="233"/>
      <c r="C490" s="233"/>
      <c r="D490" s="233"/>
      <c r="E490" s="233"/>
      <c r="F490" s="233"/>
      <c r="G490" s="233"/>
      <c r="H490" s="233"/>
      <c r="I490" s="233"/>
      <c r="J490" s="248" t="s">
        <v>5512</v>
      </c>
      <c r="K490" s="138" t="str">
        <f t="shared" si="63"/>
        <v>LVL</v>
      </c>
      <c r="L490" s="138" t="str">
        <f t="shared" si="64"/>
        <v>LVL</v>
      </c>
      <c r="M490" s="138"/>
      <c r="N490" s="138"/>
      <c r="O490" s="138" t="s">
        <v>243</v>
      </c>
      <c r="P490" s="138"/>
      <c r="Q490" s="138"/>
      <c r="R490" s="138"/>
      <c r="S490" s="249">
        <f t="shared" si="65"/>
        <v>41827</v>
      </c>
      <c r="T490" s="249" t="str">
        <f t="shared" si="66"/>
        <v/>
      </c>
      <c r="U490" s="249" t="str">
        <f t="shared" si="67"/>
        <v/>
      </c>
    </row>
    <row r="491" spans="1:21" s="129" customFormat="1">
      <c r="A491" s="233"/>
      <c r="B491" s="233"/>
      <c r="C491" s="233"/>
      <c r="D491" s="233"/>
      <c r="E491" s="233"/>
      <c r="F491" s="233"/>
      <c r="G491" s="233"/>
      <c r="H491" s="233"/>
      <c r="I491" s="233"/>
      <c r="J491" s="248" t="s">
        <v>5513</v>
      </c>
      <c r="K491" s="138" t="str">
        <f t="shared" si="63"/>
        <v>LYD</v>
      </c>
      <c r="L491" s="138" t="str">
        <f t="shared" si="64"/>
        <v>LYD</v>
      </c>
      <c r="M491" s="138"/>
      <c r="N491" s="138"/>
      <c r="O491" s="138" t="s">
        <v>243</v>
      </c>
      <c r="P491" s="138"/>
      <c r="Q491" s="138"/>
      <c r="R491" s="138"/>
      <c r="S491" s="249">
        <f t="shared" si="65"/>
        <v>41827</v>
      </c>
      <c r="T491" s="249" t="str">
        <f t="shared" si="66"/>
        <v/>
      </c>
      <c r="U491" s="249" t="str">
        <f t="shared" si="67"/>
        <v/>
      </c>
    </row>
    <row r="492" spans="1:21" s="129" customFormat="1">
      <c r="A492" s="233"/>
      <c r="B492" s="233"/>
      <c r="C492" s="233"/>
      <c r="D492" s="233"/>
      <c r="E492" s="233"/>
      <c r="F492" s="233"/>
      <c r="G492" s="233"/>
      <c r="H492" s="233"/>
      <c r="I492" s="233"/>
      <c r="J492" s="248" t="s">
        <v>5514</v>
      </c>
      <c r="K492" s="138" t="str">
        <f t="shared" si="63"/>
        <v>MAD</v>
      </c>
      <c r="L492" s="138" t="str">
        <f t="shared" si="64"/>
        <v>MAD</v>
      </c>
      <c r="M492" s="138"/>
      <c r="N492" s="138"/>
      <c r="O492" s="138" t="s">
        <v>243</v>
      </c>
      <c r="P492" s="138"/>
      <c r="Q492" s="138"/>
      <c r="R492" s="138"/>
      <c r="S492" s="249">
        <f t="shared" si="65"/>
        <v>41827</v>
      </c>
      <c r="T492" s="249" t="str">
        <f t="shared" si="66"/>
        <v/>
      </c>
      <c r="U492" s="249" t="str">
        <f t="shared" si="67"/>
        <v/>
      </c>
    </row>
    <row r="493" spans="1:21" s="129" customFormat="1">
      <c r="A493" s="233"/>
      <c r="B493" s="233"/>
      <c r="C493" s="233"/>
      <c r="D493" s="233"/>
      <c r="E493" s="233"/>
      <c r="F493" s="233"/>
      <c r="G493" s="233"/>
      <c r="H493" s="233"/>
      <c r="I493" s="233"/>
      <c r="J493" s="248" t="s">
        <v>5515</v>
      </c>
      <c r="K493" s="138" t="str">
        <f t="shared" si="63"/>
        <v>MDL</v>
      </c>
      <c r="L493" s="138" t="str">
        <f t="shared" si="64"/>
        <v>MDL</v>
      </c>
      <c r="M493" s="138"/>
      <c r="N493" s="138"/>
      <c r="O493" s="138" t="s">
        <v>243</v>
      </c>
      <c r="P493" s="138"/>
      <c r="Q493" s="138"/>
      <c r="R493" s="138"/>
      <c r="S493" s="249">
        <f t="shared" si="65"/>
        <v>41827</v>
      </c>
      <c r="T493" s="249" t="str">
        <f t="shared" si="66"/>
        <v/>
      </c>
      <c r="U493" s="249" t="str">
        <f t="shared" si="67"/>
        <v/>
      </c>
    </row>
    <row r="494" spans="1:21" s="129" customFormat="1">
      <c r="A494" s="233"/>
      <c r="B494" s="233"/>
      <c r="C494" s="233"/>
      <c r="D494" s="233"/>
      <c r="E494" s="233"/>
      <c r="F494" s="233"/>
      <c r="G494" s="233"/>
      <c r="H494" s="233"/>
      <c r="I494" s="233"/>
      <c r="J494" s="248" t="s">
        <v>5516</v>
      </c>
      <c r="K494" s="138" t="str">
        <f t="shared" si="63"/>
        <v>MGA</v>
      </c>
      <c r="L494" s="138" t="str">
        <f t="shared" si="64"/>
        <v>MGA</v>
      </c>
      <c r="M494" s="138"/>
      <c r="N494" s="138"/>
      <c r="O494" s="138" t="s">
        <v>243</v>
      </c>
      <c r="P494" s="138"/>
      <c r="Q494" s="138"/>
      <c r="R494" s="138"/>
      <c r="S494" s="249">
        <f t="shared" si="65"/>
        <v>41827</v>
      </c>
      <c r="T494" s="249" t="str">
        <f t="shared" si="66"/>
        <v/>
      </c>
      <c r="U494" s="249" t="str">
        <f t="shared" si="67"/>
        <v/>
      </c>
    </row>
    <row r="495" spans="1:21" s="129" customFormat="1">
      <c r="A495" s="233"/>
      <c r="B495" s="233"/>
      <c r="C495" s="233"/>
      <c r="D495" s="233"/>
      <c r="E495" s="233"/>
      <c r="F495" s="233"/>
      <c r="G495" s="233"/>
      <c r="H495" s="233"/>
      <c r="I495" s="233"/>
      <c r="J495" s="248" t="s">
        <v>5517</v>
      </c>
      <c r="K495" s="138" t="str">
        <f t="shared" si="63"/>
        <v>MKD</v>
      </c>
      <c r="L495" s="138" t="str">
        <f t="shared" si="64"/>
        <v>MKD</v>
      </c>
      <c r="M495" s="138"/>
      <c r="N495" s="138"/>
      <c r="O495" s="138" t="s">
        <v>243</v>
      </c>
      <c r="P495" s="138"/>
      <c r="Q495" s="138"/>
      <c r="R495" s="138"/>
      <c r="S495" s="249">
        <f t="shared" si="65"/>
        <v>41827</v>
      </c>
      <c r="T495" s="249" t="str">
        <f t="shared" si="66"/>
        <v/>
      </c>
      <c r="U495" s="249" t="str">
        <f t="shared" si="67"/>
        <v/>
      </c>
    </row>
    <row r="496" spans="1:21" s="129" customFormat="1">
      <c r="A496" s="233"/>
      <c r="B496" s="233"/>
      <c r="C496" s="233"/>
      <c r="D496" s="233"/>
      <c r="E496" s="233"/>
      <c r="F496" s="233"/>
      <c r="G496" s="233"/>
      <c r="H496" s="233"/>
      <c r="I496" s="233"/>
      <c r="J496" s="248" t="s">
        <v>5518</v>
      </c>
      <c r="K496" s="138" t="str">
        <f t="shared" si="63"/>
        <v>MMK</v>
      </c>
      <c r="L496" s="138" t="str">
        <f t="shared" si="64"/>
        <v>MMK</v>
      </c>
      <c r="M496" s="138"/>
      <c r="N496" s="138"/>
      <c r="O496" s="138" t="s">
        <v>243</v>
      </c>
      <c r="P496" s="138"/>
      <c r="Q496" s="138"/>
      <c r="R496" s="138"/>
      <c r="S496" s="249">
        <f t="shared" si="65"/>
        <v>41827</v>
      </c>
      <c r="T496" s="249" t="str">
        <f t="shared" si="66"/>
        <v/>
      </c>
      <c r="U496" s="249" t="str">
        <f t="shared" si="67"/>
        <v/>
      </c>
    </row>
    <row r="497" spans="1:21" s="129" customFormat="1">
      <c r="A497" s="233"/>
      <c r="B497" s="233"/>
      <c r="C497" s="233"/>
      <c r="D497" s="233"/>
      <c r="E497" s="233"/>
      <c r="F497" s="233"/>
      <c r="G497" s="233"/>
      <c r="H497" s="233"/>
      <c r="I497" s="233"/>
      <c r="J497" s="248" t="s">
        <v>5519</v>
      </c>
      <c r="K497" s="138" t="str">
        <f t="shared" si="63"/>
        <v>MNT</v>
      </c>
      <c r="L497" s="138" t="str">
        <f t="shared" si="64"/>
        <v>MNT</v>
      </c>
      <c r="M497" s="138"/>
      <c r="N497" s="138"/>
      <c r="O497" s="138" t="s">
        <v>243</v>
      </c>
      <c r="P497" s="138"/>
      <c r="Q497" s="138"/>
      <c r="R497" s="138"/>
      <c r="S497" s="249">
        <f t="shared" si="65"/>
        <v>41827</v>
      </c>
      <c r="T497" s="249" t="str">
        <f t="shared" si="66"/>
        <v/>
      </c>
      <c r="U497" s="249" t="str">
        <f t="shared" si="67"/>
        <v/>
      </c>
    </row>
    <row r="498" spans="1:21" s="129" customFormat="1">
      <c r="A498" s="233"/>
      <c r="B498" s="233"/>
      <c r="C498" s="233"/>
      <c r="D498" s="233"/>
      <c r="E498" s="233"/>
      <c r="F498" s="233"/>
      <c r="G498" s="233"/>
      <c r="H498" s="233"/>
      <c r="I498" s="233"/>
      <c r="J498" s="248" t="s">
        <v>5520</v>
      </c>
      <c r="K498" s="138" t="str">
        <f t="shared" si="63"/>
        <v>MOP</v>
      </c>
      <c r="L498" s="138" t="str">
        <f t="shared" si="64"/>
        <v>MOP</v>
      </c>
      <c r="M498" s="138"/>
      <c r="N498" s="138"/>
      <c r="O498" s="138" t="s">
        <v>243</v>
      </c>
      <c r="P498" s="138"/>
      <c r="Q498" s="138"/>
      <c r="R498" s="138"/>
      <c r="S498" s="249">
        <f t="shared" si="65"/>
        <v>41827</v>
      </c>
      <c r="T498" s="249" t="str">
        <f t="shared" si="66"/>
        <v/>
      </c>
      <c r="U498" s="249" t="str">
        <f t="shared" si="67"/>
        <v/>
      </c>
    </row>
    <row r="499" spans="1:21" s="129" customFormat="1">
      <c r="A499" s="233"/>
      <c r="B499" s="233"/>
      <c r="C499" s="233"/>
      <c r="D499" s="233"/>
      <c r="E499" s="233"/>
      <c r="F499" s="233"/>
      <c r="G499" s="233"/>
      <c r="H499" s="233"/>
      <c r="I499" s="233"/>
      <c r="J499" s="248" t="s">
        <v>5521</v>
      </c>
      <c r="K499" s="138" t="str">
        <f t="shared" si="63"/>
        <v>MRO</v>
      </c>
      <c r="L499" s="138" t="str">
        <f t="shared" si="64"/>
        <v>MRO</v>
      </c>
      <c r="M499" s="138"/>
      <c r="N499" s="138"/>
      <c r="O499" s="138" t="s">
        <v>243</v>
      </c>
      <c r="P499" s="138"/>
      <c r="Q499" s="138"/>
      <c r="R499" s="138"/>
      <c r="S499" s="249">
        <f t="shared" si="65"/>
        <v>41827</v>
      </c>
      <c r="T499" s="249" t="str">
        <f t="shared" si="66"/>
        <v/>
      </c>
      <c r="U499" s="249" t="str">
        <f t="shared" si="67"/>
        <v/>
      </c>
    </row>
    <row r="500" spans="1:21" s="129" customFormat="1">
      <c r="A500" s="233"/>
      <c r="B500" s="233"/>
      <c r="C500" s="233"/>
      <c r="D500" s="233"/>
      <c r="E500" s="233"/>
      <c r="F500" s="233"/>
      <c r="G500" s="233"/>
      <c r="H500" s="233"/>
      <c r="I500" s="233"/>
      <c r="J500" s="248" t="s">
        <v>5525</v>
      </c>
      <c r="K500" s="138" t="str">
        <f t="shared" si="63"/>
        <v>MRU</v>
      </c>
      <c r="L500" s="138" t="str">
        <f t="shared" si="64"/>
        <v>MRU</v>
      </c>
      <c r="M500" s="138"/>
      <c r="N500" s="138"/>
      <c r="O500" s="138" t="s">
        <v>243</v>
      </c>
      <c r="P500" s="138"/>
      <c r="Q500" s="138"/>
      <c r="R500" s="138"/>
      <c r="S500" s="249">
        <f t="shared" si="65"/>
        <v>43296</v>
      </c>
      <c r="T500" s="249" t="str">
        <f t="shared" si="66"/>
        <v/>
      </c>
      <c r="U500" s="249" t="str">
        <f t="shared" si="67"/>
        <v/>
      </c>
    </row>
    <row r="501" spans="1:21" s="129" customFormat="1">
      <c r="A501" s="233"/>
      <c r="B501" s="233"/>
      <c r="C501" s="233"/>
      <c r="D501" s="233"/>
      <c r="E501" s="233"/>
      <c r="F501" s="233"/>
      <c r="G501" s="233"/>
      <c r="H501" s="233"/>
      <c r="I501" s="233"/>
      <c r="J501" s="248" t="s">
        <v>5522</v>
      </c>
      <c r="K501" s="138" t="str">
        <f t="shared" si="63"/>
        <v>MUR</v>
      </c>
      <c r="L501" s="138" t="str">
        <f t="shared" si="64"/>
        <v>MUR</v>
      </c>
      <c r="M501" s="138"/>
      <c r="N501" s="138"/>
      <c r="O501" s="138" t="s">
        <v>243</v>
      </c>
      <c r="P501" s="138"/>
      <c r="Q501" s="138"/>
      <c r="R501" s="138"/>
      <c r="S501" s="249">
        <f t="shared" si="65"/>
        <v>41827</v>
      </c>
      <c r="T501" s="249" t="str">
        <f t="shared" si="66"/>
        <v/>
      </c>
      <c r="U501" s="249" t="str">
        <f t="shared" si="67"/>
        <v/>
      </c>
    </row>
    <row r="502" spans="1:21" s="129" customFormat="1">
      <c r="A502" s="233"/>
      <c r="B502" s="233"/>
      <c r="C502" s="233"/>
      <c r="D502" s="233"/>
      <c r="E502" s="233"/>
      <c r="F502" s="233"/>
      <c r="G502" s="233"/>
      <c r="H502" s="233"/>
      <c r="I502" s="233"/>
      <c r="J502" s="248" t="s">
        <v>5523</v>
      </c>
      <c r="K502" s="138" t="str">
        <f t="shared" si="63"/>
        <v>MVR</v>
      </c>
      <c r="L502" s="138" t="str">
        <f t="shared" si="64"/>
        <v>MVR</v>
      </c>
      <c r="M502" s="138"/>
      <c r="N502" s="138"/>
      <c r="O502" s="138" t="s">
        <v>243</v>
      </c>
      <c r="P502" s="138"/>
      <c r="Q502" s="138"/>
      <c r="R502" s="138"/>
      <c r="S502" s="249">
        <f t="shared" si="65"/>
        <v>41827</v>
      </c>
      <c r="T502" s="249" t="str">
        <f t="shared" si="66"/>
        <v/>
      </c>
      <c r="U502" s="249" t="str">
        <f t="shared" si="67"/>
        <v/>
      </c>
    </row>
    <row r="503" spans="1:21" s="129" customFormat="1">
      <c r="A503" s="233"/>
      <c r="B503" s="233"/>
      <c r="C503" s="233"/>
      <c r="D503" s="233"/>
      <c r="E503" s="233"/>
      <c r="F503" s="233"/>
      <c r="G503" s="233"/>
      <c r="H503" s="233"/>
      <c r="I503" s="233"/>
      <c r="J503" s="248" t="s">
        <v>5524</v>
      </c>
      <c r="K503" s="138" t="str">
        <f t="shared" si="63"/>
        <v>MWK</v>
      </c>
      <c r="L503" s="138" t="str">
        <f t="shared" si="64"/>
        <v>MWK</v>
      </c>
      <c r="M503" s="138"/>
      <c r="N503" s="138"/>
      <c r="O503" s="138" t="s">
        <v>243</v>
      </c>
      <c r="P503" s="138"/>
      <c r="Q503" s="138"/>
      <c r="R503" s="138"/>
      <c r="S503" s="249">
        <f t="shared" si="65"/>
        <v>41827</v>
      </c>
      <c r="T503" s="249" t="str">
        <f t="shared" si="66"/>
        <v/>
      </c>
      <c r="U503" s="249" t="str">
        <f t="shared" si="67"/>
        <v/>
      </c>
    </row>
    <row r="504" spans="1:21" s="129" customFormat="1">
      <c r="A504" s="233"/>
      <c r="B504" s="233"/>
      <c r="C504" s="233"/>
      <c r="D504" s="233"/>
      <c r="E504" s="233"/>
      <c r="F504" s="233"/>
      <c r="G504" s="233"/>
      <c r="H504" s="233"/>
      <c r="I504" s="233"/>
      <c r="J504" s="248" t="s">
        <v>5526</v>
      </c>
      <c r="K504" s="138" t="str">
        <f t="shared" si="63"/>
        <v>MXN</v>
      </c>
      <c r="L504" s="138" t="str">
        <f t="shared" si="64"/>
        <v>MXN</v>
      </c>
      <c r="M504" s="138"/>
      <c r="N504" s="138"/>
      <c r="O504" s="138" t="s">
        <v>243</v>
      </c>
      <c r="P504" s="138"/>
      <c r="Q504" s="138"/>
      <c r="R504" s="138"/>
      <c r="S504" s="249">
        <f t="shared" ref="S504:S535" si="68">VLOOKUP(J504,A:G,5,FALSE)</f>
        <v>41827</v>
      </c>
      <c r="T504" s="249" t="str">
        <f t="shared" ref="T504:T535" si="69">IF(VLOOKUP(J504,A:G,6,FALSE)=0,"",VLOOKUP(J504,A:G,6,FALSE))</f>
        <v/>
      </c>
      <c r="U504" s="249" t="str">
        <f t="shared" ref="U504:U535" si="70">IF(VLOOKUP(J504,A:G,7,FALSE)=0,"",VLOOKUP(J504,A:G,7,FALSE))</f>
        <v/>
      </c>
    </row>
    <row r="505" spans="1:21" s="129" customFormat="1">
      <c r="A505" s="233"/>
      <c r="B505" s="233"/>
      <c r="C505" s="233"/>
      <c r="D505" s="233"/>
      <c r="E505" s="233"/>
      <c r="F505" s="233"/>
      <c r="G505" s="233"/>
      <c r="H505" s="233"/>
      <c r="I505" s="233"/>
      <c r="J505" s="248" t="s">
        <v>5527</v>
      </c>
      <c r="K505" s="138" t="str">
        <f t="shared" si="63"/>
        <v>MXV</v>
      </c>
      <c r="L505" s="138" t="str">
        <f t="shared" si="64"/>
        <v>MXV</v>
      </c>
      <c r="M505" s="138"/>
      <c r="N505" s="138"/>
      <c r="O505" s="138" t="s">
        <v>243</v>
      </c>
      <c r="P505" s="138"/>
      <c r="Q505" s="138"/>
      <c r="R505" s="138"/>
      <c r="S505" s="249">
        <f t="shared" si="68"/>
        <v>41827</v>
      </c>
      <c r="T505" s="249" t="str">
        <f t="shared" si="69"/>
        <v/>
      </c>
      <c r="U505" s="249" t="str">
        <f t="shared" si="70"/>
        <v/>
      </c>
    </row>
    <row r="506" spans="1:21" s="129" customFormat="1">
      <c r="A506" s="233"/>
      <c r="B506" s="233"/>
      <c r="C506" s="233"/>
      <c r="D506" s="233"/>
      <c r="E506" s="233"/>
      <c r="F506" s="233"/>
      <c r="G506" s="233"/>
      <c r="H506" s="233"/>
      <c r="I506" s="233"/>
      <c r="J506" s="248" t="s">
        <v>5528</v>
      </c>
      <c r="K506" s="138" t="str">
        <f t="shared" si="63"/>
        <v>MYR</v>
      </c>
      <c r="L506" s="138" t="str">
        <f t="shared" si="64"/>
        <v>MYR</v>
      </c>
      <c r="M506" s="138"/>
      <c r="N506" s="138"/>
      <c r="O506" s="138" t="s">
        <v>243</v>
      </c>
      <c r="P506" s="138"/>
      <c r="Q506" s="138"/>
      <c r="R506" s="138"/>
      <c r="S506" s="249">
        <f t="shared" si="68"/>
        <v>41827</v>
      </c>
      <c r="T506" s="249" t="str">
        <f t="shared" si="69"/>
        <v/>
      </c>
      <c r="U506" s="249" t="str">
        <f t="shared" si="70"/>
        <v/>
      </c>
    </row>
    <row r="507" spans="1:21" s="129" customFormat="1">
      <c r="A507" s="233"/>
      <c r="B507" s="233"/>
      <c r="C507" s="233"/>
      <c r="D507" s="233"/>
      <c r="E507" s="233"/>
      <c r="F507" s="233"/>
      <c r="G507" s="233"/>
      <c r="H507" s="233"/>
      <c r="I507" s="233"/>
      <c r="J507" s="248" t="s">
        <v>5529</v>
      </c>
      <c r="K507" s="138" t="str">
        <f t="shared" si="63"/>
        <v>MZN</v>
      </c>
      <c r="L507" s="138" t="str">
        <f t="shared" si="64"/>
        <v>MZN</v>
      </c>
      <c r="M507" s="138"/>
      <c r="N507" s="138"/>
      <c r="O507" s="138" t="s">
        <v>243</v>
      </c>
      <c r="P507" s="138"/>
      <c r="Q507" s="138"/>
      <c r="R507" s="138"/>
      <c r="S507" s="249">
        <f t="shared" si="68"/>
        <v>41827</v>
      </c>
      <c r="T507" s="249" t="str">
        <f t="shared" si="69"/>
        <v/>
      </c>
      <c r="U507" s="249" t="str">
        <f t="shared" si="70"/>
        <v/>
      </c>
    </row>
    <row r="508" spans="1:21" s="129" customFormat="1">
      <c r="A508" s="233"/>
      <c r="B508" s="233"/>
      <c r="C508" s="233"/>
      <c r="D508" s="233"/>
      <c r="E508" s="233"/>
      <c r="F508" s="233"/>
      <c r="G508" s="233"/>
      <c r="H508" s="233"/>
      <c r="I508" s="233"/>
      <c r="J508" s="248" t="s">
        <v>5530</v>
      </c>
      <c r="K508" s="138" t="str">
        <f t="shared" si="63"/>
        <v>NAD</v>
      </c>
      <c r="L508" s="138" t="str">
        <f t="shared" si="64"/>
        <v>NAD</v>
      </c>
      <c r="M508" s="138"/>
      <c r="N508" s="138"/>
      <c r="O508" s="138" t="s">
        <v>243</v>
      </c>
      <c r="P508" s="138"/>
      <c r="Q508" s="138"/>
      <c r="R508" s="138"/>
      <c r="S508" s="249">
        <f t="shared" si="68"/>
        <v>41827</v>
      </c>
      <c r="T508" s="249" t="str">
        <f t="shared" si="69"/>
        <v/>
      </c>
      <c r="U508" s="249" t="str">
        <f t="shared" si="70"/>
        <v/>
      </c>
    </row>
    <row r="509" spans="1:21" s="129" customFormat="1">
      <c r="A509" s="233"/>
      <c r="B509" s="233"/>
      <c r="C509" s="233"/>
      <c r="D509" s="233"/>
      <c r="E509" s="233"/>
      <c r="F509" s="233"/>
      <c r="G509" s="233"/>
      <c r="H509" s="233"/>
      <c r="I509" s="233"/>
      <c r="J509" s="248" t="s">
        <v>5531</v>
      </c>
      <c r="K509" s="138" t="str">
        <f t="shared" si="63"/>
        <v>NGN</v>
      </c>
      <c r="L509" s="138" t="str">
        <f t="shared" si="64"/>
        <v>NGN</v>
      </c>
      <c r="M509" s="138"/>
      <c r="N509" s="138"/>
      <c r="O509" s="138" t="s">
        <v>243</v>
      </c>
      <c r="P509" s="138"/>
      <c r="Q509" s="138"/>
      <c r="R509" s="138"/>
      <c r="S509" s="249">
        <f t="shared" si="68"/>
        <v>41827</v>
      </c>
      <c r="T509" s="249" t="str">
        <f t="shared" si="69"/>
        <v/>
      </c>
      <c r="U509" s="249" t="str">
        <f t="shared" si="70"/>
        <v/>
      </c>
    </row>
    <row r="510" spans="1:21" s="129" customFormat="1">
      <c r="A510" s="233"/>
      <c r="B510" s="233"/>
      <c r="C510" s="233"/>
      <c r="D510" s="233"/>
      <c r="E510" s="233"/>
      <c r="F510" s="233"/>
      <c r="G510" s="233"/>
      <c r="H510" s="233"/>
      <c r="I510" s="233"/>
      <c r="J510" s="248" t="s">
        <v>5532</v>
      </c>
      <c r="K510" s="138" t="str">
        <f t="shared" si="63"/>
        <v>NIO</v>
      </c>
      <c r="L510" s="138" t="str">
        <f t="shared" si="64"/>
        <v>NIO</v>
      </c>
      <c r="M510" s="138"/>
      <c r="N510" s="138"/>
      <c r="O510" s="138" t="s">
        <v>243</v>
      </c>
      <c r="P510" s="138"/>
      <c r="Q510" s="138"/>
      <c r="R510" s="138"/>
      <c r="S510" s="249">
        <f t="shared" si="68"/>
        <v>41827</v>
      </c>
      <c r="T510" s="249" t="str">
        <f t="shared" si="69"/>
        <v/>
      </c>
      <c r="U510" s="249" t="str">
        <f t="shared" si="70"/>
        <v/>
      </c>
    </row>
    <row r="511" spans="1:21" s="129" customFormat="1">
      <c r="A511" s="233"/>
      <c r="B511" s="233"/>
      <c r="C511" s="233"/>
      <c r="D511" s="233"/>
      <c r="E511" s="233"/>
      <c r="F511" s="233"/>
      <c r="G511" s="233"/>
      <c r="H511" s="233"/>
      <c r="I511" s="233"/>
      <c r="J511" s="248" t="s">
        <v>5534</v>
      </c>
      <c r="K511" s="138" t="str">
        <f t="shared" si="63"/>
        <v>NPR</v>
      </c>
      <c r="L511" s="138" t="str">
        <f t="shared" si="64"/>
        <v>NPR</v>
      </c>
      <c r="M511" s="138"/>
      <c r="N511" s="138"/>
      <c r="O511" s="138" t="s">
        <v>243</v>
      </c>
      <c r="P511" s="138"/>
      <c r="Q511" s="138"/>
      <c r="R511" s="138"/>
      <c r="S511" s="249">
        <f t="shared" si="68"/>
        <v>41827</v>
      </c>
      <c r="T511" s="249" t="str">
        <f t="shared" si="69"/>
        <v/>
      </c>
      <c r="U511" s="249" t="str">
        <f t="shared" si="70"/>
        <v/>
      </c>
    </row>
    <row r="512" spans="1:21" s="129" customFormat="1">
      <c r="A512" s="233"/>
      <c r="B512" s="233"/>
      <c r="C512" s="233"/>
      <c r="D512" s="233"/>
      <c r="E512" s="233"/>
      <c r="F512" s="233"/>
      <c r="G512" s="233"/>
      <c r="H512" s="233"/>
      <c r="I512" s="233"/>
      <c r="J512" s="248" t="s">
        <v>5536</v>
      </c>
      <c r="K512" s="138" t="str">
        <f t="shared" si="63"/>
        <v>OMR</v>
      </c>
      <c r="L512" s="138" t="str">
        <f t="shared" si="64"/>
        <v>OMR</v>
      </c>
      <c r="M512" s="138"/>
      <c r="N512" s="138"/>
      <c r="O512" s="138" t="s">
        <v>243</v>
      </c>
      <c r="P512" s="138"/>
      <c r="Q512" s="138"/>
      <c r="R512" s="138"/>
      <c r="S512" s="249">
        <f t="shared" si="68"/>
        <v>41827</v>
      </c>
      <c r="T512" s="249" t="str">
        <f t="shared" si="69"/>
        <v/>
      </c>
      <c r="U512" s="249" t="str">
        <f t="shared" si="70"/>
        <v/>
      </c>
    </row>
    <row r="513" spans="1:21" s="129" customFormat="1">
      <c r="A513" s="233"/>
      <c r="B513" s="233"/>
      <c r="C513" s="233"/>
      <c r="D513" s="233"/>
      <c r="E513" s="233"/>
      <c r="F513" s="233"/>
      <c r="G513" s="233"/>
      <c r="H513" s="233"/>
      <c r="I513" s="233"/>
      <c r="J513" s="248" t="s">
        <v>5537</v>
      </c>
      <c r="K513" s="138" t="str">
        <f t="shared" si="63"/>
        <v>PAB</v>
      </c>
      <c r="L513" s="138" t="str">
        <f t="shared" si="64"/>
        <v>PAB</v>
      </c>
      <c r="M513" s="138"/>
      <c r="N513" s="138"/>
      <c r="O513" s="138" t="s">
        <v>243</v>
      </c>
      <c r="P513" s="138"/>
      <c r="Q513" s="138"/>
      <c r="R513" s="138"/>
      <c r="S513" s="249">
        <f t="shared" si="68"/>
        <v>41827</v>
      </c>
      <c r="T513" s="249" t="str">
        <f t="shared" si="69"/>
        <v/>
      </c>
      <c r="U513" s="249" t="str">
        <f t="shared" si="70"/>
        <v/>
      </c>
    </row>
    <row r="514" spans="1:21" s="129" customFormat="1">
      <c r="A514" s="233"/>
      <c r="B514" s="233"/>
      <c r="C514" s="233"/>
      <c r="D514" s="233"/>
      <c r="E514" s="233"/>
      <c r="F514" s="233"/>
      <c r="G514" s="233"/>
      <c r="H514" s="233"/>
      <c r="I514" s="233"/>
      <c r="J514" s="248" t="s">
        <v>5538</v>
      </c>
      <c r="K514" s="138" t="str">
        <f t="shared" si="63"/>
        <v>PEN</v>
      </c>
      <c r="L514" s="138" t="str">
        <f t="shared" si="64"/>
        <v>PEN</v>
      </c>
      <c r="M514" s="138"/>
      <c r="N514" s="138"/>
      <c r="O514" s="138" t="s">
        <v>243</v>
      </c>
      <c r="P514" s="138"/>
      <c r="Q514" s="138"/>
      <c r="R514" s="138"/>
      <c r="S514" s="249">
        <f t="shared" si="68"/>
        <v>41827</v>
      </c>
      <c r="T514" s="249" t="str">
        <f t="shared" si="69"/>
        <v/>
      </c>
      <c r="U514" s="249" t="str">
        <f t="shared" si="70"/>
        <v/>
      </c>
    </row>
    <row r="515" spans="1:21" s="129" customFormat="1">
      <c r="A515" s="233"/>
      <c r="B515" s="233"/>
      <c r="C515" s="233"/>
      <c r="D515" s="233"/>
      <c r="E515" s="233"/>
      <c r="F515" s="233"/>
      <c r="G515" s="233"/>
      <c r="H515" s="233"/>
      <c r="I515" s="233"/>
      <c r="J515" s="248" t="s">
        <v>5539</v>
      </c>
      <c r="K515" s="138" t="str">
        <f t="shared" si="63"/>
        <v>PGK</v>
      </c>
      <c r="L515" s="138" t="str">
        <f t="shared" si="64"/>
        <v>PGK</v>
      </c>
      <c r="M515" s="138"/>
      <c r="N515" s="138"/>
      <c r="O515" s="138" t="s">
        <v>243</v>
      </c>
      <c r="P515" s="138"/>
      <c r="Q515" s="138"/>
      <c r="R515" s="138"/>
      <c r="S515" s="249">
        <f t="shared" si="68"/>
        <v>41827</v>
      </c>
      <c r="T515" s="249" t="str">
        <f t="shared" si="69"/>
        <v/>
      </c>
      <c r="U515" s="249" t="str">
        <f t="shared" si="70"/>
        <v/>
      </c>
    </row>
    <row r="516" spans="1:21" s="129" customFormat="1">
      <c r="A516" s="233"/>
      <c r="B516" s="233"/>
      <c r="C516" s="233"/>
      <c r="D516" s="233"/>
      <c r="E516" s="233"/>
      <c r="F516" s="233"/>
      <c r="G516" s="233"/>
      <c r="H516" s="233"/>
      <c r="I516" s="233"/>
      <c r="J516" s="248" t="s">
        <v>5540</v>
      </c>
      <c r="K516" s="138" t="str">
        <f t="shared" si="63"/>
        <v>PHP</v>
      </c>
      <c r="L516" s="138" t="str">
        <f t="shared" si="64"/>
        <v>PHP</v>
      </c>
      <c r="M516" s="138"/>
      <c r="N516" s="138"/>
      <c r="O516" s="138" t="s">
        <v>243</v>
      </c>
      <c r="P516" s="138"/>
      <c r="Q516" s="138"/>
      <c r="R516" s="138"/>
      <c r="S516" s="249">
        <f t="shared" si="68"/>
        <v>41827</v>
      </c>
      <c r="T516" s="249" t="str">
        <f t="shared" si="69"/>
        <v/>
      </c>
      <c r="U516" s="249" t="str">
        <f t="shared" si="70"/>
        <v/>
      </c>
    </row>
    <row r="517" spans="1:21" s="129" customFormat="1">
      <c r="A517" s="233"/>
      <c r="B517" s="233"/>
      <c r="C517" s="233"/>
      <c r="D517" s="233"/>
      <c r="E517" s="233"/>
      <c r="F517" s="233"/>
      <c r="G517" s="233"/>
      <c r="H517" s="233"/>
      <c r="I517" s="233"/>
      <c r="J517" s="248" t="s">
        <v>5541</v>
      </c>
      <c r="K517" s="138" t="str">
        <f t="shared" si="63"/>
        <v>PKR</v>
      </c>
      <c r="L517" s="138" t="str">
        <f t="shared" si="64"/>
        <v>PKR</v>
      </c>
      <c r="M517" s="138"/>
      <c r="N517" s="138"/>
      <c r="O517" s="138" t="s">
        <v>243</v>
      </c>
      <c r="P517" s="138"/>
      <c r="Q517" s="138"/>
      <c r="R517" s="138"/>
      <c r="S517" s="249">
        <f t="shared" si="68"/>
        <v>41827</v>
      </c>
      <c r="T517" s="249" t="str">
        <f t="shared" si="69"/>
        <v/>
      </c>
      <c r="U517" s="249" t="str">
        <f t="shared" si="70"/>
        <v/>
      </c>
    </row>
    <row r="518" spans="1:21" s="129" customFormat="1">
      <c r="A518" s="233"/>
      <c r="B518" s="233"/>
      <c r="C518" s="233"/>
      <c r="D518" s="233"/>
      <c r="E518" s="233"/>
      <c r="F518" s="233"/>
      <c r="G518" s="233"/>
      <c r="H518" s="233"/>
      <c r="I518" s="233"/>
      <c r="J518" s="248" t="s">
        <v>5543</v>
      </c>
      <c r="K518" s="138" t="str">
        <f t="shared" si="63"/>
        <v>PYG</v>
      </c>
      <c r="L518" s="138" t="str">
        <f t="shared" si="64"/>
        <v>PYG</v>
      </c>
      <c r="M518" s="138"/>
      <c r="N518" s="138"/>
      <c r="O518" s="138" t="s">
        <v>243</v>
      </c>
      <c r="P518" s="138"/>
      <c r="Q518" s="138"/>
      <c r="R518" s="138"/>
      <c r="S518" s="249">
        <f t="shared" si="68"/>
        <v>41827</v>
      </c>
      <c r="T518" s="249" t="str">
        <f t="shared" si="69"/>
        <v/>
      </c>
      <c r="U518" s="249" t="str">
        <f t="shared" si="70"/>
        <v/>
      </c>
    </row>
    <row r="519" spans="1:21" s="129" customFormat="1">
      <c r="A519" s="233"/>
      <c r="B519" s="233"/>
      <c r="C519" s="233"/>
      <c r="D519" s="233"/>
      <c r="E519" s="233"/>
      <c r="F519" s="233"/>
      <c r="G519" s="233"/>
      <c r="H519" s="233"/>
      <c r="I519" s="233"/>
      <c r="J519" s="248" t="s">
        <v>5544</v>
      </c>
      <c r="K519" s="138" t="str">
        <f t="shared" si="63"/>
        <v>QAR</v>
      </c>
      <c r="L519" s="138" t="str">
        <f t="shared" si="64"/>
        <v>QAR</v>
      </c>
      <c r="M519" s="138"/>
      <c r="N519" s="138"/>
      <c r="O519" s="138" t="s">
        <v>243</v>
      </c>
      <c r="P519" s="138"/>
      <c r="Q519" s="138"/>
      <c r="R519" s="138"/>
      <c r="S519" s="249">
        <f t="shared" si="68"/>
        <v>41827</v>
      </c>
      <c r="T519" s="249" t="str">
        <f t="shared" si="69"/>
        <v/>
      </c>
      <c r="U519" s="249" t="str">
        <f t="shared" si="70"/>
        <v/>
      </c>
    </row>
    <row r="520" spans="1:21" s="129" customFormat="1">
      <c r="A520" s="233"/>
      <c r="B520" s="233"/>
      <c r="C520" s="233"/>
      <c r="D520" s="233"/>
      <c r="E520" s="233"/>
      <c r="F520" s="233"/>
      <c r="G520" s="233"/>
      <c r="H520" s="233"/>
      <c r="I520" s="233"/>
      <c r="J520" s="248" t="s">
        <v>5545</v>
      </c>
      <c r="K520" s="138" t="str">
        <f t="shared" si="63"/>
        <v>RON</v>
      </c>
      <c r="L520" s="138" t="str">
        <f t="shared" si="64"/>
        <v>RON</v>
      </c>
      <c r="M520" s="138"/>
      <c r="N520" s="138"/>
      <c r="O520" s="138" t="s">
        <v>243</v>
      </c>
      <c r="P520" s="138"/>
      <c r="Q520" s="138"/>
      <c r="R520" s="138"/>
      <c r="S520" s="249">
        <f t="shared" si="68"/>
        <v>41827</v>
      </c>
      <c r="T520" s="249" t="str">
        <f t="shared" si="69"/>
        <v/>
      </c>
      <c r="U520" s="249" t="str">
        <f t="shared" si="70"/>
        <v/>
      </c>
    </row>
    <row r="521" spans="1:21" s="129" customFormat="1">
      <c r="A521" s="233"/>
      <c r="B521" s="233"/>
      <c r="C521" s="233"/>
      <c r="D521" s="233"/>
      <c r="E521" s="233"/>
      <c r="F521" s="233"/>
      <c r="G521" s="233"/>
      <c r="H521" s="233"/>
      <c r="I521" s="233"/>
      <c r="J521" s="248" t="s">
        <v>5546</v>
      </c>
      <c r="K521" s="138" t="str">
        <f t="shared" si="63"/>
        <v>RSD</v>
      </c>
      <c r="L521" s="138" t="str">
        <f t="shared" si="64"/>
        <v>RSD</v>
      </c>
      <c r="M521" s="138"/>
      <c r="N521" s="138"/>
      <c r="O521" s="138" t="s">
        <v>243</v>
      </c>
      <c r="P521" s="138"/>
      <c r="Q521" s="138"/>
      <c r="R521" s="138"/>
      <c r="S521" s="249">
        <f t="shared" si="68"/>
        <v>41827</v>
      </c>
      <c r="T521" s="249" t="str">
        <f t="shared" si="69"/>
        <v/>
      </c>
      <c r="U521" s="249" t="str">
        <f t="shared" si="70"/>
        <v/>
      </c>
    </row>
    <row r="522" spans="1:21" s="129" customFormat="1">
      <c r="A522" s="233"/>
      <c r="B522" s="233"/>
      <c r="C522" s="233"/>
      <c r="D522" s="233"/>
      <c r="E522" s="233"/>
      <c r="F522" s="233"/>
      <c r="G522" s="233"/>
      <c r="H522" s="233"/>
      <c r="I522" s="233"/>
      <c r="J522" s="248" t="s">
        <v>5547</v>
      </c>
      <c r="K522" s="138" t="str">
        <f t="shared" si="63"/>
        <v>RUB</v>
      </c>
      <c r="L522" s="138" t="str">
        <f t="shared" si="64"/>
        <v>RUB</v>
      </c>
      <c r="M522" s="138"/>
      <c r="N522" s="138"/>
      <c r="O522" s="138" t="s">
        <v>243</v>
      </c>
      <c r="P522" s="138"/>
      <c r="Q522" s="138"/>
      <c r="R522" s="138"/>
      <c r="S522" s="249">
        <f t="shared" si="68"/>
        <v>41827</v>
      </c>
      <c r="T522" s="249" t="str">
        <f t="shared" si="69"/>
        <v/>
      </c>
      <c r="U522" s="249" t="str">
        <f t="shared" si="70"/>
        <v/>
      </c>
    </row>
    <row r="523" spans="1:21" s="129" customFormat="1">
      <c r="A523" s="233"/>
      <c r="B523" s="233"/>
      <c r="C523" s="233"/>
      <c r="D523" s="233"/>
      <c r="E523" s="233"/>
      <c r="F523" s="233"/>
      <c r="G523" s="233"/>
      <c r="H523" s="233"/>
      <c r="I523" s="233"/>
      <c r="J523" s="248" t="s">
        <v>5548</v>
      </c>
      <c r="K523" s="138" t="str">
        <f t="shared" si="63"/>
        <v>RWF</v>
      </c>
      <c r="L523" s="138" t="str">
        <f t="shared" si="64"/>
        <v>RWF</v>
      </c>
      <c r="M523" s="138"/>
      <c r="N523" s="138"/>
      <c r="O523" s="138" t="s">
        <v>243</v>
      </c>
      <c r="P523" s="138"/>
      <c r="Q523" s="138"/>
      <c r="R523" s="138"/>
      <c r="S523" s="249">
        <f t="shared" si="68"/>
        <v>41827</v>
      </c>
      <c r="T523" s="249" t="str">
        <f t="shared" si="69"/>
        <v/>
      </c>
      <c r="U523" s="249" t="str">
        <f t="shared" si="70"/>
        <v/>
      </c>
    </row>
    <row r="524" spans="1:21" s="129" customFormat="1">
      <c r="A524" s="233"/>
      <c r="B524" s="233"/>
      <c r="C524" s="233"/>
      <c r="D524" s="233"/>
      <c r="E524" s="233"/>
      <c r="F524" s="233"/>
      <c r="G524" s="233"/>
      <c r="H524" s="233"/>
      <c r="I524" s="233"/>
      <c r="J524" s="248" t="s">
        <v>5549</v>
      </c>
      <c r="K524" s="138" t="str">
        <f t="shared" si="63"/>
        <v>SAR</v>
      </c>
      <c r="L524" s="138" t="str">
        <f t="shared" si="64"/>
        <v>SAR</v>
      </c>
      <c r="M524" s="138"/>
      <c r="N524" s="138"/>
      <c r="O524" s="138" t="s">
        <v>243</v>
      </c>
      <c r="P524" s="138"/>
      <c r="Q524" s="138"/>
      <c r="R524" s="138"/>
      <c r="S524" s="249">
        <f t="shared" si="68"/>
        <v>41827</v>
      </c>
      <c r="T524" s="249" t="str">
        <f t="shared" si="69"/>
        <v/>
      </c>
      <c r="U524" s="249" t="str">
        <f t="shared" si="70"/>
        <v/>
      </c>
    </row>
    <row r="525" spans="1:21" s="129" customFormat="1">
      <c r="A525" s="233"/>
      <c r="B525" s="233"/>
      <c r="C525" s="233"/>
      <c r="D525" s="233"/>
      <c r="E525" s="233"/>
      <c r="F525" s="233"/>
      <c r="G525" s="233"/>
      <c r="H525" s="233"/>
      <c r="I525" s="233"/>
      <c r="J525" s="248" t="s">
        <v>5550</v>
      </c>
      <c r="K525" s="138" t="str">
        <f t="shared" si="63"/>
        <v>SBD</v>
      </c>
      <c r="L525" s="138" t="str">
        <f t="shared" si="64"/>
        <v>SBD</v>
      </c>
      <c r="M525" s="138"/>
      <c r="N525" s="138"/>
      <c r="O525" s="138" t="s">
        <v>243</v>
      </c>
      <c r="P525" s="138"/>
      <c r="Q525" s="138"/>
      <c r="R525" s="138"/>
      <c r="S525" s="249">
        <f t="shared" si="68"/>
        <v>41827</v>
      </c>
      <c r="T525" s="249" t="str">
        <f t="shared" si="69"/>
        <v/>
      </c>
      <c r="U525" s="249" t="str">
        <f t="shared" si="70"/>
        <v/>
      </c>
    </row>
    <row r="526" spans="1:21" s="129" customFormat="1">
      <c r="A526" s="233"/>
      <c r="B526" s="233"/>
      <c r="C526" s="233"/>
      <c r="D526" s="233"/>
      <c r="E526" s="233"/>
      <c r="F526" s="233"/>
      <c r="G526" s="233"/>
      <c r="H526" s="233"/>
      <c r="I526" s="233"/>
      <c r="J526" s="248" t="s">
        <v>5551</v>
      </c>
      <c r="K526" s="138" t="str">
        <f t="shared" si="63"/>
        <v>SCR</v>
      </c>
      <c r="L526" s="138" t="str">
        <f t="shared" si="64"/>
        <v>SCR</v>
      </c>
      <c r="M526" s="138"/>
      <c r="N526" s="138"/>
      <c r="O526" s="138" t="s">
        <v>243</v>
      </c>
      <c r="P526" s="138"/>
      <c r="Q526" s="138"/>
      <c r="R526" s="138"/>
      <c r="S526" s="249">
        <f t="shared" si="68"/>
        <v>41827</v>
      </c>
      <c r="T526" s="249" t="str">
        <f t="shared" si="69"/>
        <v/>
      </c>
      <c r="U526" s="249" t="str">
        <f t="shared" si="70"/>
        <v/>
      </c>
    </row>
    <row r="527" spans="1:21" s="129" customFormat="1">
      <c r="A527" s="233"/>
      <c r="B527" s="233"/>
      <c r="C527" s="233"/>
      <c r="D527" s="233"/>
      <c r="E527" s="233"/>
      <c r="F527" s="233"/>
      <c r="G527" s="233"/>
      <c r="H527" s="233"/>
      <c r="I527" s="233"/>
      <c r="J527" s="248" t="s">
        <v>5552</v>
      </c>
      <c r="K527" s="138" t="str">
        <f t="shared" si="63"/>
        <v>SDG</v>
      </c>
      <c r="L527" s="138" t="str">
        <f t="shared" si="64"/>
        <v>SDG</v>
      </c>
      <c r="M527" s="138"/>
      <c r="N527" s="138"/>
      <c r="O527" s="138" t="s">
        <v>243</v>
      </c>
      <c r="P527" s="138"/>
      <c r="Q527" s="138"/>
      <c r="R527" s="138"/>
      <c r="S527" s="249">
        <f t="shared" si="68"/>
        <v>41827</v>
      </c>
      <c r="T527" s="249" t="str">
        <f t="shared" si="69"/>
        <v/>
      </c>
      <c r="U527" s="249" t="str">
        <f t="shared" si="70"/>
        <v/>
      </c>
    </row>
    <row r="528" spans="1:21" s="129" customFormat="1">
      <c r="A528" s="233"/>
      <c r="B528" s="233"/>
      <c r="C528" s="233"/>
      <c r="D528" s="233"/>
      <c r="E528" s="233"/>
      <c r="F528" s="233"/>
      <c r="G528" s="233"/>
      <c r="H528" s="233"/>
      <c r="I528" s="233"/>
      <c r="J528" s="248" t="s">
        <v>5554</v>
      </c>
      <c r="K528" s="138" t="str">
        <f t="shared" ref="K528:K551" si="71">VLOOKUP(J528,$A$2:$B$200,2,0)</f>
        <v>SGD</v>
      </c>
      <c r="L528" s="138" t="str">
        <f t="shared" ref="L528:L551" si="72">J528</f>
        <v>SGD</v>
      </c>
      <c r="M528" s="138"/>
      <c r="N528" s="138"/>
      <c r="O528" s="138" t="s">
        <v>243</v>
      </c>
      <c r="P528" s="138"/>
      <c r="Q528" s="138"/>
      <c r="R528" s="138"/>
      <c r="S528" s="249">
        <f t="shared" si="68"/>
        <v>41827</v>
      </c>
      <c r="T528" s="249" t="str">
        <f t="shared" si="69"/>
        <v/>
      </c>
      <c r="U528" s="249" t="str">
        <f t="shared" si="70"/>
        <v/>
      </c>
    </row>
    <row r="529" spans="1:21" s="129" customFormat="1">
      <c r="A529" s="233"/>
      <c r="B529" s="233"/>
      <c r="C529" s="233"/>
      <c r="D529" s="233"/>
      <c r="E529" s="233"/>
      <c r="F529" s="233"/>
      <c r="G529" s="233"/>
      <c r="H529" s="233"/>
      <c r="I529" s="233"/>
      <c r="J529" s="248" t="s">
        <v>5555</v>
      </c>
      <c r="K529" s="138" t="str">
        <f t="shared" si="71"/>
        <v>SHP</v>
      </c>
      <c r="L529" s="138" t="str">
        <f t="shared" si="72"/>
        <v>SHP</v>
      </c>
      <c r="M529" s="138"/>
      <c r="N529" s="138"/>
      <c r="O529" s="138" t="s">
        <v>243</v>
      </c>
      <c r="P529" s="138"/>
      <c r="Q529" s="138"/>
      <c r="R529" s="138"/>
      <c r="S529" s="249">
        <f t="shared" si="68"/>
        <v>41827</v>
      </c>
      <c r="T529" s="249" t="str">
        <f t="shared" si="69"/>
        <v/>
      </c>
      <c r="U529" s="249" t="str">
        <f t="shared" si="70"/>
        <v/>
      </c>
    </row>
    <row r="530" spans="1:21" s="129" customFormat="1">
      <c r="A530" s="233"/>
      <c r="B530" s="233"/>
      <c r="C530" s="233"/>
      <c r="D530" s="233"/>
      <c r="E530" s="233"/>
      <c r="F530" s="233"/>
      <c r="G530" s="233"/>
      <c r="H530" s="233"/>
      <c r="I530" s="233"/>
      <c r="J530" s="248" t="s">
        <v>5556</v>
      </c>
      <c r="K530" s="138" t="str">
        <f t="shared" si="71"/>
        <v>SLL</v>
      </c>
      <c r="L530" s="138" t="str">
        <f t="shared" si="72"/>
        <v>SLL</v>
      </c>
      <c r="M530" s="138"/>
      <c r="N530" s="138"/>
      <c r="O530" s="138" t="s">
        <v>243</v>
      </c>
      <c r="P530" s="138"/>
      <c r="Q530" s="138"/>
      <c r="R530" s="138"/>
      <c r="S530" s="249">
        <f t="shared" si="68"/>
        <v>41827</v>
      </c>
      <c r="T530" s="249">
        <f t="shared" si="69"/>
        <v>44757</v>
      </c>
      <c r="U530" s="249" t="str">
        <f t="shared" si="70"/>
        <v/>
      </c>
    </row>
    <row r="531" spans="1:21" s="129" customFormat="1">
      <c r="A531" s="233"/>
      <c r="B531" s="233"/>
      <c r="C531" s="233"/>
      <c r="D531" s="233"/>
      <c r="E531" s="233"/>
      <c r="F531" s="233"/>
      <c r="G531" s="233"/>
      <c r="H531" s="233"/>
      <c r="I531" s="233"/>
      <c r="J531" s="248" t="s">
        <v>5561</v>
      </c>
      <c r="K531" s="138" t="str">
        <f t="shared" si="71"/>
        <v>SLE</v>
      </c>
      <c r="L531" s="138" t="str">
        <f t="shared" si="72"/>
        <v>SLE</v>
      </c>
      <c r="M531" s="138"/>
      <c r="N531" s="138"/>
      <c r="O531" s="138" t="s">
        <v>243</v>
      </c>
      <c r="P531" s="138"/>
      <c r="Q531" s="138"/>
      <c r="R531" s="138"/>
      <c r="S531" s="249">
        <f t="shared" si="68"/>
        <v>44757</v>
      </c>
      <c r="T531" s="249" t="str">
        <f t="shared" si="69"/>
        <v/>
      </c>
      <c r="U531" s="249" t="str">
        <f t="shared" si="70"/>
        <v/>
      </c>
    </row>
    <row r="532" spans="1:21" s="129" customFormat="1">
      <c r="A532" s="233"/>
      <c r="B532" s="233"/>
      <c r="C532" s="233"/>
      <c r="D532" s="233"/>
      <c r="E532" s="233"/>
      <c r="F532" s="233"/>
      <c r="G532" s="233"/>
      <c r="H532" s="233"/>
      <c r="I532" s="233"/>
      <c r="J532" s="248" t="s">
        <v>5557</v>
      </c>
      <c r="K532" s="138" t="str">
        <f t="shared" si="71"/>
        <v>SOS</v>
      </c>
      <c r="L532" s="138" t="str">
        <f t="shared" si="72"/>
        <v>SOS</v>
      </c>
      <c r="M532" s="138"/>
      <c r="N532" s="138"/>
      <c r="O532" s="138" t="s">
        <v>243</v>
      </c>
      <c r="P532" s="138"/>
      <c r="Q532" s="138"/>
      <c r="R532" s="138"/>
      <c r="S532" s="249">
        <f t="shared" si="68"/>
        <v>41827</v>
      </c>
      <c r="T532" s="249" t="str">
        <f t="shared" si="69"/>
        <v/>
      </c>
      <c r="U532" s="249" t="str">
        <f t="shared" si="70"/>
        <v/>
      </c>
    </row>
    <row r="533" spans="1:21" s="129" customFormat="1">
      <c r="A533" s="233"/>
      <c r="B533" s="233"/>
      <c r="C533" s="233"/>
      <c r="D533" s="233"/>
      <c r="E533" s="233"/>
      <c r="F533" s="233"/>
      <c r="G533" s="233"/>
      <c r="H533" s="233"/>
      <c r="I533" s="233"/>
      <c r="J533" s="248" t="s">
        <v>5558</v>
      </c>
      <c r="K533" s="138" t="str">
        <f t="shared" si="71"/>
        <v>SRD</v>
      </c>
      <c r="L533" s="138" t="str">
        <f t="shared" si="72"/>
        <v>SRD</v>
      </c>
      <c r="M533" s="138"/>
      <c r="N533" s="138"/>
      <c r="O533" s="138" t="s">
        <v>243</v>
      </c>
      <c r="P533" s="138"/>
      <c r="Q533" s="138"/>
      <c r="R533" s="138"/>
      <c r="S533" s="249">
        <f t="shared" si="68"/>
        <v>41827</v>
      </c>
      <c r="T533" s="249" t="str">
        <f t="shared" si="69"/>
        <v/>
      </c>
      <c r="U533" s="249" t="str">
        <f t="shared" si="70"/>
        <v/>
      </c>
    </row>
    <row r="534" spans="1:21" s="129" customFormat="1">
      <c r="A534" s="233"/>
      <c r="B534" s="233"/>
      <c r="C534" s="233"/>
      <c r="D534" s="233"/>
      <c r="E534" s="233"/>
      <c r="F534" s="233"/>
      <c r="G534" s="233"/>
      <c r="H534" s="233"/>
      <c r="I534" s="233"/>
      <c r="J534" s="248" t="s">
        <v>5565</v>
      </c>
      <c r="K534" s="138" t="str">
        <f t="shared" si="71"/>
        <v>SSP</v>
      </c>
      <c r="L534" s="138" t="str">
        <f t="shared" si="72"/>
        <v>SSP</v>
      </c>
      <c r="M534" s="138"/>
      <c r="N534" s="138"/>
      <c r="O534" s="138" t="s">
        <v>243</v>
      </c>
      <c r="P534" s="138"/>
      <c r="Q534" s="138"/>
      <c r="R534" s="138"/>
      <c r="S534" s="249">
        <f t="shared" si="68"/>
        <v>42277</v>
      </c>
      <c r="T534" s="249" t="str">
        <f t="shared" si="69"/>
        <v/>
      </c>
      <c r="U534" s="249" t="str">
        <f t="shared" si="70"/>
        <v/>
      </c>
    </row>
    <row r="535" spans="1:21" s="129" customFormat="1">
      <c r="A535" s="233"/>
      <c r="B535" s="233"/>
      <c r="C535" s="233"/>
      <c r="D535" s="233"/>
      <c r="E535" s="233"/>
      <c r="F535" s="233"/>
      <c r="G535" s="233"/>
      <c r="H535" s="233"/>
      <c r="I535" s="233"/>
      <c r="J535" s="248" t="s">
        <v>5559</v>
      </c>
      <c r="K535" s="138" t="str">
        <f t="shared" si="71"/>
        <v>STD</v>
      </c>
      <c r="L535" s="138" t="str">
        <f t="shared" si="72"/>
        <v>STD</v>
      </c>
      <c r="M535" s="138"/>
      <c r="N535" s="138"/>
      <c r="O535" s="138" t="s">
        <v>243</v>
      </c>
      <c r="P535" s="138"/>
      <c r="Q535" s="138"/>
      <c r="R535" s="138"/>
      <c r="S535" s="249">
        <f t="shared" si="68"/>
        <v>41827</v>
      </c>
      <c r="T535" s="249" t="str">
        <f t="shared" si="69"/>
        <v/>
      </c>
      <c r="U535" s="249" t="str">
        <f t="shared" si="70"/>
        <v/>
      </c>
    </row>
    <row r="536" spans="1:21" s="129" customFormat="1">
      <c r="A536" s="233"/>
      <c r="B536" s="233"/>
      <c r="C536" s="233"/>
      <c r="D536" s="233"/>
      <c r="E536" s="233"/>
      <c r="F536" s="233"/>
      <c r="G536" s="233"/>
      <c r="H536" s="233"/>
      <c r="I536" s="233"/>
      <c r="J536" s="248" t="s">
        <v>5568</v>
      </c>
      <c r="K536" s="138" t="str">
        <f t="shared" si="71"/>
        <v>STN</v>
      </c>
      <c r="L536" s="138" t="str">
        <f t="shared" si="72"/>
        <v>STN</v>
      </c>
      <c r="M536" s="138"/>
      <c r="N536" s="138"/>
      <c r="O536" s="138" t="s">
        <v>243</v>
      </c>
      <c r="P536" s="138"/>
      <c r="Q536" s="138"/>
      <c r="R536" s="138"/>
      <c r="S536" s="249">
        <f t="shared" ref="S536:S567" si="73">VLOOKUP(J536,A:G,5,FALSE)</f>
        <v>43296</v>
      </c>
      <c r="T536" s="249" t="str">
        <f t="shared" ref="T536:T567" si="74">IF(VLOOKUP(J536,A:G,6,FALSE)=0,"",VLOOKUP(J536,A:G,6,FALSE))</f>
        <v/>
      </c>
      <c r="U536" s="249" t="str">
        <f t="shared" ref="U536:U567" si="75">IF(VLOOKUP(J536,A:G,7,FALSE)=0,"",VLOOKUP(J536,A:G,7,FALSE))</f>
        <v/>
      </c>
    </row>
    <row r="537" spans="1:21" s="129" customFormat="1">
      <c r="A537" s="233"/>
      <c r="B537" s="233"/>
      <c r="C537" s="233"/>
      <c r="D537" s="233"/>
      <c r="E537" s="233"/>
      <c r="F537" s="233"/>
      <c r="G537" s="233"/>
      <c r="H537" s="233"/>
      <c r="I537" s="233"/>
      <c r="J537" s="248" t="s">
        <v>5570</v>
      </c>
      <c r="K537" s="138" t="str">
        <f t="shared" si="71"/>
        <v>SVC</v>
      </c>
      <c r="L537" s="138" t="str">
        <f t="shared" si="72"/>
        <v>SVC</v>
      </c>
      <c r="M537" s="138"/>
      <c r="N537" s="138"/>
      <c r="O537" s="138" t="s">
        <v>243</v>
      </c>
      <c r="P537" s="138"/>
      <c r="Q537" s="138"/>
      <c r="R537" s="138"/>
      <c r="S537" s="249">
        <f t="shared" si="73"/>
        <v>42277</v>
      </c>
      <c r="T537" s="249" t="str">
        <f t="shared" si="74"/>
        <v/>
      </c>
      <c r="U537" s="249" t="str">
        <f t="shared" si="75"/>
        <v/>
      </c>
    </row>
    <row r="538" spans="1:21" s="129" customFormat="1">
      <c r="A538" s="233"/>
      <c r="B538" s="233"/>
      <c r="C538" s="233"/>
      <c r="D538" s="233"/>
      <c r="E538" s="233"/>
      <c r="F538" s="233"/>
      <c r="G538" s="233"/>
      <c r="H538" s="233"/>
      <c r="I538" s="233"/>
      <c r="J538" s="248" t="s">
        <v>5560</v>
      </c>
      <c r="K538" s="138" t="str">
        <f t="shared" si="71"/>
        <v>SYP</v>
      </c>
      <c r="L538" s="138" t="str">
        <f t="shared" si="72"/>
        <v>SYP</v>
      </c>
      <c r="M538" s="138"/>
      <c r="N538" s="138"/>
      <c r="O538" s="138" t="s">
        <v>243</v>
      </c>
      <c r="P538" s="138"/>
      <c r="Q538" s="138"/>
      <c r="R538" s="138"/>
      <c r="S538" s="249">
        <f t="shared" si="73"/>
        <v>41827</v>
      </c>
      <c r="T538" s="249" t="str">
        <f t="shared" si="74"/>
        <v/>
      </c>
      <c r="U538" s="249" t="str">
        <f t="shared" si="75"/>
        <v/>
      </c>
    </row>
    <row r="539" spans="1:21" s="129" customFormat="1">
      <c r="A539" s="233"/>
      <c r="B539" s="233"/>
      <c r="C539" s="233"/>
      <c r="D539" s="233"/>
      <c r="E539" s="233"/>
      <c r="F539" s="233"/>
      <c r="G539" s="233"/>
      <c r="H539" s="233"/>
      <c r="I539" s="233"/>
      <c r="J539" s="248" t="s">
        <v>5562</v>
      </c>
      <c r="K539" s="138" t="str">
        <f t="shared" si="71"/>
        <v>SZL</v>
      </c>
      <c r="L539" s="138" t="str">
        <f t="shared" si="72"/>
        <v>SZL</v>
      </c>
      <c r="M539" s="138"/>
      <c r="N539" s="138"/>
      <c r="O539" s="138" t="s">
        <v>243</v>
      </c>
      <c r="P539" s="138"/>
      <c r="Q539" s="138"/>
      <c r="R539" s="138"/>
      <c r="S539" s="249">
        <f t="shared" si="73"/>
        <v>41827</v>
      </c>
      <c r="T539" s="249" t="str">
        <f t="shared" si="74"/>
        <v/>
      </c>
      <c r="U539" s="249" t="str">
        <f t="shared" si="75"/>
        <v/>
      </c>
    </row>
    <row r="540" spans="1:21" s="129" customFormat="1">
      <c r="A540" s="233"/>
      <c r="B540" s="233"/>
      <c r="C540" s="233"/>
      <c r="D540" s="233"/>
      <c r="E540" s="233"/>
      <c r="F540" s="233"/>
      <c r="G540" s="233"/>
      <c r="H540" s="233"/>
      <c r="I540" s="233"/>
      <c r="J540" s="248" t="s">
        <v>5563</v>
      </c>
      <c r="K540" s="138" t="str">
        <f t="shared" si="71"/>
        <v>THB</v>
      </c>
      <c r="L540" s="138" t="str">
        <f t="shared" si="72"/>
        <v>THB</v>
      </c>
      <c r="M540" s="138"/>
      <c r="N540" s="138"/>
      <c r="O540" s="138" t="s">
        <v>243</v>
      </c>
      <c r="P540" s="138"/>
      <c r="Q540" s="138"/>
      <c r="R540" s="138"/>
      <c r="S540" s="249">
        <f t="shared" si="73"/>
        <v>41827</v>
      </c>
      <c r="T540" s="249" t="str">
        <f t="shared" si="74"/>
        <v/>
      </c>
      <c r="U540" s="249" t="str">
        <f t="shared" si="75"/>
        <v/>
      </c>
    </row>
    <row r="541" spans="1:21" s="129" customFormat="1">
      <c r="A541" s="233"/>
      <c r="B541" s="233"/>
      <c r="C541" s="233"/>
      <c r="D541" s="233"/>
      <c r="E541" s="233"/>
      <c r="F541" s="233"/>
      <c r="G541" s="233"/>
      <c r="H541" s="233"/>
      <c r="I541" s="233"/>
      <c r="J541" s="248" t="s">
        <v>5564</v>
      </c>
      <c r="K541" s="138" t="str">
        <f t="shared" si="71"/>
        <v>TJS</v>
      </c>
      <c r="L541" s="138" t="str">
        <f t="shared" si="72"/>
        <v>TJS</v>
      </c>
      <c r="M541" s="138"/>
      <c r="N541" s="138"/>
      <c r="O541" s="138" t="s">
        <v>243</v>
      </c>
      <c r="P541" s="138"/>
      <c r="Q541" s="138"/>
      <c r="R541" s="138"/>
      <c r="S541" s="249">
        <f t="shared" si="73"/>
        <v>41827</v>
      </c>
      <c r="T541" s="249" t="str">
        <f t="shared" si="74"/>
        <v/>
      </c>
      <c r="U541" s="249" t="str">
        <f t="shared" si="75"/>
        <v/>
      </c>
    </row>
    <row r="542" spans="1:21" s="129" customFormat="1">
      <c r="A542" s="233"/>
      <c r="B542" s="233"/>
      <c r="C542" s="233"/>
      <c r="D542" s="233"/>
      <c r="E542" s="233"/>
      <c r="F542" s="233"/>
      <c r="G542" s="233"/>
      <c r="H542" s="233"/>
      <c r="I542" s="233"/>
      <c r="J542" s="248" t="s">
        <v>5566</v>
      </c>
      <c r="K542" s="138" t="str">
        <f t="shared" si="71"/>
        <v>TMT</v>
      </c>
      <c r="L542" s="138" t="str">
        <f t="shared" si="72"/>
        <v>TMT</v>
      </c>
      <c r="M542" s="138"/>
      <c r="N542" s="138"/>
      <c r="O542" s="138" t="s">
        <v>243</v>
      </c>
      <c r="P542" s="138"/>
      <c r="Q542" s="138"/>
      <c r="R542" s="138"/>
      <c r="S542" s="249">
        <f t="shared" si="73"/>
        <v>41827</v>
      </c>
      <c r="T542" s="249" t="str">
        <f t="shared" si="74"/>
        <v/>
      </c>
      <c r="U542" s="249" t="str">
        <f t="shared" si="75"/>
        <v/>
      </c>
    </row>
    <row r="543" spans="1:21" s="129" customFormat="1">
      <c r="A543" s="233"/>
      <c r="B543" s="233"/>
      <c r="C543" s="233"/>
      <c r="D543" s="233"/>
      <c r="E543" s="233"/>
      <c r="F543" s="233"/>
      <c r="G543" s="233"/>
      <c r="H543" s="233"/>
      <c r="I543" s="233"/>
      <c r="J543" s="248" t="s">
        <v>5567</v>
      </c>
      <c r="K543" s="138" t="str">
        <f t="shared" si="71"/>
        <v>TND</v>
      </c>
      <c r="L543" s="138" t="str">
        <f t="shared" si="72"/>
        <v>TND</v>
      </c>
      <c r="M543" s="138"/>
      <c r="N543" s="138"/>
      <c r="O543" s="138" t="s">
        <v>243</v>
      </c>
      <c r="P543" s="138"/>
      <c r="Q543" s="138"/>
      <c r="R543" s="138"/>
      <c r="S543" s="249">
        <f t="shared" si="73"/>
        <v>41827</v>
      </c>
      <c r="T543" s="249" t="str">
        <f t="shared" si="74"/>
        <v/>
      </c>
      <c r="U543" s="249" t="str">
        <f t="shared" si="75"/>
        <v/>
      </c>
    </row>
    <row r="544" spans="1:21" s="129" customFormat="1">
      <c r="A544" s="233"/>
      <c r="B544" s="233"/>
      <c r="C544" s="233"/>
      <c r="D544" s="233"/>
      <c r="E544" s="233"/>
      <c r="F544" s="233"/>
      <c r="G544" s="233"/>
      <c r="H544" s="233"/>
      <c r="I544" s="233"/>
      <c r="J544" s="248" t="s">
        <v>5569</v>
      </c>
      <c r="K544" s="138" t="str">
        <f t="shared" si="71"/>
        <v>TOP</v>
      </c>
      <c r="L544" s="138" t="str">
        <f t="shared" si="72"/>
        <v>TOP</v>
      </c>
      <c r="M544" s="138"/>
      <c r="N544" s="138"/>
      <c r="O544" s="138" t="s">
        <v>243</v>
      </c>
      <c r="P544" s="138"/>
      <c r="Q544" s="138"/>
      <c r="R544" s="138"/>
      <c r="S544" s="249">
        <f t="shared" si="73"/>
        <v>41827</v>
      </c>
      <c r="T544" s="249" t="str">
        <f t="shared" si="74"/>
        <v/>
      </c>
      <c r="U544" s="249" t="str">
        <f t="shared" si="75"/>
        <v/>
      </c>
    </row>
    <row r="545" spans="1:21" s="129" customFormat="1">
      <c r="A545" s="233"/>
      <c r="B545" s="233"/>
      <c r="C545" s="233"/>
      <c r="D545" s="233"/>
      <c r="E545" s="233"/>
      <c r="F545" s="233"/>
      <c r="G545" s="233"/>
      <c r="H545" s="233"/>
      <c r="I545" s="233"/>
      <c r="J545" s="248" t="s">
        <v>5571</v>
      </c>
      <c r="K545" s="138" t="str">
        <f t="shared" si="71"/>
        <v>TRY</v>
      </c>
      <c r="L545" s="138" t="str">
        <f t="shared" si="72"/>
        <v>TRY</v>
      </c>
      <c r="M545" s="138"/>
      <c r="N545" s="138"/>
      <c r="O545" s="138" t="s">
        <v>243</v>
      </c>
      <c r="P545" s="138"/>
      <c r="Q545" s="138"/>
      <c r="R545" s="138"/>
      <c r="S545" s="249">
        <f t="shared" si="73"/>
        <v>41827</v>
      </c>
      <c r="T545" s="249" t="str">
        <f t="shared" si="74"/>
        <v/>
      </c>
      <c r="U545" s="249" t="str">
        <f t="shared" si="75"/>
        <v/>
      </c>
    </row>
    <row r="546" spans="1:21" s="129" customFormat="1">
      <c r="A546" s="233"/>
      <c r="B546" s="233"/>
      <c r="C546" s="233"/>
      <c r="D546" s="233"/>
      <c r="E546" s="233"/>
      <c r="F546" s="233"/>
      <c r="G546" s="233"/>
      <c r="H546" s="233"/>
      <c r="I546" s="233"/>
      <c r="J546" s="248" t="s">
        <v>5572</v>
      </c>
      <c r="K546" s="138" t="str">
        <f t="shared" si="71"/>
        <v>TTD</v>
      </c>
      <c r="L546" s="138" t="str">
        <f t="shared" si="72"/>
        <v>TTD</v>
      </c>
      <c r="M546" s="138"/>
      <c r="N546" s="138"/>
      <c r="O546" s="138" t="s">
        <v>243</v>
      </c>
      <c r="P546" s="138"/>
      <c r="Q546" s="138"/>
      <c r="R546" s="138"/>
      <c r="S546" s="249">
        <f t="shared" si="73"/>
        <v>41827</v>
      </c>
      <c r="T546" s="249" t="str">
        <f t="shared" si="74"/>
        <v/>
      </c>
      <c r="U546" s="249" t="str">
        <f t="shared" si="75"/>
        <v/>
      </c>
    </row>
    <row r="547" spans="1:21" s="129" customFormat="1">
      <c r="A547" s="233"/>
      <c r="B547" s="233"/>
      <c r="C547" s="233"/>
      <c r="D547" s="233"/>
      <c r="E547" s="233"/>
      <c r="F547" s="233"/>
      <c r="G547" s="233"/>
      <c r="H547" s="233"/>
      <c r="I547" s="233"/>
      <c r="J547" s="248" t="s">
        <v>5573</v>
      </c>
      <c r="K547" s="138" t="str">
        <f t="shared" si="71"/>
        <v>TWD</v>
      </c>
      <c r="L547" s="138" t="str">
        <f t="shared" si="72"/>
        <v>TWD</v>
      </c>
      <c r="M547" s="138"/>
      <c r="N547" s="138"/>
      <c r="O547" s="138" t="s">
        <v>243</v>
      </c>
      <c r="P547" s="138"/>
      <c r="Q547" s="138"/>
      <c r="R547" s="138"/>
      <c r="S547" s="249">
        <f t="shared" si="73"/>
        <v>41827</v>
      </c>
      <c r="T547" s="249" t="str">
        <f t="shared" si="74"/>
        <v/>
      </c>
      <c r="U547" s="249" t="str">
        <f t="shared" si="75"/>
        <v/>
      </c>
    </row>
    <row r="548" spans="1:21" s="129" customFormat="1">
      <c r="A548" s="233"/>
      <c r="B548" s="233"/>
      <c r="C548" s="233"/>
      <c r="D548" s="233"/>
      <c r="E548" s="233"/>
      <c r="F548" s="233"/>
      <c r="G548" s="233"/>
      <c r="H548" s="233"/>
      <c r="I548" s="233"/>
      <c r="J548" s="248" t="s">
        <v>5574</v>
      </c>
      <c r="K548" s="138" t="str">
        <f t="shared" si="71"/>
        <v>TZS</v>
      </c>
      <c r="L548" s="138" t="str">
        <f t="shared" si="72"/>
        <v>TZS</v>
      </c>
      <c r="M548" s="138"/>
      <c r="N548" s="138"/>
      <c r="O548" s="138" t="s">
        <v>243</v>
      </c>
      <c r="P548" s="138"/>
      <c r="Q548" s="138"/>
      <c r="R548" s="138"/>
      <c r="S548" s="249">
        <f t="shared" si="73"/>
        <v>41827</v>
      </c>
      <c r="T548" s="249" t="str">
        <f t="shared" si="74"/>
        <v/>
      </c>
      <c r="U548" s="249" t="str">
        <f t="shared" si="75"/>
        <v/>
      </c>
    </row>
    <row r="549" spans="1:21" s="129" customFormat="1">
      <c r="A549" s="233"/>
      <c r="B549" s="233"/>
      <c r="C549" s="233"/>
      <c r="D549" s="233"/>
      <c r="E549" s="233"/>
      <c r="F549" s="233"/>
      <c r="G549" s="233"/>
      <c r="H549" s="233"/>
      <c r="I549" s="233"/>
      <c r="J549" s="248" t="s">
        <v>5575</v>
      </c>
      <c r="K549" s="138" t="str">
        <f t="shared" si="71"/>
        <v>UAH</v>
      </c>
      <c r="L549" s="138" t="str">
        <f t="shared" si="72"/>
        <v>UAH</v>
      </c>
      <c r="M549" s="138"/>
      <c r="N549" s="138"/>
      <c r="O549" s="138" t="s">
        <v>243</v>
      </c>
      <c r="P549" s="138"/>
      <c r="Q549" s="138"/>
      <c r="R549" s="138"/>
      <c r="S549" s="249">
        <f t="shared" si="73"/>
        <v>41827</v>
      </c>
      <c r="T549" s="249" t="str">
        <f t="shared" si="74"/>
        <v/>
      </c>
      <c r="U549" s="249" t="str">
        <f t="shared" si="75"/>
        <v/>
      </c>
    </row>
    <row r="550" spans="1:21" s="129" customFormat="1">
      <c r="A550" s="233"/>
      <c r="B550" s="233"/>
      <c r="C550" s="233"/>
      <c r="D550" s="233"/>
      <c r="E550" s="233"/>
      <c r="F550" s="233"/>
      <c r="G550" s="233"/>
      <c r="H550" s="233"/>
      <c r="I550" s="233"/>
      <c r="J550" s="248" t="s">
        <v>5576</v>
      </c>
      <c r="K550" s="138" t="str">
        <f t="shared" si="71"/>
        <v>UGX</v>
      </c>
      <c r="L550" s="138" t="str">
        <f t="shared" si="72"/>
        <v>UGX</v>
      </c>
      <c r="M550" s="138"/>
      <c r="N550" s="138"/>
      <c r="O550" s="138" t="s">
        <v>243</v>
      </c>
      <c r="P550" s="138"/>
      <c r="Q550" s="138"/>
      <c r="R550" s="138"/>
      <c r="S550" s="249">
        <f t="shared" si="73"/>
        <v>41827</v>
      </c>
      <c r="T550" s="249" t="str">
        <f t="shared" si="74"/>
        <v/>
      </c>
      <c r="U550" s="249" t="str">
        <f t="shared" si="75"/>
        <v/>
      </c>
    </row>
    <row r="551" spans="1:21" s="129" customFormat="1">
      <c r="A551" s="233"/>
      <c r="B551" s="233"/>
      <c r="C551" s="233"/>
      <c r="D551" s="233"/>
      <c r="E551" s="233"/>
      <c r="F551" s="233"/>
      <c r="G551" s="233"/>
      <c r="H551" s="233"/>
      <c r="I551" s="233"/>
      <c r="J551" s="248" t="s">
        <v>5578</v>
      </c>
      <c r="K551" s="138" t="str">
        <f t="shared" si="71"/>
        <v>USN</v>
      </c>
      <c r="L551" s="138" t="str">
        <f t="shared" si="72"/>
        <v>USN</v>
      </c>
      <c r="M551" s="138"/>
      <c r="N551" s="138"/>
      <c r="O551" s="138" t="s">
        <v>243</v>
      </c>
      <c r="P551" s="138"/>
      <c r="Q551" s="138"/>
      <c r="R551" s="138"/>
      <c r="S551" s="249">
        <f t="shared" si="73"/>
        <v>41827</v>
      </c>
      <c r="T551" s="249" t="str">
        <f t="shared" si="74"/>
        <v/>
      </c>
      <c r="U551" s="249" t="str">
        <f t="shared" si="75"/>
        <v/>
      </c>
    </row>
    <row r="552" spans="1:21" s="129" customFormat="1">
      <c r="A552" s="233"/>
      <c r="B552" s="233"/>
      <c r="C552" s="233"/>
      <c r="D552" s="233"/>
      <c r="E552" s="233"/>
      <c r="F552" s="233"/>
      <c r="G552" s="233"/>
      <c r="H552" s="233"/>
      <c r="I552" s="233"/>
      <c r="J552" s="248" t="s">
        <v>5579</v>
      </c>
      <c r="K552" s="138" t="str">
        <f>VLOOKUP(J552,$A$2:$B$200,2,0)</f>
        <v>USS</v>
      </c>
      <c r="L552" s="138" t="str">
        <f>J552</f>
        <v>USS</v>
      </c>
      <c r="M552" s="138"/>
      <c r="N552" s="138"/>
      <c r="O552" s="138" t="s">
        <v>243</v>
      </c>
      <c r="P552" s="138"/>
      <c r="Q552" s="138"/>
      <c r="R552" s="138"/>
      <c r="S552" s="249">
        <f t="shared" si="73"/>
        <v>41827</v>
      </c>
      <c r="T552" s="249" t="str">
        <f t="shared" si="74"/>
        <v/>
      </c>
      <c r="U552" s="249" t="str">
        <f t="shared" si="75"/>
        <v/>
      </c>
    </row>
    <row r="553" spans="1:21" s="129" customFormat="1">
      <c r="A553" s="233"/>
      <c r="B553" s="233"/>
      <c r="C553" s="233"/>
      <c r="D553" s="233"/>
      <c r="E553" s="233"/>
      <c r="F553" s="233"/>
      <c r="G553" s="233"/>
      <c r="H553" s="233"/>
      <c r="I553" s="233"/>
      <c r="J553" s="248" t="s">
        <v>5588</v>
      </c>
      <c r="K553" s="138" t="str">
        <f>VLOOKUP(J553,$A$2:$B$200,2,0)</f>
        <v>UYI</v>
      </c>
      <c r="L553" s="138" t="str">
        <f>J553</f>
        <v>UYI</v>
      </c>
      <c r="M553" s="138"/>
      <c r="N553" s="138"/>
      <c r="O553" s="138" t="s">
        <v>243</v>
      </c>
      <c r="P553" s="138"/>
      <c r="Q553" s="138"/>
      <c r="R553" s="138"/>
      <c r="S553" s="249">
        <f t="shared" si="73"/>
        <v>42277</v>
      </c>
      <c r="T553" s="249" t="str">
        <f t="shared" si="74"/>
        <v/>
      </c>
      <c r="U553" s="249" t="str">
        <f t="shared" si="75"/>
        <v/>
      </c>
    </row>
    <row r="554" spans="1:21" s="129" customFormat="1">
      <c r="A554" s="233"/>
      <c r="B554" s="233"/>
      <c r="C554" s="233"/>
      <c r="D554" s="233"/>
      <c r="E554" s="233"/>
      <c r="F554" s="233"/>
      <c r="G554" s="233"/>
      <c r="H554" s="233"/>
      <c r="I554" s="233"/>
      <c r="J554" s="248" t="s">
        <v>5580</v>
      </c>
      <c r="K554" s="138" t="str">
        <f t="shared" ref="K554:K582" si="76">VLOOKUP(J554,$A$2:$B$200,2,0)</f>
        <v>UYU</v>
      </c>
      <c r="L554" s="138" t="str">
        <f t="shared" ref="L554:L582" si="77">J554</f>
        <v>UYU</v>
      </c>
      <c r="M554" s="138"/>
      <c r="N554" s="138"/>
      <c r="O554" s="138" t="s">
        <v>243</v>
      </c>
      <c r="P554" s="138"/>
      <c r="Q554" s="138"/>
      <c r="R554" s="138"/>
      <c r="S554" s="249">
        <f t="shared" si="73"/>
        <v>41827</v>
      </c>
      <c r="T554" s="249" t="str">
        <f t="shared" si="74"/>
        <v/>
      </c>
      <c r="U554" s="249" t="str">
        <f t="shared" si="75"/>
        <v/>
      </c>
    </row>
    <row r="555" spans="1:21" s="129" customFormat="1">
      <c r="A555" s="233"/>
      <c r="B555" s="233"/>
      <c r="C555" s="233"/>
      <c r="D555" s="233"/>
      <c r="E555" s="233"/>
      <c r="F555" s="233"/>
      <c r="G555" s="233"/>
      <c r="H555" s="233"/>
      <c r="I555" s="233"/>
      <c r="J555" s="248" t="s">
        <v>5591</v>
      </c>
      <c r="K555" s="138" t="str">
        <f t="shared" si="76"/>
        <v>UYW</v>
      </c>
      <c r="L555" s="138" t="str">
        <f t="shared" si="77"/>
        <v>UYW</v>
      </c>
      <c r="M555" s="133"/>
      <c r="N555" s="133"/>
      <c r="O555" s="138" t="s">
        <v>243</v>
      </c>
      <c r="P555" s="133"/>
      <c r="Q555" s="133"/>
      <c r="R555" s="133"/>
      <c r="S555" s="275">
        <f t="shared" si="73"/>
        <v>44027</v>
      </c>
      <c r="T555" s="249" t="str">
        <f t="shared" si="74"/>
        <v/>
      </c>
      <c r="U555" s="249" t="str">
        <f t="shared" si="75"/>
        <v/>
      </c>
    </row>
    <row r="556" spans="1:21" s="129" customFormat="1">
      <c r="A556" s="233"/>
      <c r="B556" s="233"/>
      <c r="C556" s="233"/>
      <c r="D556" s="233"/>
      <c r="E556" s="233"/>
      <c r="F556" s="233"/>
      <c r="G556" s="233"/>
      <c r="H556" s="233"/>
      <c r="I556" s="233"/>
      <c r="J556" s="248" t="s">
        <v>5581</v>
      </c>
      <c r="K556" s="138" t="str">
        <f t="shared" si="76"/>
        <v>UZS</v>
      </c>
      <c r="L556" s="138" t="str">
        <f t="shared" si="77"/>
        <v>UZS</v>
      </c>
      <c r="M556" s="138"/>
      <c r="N556" s="138"/>
      <c r="O556" s="138" t="s">
        <v>243</v>
      </c>
      <c r="P556" s="138"/>
      <c r="Q556" s="138"/>
      <c r="R556" s="138"/>
      <c r="S556" s="249">
        <f t="shared" si="73"/>
        <v>41827</v>
      </c>
      <c r="T556" s="249" t="str">
        <f t="shared" si="74"/>
        <v/>
      </c>
      <c r="U556" s="249" t="str">
        <f t="shared" si="75"/>
        <v/>
      </c>
    </row>
    <row r="557" spans="1:21" s="129" customFormat="1">
      <c r="A557" s="233"/>
      <c r="B557" s="233"/>
      <c r="C557" s="233"/>
      <c r="D557" s="233"/>
      <c r="E557" s="233"/>
      <c r="F557" s="233"/>
      <c r="G557" s="233"/>
      <c r="H557" s="233"/>
      <c r="I557" s="233"/>
      <c r="J557" s="248" t="s">
        <v>5582</v>
      </c>
      <c r="K557" s="138" t="str">
        <f t="shared" si="76"/>
        <v>VEF</v>
      </c>
      <c r="L557" s="138" t="str">
        <f t="shared" si="77"/>
        <v>VEF</v>
      </c>
      <c r="M557" s="138"/>
      <c r="N557" s="138"/>
      <c r="O557" s="138" t="s">
        <v>243</v>
      </c>
      <c r="P557" s="138"/>
      <c r="Q557" s="138"/>
      <c r="R557" s="138"/>
      <c r="S557" s="249">
        <f t="shared" si="73"/>
        <v>41827</v>
      </c>
      <c r="T557" s="275">
        <f t="shared" si="74"/>
        <v>44027</v>
      </c>
      <c r="U557" s="249" t="str">
        <f t="shared" si="75"/>
        <v/>
      </c>
    </row>
    <row r="558" spans="1:21" s="129" customFormat="1">
      <c r="A558" s="233"/>
      <c r="B558" s="233"/>
      <c r="C558" s="233"/>
      <c r="D558" s="233"/>
      <c r="E558" s="233"/>
      <c r="F558" s="233"/>
      <c r="G558" s="233"/>
      <c r="H558" s="233"/>
      <c r="I558" s="233"/>
      <c r="J558" s="248" t="s">
        <v>5595</v>
      </c>
      <c r="K558" s="138" t="str">
        <f t="shared" si="76"/>
        <v>VES</v>
      </c>
      <c r="L558" s="138" t="str">
        <f t="shared" si="77"/>
        <v>VES</v>
      </c>
      <c r="M558" s="133"/>
      <c r="N558" s="133"/>
      <c r="O558" s="138" t="s">
        <v>243</v>
      </c>
      <c r="P558" s="133"/>
      <c r="Q558" s="133"/>
      <c r="R558" s="133"/>
      <c r="S558" s="275">
        <f t="shared" si="73"/>
        <v>44027</v>
      </c>
      <c r="T558" s="249" t="str">
        <f t="shared" si="74"/>
        <v/>
      </c>
      <c r="U558" s="249" t="str">
        <f t="shared" si="75"/>
        <v/>
      </c>
    </row>
    <row r="559" spans="1:21" s="129" customFormat="1">
      <c r="A559" s="233"/>
      <c r="B559" s="233"/>
      <c r="C559" s="233"/>
      <c r="D559" s="233"/>
      <c r="E559" s="233"/>
      <c r="F559" s="233"/>
      <c r="G559" s="233"/>
      <c r="H559" s="233"/>
      <c r="I559" s="233"/>
      <c r="J559" s="248" t="s">
        <v>5583</v>
      </c>
      <c r="K559" s="138" t="str">
        <f t="shared" si="76"/>
        <v>VND</v>
      </c>
      <c r="L559" s="138" t="str">
        <f t="shared" si="77"/>
        <v>VND</v>
      </c>
      <c r="M559" s="138"/>
      <c r="N559" s="138"/>
      <c r="O559" s="138" t="s">
        <v>243</v>
      </c>
      <c r="P559" s="138"/>
      <c r="Q559" s="138"/>
      <c r="R559" s="138"/>
      <c r="S559" s="249">
        <f t="shared" si="73"/>
        <v>41827</v>
      </c>
      <c r="T559" s="249" t="str">
        <f t="shared" si="74"/>
        <v/>
      </c>
      <c r="U559" s="249" t="str">
        <f t="shared" si="75"/>
        <v/>
      </c>
    </row>
    <row r="560" spans="1:21" s="129" customFormat="1">
      <c r="A560" s="233"/>
      <c r="B560" s="233"/>
      <c r="C560" s="233"/>
      <c r="D560" s="233"/>
      <c r="E560" s="233"/>
      <c r="F560" s="233"/>
      <c r="G560" s="233"/>
      <c r="H560" s="233"/>
      <c r="I560" s="233"/>
      <c r="J560" s="248" t="s">
        <v>5584</v>
      </c>
      <c r="K560" s="138" t="str">
        <f t="shared" si="76"/>
        <v>VUV</v>
      </c>
      <c r="L560" s="138" t="str">
        <f t="shared" si="77"/>
        <v>VUV</v>
      </c>
      <c r="M560" s="138"/>
      <c r="N560" s="138"/>
      <c r="O560" s="138" t="s">
        <v>243</v>
      </c>
      <c r="P560" s="138"/>
      <c r="Q560" s="138"/>
      <c r="R560" s="138"/>
      <c r="S560" s="249">
        <f t="shared" si="73"/>
        <v>41827</v>
      </c>
      <c r="T560" s="249" t="str">
        <f t="shared" si="74"/>
        <v/>
      </c>
      <c r="U560" s="249" t="str">
        <f t="shared" si="75"/>
        <v/>
      </c>
    </row>
    <row r="561" spans="1:21" s="129" customFormat="1">
      <c r="A561" s="233"/>
      <c r="B561" s="233"/>
      <c r="C561" s="233"/>
      <c r="D561" s="233"/>
      <c r="E561" s="233"/>
      <c r="F561" s="233"/>
      <c r="G561" s="233"/>
      <c r="H561" s="233"/>
      <c r="I561" s="233"/>
      <c r="J561" s="248" t="s">
        <v>5585</v>
      </c>
      <c r="K561" s="138" t="str">
        <f t="shared" si="76"/>
        <v>WST</v>
      </c>
      <c r="L561" s="138" t="str">
        <f t="shared" si="77"/>
        <v>WST</v>
      </c>
      <c r="M561" s="138"/>
      <c r="N561" s="138"/>
      <c r="O561" s="138" t="s">
        <v>243</v>
      </c>
      <c r="P561" s="138"/>
      <c r="Q561" s="138"/>
      <c r="R561" s="138"/>
      <c r="S561" s="249">
        <f t="shared" si="73"/>
        <v>41827</v>
      </c>
      <c r="T561" s="249" t="str">
        <f t="shared" si="74"/>
        <v/>
      </c>
      <c r="U561" s="249" t="str">
        <f t="shared" si="75"/>
        <v/>
      </c>
    </row>
    <row r="562" spans="1:21" s="129" customFormat="1">
      <c r="A562" s="233"/>
      <c r="B562" s="233"/>
      <c r="C562" s="233"/>
      <c r="D562" s="233"/>
      <c r="E562" s="233"/>
      <c r="F562" s="233"/>
      <c r="G562" s="233"/>
      <c r="H562" s="233"/>
      <c r="I562" s="233"/>
      <c r="J562" s="248" t="s">
        <v>5586</v>
      </c>
      <c r="K562" s="138" t="str">
        <f t="shared" si="76"/>
        <v>XAF</v>
      </c>
      <c r="L562" s="138" t="str">
        <f t="shared" si="77"/>
        <v>XAF</v>
      </c>
      <c r="M562" s="138"/>
      <c r="N562" s="138"/>
      <c r="O562" s="138" t="s">
        <v>243</v>
      </c>
      <c r="P562" s="138"/>
      <c r="Q562" s="138"/>
      <c r="R562" s="138"/>
      <c r="S562" s="249">
        <f t="shared" si="73"/>
        <v>41827</v>
      </c>
      <c r="T562" s="249" t="str">
        <f t="shared" si="74"/>
        <v/>
      </c>
      <c r="U562" s="249" t="str">
        <f t="shared" si="75"/>
        <v/>
      </c>
    </row>
    <row r="563" spans="1:21" s="129" customFormat="1">
      <c r="A563" s="233"/>
      <c r="B563" s="233"/>
      <c r="C563" s="233"/>
      <c r="D563" s="233"/>
      <c r="E563" s="233"/>
      <c r="F563" s="233"/>
      <c r="G563" s="233"/>
      <c r="H563" s="233"/>
      <c r="I563" s="233"/>
      <c r="J563" s="248" t="s">
        <v>5587</v>
      </c>
      <c r="K563" s="138" t="str">
        <f t="shared" si="76"/>
        <v>XAG</v>
      </c>
      <c r="L563" s="138" t="str">
        <f t="shared" si="77"/>
        <v>XAG</v>
      </c>
      <c r="M563" s="138"/>
      <c r="N563" s="138"/>
      <c r="O563" s="138" t="s">
        <v>243</v>
      </c>
      <c r="P563" s="138"/>
      <c r="Q563" s="138"/>
      <c r="R563" s="138"/>
      <c r="S563" s="249">
        <f t="shared" si="73"/>
        <v>41827</v>
      </c>
      <c r="T563" s="249" t="str">
        <f t="shared" si="74"/>
        <v/>
      </c>
      <c r="U563" s="249" t="str">
        <f t="shared" si="75"/>
        <v/>
      </c>
    </row>
    <row r="564" spans="1:21" s="129" customFormat="1">
      <c r="A564" s="233"/>
      <c r="B564" s="233"/>
      <c r="C564" s="233"/>
      <c r="D564" s="233"/>
      <c r="E564" s="233"/>
      <c r="F564" s="233"/>
      <c r="G564" s="233"/>
      <c r="H564" s="233"/>
      <c r="I564" s="233"/>
      <c r="J564" s="248" t="s">
        <v>5589</v>
      </c>
      <c r="K564" s="138" t="str">
        <f t="shared" si="76"/>
        <v>XAU</v>
      </c>
      <c r="L564" s="138" t="str">
        <f t="shared" si="77"/>
        <v>XAU</v>
      </c>
      <c r="M564" s="138"/>
      <c r="N564" s="138"/>
      <c r="O564" s="138" t="s">
        <v>243</v>
      </c>
      <c r="P564" s="138"/>
      <c r="Q564" s="138"/>
      <c r="R564" s="138"/>
      <c r="S564" s="249">
        <f t="shared" si="73"/>
        <v>41827</v>
      </c>
      <c r="T564" s="249" t="str">
        <f t="shared" si="74"/>
        <v/>
      </c>
      <c r="U564" s="249" t="str">
        <f t="shared" si="75"/>
        <v/>
      </c>
    </row>
    <row r="565" spans="1:21" s="129" customFormat="1">
      <c r="A565" s="233"/>
      <c r="B565" s="233"/>
      <c r="C565" s="233"/>
      <c r="D565" s="233"/>
      <c r="E565" s="233"/>
      <c r="F565" s="233"/>
      <c r="G565" s="233"/>
      <c r="H565" s="233"/>
      <c r="I565" s="233"/>
      <c r="J565" s="248" t="s">
        <v>5590</v>
      </c>
      <c r="K565" s="138" t="str">
        <f t="shared" si="76"/>
        <v>XBA</v>
      </c>
      <c r="L565" s="138" t="str">
        <f t="shared" si="77"/>
        <v>XBA</v>
      </c>
      <c r="M565" s="138"/>
      <c r="N565" s="138"/>
      <c r="O565" s="138" t="s">
        <v>243</v>
      </c>
      <c r="P565" s="138"/>
      <c r="Q565" s="138"/>
      <c r="R565" s="138"/>
      <c r="S565" s="249">
        <f t="shared" si="73"/>
        <v>41827</v>
      </c>
      <c r="T565" s="249" t="str">
        <f t="shared" si="74"/>
        <v/>
      </c>
      <c r="U565" s="249" t="str">
        <f t="shared" si="75"/>
        <v/>
      </c>
    </row>
    <row r="566" spans="1:21" s="129" customFormat="1">
      <c r="A566" s="233"/>
      <c r="B566" s="233"/>
      <c r="C566" s="233"/>
      <c r="D566" s="233"/>
      <c r="E566" s="233"/>
      <c r="F566" s="233"/>
      <c r="G566" s="233"/>
      <c r="H566" s="233"/>
      <c r="I566" s="233"/>
      <c r="J566" s="248" t="s">
        <v>5592</v>
      </c>
      <c r="K566" s="138" t="str">
        <f t="shared" si="76"/>
        <v>XBB</v>
      </c>
      <c r="L566" s="138" t="str">
        <f t="shared" si="77"/>
        <v>XBB</v>
      </c>
      <c r="M566" s="138"/>
      <c r="N566" s="138"/>
      <c r="O566" s="138" t="s">
        <v>243</v>
      </c>
      <c r="P566" s="138"/>
      <c r="Q566" s="138"/>
      <c r="R566" s="138"/>
      <c r="S566" s="249">
        <f t="shared" si="73"/>
        <v>41827</v>
      </c>
      <c r="T566" s="249" t="str">
        <f t="shared" si="74"/>
        <v/>
      </c>
      <c r="U566" s="249" t="str">
        <f t="shared" si="75"/>
        <v/>
      </c>
    </row>
    <row r="567" spans="1:21" s="129" customFormat="1">
      <c r="A567" s="233"/>
      <c r="B567" s="233"/>
      <c r="C567" s="233"/>
      <c r="D567" s="233"/>
      <c r="E567" s="233"/>
      <c r="F567" s="233"/>
      <c r="G567" s="233"/>
      <c r="H567" s="233"/>
      <c r="I567" s="233"/>
      <c r="J567" s="248" t="s">
        <v>5593</v>
      </c>
      <c r="K567" s="138" t="str">
        <f t="shared" si="76"/>
        <v>XBC</v>
      </c>
      <c r="L567" s="138" t="str">
        <f t="shared" si="77"/>
        <v>XBC</v>
      </c>
      <c r="M567" s="138"/>
      <c r="N567" s="138"/>
      <c r="O567" s="138" t="s">
        <v>243</v>
      </c>
      <c r="P567" s="138"/>
      <c r="Q567" s="138"/>
      <c r="R567" s="138"/>
      <c r="S567" s="249">
        <f t="shared" si="73"/>
        <v>41827</v>
      </c>
      <c r="T567" s="249" t="str">
        <f t="shared" si="74"/>
        <v/>
      </c>
      <c r="U567" s="249" t="str">
        <f t="shared" si="75"/>
        <v/>
      </c>
    </row>
    <row r="568" spans="1:21" s="129" customFormat="1">
      <c r="A568" s="233"/>
      <c r="B568" s="233"/>
      <c r="C568" s="233"/>
      <c r="D568" s="233"/>
      <c r="E568" s="233"/>
      <c r="F568" s="233"/>
      <c r="G568" s="233"/>
      <c r="H568" s="233"/>
      <c r="I568" s="233"/>
      <c r="J568" s="248" t="s">
        <v>5594</v>
      </c>
      <c r="K568" s="138" t="str">
        <f t="shared" si="76"/>
        <v>XBD</v>
      </c>
      <c r="L568" s="138" t="str">
        <f t="shared" si="77"/>
        <v>XBD</v>
      </c>
      <c r="M568" s="138"/>
      <c r="N568" s="138"/>
      <c r="O568" s="138" t="s">
        <v>243</v>
      </c>
      <c r="P568" s="138"/>
      <c r="Q568" s="138"/>
      <c r="R568" s="138"/>
      <c r="S568" s="249">
        <f t="shared" ref="S568:S582" si="78">VLOOKUP(J568,A:G,5,FALSE)</f>
        <v>41827</v>
      </c>
      <c r="T568" s="249" t="str">
        <f t="shared" ref="T568:T582" si="79">IF(VLOOKUP(J568,A:G,6,FALSE)=0,"",VLOOKUP(J568,A:G,6,FALSE))</f>
        <v/>
      </c>
      <c r="U568" s="249" t="str">
        <f t="shared" ref="U568:U582" si="80">IF(VLOOKUP(J568,A:G,7,FALSE)=0,"",VLOOKUP(J568,A:G,7,FALSE))</f>
        <v/>
      </c>
    </row>
    <row r="569" spans="1:21" s="129" customFormat="1">
      <c r="A569" s="233"/>
      <c r="B569" s="233"/>
      <c r="C569" s="233"/>
      <c r="D569" s="233"/>
      <c r="E569" s="233"/>
      <c r="F569" s="233"/>
      <c r="G569" s="233"/>
      <c r="H569" s="233"/>
      <c r="I569" s="233"/>
      <c r="J569" s="248" t="s">
        <v>5596</v>
      </c>
      <c r="K569" s="138" t="str">
        <f t="shared" si="76"/>
        <v>XCD</v>
      </c>
      <c r="L569" s="138" t="str">
        <f t="shared" si="77"/>
        <v>XCD</v>
      </c>
      <c r="M569" s="138"/>
      <c r="N569" s="138"/>
      <c r="O569" s="138" t="s">
        <v>243</v>
      </c>
      <c r="P569" s="138"/>
      <c r="Q569" s="138"/>
      <c r="R569" s="138"/>
      <c r="S569" s="249">
        <f t="shared" si="78"/>
        <v>41827</v>
      </c>
      <c r="T569" s="249" t="str">
        <f t="shared" si="79"/>
        <v/>
      </c>
      <c r="U569" s="249" t="str">
        <f t="shared" si="80"/>
        <v/>
      </c>
    </row>
    <row r="570" spans="1:21" s="129" customFormat="1">
      <c r="A570" s="233"/>
      <c r="B570" s="233"/>
      <c r="C570" s="233"/>
      <c r="D570" s="233"/>
      <c r="E570" s="233"/>
      <c r="F570" s="233"/>
      <c r="G570" s="233"/>
      <c r="H570" s="233"/>
      <c r="I570" s="233"/>
      <c r="J570" s="248" t="s">
        <v>5597</v>
      </c>
      <c r="K570" s="138" t="str">
        <f t="shared" si="76"/>
        <v>XDR</v>
      </c>
      <c r="L570" s="138" t="str">
        <f t="shared" si="77"/>
        <v>XDR</v>
      </c>
      <c r="M570" s="138"/>
      <c r="N570" s="138"/>
      <c r="O570" s="138" t="s">
        <v>243</v>
      </c>
      <c r="P570" s="138"/>
      <c r="Q570" s="138"/>
      <c r="R570" s="138"/>
      <c r="S570" s="249">
        <f t="shared" si="78"/>
        <v>41827</v>
      </c>
      <c r="T570" s="249" t="str">
        <f t="shared" si="79"/>
        <v/>
      </c>
      <c r="U570" s="249" t="str">
        <f t="shared" si="80"/>
        <v/>
      </c>
    </row>
    <row r="571" spans="1:21" s="129" customFormat="1">
      <c r="A571" s="233"/>
      <c r="B571" s="233"/>
      <c r="C571" s="233"/>
      <c r="D571" s="233"/>
      <c r="E571" s="233"/>
      <c r="F571" s="233"/>
      <c r="G571" s="233"/>
      <c r="H571" s="233"/>
      <c r="I571" s="233"/>
      <c r="J571" s="248" t="s">
        <v>5598</v>
      </c>
      <c r="K571" s="138" t="str">
        <f t="shared" si="76"/>
        <v>XFU</v>
      </c>
      <c r="L571" s="138" t="str">
        <f t="shared" si="77"/>
        <v>XFU</v>
      </c>
      <c r="M571" s="138"/>
      <c r="N571" s="138"/>
      <c r="O571" s="138" t="s">
        <v>243</v>
      </c>
      <c r="P571" s="138"/>
      <c r="Q571" s="138"/>
      <c r="R571" s="138"/>
      <c r="S571" s="249">
        <f t="shared" si="78"/>
        <v>41827</v>
      </c>
      <c r="T571" s="249" t="str">
        <f t="shared" si="79"/>
        <v/>
      </c>
      <c r="U571" s="249" t="str">
        <f t="shared" si="80"/>
        <v/>
      </c>
    </row>
    <row r="572" spans="1:21" s="129" customFormat="1">
      <c r="A572" s="233"/>
      <c r="B572" s="233"/>
      <c r="C572" s="233"/>
      <c r="D572" s="233"/>
      <c r="E572" s="233"/>
      <c r="F572" s="233"/>
      <c r="G572" s="233"/>
      <c r="H572" s="233"/>
      <c r="I572" s="233"/>
      <c r="J572" s="248" t="s">
        <v>5599</v>
      </c>
      <c r="K572" s="138" t="str">
        <f t="shared" si="76"/>
        <v>XOF</v>
      </c>
      <c r="L572" s="138" t="str">
        <f t="shared" si="77"/>
        <v>XOF</v>
      </c>
      <c r="M572" s="138"/>
      <c r="N572" s="138"/>
      <c r="O572" s="138" t="s">
        <v>243</v>
      </c>
      <c r="P572" s="138"/>
      <c r="Q572" s="138"/>
      <c r="R572" s="138"/>
      <c r="S572" s="249">
        <f t="shared" si="78"/>
        <v>41827</v>
      </c>
      <c r="T572" s="249" t="str">
        <f t="shared" si="79"/>
        <v/>
      </c>
      <c r="U572" s="249" t="str">
        <f t="shared" si="80"/>
        <v/>
      </c>
    </row>
    <row r="573" spans="1:21" s="129" customFormat="1">
      <c r="A573" s="233"/>
      <c r="B573" s="233"/>
      <c r="C573" s="233"/>
      <c r="D573" s="233"/>
      <c r="E573" s="233"/>
      <c r="F573" s="233"/>
      <c r="G573" s="233"/>
      <c r="H573" s="233"/>
      <c r="I573" s="233"/>
      <c r="J573" s="248" t="s">
        <v>5600</v>
      </c>
      <c r="K573" s="138" t="str">
        <f t="shared" si="76"/>
        <v>XPD</v>
      </c>
      <c r="L573" s="138" t="str">
        <f t="shared" si="77"/>
        <v>XPD</v>
      </c>
      <c r="M573" s="138"/>
      <c r="N573" s="138"/>
      <c r="O573" s="138" t="s">
        <v>243</v>
      </c>
      <c r="P573" s="138"/>
      <c r="Q573" s="138"/>
      <c r="R573" s="138"/>
      <c r="S573" s="249">
        <f t="shared" si="78"/>
        <v>41827</v>
      </c>
      <c r="T573" s="249" t="str">
        <f t="shared" si="79"/>
        <v/>
      </c>
      <c r="U573" s="249" t="str">
        <f t="shared" si="80"/>
        <v/>
      </c>
    </row>
    <row r="574" spans="1:21" s="129" customFormat="1">
      <c r="A574" s="233"/>
      <c r="B574" s="233"/>
      <c r="C574" s="233"/>
      <c r="D574" s="233"/>
      <c r="E574" s="233"/>
      <c r="F574" s="233"/>
      <c r="G574" s="233"/>
      <c r="H574" s="233"/>
      <c r="I574" s="233"/>
      <c r="J574" s="248" t="s">
        <v>5601</v>
      </c>
      <c r="K574" s="138" t="str">
        <f t="shared" si="76"/>
        <v>XPF</v>
      </c>
      <c r="L574" s="138" t="str">
        <f t="shared" si="77"/>
        <v>XPF</v>
      </c>
      <c r="M574" s="138"/>
      <c r="N574" s="138"/>
      <c r="O574" s="138" t="s">
        <v>243</v>
      </c>
      <c r="P574" s="138"/>
      <c r="Q574" s="138"/>
      <c r="R574" s="138"/>
      <c r="S574" s="249">
        <f t="shared" si="78"/>
        <v>41827</v>
      </c>
      <c r="T574" s="249" t="str">
        <f t="shared" si="79"/>
        <v/>
      </c>
      <c r="U574" s="249" t="str">
        <f t="shared" si="80"/>
        <v/>
      </c>
    </row>
    <row r="575" spans="1:21" s="129" customFormat="1">
      <c r="A575" s="233"/>
      <c r="B575" s="233"/>
      <c r="C575" s="233"/>
      <c r="D575" s="233"/>
      <c r="E575" s="233"/>
      <c r="F575" s="233"/>
      <c r="G575" s="233"/>
      <c r="H575" s="233"/>
      <c r="I575" s="233"/>
      <c r="J575" s="248" t="s">
        <v>5602</v>
      </c>
      <c r="K575" s="138" t="str">
        <f t="shared" si="76"/>
        <v>XPT</v>
      </c>
      <c r="L575" s="138" t="str">
        <f t="shared" si="77"/>
        <v>XPT</v>
      </c>
      <c r="M575" s="138"/>
      <c r="N575" s="138"/>
      <c r="O575" s="138" t="s">
        <v>243</v>
      </c>
      <c r="P575" s="138"/>
      <c r="Q575" s="138"/>
      <c r="R575" s="138"/>
      <c r="S575" s="249">
        <f t="shared" si="78"/>
        <v>41827</v>
      </c>
      <c r="T575" s="249" t="str">
        <f t="shared" si="79"/>
        <v/>
      </c>
      <c r="U575" s="249" t="str">
        <f t="shared" si="80"/>
        <v/>
      </c>
    </row>
    <row r="576" spans="1:21" s="129" customFormat="1">
      <c r="A576" s="233"/>
      <c r="B576" s="233"/>
      <c r="C576" s="233"/>
      <c r="D576" s="233"/>
      <c r="E576" s="233"/>
      <c r="F576" s="233"/>
      <c r="G576" s="233"/>
      <c r="H576" s="233"/>
      <c r="I576" s="233"/>
      <c r="J576" s="248" t="s">
        <v>5611</v>
      </c>
      <c r="K576" s="138" t="str">
        <f t="shared" si="76"/>
        <v>XSU</v>
      </c>
      <c r="L576" s="138" t="str">
        <f t="shared" si="77"/>
        <v>XSU</v>
      </c>
      <c r="M576" s="138"/>
      <c r="N576" s="138"/>
      <c r="O576" s="138" t="s">
        <v>243</v>
      </c>
      <c r="P576" s="138"/>
      <c r="Q576" s="138"/>
      <c r="R576" s="138"/>
      <c r="S576" s="249">
        <f t="shared" si="78"/>
        <v>42277</v>
      </c>
      <c r="T576" s="249" t="str">
        <f t="shared" si="79"/>
        <v/>
      </c>
      <c r="U576" s="249" t="str">
        <f t="shared" si="80"/>
        <v/>
      </c>
    </row>
    <row r="577" spans="1:21" s="129" customFormat="1">
      <c r="A577" s="233"/>
      <c r="B577" s="233"/>
      <c r="C577" s="233"/>
      <c r="D577" s="233"/>
      <c r="E577" s="233"/>
      <c r="F577" s="233"/>
      <c r="G577" s="233"/>
      <c r="H577" s="233"/>
      <c r="I577" s="233"/>
      <c r="J577" s="248" t="s">
        <v>5603</v>
      </c>
      <c r="K577" s="138" t="str">
        <f t="shared" si="76"/>
        <v>XTS</v>
      </c>
      <c r="L577" s="138" t="str">
        <f t="shared" si="77"/>
        <v>XTS</v>
      </c>
      <c r="M577" s="138"/>
      <c r="N577" s="138"/>
      <c r="O577" s="138" t="s">
        <v>243</v>
      </c>
      <c r="P577" s="138"/>
      <c r="Q577" s="138"/>
      <c r="R577" s="138"/>
      <c r="S577" s="249">
        <f t="shared" si="78"/>
        <v>41827</v>
      </c>
      <c r="T577" s="249" t="str">
        <f t="shared" si="79"/>
        <v/>
      </c>
      <c r="U577" s="249" t="str">
        <f t="shared" si="80"/>
        <v/>
      </c>
    </row>
    <row r="578" spans="1:21" s="129" customFormat="1">
      <c r="A578" s="233"/>
      <c r="B578" s="233"/>
      <c r="C578" s="233"/>
      <c r="D578" s="233"/>
      <c r="E578" s="233"/>
      <c r="F578" s="233"/>
      <c r="G578" s="233"/>
      <c r="H578" s="233"/>
      <c r="I578" s="233"/>
      <c r="J578" s="248" t="s">
        <v>5612</v>
      </c>
      <c r="K578" s="138" t="str">
        <f t="shared" si="76"/>
        <v>XUA</v>
      </c>
      <c r="L578" s="138" t="str">
        <f t="shared" si="77"/>
        <v>XUA</v>
      </c>
      <c r="M578" s="138"/>
      <c r="N578" s="138"/>
      <c r="O578" s="138" t="s">
        <v>243</v>
      </c>
      <c r="P578" s="138"/>
      <c r="Q578" s="138"/>
      <c r="R578" s="138"/>
      <c r="S578" s="249">
        <f t="shared" si="78"/>
        <v>42277</v>
      </c>
      <c r="T578" s="249" t="str">
        <f t="shared" si="79"/>
        <v/>
      </c>
      <c r="U578" s="249" t="str">
        <f t="shared" si="80"/>
        <v/>
      </c>
    </row>
    <row r="579" spans="1:21" s="129" customFormat="1">
      <c r="A579" s="233"/>
      <c r="B579" s="233"/>
      <c r="C579" s="233"/>
      <c r="D579" s="233"/>
      <c r="E579" s="233"/>
      <c r="F579" s="233"/>
      <c r="G579" s="233"/>
      <c r="H579" s="233"/>
      <c r="I579" s="233"/>
      <c r="J579" s="248" t="s">
        <v>5605</v>
      </c>
      <c r="K579" s="138" t="str">
        <f t="shared" si="76"/>
        <v>YER</v>
      </c>
      <c r="L579" s="138" t="str">
        <f t="shared" si="77"/>
        <v>YER</v>
      </c>
      <c r="M579" s="138"/>
      <c r="N579" s="138"/>
      <c r="O579" s="138" t="s">
        <v>243</v>
      </c>
      <c r="P579" s="138"/>
      <c r="Q579" s="138"/>
      <c r="R579" s="138"/>
      <c r="S579" s="249">
        <f t="shared" si="78"/>
        <v>41827</v>
      </c>
      <c r="T579" s="249" t="str">
        <f t="shared" si="79"/>
        <v/>
      </c>
      <c r="U579" s="249" t="str">
        <f t="shared" si="80"/>
        <v/>
      </c>
    </row>
    <row r="580" spans="1:21" s="129" customFormat="1">
      <c r="J580" s="248" t="s">
        <v>5607</v>
      </c>
      <c r="K580" s="138" t="str">
        <f t="shared" si="76"/>
        <v>ZMK</v>
      </c>
      <c r="L580" s="138" t="str">
        <f t="shared" si="77"/>
        <v>ZMK</v>
      </c>
      <c r="M580" s="138"/>
      <c r="N580" s="138"/>
      <c r="O580" s="138" t="s">
        <v>243</v>
      </c>
      <c r="P580" s="138"/>
      <c r="Q580" s="138"/>
      <c r="R580" s="138"/>
      <c r="S580" s="249">
        <f t="shared" si="78"/>
        <v>41827</v>
      </c>
      <c r="T580" s="249" t="str">
        <f t="shared" si="79"/>
        <v/>
      </c>
      <c r="U580" s="249" t="str">
        <f t="shared" si="80"/>
        <v/>
      </c>
    </row>
    <row r="581" spans="1:21" s="129" customFormat="1">
      <c r="J581" s="248" t="s">
        <v>5613</v>
      </c>
      <c r="K581" s="138" t="str">
        <f t="shared" si="76"/>
        <v>ZMW</v>
      </c>
      <c r="L581" s="138" t="str">
        <f t="shared" si="77"/>
        <v>ZMW</v>
      </c>
      <c r="M581" s="138"/>
      <c r="N581" s="138"/>
      <c r="O581" s="138" t="s">
        <v>243</v>
      </c>
      <c r="P581" s="138"/>
      <c r="Q581" s="138"/>
      <c r="R581" s="138"/>
      <c r="S581" s="249">
        <f t="shared" si="78"/>
        <v>42277</v>
      </c>
      <c r="T581" s="249" t="str">
        <f t="shared" si="79"/>
        <v/>
      </c>
      <c r="U581" s="249" t="str">
        <f t="shared" si="80"/>
        <v/>
      </c>
    </row>
    <row r="582" spans="1:21" s="129" customFormat="1">
      <c r="J582" s="248" t="s">
        <v>5608</v>
      </c>
      <c r="K582" s="138" t="str">
        <f t="shared" si="76"/>
        <v>ZWL</v>
      </c>
      <c r="L582" s="138" t="str">
        <f t="shared" si="77"/>
        <v>ZWL</v>
      </c>
      <c r="M582" s="138"/>
      <c r="N582" s="138"/>
      <c r="O582" s="138" t="s">
        <v>243</v>
      </c>
      <c r="P582" s="138"/>
      <c r="Q582" s="138"/>
      <c r="R582" s="138"/>
      <c r="S582" s="249">
        <f t="shared" si="78"/>
        <v>41827</v>
      </c>
      <c r="T582" s="249" t="str">
        <f t="shared" si="79"/>
        <v/>
      </c>
      <c r="U582" s="249" t="str">
        <f t="shared" si="80"/>
        <v/>
      </c>
    </row>
    <row r="583" spans="1:21" s="129" customFormat="1"/>
    <row r="584" spans="1:21" s="129" customFormat="1"/>
    <row r="585" spans="1:21" s="129" customFormat="1"/>
    <row r="586" spans="1:21" s="129" customFormat="1">
      <c r="L586" s="301"/>
      <c r="M586" s="301"/>
    </row>
  </sheetData>
  <autoFilter ref="A1:V39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V12"/>
  <sheetViews>
    <sheetView zoomScale="85" zoomScaleNormal="85" workbookViewId="0"/>
  </sheetViews>
  <sheetFormatPr baseColWidth="10" defaultColWidth="9.109375" defaultRowHeight="14.4"/>
  <cols>
    <col min="1" max="1" width="25" bestFit="1" customWidth="1"/>
    <col min="2" max="2" width="6.5546875" bestFit="1" customWidth="1"/>
    <col min="10" max="10" width="27.88671875" bestFit="1" customWidth="1"/>
    <col min="12" max="12" width="27.88671875" style="152" customWidth="1"/>
    <col min="18" max="18" width="30.88671875" bestFit="1"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65" t="s">
        <v>2525</v>
      </c>
      <c r="M1" s="35" t="s">
        <v>236</v>
      </c>
      <c r="N1" s="35" t="s">
        <v>237</v>
      </c>
      <c r="O1" s="35" t="s">
        <v>238</v>
      </c>
      <c r="P1" s="35" t="s">
        <v>239</v>
      </c>
      <c r="Q1" s="35" t="s">
        <v>240</v>
      </c>
      <c r="R1" s="35" t="s">
        <v>241</v>
      </c>
      <c r="S1" s="116" t="s">
        <v>1819</v>
      </c>
      <c r="T1" s="116" t="s">
        <v>1820</v>
      </c>
      <c r="U1" s="116" t="s">
        <v>1821</v>
      </c>
      <c r="V1" s="116" t="s">
        <v>242</v>
      </c>
    </row>
    <row r="2" spans="1:22">
      <c r="A2" t="s">
        <v>1426</v>
      </c>
      <c r="B2" t="s">
        <v>245</v>
      </c>
      <c r="C2" t="s">
        <v>609</v>
      </c>
      <c r="D2" t="s">
        <v>243</v>
      </c>
      <c r="H2">
        <f>COUNTIF($J$2:$J$415,A2)</f>
        <v>1</v>
      </c>
      <c r="J2" s="18" t="s">
        <v>1423</v>
      </c>
      <c r="L2" s="166"/>
      <c r="O2" t="s">
        <v>426</v>
      </c>
      <c r="Q2" t="s">
        <v>1369</v>
      </c>
    </row>
    <row r="3" spans="1:22">
      <c r="A3" t="s">
        <v>1425</v>
      </c>
      <c r="B3" t="s">
        <v>613</v>
      </c>
      <c r="D3" t="s">
        <v>243</v>
      </c>
      <c r="H3">
        <f t="shared" ref="H3:H11" si="0">COUNTIF($J$2:$J$415,A3)</f>
        <v>1</v>
      </c>
      <c r="J3" s="50" t="s">
        <v>1424</v>
      </c>
      <c r="K3" s="9" t="str">
        <f>VLOOKUP(J3,$A$2:$B$11,2,FALSE)</f>
        <v>x4</v>
      </c>
      <c r="L3" s="166" t="str">
        <f t="shared" ref="L3:L12" si="1">J3</f>
        <v>Stock</v>
      </c>
      <c r="O3" t="s">
        <v>243</v>
      </c>
    </row>
    <row r="4" spans="1:22">
      <c r="A4" t="s">
        <v>1372</v>
      </c>
      <c r="B4" t="s">
        <v>1397</v>
      </c>
      <c r="D4" t="s">
        <v>426</v>
      </c>
      <c r="H4">
        <f t="shared" si="0"/>
        <v>1</v>
      </c>
      <c r="J4" s="44" t="s">
        <v>1425</v>
      </c>
      <c r="K4" s="9" t="str">
        <f t="shared" ref="K4:K12" si="2">VLOOKUP(J4,$A$2:$B$11,2,FALSE)</f>
        <v>x1</v>
      </c>
      <c r="L4" s="166" t="str">
        <f t="shared" si="1"/>
        <v>Début</v>
      </c>
      <c r="O4" t="s">
        <v>243</v>
      </c>
      <c r="S4" s="9"/>
    </row>
    <row r="5" spans="1:22">
      <c r="A5" s="88" t="s">
        <v>1393</v>
      </c>
      <c r="B5" t="s">
        <v>1398</v>
      </c>
      <c r="D5" t="s">
        <v>426</v>
      </c>
      <c r="H5">
        <f t="shared" si="0"/>
        <v>1</v>
      </c>
      <c r="J5" s="44" t="s">
        <v>1426</v>
      </c>
      <c r="K5" s="9" t="str">
        <f t="shared" si="2"/>
        <v>x0</v>
      </c>
      <c r="L5" s="166" t="str">
        <f t="shared" si="1"/>
        <v>Fin</v>
      </c>
      <c r="O5" t="s">
        <v>243</v>
      </c>
      <c r="S5" s="9"/>
    </row>
    <row r="6" spans="1:22">
      <c r="A6" s="88" t="s">
        <v>1394</v>
      </c>
      <c r="B6" t="s">
        <v>1399</v>
      </c>
      <c r="D6" t="s">
        <v>426</v>
      </c>
      <c r="H6">
        <f t="shared" si="0"/>
        <v>1</v>
      </c>
      <c r="J6" s="50" t="s">
        <v>1427</v>
      </c>
      <c r="K6" s="9" t="str">
        <f t="shared" si="2"/>
        <v>x2</v>
      </c>
      <c r="L6" s="166" t="str">
        <f t="shared" si="1"/>
        <v>Flux</v>
      </c>
      <c r="O6" t="s">
        <v>243</v>
      </c>
    </row>
    <row r="7" spans="1:22">
      <c r="A7" s="88" t="s">
        <v>1395</v>
      </c>
      <c r="B7" t="s">
        <v>1400</v>
      </c>
      <c r="D7" t="s">
        <v>426</v>
      </c>
      <c r="H7">
        <f t="shared" si="0"/>
        <v>1</v>
      </c>
      <c r="J7" s="44" t="s">
        <v>1372</v>
      </c>
      <c r="K7" s="9" t="str">
        <f t="shared" si="2"/>
        <v>e550</v>
      </c>
      <c r="L7" s="166" t="str">
        <f t="shared" si="1"/>
        <v>Début d'année à date</v>
      </c>
      <c r="O7" t="s">
        <v>426</v>
      </c>
    </row>
    <row r="8" spans="1:22">
      <c r="A8" s="88" t="s">
        <v>1396</v>
      </c>
      <c r="B8" t="s">
        <v>1401</v>
      </c>
      <c r="D8" t="s">
        <v>426</v>
      </c>
      <c r="H8">
        <f t="shared" si="0"/>
        <v>1</v>
      </c>
      <c r="J8" s="44" t="s">
        <v>1376</v>
      </c>
      <c r="K8" s="9" t="str">
        <f t="shared" si="2"/>
        <v>e555</v>
      </c>
      <c r="L8" s="166" t="str">
        <f t="shared" si="1"/>
        <v>Exercices antérieurs à N-1</v>
      </c>
      <c r="O8" t="s">
        <v>426</v>
      </c>
    </row>
    <row r="9" spans="1:22">
      <c r="A9" t="s">
        <v>1376</v>
      </c>
      <c r="B9" t="s">
        <v>1402</v>
      </c>
      <c r="D9" t="s">
        <v>426</v>
      </c>
      <c r="H9">
        <f t="shared" si="0"/>
        <v>1</v>
      </c>
      <c r="J9" s="44" t="s">
        <v>1393</v>
      </c>
      <c r="K9" s="9" t="str">
        <f t="shared" si="2"/>
        <v>e551</v>
      </c>
      <c r="L9" s="166" t="str">
        <f t="shared" si="1"/>
        <v>Début d'année à Fin T1</v>
      </c>
      <c r="O9" t="s">
        <v>426</v>
      </c>
    </row>
    <row r="10" spans="1:22">
      <c r="A10" t="s">
        <v>1427</v>
      </c>
      <c r="B10" t="s">
        <v>1370</v>
      </c>
      <c r="D10" t="s">
        <v>243</v>
      </c>
      <c r="H10">
        <f t="shared" si="0"/>
        <v>1</v>
      </c>
      <c r="J10" s="44" t="s">
        <v>1394</v>
      </c>
      <c r="K10" s="9" t="str">
        <f t="shared" si="2"/>
        <v>e552</v>
      </c>
      <c r="L10" s="166" t="str">
        <f t="shared" si="1"/>
        <v>Début d'année à Fin T2</v>
      </c>
      <c r="O10" t="s">
        <v>426</v>
      </c>
    </row>
    <row r="11" spans="1:22">
      <c r="A11" t="s">
        <v>1424</v>
      </c>
      <c r="B11" t="s">
        <v>1371</v>
      </c>
      <c r="D11" t="s">
        <v>243</v>
      </c>
      <c r="H11">
        <f t="shared" si="0"/>
        <v>1</v>
      </c>
      <c r="J11" s="44" t="s">
        <v>1395</v>
      </c>
      <c r="K11" s="9" t="str">
        <f t="shared" si="2"/>
        <v>e553</v>
      </c>
      <c r="L11" s="166" t="str">
        <f t="shared" si="1"/>
        <v>Début d'année à Fin T3</v>
      </c>
      <c r="O11" t="s">
        <v>426</v>
      </c>
    </row>
    <row r="12" spans="1:22">
      <c r="J12" s="44" t="s">
        <v>1396</v>
      </c>
      <c r="K12" s="9" t="str">
        <f t="shared" si="2"/>
        <v>e554</v>
      </c>
      <c r="L12" s="166" t="str">
        <f t="shared" si="1"/>
        <v>Début d'année à Fin T4</v>
      </c>
      <c r="O12" t="s">
        <v>426</v>
      </c>
    </row>
  </sheetData>
  <sortState ref="A4:A9">
    <sortCondition ref="A6"/>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V15"/>
  <sheetViews>
    <sheetView zoomScale="85" zoomScaleNormal="85" workbookViewId="0"/>
  </sheetViews>
  <sheetFormatPr baseColWidth="10" defaultRowHeight="14.4"/>
  <cols>
    <col min="1" max="1" width="76.109375" bestFit="1" customWidth="1"/>
    <col min="2" max="2" width="7.109375" bestFit="1" customWidth="1"/>
    <col min="4" max="4" width="8" customWidth="1"/>
    <col min="9" max="9" width="5.88671875" customWidth="1"/>
    <col min="10" max="10" width="40.44140625" customWidth="1"/>
    <col min="11" max="11" width="6.33203125" bestFit="1" customWidth="1"/>
    <col min="12" max="12" width="40.4414062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0" t="s">
        <v>2525</v>
      </c>
      <c r="M1" s="112" t="s">
        <v>236</v>
      </c>
      <c r="N1" s="112" t="s">
        <v>237</v>
      </c>
      <c r="O1" s="112" t="s">
        <v>238</v>
      </c>
      <c r="P1" s="112" t="s">
        <v>239</v>
      </c>
      <c r="Q1" s="112" t="s">
        <v>240</v>
      </c>
      <c r="R1" s="112" t="s">
        <v>241</v>
      </c>
      <c r="S1" s="116" t="s">
        <v>1819</v>
      </c>
      <c r="T1" s="116" t="s">
        <v>1820</v>
      </c>
      <c r="U1" s="116" t="s">
        <v>1821</v>
      </c>
      <c r="V1" s="116" t="s">
        <v>242</v>
      </c>
    </row>
    <row r="2" spans="1:22">
      <c r="A2" s="41" t="s">
        <v>244</v>
      </c>
      <c r="B2" t="s">
        <v>1943</v>
      </c>
      <c r="C2" t="s">
        <v>609</v>
      </c>
      <c r="D2" t="s">
        <v>426</v>
      </c>
      <c r="H2">
        <f>COUNTIF($J$2:$J$412,A2)</f>
        <v>3</v>
      </c>
      <c r="J2" s="39" t="s">
        <v>1096</v>
      </c>
      <c r="L2" s="164"/>
      <c r="O2" t="s">
        <v>426</v>
      </c>
      <c r="Q2" s="9" t="s">
        <v>1106</v>
      </c>
    </row>
    <row r="3" spans="1:22">
      <c r="A3" s="40" t="s">
        <v>1232</v>
      </c>
      <c r="B3" t="s">
        <v>1095</v>
      </c>
      <c r="D3" t="s">
        <v>426</v>
      </c>
      <c r="H3">
        <f>COUNTIF($J$2:$J$411,A3)</f>
        <v>1</v>
      </c>
      <c r="J3" s="42" t="s">
        <v>244</v>
      </c>
      <c r="K3" s="1" t="str">
        <f>VLOOKUP(J3,$A$1:$I$302,2,FALSE)</f>
        <v>e0</v>
      </c>
      <c r="L3" s="167" t="str">
        <f>J3</f>
        <v>Total/NA</v>
      </c>
      <c r="M3" t="s">
        <v>190</v>
      </c>
      <c r="O3" t="s">
        <v>243</v>
      </c>
    </row>
    <row r="4" spans="1:22">
      <c r="A4" s="40" t="s">
        <v>1099</v>
      </c>
      <c r="B4" t="s">
        <v>1109</v>
      </c>
      <c r="D4" t="s">
        <v>426</v>
      </c>
      <c r="H4">
        <f>COUNTIF($J$2:$J$411,A4)</f>
        <v>1</v>
      </c>
      <c r="J4" s="43" t="s">
        <v>1097</v>
      </c>
      <c r="K4" s="1" t="str">
        <f>VLOOKUP(J4,$A$1:$I$302,2,FALSE)</f>
        <v>e1903</v>
      </c>
      <c r="L4" s="168" t="str">
        <f>J4</f>
        <v>Direction</v>
      </c>
      <c r="N4" t="s">
        <v>192</v>
      </c>
      <c r="O4" t="s">
        <v>426</v>
      </c>
    </row>
    <row r="5" spans="1:22">
      <c r="A5" s="75" t="s">
        <v>1097</v>
      </c>
      <c r="B5" t="s">
        <v>1110</v>
      </c>
      <c r="D5" t="s">
        <v>426</v>
      </c>
      <c r="H5">
        <f t="shared" ref="H5:H10" si="0">COUNTIF($J$2:$J$411,A5)</f>
        <v>1</v>
      </c>
      <c r="J5" s="44" t="s">
        <v>1099</v>
      </c>
      <c r="K5" s="1" t="str">
        <f>VLOOKUP(J5,$A$1:$I$302,2,FALSE)</f>
        <v>e1902</v>
      </c>
      <c r="L5" s="166" t="str">
        <f>J5</f>
        <v>Cadres</v>
      </c>
      <c r="N5" t="s">
        <v>192</v>
      </c>
      <c r="O5" t="s">
        <v>426</v>
      </c>
    </row>
    <row r="6" spans="1:22">
      <c r="A6" s="75" t="s">
        <v>1434</v>
      </c>
      <c r="B6" t="s">
        <v>1111</v>
      </c>
      <c r="D6" t="s">
        <v>426</v>
      </c>
      <c r="H6">
        <f t="shared" si="0"/>
        <v>1</v>
      </c>
      <c r="J6" s="44" t="s">
        <v>1098</v>
      </c>
      <c r="K6" s="1" t="str">
        <f>VLOOKUP(J6,$A$1:$I$302,2,FALSE)</f>
        <v>e1907</v>
      </c>
      <c r="L6" s="166" t="str">
        <f>J6</f>
        <v>Non cadres</v>
      </c>
      <c r="N6" t="s">
        <v>192</v>
      </c>
      <c r="O6" t="s">
        <v>426</v>
      </c>
    </row>
    <row r="7" spans="1:22">
      <c r="A7" s="40" t="s">
        <v>1435</v>
      </c>
      <c r="B7" t="s">
        <v>1112</v>
      </c>
      <c r="D7" t="s">
        <v>426</v>
      </c>
      <c r="H7">
        <f t="shared" si="0"/>
        <v>1</v>
      </c>
      <c r="J7" s="39" t="s">
        <v>1103</v>
      </c>
      <c r="K7" s="1"/>
      <c r="L7" s="164"/>
      <c r="O7" t="s">
        <v>426</v>
      </c>
      <c r="Q7" s="9" t="s">
        <v>1105</v>
      </c>
    </row>
    <row r="8" spans="1:22">
      <c r="A8" s="40" t="s">
        <v>1436</v>
      </c>
      <c r="B8" t="s">
        <v>1113</v>
      </c>
      <c r="D8" t="s">
        <v>426</v>
      </c>
      <c r="H8">
        <f t="shared" si="0"/>
        <v>1</v>
      </c>
      <c r="J8" s="42" t="s">
        <v>244</v>
      </c>
      <c r="K8" s="1" t="str">
        <f>VLOOKUP(J8,$A$1:$I$302,2,FALSE)</f>
        <v>e0</v>
      </c>
      <c r="L8" s="167" t="str">
        <f>J8</f>
        <v>Total/NA</v>
      </c>
      <c r="M8" t="s">
        <v>190</v>
      </c>
      <c r="O8" t="s">
        <v>243</v>
      </c>
    </row>
    <row r="9" spans="1:22">
      <c r="A9" s="40" t="s">
        <v>1098</v>
      </c>
      <c r="B9" t="s">
        <v>1114</v>
      </c>
      <c r="D9" t="s">
        <v>426</v>
      </c>
      <c r="H9">
        <f t="shared" si="0"/>
        <v>1</v>
      </c>
      <c r="J9" s="43" t="s">
        <v>1100</v>
      </c>
      <c r="K9" s="1" t="str">
        <f>VLOOKUP(J9,$A$1:$I$302,2,FALSE)</f>
        <v>e1908</v>
      </c>
      <c r="L9" s="168" t="str">
        <f>J9</f>
        <v>Personnel Commercial</v>
      </c>
      <c r="N9" t="s">
        <v>192</v>
      </c>
      <c r="O9" t="s">
        <v>426</v>
      </c>
    </row>
    <row r="10" spans="1:22">
      <c r="A10" s="75" t="s">
        <v>1100</v>
      </c>
      <c r="B10" t="s">
        <v>1437</v>
      </c>
      <c r="D10" t="s">
        <v>426</v>
      </c>
      <c r="H10">
        <f t="shared" si="0"/>
        <v>1</v>
      </c>
      <c r="J10" s="44" t="s">
        <v>1232</v>
      </c>
      <c r="K10" s="1" t="str">
        <f>VLOOKUP(J10,$A$1:$I$302,2,FALSE)</f>
        <v>e1901</v>
      </c>
      <c r="L10" s="166" t="str">
        <f>J10</f>
        <v>Autre personnel</v>
      </c>
      <c r="N10" t="s">
        <v>192</v>
      </c>
      <c r="O10" t="s">
        <v>426</v>
      </c>
    </row>
    <row r="11" spans="1:22">
      <c r="J11" s="39" t="s">
        <v>1115</v>
      </c>
      <c r="K11" s="1"/>
      <c r="L11" s="164"/>
      <c r="O11" t="s">
        <v>426</v>
      </c>
      <c r="Q11" s="9" t="s">
        <v>1104</v>
      </c>
    </row>
    <row r="12" spans="1:22">
      <c r="J12" s="42" t="s">
        <v>244</v>
      </c>
      <c r="K12" s="1" t="str">
        <f>VLOOKUP(J12,$A$1:$I$302,2,FALSE)</f>
        <v>e0</v>
      </c>
      <c r="L12" s="167" t="str">
        <f>J12</f>
        <v>Total/NA</v>
      </c>
      <c r="M12" t="s">
        <v>190</v>
      </c>
      <c r="O12" t="s">
        <v>243</v>
      </c>
    </row>
    <row r="13" spans="1:22">
      <c r="J13" s="43" t="s">
        <v>1434</v>
      </c>
      <c r="K13" s="1" t="str">
        <f>VLOOKUP(J13,$A$1:$I$302,2,FALSE)</f>
        <v>e1904</v>
      </c>
      <c r="L13" s="168" t="str">
        <f>J13</f>
        <v>Membres des organes d'administration</v>
      </c>
      <c r="N13" t="s">
        <v>192</v>
      </c>
      <c r="O13" t="s">
        <v>426</v>
      </c>
    </row>
    <row r="14" spans="1:22">
      <c r="J14" s="44" t="s">
        <v>1435</v>
      </c>
      <c r="K14" s="1" t="str">
        <f>VLOOKUP(J14,$A$1:$I$302,2,FALSE)</f>
        <v>e1905</v>
      </c>
      <c r="L14" s="166" t="str">
        <f>J14</f>
        <v>Membres des organes de direction</v>
      </c>
      <c r="N14" t="s">
        <v>192</v>
      </c>
      <c r="O14" t="s">
        <v>426</v>
      </c>
    </row>
    <row r="15" spans="1:22">
      <c r="J15" s="44" t="s">
        <v>1436</v>
      </c>
      <c r="K15" s="1" t="str">
        <f>VLOOKUP(J15,$A$1:$I$302,2,FALSE)</f>
        <v>e1906</v>
      </c>
      <c r="L15" s="166" t="str">
        <f>J15</f>
        <v>Membres des organes de surveillance</v>
      </c>
      <c r="N15" t="s">
        <v>192</v>
      </c>
      <c r="O15" t="s">
        <v>426</v>
      </c>
    </row>
  </sheetData>
  <sortState ref="A3:A9">
    <sortCondition ref="A3:A9"/>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V6"/>
  <sheetViews>
    <sheetView zoomScaleNormal="100" workbookViewId="0"/>
  </sheetViews>
  <sheetFormatPr baseColWidth="10" defaultRowHeight="14.4"/>
  <cols>
    <col min="1" max="1" width="17" bestFit="1" customWidth="1"/>
    <col min="10" max="10" width="22.33203125" bestFit="1" customWidth="1"/>
    <col min="12" max="12" width="22.33203125" style="152"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65" t="s">
        <v>2525</v>
      </c>
      <c r="M1" s="35" t="s">
        <v>236</v>
      </c>
      <c r="N1" s="35" t="s">
        <v>237</v>
      </c>
      <c r="O1" s="35" t="s">
        <v>238</v>
      </c>
      <c r="P1" s="35" t="s">
        <v>239</v>
      </c>
      <c r="Q1" s="35" t="s">
        <v>240</v>
      </c>
      <c r="R1" s="35" t="s">
        <v>241</v>
      </c>
      <c r="S1" s="116" t="s">
        <v>1819</v>
      </c>
      <c r="T1" s="116" t="s">
        <v>1820</v>
      </c>
      <c r="U1" s="116" t="s">
        <v>1821</v>
      </c>
      <c r="V1" s="116" t="s">
        <v>242</v>
      </c>
    </row>
    <row r="2" spans="1:22" s="140" customFormat="1">
      <c r="A2" s="139" t="s">
        <v>244</v>
      </c>
      <c r="B2" s="140" t="s">
        <v>1943</v>
      </c>
      <c r="C2" s="140" t="s">
        <v>609</v>
      </c>
      <c r="D2" s="140" t="s">
        <v>426</v>
      </c>
      <c r="H2" s="140">
        <f>COUNTIF($J$2:$J$373,A2)</f>
        <v>1</v>
      </c>
      <c r="J2" s="141" t="s">
        <v>2225</v>
      </c>
      <c r="K2" s="95"/>
      <c r="L2" s="169"/>
      <c r="M2" s="95"/>
      <c r="N2" s="95"/>
      <c r="O2" s="95" t="s">
        <v>426</v>
      </c>
      <c r="P2" s="95"/>
      <c r="Q2" s="95" t="s">
        <v>1965</v>
      </c>
      <c r="R2" s="95"/>
    </row>
    <row r="3" spans="1:22" s="140" customFormat="1">
      <c r="A3" s="140" t="s">
        <v>2226</v>
      </c>
      <c r="B3" s="95" t="s">
        <v>2227</v>
      </c>
      <c r="D3" s="140" t="s">
        <v>426</v>
      </c>
      <c r="H3" s="140">
        <f>COUNTIF($J$2:$J$373,A3)</f>
        <v>1</v>
      </c>
      <c r="J3" s="142" t="s">
        <v>244</v>
      </c>
      <c r="K3" s="139" t="str">
        <f>VLOOKUP(J3,$A$1:$I$295,2,FALSE)</f>
        <v>e0</v>
      </c>
      <c r="L3" s="169" t="str">
        <f>J3</f>
        <v>Total/NA</v>
      </c>
      <c r="M3" s="95" t="s">
        <v>190</v>
      </c>
      <c r="N3" s="95"/>
      <c r="O3" s="95" t="s">
        <v>426</v>
      </c>
      <c r="P3" s="95"/>
      <c r="Q3" s="95"/>
      <c r="R3" s="95"/>
    </row>
    <row r="4" spans="1:22" s="140" customFormat="1">
      <c r="A4" s="140" t="s">
        <v>2228</v>
      </c>
      <c r="B4" s="140" t="s">
        <v>2229</v>
      </c>
      <c r="D4" s="140" t="s">
        <v>426</v>
      </c>
      <c r="H4" s="140">
        <f>COUNTIF($J$2:$J$373,A4)</f>
        <v>1</v>
      </c>
      <c r="J4" s="122" t="s">
        <v>2226</v>
      </c>
      <c r="K4" s="139" t="str">
        <f>VLOOKUP(J4,$A$1:$I$295,2,FALSE)</f>
        <v>e2100</v>
      </c>
      <c r="L4" s="169" t="str">
        <f>J4</f>
        <v>Flux informatique</v>
      </c>
      <c r="M4" s="95"/>
      <c r="N4" s="95" t="s">
        <v>192</v>
      </c>
      <c r="O4" s="95" t="s">
        <v>426</v>
      </c>
      <c r="P4" s="95"/>
      <c r="Q4" s="95"/>
      <c r="R4" s="95"/>
    </row>
    <row r="5" spans="1:22" s="140" customFormat="1">
      <c r="J5" s="122" t="s">
        <v>2228</v>
      </c>
      <c r="K5" s="139" t="str">
        <f>VLOOKUP(J5,$A$1:$I$295,2,FALSE)</f>
        <v>e2101</v>
      </c>
      <c r="L5" s="169" t="str">
        <f>J5</f>
        <v>Flux papier</v>
      </c>
      <c r="M5" s="95"/>
      <c r="N5" s="95" t="s">
        <v>192</v>
      </c>
      <c r="O5" s="95" t="s">
        <v>426</v>
      </c>
      <c r="P5" s="95"/>
      <c r="Q5" s="95"/>
      <c r="R5" s="95"/>
    </row>
    <row r="6" spans="1:22">
      <c r="A6" s="130"/>
      <c r="B6" s="130"/>
      <c r="C6" s="130"/>
      <c r="D6" s="130"/>
      <c r="E6" s="130"/>
      <c r="F6" s="130"/>
      <c r="G6" s="130"/>
      <c r="H6" s="130"/>
      <c r="I6" s="130"/>
      <c r="J6" s="130"/>
      <c r="K6" s="130"/>
      <c r="M6" s="130"/>
      <c r="N6" s="130"/>
      <c r="O6" s="130"/>
      <c r="P6" s="130"/>
      <c r="Q6" s="130"/>
      <c r="R6" s="130"/>
      <c r="S6" s="130"/>
      <c r="T6" s="130"/>
      <c r="U6" s="130"/>
      <c r="V6" s="130"/>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W517"/>
  <sheetViews>
    <sheetView zoomScale="91" zoomScaleNormal="91" workbookViewId="0">
      <selection activeCell="L16" sqref="L16"/>
    </sheetView>
  </sheetViews>
  <sheetFormatPr baseColWidth="10" defaultRowHeight="14.4"/>
  <cols>
    <col min="1" max="1" width="41.44140625" bestFit="1" customWidth="1"/>
    <col min="2" max="2" width="6.5546875" bestFit="1" customWidth="1"/>
    <col min="10" max="10" width="45.109375" bestFit="1" customWidth="1"/>
    <col min="12" max="12" width="45.109375" style="152" customWidth="1"/>
    <col min="18" max="18" width="45.10937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0" t="s">
        <v>2525</v>
      </c>
      <c r="M1" s="112" t="s">
        <v>236</v>
      </c>
      <c r="N1" s="112" t="s">
        <v>237</v>
      </c>
      <c r="O1" s="112" t="s">
        <v>238</v>
      </c>
      <c r="P1" s="112" t="s">
        <v>239</v>
      </c>
      <c r="Q1" s="112" t="s">
        <v>240</v>
      </c>
      <c r="R1" s="112" t="s">
        <v>241</v>
      </c>
      <c r="S1" s="116" t="s">
        <v>1819</v>
      </c>
      <c r="T1" s="116" t="s">
        <v>1820</v>
      </c>
      <c r="U1" s="116" t="s">
        <v>1821</v>
      </c>
      <c r="V1" s="116" t="s">
        <v>242</v>
      </c>
    </row>
    <row r="2" spans="1:22">
      <c r="A2" s="40" t="s">
        <v>402</v>
      </c>
      <c r="B2" s="133" t="s">
        <v>245</v>
      </c>
      <c r="C2" s="133" t="s">
        <v>609</v>
      </c>
      <c r="D2" s="133" t="s">
        <v>243</v>
      </c>
      <c r="E2" s="133"/>
      <c r="F2" s="133"/>
      <c r="G2" s="133"/>
      <c r="H2" s="133">
        <f>COUNTIF($J$2:$J$415,A2)</f>
        <v>3</v>
      </c>
      <c r="I2" s="255"/>
      <c r="J2" s="160" t="s">
        <v>1164</v>
      </c>
      <c r="K2" s="133"/>
      <c r="L2" s="166"/>
      <c r="M2" s="133"/>
      <c r="N2" s="133"/>
      <c r="O2" s="133" t="s">
        <v>426</v>
      </c>
      <c r="Q2" t="s">
        <v>322</v>
      </c>
    </row>
    <row r="3" spans="1:22">
      <c r="A3" s="40" t="s">
        <v>5368</v>
      </c>
      <c r="B3" s="133" t="s">
        <v>1482</v>
      </c>
      <c r="C3" s="133"/>
      <c r="D3" s="133" t="s">
        <v>426</v>
      </c>
      <c r="E3" s="133"/>
      <c r="F3" s="133"/>
      <c r="G3" s="133"/>
      <c r="H3" s="133">
        <f>COUNTIF($J$2:$J$415,A3)</f>
        <v>1</v>
      </c>
      <c r="I3" s="256"/>
      <c r="J3" s="257" t="s">
        <v>402</v>
      </c>
      <c r="K3" s="88" t="str">
        <f>VLOOKUP(J3,$A$1:$I$305,2,FALSE)</f>
        <v>x0</v>
      </c>
      <c r="L3" s="166" t="str">
        <f>J3</f>
        <v>Non applicable/toutes les zones géographiques</v>
      </c>
      <c r="M3" s="133" t="s">
        <v>190</v>
      </c>
      <c r="N3" s="133"/>
      <c r="O3" s="133" t="s">
        <v>243</v>
      </c>
    </row>
    <row r="4" spans="1:22">
      <c r="A4" s="40" t="s">
        <v>325</v>
      </c>
      <c r="B4" s="133" t="s">
        <v>1483</v>
      </c>
      <c r="C4" s="133"/>
      <c r="D4" s="133" t="s">
        <v>426</v>
      </c>
      <c r="E4" s="133"/>
      <c r="F4" s="133"/>
      <c r="G4" s="133"/>
      <c r="H4" s="133">
        <f>COUNTIF($J$2:$J$415,A4)</f>
        <v>1</v>
      </c>
      <c r="I4" s="256"/>
      <c r="J4" s="258" t="s">
        <v>324</v>
      </c>
      <c r="K4" s="88" t="str">
        <f>VLOOKUP(J4,$A$1:$I$305,2,FALSE)</f>
        <v>e1104</v>
      </c>
      <c r="L4" s="166" t="str">
        <f>J4</f>
        <v>UE</v>
      </c>
      <c r="M4" s="133" t="s">
        <v>190</v>
      </c>
      <c r="N4" s="133" t="s">
        <v>192</v>
      </c>
      <c r="O4" s="133" t="s">
        <v>426</v>
      </c>
    </row>
    <row r="5" spans="1:22">
      <c r="A5" s="40" t="s">
        <v>404</v>
      </c>
      <c r="B5" s="133" t="s">
        <v>1484</v>
      </c>
      <c r="C5" s="133"/>
      <c r="D5" s="133" t="s">
        <v>426</v>
      </c>
      <c r="E5" s="133"/>
      <c r="F5" s="133"/>
      <c r="G5" s="133"/>
      <c r="H5" s="133">
        <f>COUNTIF($J$2:$J$415,A5)</f>
        <v>1</v>
      </c>
      <c r="I5" s="256"/>
      <c r="J5" s="22" t="s">
        <v>5368</v>
      </c>
      <c r="K5" s="88" t="str">
        <f>VLOOKUP(J5,$A$1:$I$305,2,FALSE)</f>
        <v>e1101</v>
      </c>
      <c r="L5" s="166" t="str">
        <f>J5</f>
        <v>France (FR.13/FR.14)</v>
      </c>
      <c r="M5" s="133"/>
      <c r="N5" s="133" t="s">
        <v>192</v>
      </c>
      <c r="O5" s="133" t="s">
        <v>426</v>
      </c>
    </row>
    <row r="6" spans="1:22">
      <c r="A6" s="40" t="s">
        <v>324</v>
      </c>
      <c r="B6" s="133" t="s">
        <v>1485</v>
      </c>
      <c r="C6" s="133"/>
      <c r="D6" s="133" t="s">
        <v>426</v>
      </c>
      <c r="E6" s="133"/>
      <c r="F6" s="133"/>
      <c r="G6" s="133"/>
      <c r="H6" s="133">
        <f>COUNTIF($J$2:$J$415,A6)</f>
        <v>1</v>
      </c>
      <c r="I6" s="256"/>
      <c r="J6" s="243" t="s">
        <v>404</v>
      </c>
      <c r="K6" s="88" t="str">
        <f>VLOOKUP(J6,$A$1:$I$305,2,FALSE)</f>
        <v>e1103</v>
      </c>
      <c r="L6" s="166" t="str">
        <f>J6</f>
        <v>Pays de l'UE [autres que France]</v>
      </c>
      <c r="M6" s="133"/>
      <c r="N6" s="133" t="s">
        <v>192</v>
      </c>
      <c r="O6" s="133" t="s">
        <v>426</v>
      </c>
    </row>
    <row r="7" spans="1:22" ht="15" customHeight="1">
      <c r="A7" s="138" t="s">
        <v>2913</v>
      </c>
      <c r="B7" s="138" t="s">
        <v>2914</v>
      </c>
      <c r="C7" s="138"/>
      <c r="D7" s="138" t="s">
        <v>243</v>
      </c>
      <c r="E7" s="133"/>
      <c r="F7" s="133"/>
      <c r="G7" s="133"/>
      <c r="H7" s="133">
        <f t="shared" ref="H7:H70" si="0">COUNTIF($J$2:$J$415,A7)</f>
        <v>2</v>
      </c>
      <c r="I7" s="256"/>
      <c r="J7" s="258" t="s">
        <v>325</v>
      </c>
      <c r="K7" s="88" t="str">
        <f>VLOOKUP(J7,$A$1:$I$305,2,FALSE)</f>
        <v>e1102</v>
      </c>
      <c r="L7" s="166" t="str">
        <f>J7</f>
        <v>Hors UE</v>
      </c>
      <c r="M7" s="133"/>
      <c r="N7" s="133" t="s">
        <v>192</v>
      </c>
      <c r="O7" s="133" t="s">
        <v>426</v>
      </c>
    </row>
    <row r="8" spans="1:22">
      <c r="A8" s="138" t="s">
        <v>2915</v>
      </c>
      <c r="B8" s="138" t="s">
        <v>2916</v>
      </c>
      <c r="C8" s="138"/>
      <c r="D8" s="138" t="s">
        <v>243</v>
      </c>
      <c r="E8" s="133"/>
      <c r="F8" s="133"/>
      <c r="G8" s="133"/>
      <c r="H8" s="133">
        <f t="shared" si="0"/>
        <v>2</v>
      </c>
      <c r="I8" s="256"/>
      <c r="J8" s="133" t="s">
        <v>5365</v>
      </c>
      <c r="K8" s="133"/>
      <c r="L8" s="173"/>
      <c r="M8" s="133"/>
      <c r="N8" s="133"/>
      <c r="O8" s="133" t="s">
        <v>426</v>
      </c>
      <c r="Q8" t="s">
        <v>3020</v>
      </c>
      <c r="R8" t="s">
        <v>8247</v>
      </c>
    </row>
    <row r="9" spans="1:22">
      <c r="A9" s="138" t="s">
        <v>2917</v>
      </c>
      <c r="B9" s="138" t="s">
        <v>2918</v>
      </c>
      <c r="C9" s="138"/>
      <c r="D9" s="138" t="s">
        <v>243</v>
      </c>
      <c r="E9" s="133"/>
      <c r="F9" s="133"/>
      <c r="G9" s="133"/>
      <c r="H9" s="133">
        <f t="shared" si="0"/>
        <v>2</v>
      </c>
      <c r="I9" s="256"/>
      <c r="J9" s="257" t="s">
        <v>402</v>
      </c>
      <c r="K9" s="88" t="str">
        <f>VLOOKUP(J9,$A$1:$I$305,2,FALSE)</f>
        <v>x0</v>
      </c>
      <c r="L9" s="166" t="str">
        <f>J9</f>
        <v>Non applicable/toutes les zones géographiques</v>
      </c>
      <c r="M9" s="133"/>
      <c r="N9" s="133"/>
      <c r="O9" s="133" t="s">
        <v>243</v>
      </c>
      <c r="P9" t="s">
        <v>2404</v>
      </c>
    </row>
    <row r="10" spans="1:22">
      <c r="A10" s="138" t="s">
        <v>2919</v>
      </c>
      <c r="B10" s="138" t="s">
        <v>2920</v>
      </c>
      <c r="C10" s="138"/>
      <c r="D10" s="138" t="s">
        <v>243</v>
      </c>
      <c r="E10" s="133"/>
      <c r="F10" s="133"/>
      <c r="G10" s="133"/>
      <c r="H10" s="133">
        <f t="shared" si="0"/>
        <v>2</v>
      </c>
      <c r="I10" s="256"/>
      <c r="J10" s="259" t="s">
        <v>2913</v>
      </c>
      <c r="K10" s="88" t="str">
        <f t="shared" ref="K10:K73" si="1">VLOOKUP(J10,$A$1:$I$305,2,FALSE)</f>
        <v>AF</v>
      </c>
      <c r="L10" s="166" t="str">
        <f t="shared" ref="L10:L73" si="2">J10</f>
        <v>AFGHANISTAN</v>
      </c>
      <c r="M10" s="133"/>
      <c r="N10" s="133"/>
      <c r="O10" s="133" t="s">
        <v>243</v>
      </c>
    </row>
    <row r="11" spans="1:22">
      <c r="A11" s="138" t="s">
        <v>2921</v>
      </c>
      <c r="B11" s="138" t="s">
        <v>23</v>
      </c>
      <c r="C11" s="138"/>
      <c r="D11" s="138" t="s">
        <v>243</v>
      </c>
      <c r="E11" s="133"/>
      <c r="F11" s="133"/>
      <c r="G11" s="133"/>
      <c r="H11" s="133">
        <f t="shared" si="0"/>
        <v>2</v>
      </c>
      <c r="I11" s="256"/>
      <c r="J11" s="259" t="s">
        <v>2915</v>
      </c>
      <c r="K11" s="88" t="str">
        <f t="shared" si="1"/>
        <v>AX</v>
      </c>
      <c r="L11" s="166" t="str">
        <f t="shared" si="2"/>
        <v>ÅLAND ISLANDS</v>
      </c>
      <c r="M11" s="133"/>
      <c r="N11" s="133"/>
      <c r="O11" s="133" t="s">
        <v>243</v>
      </c>
    </row>
    <row r="12" spans="1:22">
      <c r="A12" s="138" t="s">
        <v>2922</v>
      </c>
      <c r="B12" s="138" t="s">
        <v>2923</v>
      </c>
      <c r="C12" s="138"/>
      <c r="D12" s="138" t="s">
        <v>243</v>
      </c>
      <c r="E12" s="133"/>
      <c r="F12" s="133"/>
      <c r="G12" s="133"/>
      <c r="H12" s="133">
        <f t="shared" si="0"/>
        <v>2</v>
      </c>
      <c r="I12" s="256"/>
      <c r="J12" s="259" t="s">
        <v>2917</v>
      </c>
      <c r="K12" s="88" t="str">
        <f t="shared" si="1"/>
        <v>AL</v>
      </c>
      <c r="L12" s="166" t="str">
        <f t="shared" si="2"/>
        <v>ALBANIA</v>
      </c>
      <c r="M12" s="133"/>
      <c r="N12" s="133"/>
      <c r="O12" s="133" t="s">
        <v>243</v>
      </c>
    </row>
    <row r="13" spans="1:22">
      <c r="A13" s="138" t="s">
        <v>2924</v>
      </c>
      <c r="B13" s="138" t="s">
        <v>2793</v>
      </c>
      <c r="C13" s="138"/>
      <c r="D13" s="138" t="s">
        <v>243</v>
      </c>
      <c r="E13" s="133"/>
      <c r="F13" s="133"/>
      <c r="G13" s="133"/>
      <c r="H13" s="133">
        <f t="shared" si="0"/>
        <v>2</v>
      </c>
      <c r="I13" s="256"/>
      <c r="J13" s="259" t="s">
        <v>2919</v>
      </c>
      <c r="K13" s="88" t="str">
        <f t="shared" si="1"/>
        <v>DZ</v>
      </c>
      <c r="L13" s="166" t="str">
        <f t="shared" si="2"/>
        <v>ALGERIA</v>
      </c>
      <c r="M13" s="133"/>
      <c r="N13" s="133"/>
      <c r="O13" s="133" t="s">
        <v>243</v>
      </c>
    </row>
    <row r="14" spans="1:22">
      <c r="A14" s="138" t="s">
        <v>2925</v>
      </c>
      <c r="B14" s="138" t="s">
        <v>2926</v>
      </c>
      <c r="C14" s="138"/>
      <c r="D14" s="138" t="s">
        <v>243</v>
      </c>
      <c r="E14" s="133"/>
      <c r="F14" s="133"/>
      <c r="G14" s="133"/>
      <c r="H14" s="133">
        <f t="shared" si="0"/>
        <v>2</v>
      </c>
      <c r="I14" s="256"/>
      <c r="J14" s="259" t="s">
        <v>2921</v>
      </c>
      <c r="K14" s="88" t="str">
        <f t="shared" si="1"/>
        <v>AS</v>
      </c>
      <c r="L14" s="166" t="str">
        <f t="shared" si="2"/>
        <v>AMERICAN SAMOA</v>
      </c>
      <c r="M14" s="133"/>
      <c r="N14" s="133"/>
      <c r="O14" s="133" t="s">
        <v>243</v>
      </c>
    </row>
    <row r="15" spans="1:22">
      <c r="A15" s="138" t="s">
        <v>2927</v>
      </c>
      <c r="B15" s="138" t="s">
        <v>2928</v>
      </c>
      <c r="C15" s="138"/>
      <c r="D15" s="138" t="s">
        <v>243</v>
      </c>
      <c r="E15" s="133"/>
      <c r="F15" s="133"/>
      <c r="G15" s="133"/>
      <c r="H15" s="133">
        <f t="shared" si="0"/>
        <v>2</v>
      </c>
      <c r="I15" s="256"/>
      <c r="J15" s="259" t="s">
        <v>2922</v>
      </c>
      <c r="K15" s="88" t="str">
        <f t="shared" si="1"/>
        <v>AD</v>
      </c>
      <c r="L15" s="166" t="str">
        <f t="shared" si="2"/>
        <v>ANDORRA</v>
      </c>
      <c r="M15" s="133"/>
      <c r="N15" s="133"/>
      <c r="O15" s="133" t="s">
        <v>243</v>
      </c>
    </row>
    <row r="16" spans="1:22">
      <c r="A16" s="138" t="s">
        <v>2929</v>
      </c>
      <c r="B16" s="138" t="s">
        <v>2930</v>
      </c>
      <c r="C16" s="138"/>
      <c r="D16" s="138" t="s">
        <v>243</v>
      </c>
      <c r="E16" s="133"/>
      <c r="F16" s="133"/>
      <c r="G16" s="133"/>
      <c r="H16" s="133">
        <f t="shared" si="0"/>
        <v>2</v>
      </c>
      <c r="I16" s="256"/>
      <c r="J16" s="259" t="s">
        <v>2924</v>
      </c>
      <c r="K16" s="88" t="str">
        <f t="shared" si="1"/>
        <v>AO</v>
      </c>
      <c r="L16" s="166" t="str">
        <f t="shared" si="2"/>
        <v>ANGOLA</v>
      </c>
      <c r="M16" s="133"/>
      <c r="N16" s="133"/>
      <c r="O16" s="133" t="s">
        <v>243</v>
      </c>
    </row>
    <row r="17" spans="1:15">
      <c r="A17" s="138" t="s">
        <v>2931</v>
      </c>
      <c r="B17" s="138" t="s">
        <v>2932</v>
      </c>
      <c r="C17" s="138"/>
      <c r="D17" s="138" t="s">
        <v>243</v>
      </c>
      <c r="E17" s="133"/>
      <c r="F17" s="133"/>
      <c r="G17" s="133"/>
      <c r="H17" s="133">
        <f t="shared" si="0"/>
        <v>2</v>
      </c>
      <c r="I17" s="256"/>
      <c r="J17" s="259" t="s">
        <v>2925</v>
      </c>
      <c r="K17" s="88" t="str">
        <f t="shared" si="1"/>
        <v>AI</v>
      </c>
      <c r="L17" s="166" t="str">
        <f t="shared" si="2"/>
        <v>ANGUILLA</v>
      </c>
      <c r="M17" s="133"/>
      <c r="N17" s="133"/>
      <c r="O17" s="133" t="s">
        <v>243</v>
      </c>
    </row>
    <row r="18" spans="1:15">
      <c r="A18" s="138" t="s">
        <v>2933</v>
      </c>
      <c r="B18" s="138" t="s">
        <v>83</v>
      </c>
      <c r="C18" s="138"/>
      <c r="D18" s="138" t="s">
        <v>243</v>
      </c>
      <c r="E18" s="133"/>
      <c r="F18" s="133"/>
      <c r="G18" s="133"/>
      <c r="H18" s="133">
        <f t="shared" si="0"/>
        <v>2</v>
      </c>
      <c r="I18" s="256"/>
      <c r="J18" s="259" t="s">
        <v>2927</v>
      </c>
      <c r="K18" s="88" t="str">
        <f t="shared" si="1"/>
        <v>AQ</v>
      </c>
      <c r="L18" s="166" t="str">
        <f t="shared" si="2"/>
        <v>ANTARCTICA</v>
      </c>
      <c r="M18" s="133"/>
      <c r="N18" s="133"/>
      <c r="O18" s="133" t="s">
        <v>243</v>
      </c>
    </row>
    <row r="19" spans="1:15">
      <c r="A19" s="138" t="s">
        <v>2934</v>
      </c>
      <c r="B19" s="138" t="s">
        <v>2935</v>
      </c>
      <c r="C19" s="138"/>
      <c r="D19" s="138" t="s">
        <v>243</v>
      </c>
      <c r="E19" s="133"/>
      <c r="F19" s="133"/>
      <c r="G19" s="133"/>
      <c r="H19" s="133">
        <f t="shared" si="0"/>
        <v>2</v>
      </c>
      <c r="I19" s="256"/>
      <c r="J19" s="259" t="s">
        <v>2929</v>
      </c>
      <c r="K19" s="88" t="str">
        <f t="shared" si="1"/>
        <v>AG</v>
      </c>
      <c r="L19" s="166" t="str">
        <f t="shared" si="2"/>
        <v>ANTIGUA AND BARBUDA</v>
      </c>
      <c r="M19" s="133"/>
      <c r="N19" s="133"/>
      <c r="O19" s="133" t="s">
        <v>243</v>
      </c>
    </row>
    <row r="20" spans="1:15">
      <c r="A20" s="138" t="s">
        <v>2936</v>
      </c>
      <c r="B20" s="138" t="s">
        <v>2937</v>
      </c>
      <c r="C20" s="138"/>
      <c r="D20" s="138" t="s">
        <v>243</v>
      </c>
      <c r="E20" s="133"/>
      <c r="F20" s="133"/>
      <c r="G20" s="133"/>
      <c r="H20" s="133">
        <f t="shared" si="0"/>
        <v>2</v>
      </c>
      <c r="I20" s="256"/>
      <c r="J20" s="259" t="s">
        <v>2931</v>
      </c>
      <c r="K20" s="88" t="str">
        <f t="shared" si="1"/>
        <v>AR</v>
      </c>
      <c r="L20" s="166" t="str">
        <f t="shared" si="2"/>
        <v>ARGENTINA</v>
      </c>
      <c r="M20" s="133"/>
      <c r="N20" s="133"/>
      <c r="O20" s="133" t="s">
        <v>243</v>
      </c>
    </row>
    <row r="21" spans="1:15">
      <c r="A21" s="138" t="s">
        <v>2938</v>
      </c>
      <c r="B21" s="138" t="s">
        <v>2939</v>
      </c>
      <c r="C21" s="138"/>
      <c r="D21" s="138" t="s">
        <v>243</v>
      </c>
      <c r="E21" s="133"/>
      <c r="F21" s="133"/>
      <c r="G21" s="133"/>
      <c r="H21" s="133">
        <f t="shared" si="0"/>
        <v>2</v>
      </c>
      <c r="I21" s="256"/>
      <c r="J21" s="259" t="s">
        <v>2933</v>
      </c>
      <c r="K21" s="88" t="str">
        <f t="shared" si="1"/>
        <v>AM</v>
      </c>
      <c r="L21" s="166" t="str">
        <f t="shared" si="2"/>
        <v>ARMENIA</v>
      </c>
      <c r="M21" s="133"/>
      <c r="N21" s="133"/>
      <c r="O21" s="133" t="s">
        <v>243</v>
      </c>
    </row>
    <row r="22" spans="1:15">
      <c r="A22" s="138" t="s">
        <v>2940</v>
      </c>
      <c r="B22" s="138" t="s">
        <v>2941</v>
      </c>
      <c r="C22" s="138"/>
      <c r="D22" s="138" t="s">
        <v>243</v>
      </c>
      <c r="E22" s="133"/>
      <c r="F22" s="133"/>
      <c r="G22" s="133"/>
      <c r="H22" s="133">
        <f t="shared" si="0"/>
        <v>2</v>
      </c>
      <c r="I22" s="256"/>
      <c r="J22" s="259" t="s">
        <v>2934</v>
      </c>
      <c r="K22" s="88" t="str">
        <f t="shared" si="1"/>
        <v>AW</v>
      </c>
      <c r="L22" s="166" t="str">
        <f t="shared" si="2"/>
        <v>ARUBA</v>
      </c>
      <c r="M22" s="133"/>
      <c r="N22" s="133"/>
      <c r="O22" s="133" t="s">
        <v>243</v>
      </c>
    </row>
    <row r="23" spans="1:15">
      <c r="A23" s="138" t="s">
        <v>2942</v>
      </c>
      <c r="B23" s="138" t="s">
        <v>2943</v>
      </c>
      <c r="C23" s="138"/>
      <c r="D23" s="138" t="s">
        <v>243</v>
      </c>
      <c r="E23" s="133"/>
      <c r="F23" s="133"/>
      <c r="G23" s="133"/>
      <c r="H23" s="133">
        <f t="shared" si="0"/>
        <v>2</v>
      </c>
      <c r="I23" s="256"/>
      <c r="J23" s="259" t="s">
        <v>2936</v>
      </c>
      <c r="K23" s="88" t="str">
        <f t="shared" si="1"/>
        <v>AU</v>
      </c>
      <c r="L23" s="166" t="str">
        <f t="shared" si="2"/>
        <v>AUSTRALIA</v>
      </c>
      <c r="M23" s="133"/>
      <c r="N23" s="133"/>
      <c r="O23" s="133" t="s">
        <v>243</v>
      </c>
    </row>
    <row r="24" spans="1:15">
      <c r="A24" s="138" t="s">
        <v>2944</v>
      </c>
      <c r="B24" s="138" t="s">
        <v>2945</v>
      </c>
      <c r="C24" s="138"/>
      <c r="D24" s="138" t="s">
        <v>243</v>
      </c>
      <c r="E24" s="133"/>
      <c r="F24" s="133"/>
      <c r="G24" s="133"/>
      <c r="H24" s="133">
        <f t="shared" si="0"/>
        <v>2</v>
      </c>
      <c r="I24" s="256"/>
      <c r="J24" s="259" t="s">
        <v>2938</v>
      </c>
      <c r="K24" s="88" t="str">
        <f t="shared" si="1"/>
        <v>AT</v>
      </c>
      <c r="L24" s="166" t="str">
        <f t="shared" si="2"/>
        <v>AUSTRIA</v>
      </c>
      <c r="M24" s="133"/>
      <c r="N24" s="133"/>
      <c r="O24" s="133" t="s">
        <v>243</v>
      </c>
    </row>
    <row r="25" spans="1:15">
      <c r="A25" s="138" t="s">
        <v>2946</v>
      </c>
      <c r="B25" s="138" t="s">
        <v>2947</v>
      </c>
      <c r="C25" s="138"/>
      <c r="D25" s="138" t="s">
        <v>243</v>
      </c>
      <c r="E25" s="133"/>
      <c r="F25" s="133"/>
      <c r="G25" s="133"/>
      <c r="H25" s="133">
        <f t="shared" si="0"/>
        <v>2</v>
      </c>
      <c r="I25" s="256"/>
      <c r="J25" s="259" t="s">
        <v>2940</v>
      </c>
      <c r="K25" s="88" t="str">
        <f t="shared" si="1"/>
        <v>AZ</v>
      </c>
      <c r="L25" s="166" t="str">
        <f t="shared" si="2"/>
        <v>AZERBAIJAN</v>
      </c>
      <c r="M25" s="133"/>
      <c r="N25" s="133"/>
      <c r="O25" s="133" t="s">
        <v>243</v>
      </c>
    </row>
    <row r="26" spans="1:15">
      <c r="A26" s="138" t="s">
        <v>2948</v>
      </c>
      <c r="B26" s="138" t="s">
        <v>2949</v>
      </c>
      <c r="C26" s="138"/>
      <c r="D26" s="138" t="s">
        <v>243</v>
      </c>
      <c r="E26" s="133"/>
      <c r="F26" s="133"/>
      <c r="G26" s="133"/>
      <c r="H26" s="133">
        <f t="shared" si="0"/>
        <v>2</v>
      </c>
      <c r="I26" s="256"/>
      <c r="J26" s="259" t="s">
        <v>2942</v>
      </c>
      <c r="K26" s="88" t="str">
        <f t="shared" si="1"/>
        <v>BS</v>
      </c>
      <c r="L26" s="166" t="str">
        <f t="shared" si="2"/>
        <v>BAHAMAS</v>
      </c>
      <c r="M26" s="133"/>
      <c r="N26" s="133"/>
      <c r="O26" s="133" t="s">
        <v>243</v>
      </c>
    </row>
    <row r="27" spans="1:15">
      <c r="A27" s="138" t="s">
        <v>2950</v>
      </c>
      <c r="B27" s="138" t="s">
        <v>2951</v>
      </c>
      <c r="C27" s="138"/>
      <c r="D27" s="138" t="s">
        <v>243</v>
      </c>
      <c r="E27" s="133"/>
      <c r="F27" s="133"/>
      <c r="G27" s="133"/>
      <c r="H27" s="133">
        <f t="shared" si="0"/>
        <v>2</v>
      </c>
      <c r="I27" s="256"/>
      <c r="J27" s="259" t="s">
        <v>2944</v>
      </c>
      <c r="K27" s="88" t="str">
        <f t="shared" si="1"/>
        <v>BH</v>
      </c>
      <c r="L27" s="166" t="str">
        <f t="shared" si="2"/>
        <v>BAHRAIN</v>
      </c>
      <c r="M27" s="133"/>
      <c r="N27" s="133"/>
      <c r="O27" s="133" t="s">
        <v>243</v>
      </c>
    </row>
    <row r="28" spans="1:15">
      <c r="A28" s="138" t="s">
        <v>2952</v>
      </c>
      <c r="B28" s="138" t="s">
        <v>2953</v>
      </c>
      <c r="C28" s="138"/>
      <c r="D28" s="138" t="s">
        <v>243</v>
      </c>
      <c r="E28" s="133"/>
      <c r="F28" s="133"/>
      <c r="G28" s="133"/>
      <c r="H28" s="133">
        <f t="shared" si="0"/>
        <v>2</v>
      </c>
      <c r="I28" s="256"/>
      <c r="J28" s="259" t="s">
        <v>2946</v>
      </c>
      <c r="K28" s="88" t="str">
        <f t="shared" si="1"/>
        <v>BD</v>
      </c>
      <c r="L28" s="166" t="str">
        <f t="shared" si="2"/>
        <v>BANGLADESH</v>
      </c>
      <c r="M28" s="133"/>
      <c r="N28" s="133"/>
      <c r="O28" s="133" t="s">
        <v>243</v>
      </c>
    </row>
    <row r="29" spans="1:15">
      <c r="A29" s="138" t="s">
        <v>2954</v>
      </c>
      <c r="B29" s="138" t="s">
        <v>2955</v>
      </c>
      <c r="C29" s="138"/>
      <c r="D29" s="138" t="s">
        <v>243</v>
      </c>
      <c r="E29" s="133"/>
      <c r="F29" s="133"/>
      <c r="G29" s="133"/>
      <c r="H29" s="133">
        <f t="shared" si="0"/>
        <v>2</v>
      </c>
      <c r="I29" s="256"/>
      <c r="J29" s="259" t="s">
        <v>2948</v>
      </c>
      <c r="K29" s="88" t="str">
        <f t="shared" si="1"/>
        <v>BB</v>
      </c>
      <c r="L29" s="166" t="str">
        <f t="shared" si="2"/>
        <v>BARBADOS</v>
      </c>
      <c r="M29" s="133"/>
      <c r="N29" s="133"/>
      <c r="O29" s="133" t="s">
        <v>243</v>
      </c>
    </row>
    <row r="30" spans="1:15">
      <c r="A30" s="138" t="s">
        <v>2956</v>
      </c>
      <c r="B30" s="138" t="s">
        <v>2957</v>
      </c>
      <c r="C30" s="138"/>
      <c r="D30" s="138" t="s">
        <v>243</v>
      </c>
      <c r="E30" s="133"/>
      <c r="F30" s="133"/>
      <c r="G30" s="133"/>
      <c r="H30" s="133">
        <f t="shared" si="0"/>
        <v>2</v>
      </c>
      <c r="I30" s="256"/>
      <c r="J30" s="259" t="s">
        <v>2950</v>
      </c>
      <c r="K30" s="88" t="str">
        <f t="shared" si="1"/>
        <v>BY</v>
      </c>
      <c r="L30" s="166" t="str">
        <f t="shared" si="2"/>
        <v>BELARUS</v>
      </c>
      <c r="M30" s="133"/>
      <c r="N30" s="133"/>
      <c r="O30" s="133" t="s">
        <v>243</v>
      </c>
    </row>
    <row r="31" spans="1:15">
      <c r="A31" s="138" t="s">
        <v>2958</v>
      </c>
      <c r="B31" s="138" t="s">
        <v>2959</v>
      </c>
      <c r="C31" s="138"/>
      <c r="D31" s="138" t="s">
        <v>243</v>
      </c>
      <c r="E31" s="133"/>
      <c r="F31" s="133"/>
      <c r="G31" s="133"/>
      <c r="H31" s="133">
        <f t="shared" si="0"/>
        <v>2</v>
      </c>
      <c r="I31" s="256"/>
      <c r="J31" s="259" t="s">
        <v>2952</v>
      </c>
      <c r="K31" s="88" t="str">
        <f t="shared" si="1"/>
        <v>BE</v>
      </c>
      <c r="L31" s="166" t="str">
        <f t="shared" si="2"/>
        <v>BELGIUM</v>
      </c>
      <c r="M31" s="133"/>
      <c r="N31" s="133"/>
      <c r="O31" s="133" t="s">
        <v>243</v>
      </c>
    </row>
    <row r="32" spans="1:15">
      <c r="A32" s="138" t="s">
        <v>2960</v>
      </c>
      <c r="B32" s="138" t="s">
        <v>63</v>
      </c>
      <c r="C32" s="138"/>
      <c r="D32" s="138" t="s">
        <v>243</v>
      </c>
      <c r="E32" s="133"/>
      <c r="F32" s="133"/>
      <c r="G32" s="133"/>
      <c r="H32" s="133">
        <f t="shared" si="0"/>
        <v>2</v>
      </c>
      <c r="I32" s="256"/>
      <c r="J32" s="259" t="s">
        <v>2954</v>
      </c>
      <c r="K32" s="88" t="str">
        <f t="shared" si="1"/>
        <v>BZ</v>
      </c>
      <c r="L32" s="166" t="str">
        <f t="shared" si="2"/>
        <v>BELIZE</v>
      </c>
      <c r="M32" s="133"/>
      <c r="N32" s="133"/>
      <c r="O32" s="133" t="s">
        <v>243</v>
      </c>
    </row>
    <row r="33" spans="1:15">
      <c r="A33" s="138" t="s">
        <v>2961</v>
      </c>
      <c r="B33" s="138" t="s">
        <v>2962</v>
      </c>
      <c r="C33" s="138"/>
      <c r="D33" s="138" t="s">
        <v>243</v>
      </c>
      <c r="E33" s="133"/>
      <c r="F33" s="133"/>
      <c r="G33" s="133"/>
      <c r="H33" s="133">
        <f t="shared" si="0"/>
        <v>2</v>
      </c>
      <c r="I33" s="256"/>
      <c r="J33" s="259" t="s">
        <v>2956</v>
      </c>
      <c r="K33" s="88" t="str">
        <f t="shared" si="1"/>
        <v>BJ</v>
      </c>
      <c r="L33" s="166" t="str">
        <f t="shared" si="2"/>
        <v>BENIN</v>
      </c>
      <c r="M33" s="133"/>
      <c r="N33" s="133"/>
      <c r="O33" s="133" t="s">
        <v>243</v>
      </c>
    </row>
    <row r="34" spans="1:15">
      <c r="A34" s="138" t="s">
        <v>2963</v>
      </c>
      <c r="B34" s="138" t="s">
        <v>2964</v>
      </c>
      <c r="C34" s="138"/>
      <c r="D34" s="138" t="s">
        <v>243</v>
      </c>
      <c r="E34" s="133"/>
      <c r="F34" s="133"/>
      <c r="G34" s="133"/>
      <c r="H34" s="133">
        <f t="shared" si="0"/>
        <v>2</v>
      </c>
      <c r="I34" s="256"/>
      <c r="J34" s="259" t="s">
        <v>2958</v>
      </c>
      <c r="K34" s="88" t="str">
        <f t="shared" si="1"/>
        <v>BM</v>
      </c>
      <c r="L34" s="166" t="str">
        <f t="shared" si="2"/>
        <v>BERMUDA</v>
      </c>
      <c r="M34" s="133"/>
      <c r="N34" s="133"/>
      <c r="O34" s="133" t="s">
        <v>243</v>
      </c>
    </row>
    <row r="35" spans="1:15">
      <c r="A35" s="138" t="s">
        <v>2965</v>
      </c>
      <c r="B35" s="138" t="s">
        <v>2966</v>
      </c>
      <c r="C35" s="138"/>
      <c r="D35" s="138" t="s">
        <v>243</v>
      </c>
      <c r="E35" s="133"/>
      <c r="F35" s="133"/>
      <c r="G35" s="133"/>
      <c r="H35" s="133">
        <f t="shared" si="0"/>
        <v>2</v>
      </c>
      <c r="I35" s="256"/>
      <c r="J35" s="259" t="s">
        <v>2960</v>
      </c>
      <c r="K35" s="88" t="str">
        <f t="shared" si="1"/>
        <v>BT</v>
      </c>
      <c r="L35" s="166" t="str">
        <f t="shared" si="2"/>
        <v>BHUTAN</v>
      </c>
      <c r="M35" s="133"/>
      <c r="N35" s="133"/>
      <c r="O35" s="133" t="s">
        <v>243</v>
      </c>
    </row>
    <row r="36" spans="1:15">
      <c r="A36" s="138" t="s">
        <v>2967</v>
      </c>
      <c r="B36" s="138" t="s">
        <v>2968</v>
      </c>
      <c r="C36" s="138"/>
      <c r="D36" s="138" t="s">
        <v>243</v>
      </c>
      <c r="E36" s="133"/>
      <c r="F36" s="133"/>
      <c r="G36" s="133"/>
      <c r="H36" s="133">
        <f t="shared" si="0"/>
        <v>2</v>
      </c>
      <c r="I36" s="256"/>
      <c r="J36" s="259" t="s">
        <v>2961</v>
      </c>
      <c r="K36" s="88" t="str">
        <f t="shared" si="1"/>
        <v>BO</v>
      </c>
      <c r="L36" s="166" t="str">
        <f t="shared" si="2"/>
        <v>BOLIVIA, PLURINATIONAL STATE OF</v>
      </c>
      <c r="M36" s="133"/>
      <c r="N36" s="133"/>
      <c r="O36" s="133" t="s">
        <v>243</v>
      </c>
    </row>
    <row r="37" spans="1:15">
      <c r="A37" s="138" t="s">
        <v>2969</v>
      </c>
      <c r="B37" s="138" t="s">
        <v>2970</v>
      </c>
      <c r="C37" s="138"/>
      <c r="D37" s="138" t="s">
        <v>243</v>
      </c>
      <c r="E37" s="133"/>
      <c r="F37" s="133"/>
      <c r="G37" s="133"/>
      <c r="H37" s="133">
        <f t="shared" si="0"/>
        <v>2</v>
      </c>
      <c r="I37" s="256"/>
      <c r="J37" s="259" t="s">
        <v>2963</v>
      </c>
      <c r="K37" s="88" t="str">
        <f t="shared" si="1"/>
        <v>BQ</v>
      </c>
      <c r="L37" s="166" t="str">
        <f t="shared" si="2"/>
        <v>BONAIRE, SINT EUSTATIUS AND SABA</v>
      </c>
      <c r="M37" s="133"/>
      <c r="N37" s="133"/>
      <c r="O37" s="133" t="s">
        <v>243</v>
      </c>
    </row>
    <row r="38" spans="1:15">
      <c r="A38" s="138" t="s">
        <v>2971</v>
      </c>
      <c r="B38" s="138" t="s">
        <v>2972</v>
      </c>
      <c r="C38" s="138"/>
      <c r="D38" s="138" t="s">
        <v>243</v>
      </c>
      <c r="E38" s="133"/>
      <c r="F38" s="133"/>
      <c r="G38" s="133"/>
      <c r="H38" s="133">
        <f t="shared" si="0"/>
        <v>2</v>
      </c>
      <c r="I38" s="256"/>
      <c r="J38" s="259" t="s">
        <v>2965</v>
      </c>
      <c r="K38" s="88" t="str">
        <f t="shared" si="1"/>
        <v>BA</v>
      </c>
      <c r="L38" s="166" t="str">
        <f t="shared" si="2"/>
        <v>BOSNIA AND HERZEGOVINA</v>
      </c>
      <c r="M38" s="133"/>
      <c r="N38" s="133"/>
      <c r="O38" s="133" t="s">
        <v>243</v>
      </c>
    </row>
    <row r="39" spans="1:15">
      <c r="A39" s="138" t="s">
        <v>2973</v>
      </c>
      <c r="B39" s="138" t="s">
        <v>289</v>
      </c>
      <c r="C39" s="138"/>
      <c r="D39" s="138" t="s">
        <v>243</v>
      </c>
      <c r="E39" s="133"/>
      <c r="F39" s="133"/>
      <c r="G39" s="133"/>
      <c r="H39" s="133">
        <f t="shared" si="0"/>
        <v>2</v>
      </c>
      <c r="I39" s="256"/>
      <c r="J39" s="259" t="s">
        <v>2967</v>
      </c>
      <c r="K39" s="88" t="str">
        <f t="shared" si="1"/>
        <v>BW</v>
      </c>
      <c r="L39" s="166" t="str">
        <f t="shared" si="2"/>
        <v>BOTSWANA</v>
      </c>
      <c r="M39" s="133"/>
      <c r="N39" s="133"/>
      <c r="O39" s="133" t="s">
        <v>243</v>
      </c>
    </row>
    <row r="40" spans="1:15">
      <c r="A40" s="138" t="s">
        <v>2974</v>
      </c>
      <c r="B40" s="138" t="s">
        <v>2975</v>
      </c>
      <c r="C40" s="138"/>
      <c r="D40" s="138" t="s">
        <v>243</v>
      </c>
      <c r="E40" s="133"/>
      <c r="F40" s="133"/>
      <c r="G40" s="133"/>
      <c r="H40" s="133">
        <f t="shared" si="0"/>
        <v>2</v>
      </c>
      <c r="I40" s="256"/>
      <c r="J40" s="259" t="s">
        <v>2969</v>
      </c>
      <c r="K40" s="88" t="str">
        <f t="shared" si="1"/>
        <v>BV</v>
      </c>
      <c r="L40" s="166" t="str">
        <f t="shared" si="2"/>
        <v>BOUVET ISLAND</v>
      </c>
      <c r="M40" s="133"/>
      <c r="N40" s="133"/>
      <c r="O40" s="133" t="s">
        <v>243</v>
      </c>
    </row>
    <row r="41" spans="1:15">
      <c r="A41" s="138" t="s">
        <v>2976</v>
      </c>
      <c r="B41" s="138" t="s">
        <v>2977</v>
      </c>
      <c r="C41" s="138"/>
      <c r="D41" s="138" t="s">
        <v>243</v>
      </c>
      <c r="E41" s="133"/>
      <c r="F41" s="133"/>
      <c r="G41" s="133"/>
      <c r="H41" s="133">
        <f t="shared" si="0"/>
        <v>2</v>
      </c>
      <c r="I41" s="256"/>
      <c r="J41" s="259" t="s">
        <v>2971</v>
      </c>
      <c r="K41" s="88" t="str">
        <f t="shared" si="1"/>
        <v>BR</v>
      </c>
      <c r="L41" s="166" t="str">
        <f t="shared" si="2"/>
        <v>BRAZIL</v>
      </c>
      <c r="M41" s="133"/>
      <c r="N41" s="133"/>
      <c r="O41" s="133" t="s">
        <v>243</v>
      </c>
    </row>
    <row r="42" spans="1:15">
      <c r="A42" s="138" t="s">
        <v>2978</v>
      </c>
      <c r="B42" s="138" t="s">
        <v>2979</v>
      </c>
      <c r="C42" s="138"/>
      <c r="D42" s="138" t="s">
        <v>243</v>
      </c>
      <c r="E42" s="133"/>
      <c r="F42" s="133"/>
      <c r="G42" s="133"/>
      <c r="H42" s="133">
        <f t="shared" si="0"/>
        <v>2</v>
      </c>
      <c r="I42" s="256"/>
      <c r="J42" s="259" t="s">
        <v>2973</v>
      </c>
      <c r="K42" s="88" t="str">
        <f t="shared" si="1"/>
        <v>IO</v>
      </c>
      <c r="L42" s="166" t="str">
        <f t="shared" si="2"/>
        <v>BRITISH INDIAN OCEAN TERRITORY</v>
      </c>
      <c r="M42" s="133"/>
      <c r="N42" s="133"/>
      <c r="O42" s="133" t="s">
        <v>243</v>
      </c>
    </row>
    <row r="43" spans="1:15">
      <c r="A43" s="138" t="s">
        <v>2980</v>
      </c>
      <c r="B43" s="138" t="s">
        <v>2981</v>
      </c>
      <c r="C43" s="138"/>
      <c r="D43" s="138" t="s">
        <v>243</v>
      </c>
      <c r="E43" s="133"/>
      <c r="F43" s="133"/>
      <c r="G43" s="133"/>
      <c r="H43" s="133">
        <f t="shared" si="0"/>
        <v>2</v>
      </c>
      <c r="I43" s="256"/>
      <c r="J43" s="259" t="s">
        <v>2974</v>
      </c>
      <c r="K43" s="88" t="str">
        <f t="shared" si="1"/>
        <v>BN</v>
      </c>
      <c r="L43" s="166" t="str">
        <f t="shared" si="2"/>
        <v>BRUNEI DARUSSALAM</v>
      </c>
      <c r="M43" s="133"/>
      <c r="N43" s="133"/>
      <c r="O43" s="133" t="s">
        <v>243</v>
      </c>
    </row>
    <row r="44" spans="1:15">
      <c r="A44" s="138" t="s">
        <v>2982</v>
      </c>
      <c r="B44" s="138" t="s">
        <v>2983</v>
      </c>
      <c r="C44" s="138"/>
      <c r="D44" s="138" t="s">
        <v>243</v>
      </c>
      <c r="E44" s="133"/>
      <c r="F44" s="133"/>
      <c r="G44" s="133"/>
      <c r="H44" s="133">
        <f t="shared" si="0"/>
        <v>2</v>
      </c>
      <c r="I44" s="256"/>
      <c r="J44" s="259" t="s">
        <v>2976</v>
      </c>
      <c r="K44" s="88" t="str">
        <f t="shared" si="1"/>
        <v>BG</v>
      </c>
      <c r="L44" s="166" t="str">
        <f t="shared" si="2"/>
        <v>BULGARIA</v>
      </c>
      <c r="M44" s="133"/>
      <c r="N44" s="133"/>
      <c r="O44" s="133" t="s">
        <v>243</v>
      </c>
    </row>
    <row r="45" spans="1:15">
      <c r="A45" s="138" t="s">
        <v>2984</v>
      </c>
      <c r="B45" s="138" t="s">
        <v>2819</v>
      </c>
      <c r="C45" s="138"/>
      <c r="D45" s="138" t="s">
        <v>243</v>
      </c>
      <c r="E45" s="133"/>
      <c r="F45" s="133"/>
      <c r="G45" s="133"/>
      <c r="H45" s="133">
        <f t="shared" si="0"/>
        <v>2</v>
      </c>
      <c r="I45" s="256"/>
      <c r="J45" s="259" t="s">
        <v>2978</v>
      </c>
      <c r="K45" s="88" t="str">
        <f t="shared" si="1"/>
        <v>BF</v>
      </c>
      <c r="L45" s="166" t="str">
        <f t="shared" si="2"/>
        <v>BURKINA FASO</v>
      </c>
      <c r="M45" s="133"/>
      <c r="N45" s="133"/>
      <c r="O45" s="133" t="s">
        <v>243</v>
      </c>
    </row>
    <row r="46" spans="1:15">
      <c r="A46" s="138" t="s">
        <v>2985</v>
      </c>
      <c r="B46" s="138" t="s">
        <v>1105</v>
      </c>
      <c r="C46" s="138"/>
      <c r="D46" s="138" t="s">
        <v>243</v>
      </c>
      <c r="E46" s="133"/>
      <c r="F46" s="133"/>
      <c r="G46" s="133"/>
      <c r="H46" s="133">
        <f t="shared" si="0"/>
        <v>2</v>
      </c>
      <c r="I46" s="256"/>
      <c r="J46" s="259" t="s">
        <v>2980</v>
      </c>
      <c r="K46" s="88" t="str">
        <f t="shared" si="1"/>
        <v>BI</v>
      </c>
      <c r="L46" s="166" t="str">
        <f t="shared" si="2"/>
        <v>BURUNDI</v>
      </c>
      <c r="M46" s="133"/>
      <c r="N46" s="133"/>
      <c r="O46" s="133" t="s">
        <v>243</v>
      </c>
    </row>
    <row r="47" spans="1:15">
      <c r="A47" s="138" t="s">
        <v>2986</v>
      </c>
      <c r="B47" s="138" t="s">
        <v>2987</v>
      </c>
      <c r="C47" s="138"/>
      <c r="D47" s="138" t="s">
        <v>243</v>
      </c>
      <c r="E47" s="133"/>
      <c r="F47" s="133"/>
      <c r="G47" s="133"/>
      <c r="H47" s="133">
        <f t="shared" si="0"/>
        <v>2</v>
      </c>
      <c r="I47" s="256"/>
      <c r="J47" s="259" t="s">
        <v>2982</v>
      </c>
      <c r="K47" s="88" t="str">
        <f t="shared" si="1"/>
        <v>KH</v>
      </c>
      <c r="L47" s="166" t="str">
        <f t="shared" si="2"/>
        <v>CAMBODIA</v>
      </c>
      <c r="M47" s="133"/>
      <c r="N47" s="133"/>
      <c r="O47" s="133" t="s">
        <v>243</v>
      </c>
    </row>
    <row r="48" spans="1:15">
      <c r="A48" s="138" t="s">
        <v>2988</v>
      </c>
      <c r="B48" s="138" t="s">
        <v>2989</v>
      </c>
      <c r="C48" s="138"/>
      <c r="D48" s="138" t="s">
        <v>243</v>
      </c>
      <c r="E48" s="133"/>
      <c r="F48" s="133"/>
      <c r="G48" s="133"/>
      <c r="H48" s="133">
        <f t="shared" si="0"/>
        <v>2</v>
      </c>
      <c r="I48" s="256"/>
      <c r="J48" s="259" t="s">
        <v>2984</v>
      </c>
      <c r="K48" s="88" t="str">
        <f t="shared" si="1"/>
        <v>CM</v>
      </c>
      <c r="L48" s="166" t="str">
        <f t="shared" si="2"/>
        <v>CAMEROON</v>
      </c>
      <c r="M48" s="133"/>
      <c r="N48" s="133"/>
      <c r="O48" s="133" t="s">
        <v>243</v>
      </c>
    </row>
    <row r="49" spans="1:15">
      <c r="A49" s="138" t="s">
        <v>2990</v>
      </c>
      <c r="B49" s="138" t="s">
        <v>2991</v>
      </c>
      <c r="C49" s="138"/>
      <c r="D49" s="138" t="s">
        <v>243</v>
      </c>
      <c r="E49" s="133"/>
      <c r="F49" s="133"/>
      <c r="G49" s="133"/>
      <c r="H49" s="133">
        <f t="shared" si="0"/>
        <v>2</v>
      </c>
      <c r="I49" s="256"/>
      <c r="J49" s="259" t="s">
        <v>2985</v>
      </c>
      <c r="K49" s="88" t="str">
        <f t="shared" si="1"/>
        <v>CA</v>
      </c>
      <c r="L49" s="166" t="str">
        <f t="shared" si="2"/>
        <v>CANADA</v>
      </c>
      <c r="M49" s="133"/>
      <c r="N49" s="133"/>
      <c r="O49" s="133" t="s">
        <v>243</v>
      </c>
    </row>
    <row r="50" spans="1:15">
      <c r="A50" s="138" t="s">
        <v>2992</v>
      </c>
      <c r="B50" s="138" t="s">
        <v>2993</v>
      </c>
      <c r="C50" s="138"/>
      <c r="D50" s="138" t="s">
        <v>243</v>
      </c>
      <c r="E50" s="133"/>
      <c r="F50" s="133"/>
      <c r="G50" s="133"/>
      <c r="H50" s="133">
        <f t="shared" si="0"/>
        <v>2</v>
      </c>
      <c r="I50" s="256"/>
      <c r="J50" s="259" t="s">
        <v>2986</v>
      </c>
      <c r="K50" s="88" t="str">
        <f t="shared" si="1"/>
        <v>CV</v>
      </c>
      <c r="L50" s="166" t="str">
        <f t="shared" si="2"/>
        <v>CAPE VERDE</v>
      </c>
      <c r="M50" s="133"/>
      <c r="N50" s="133"/>
      <c r="O50" s="133" t="s">
        <v>243</v>
      </c>
    </row>
    <row r="51" spans="1:15">
      <c r="A51" s="138" t="s">
        <v>2994</v>
      </c>
      <c r="B51" s="138" t="s">
        <v>2995</v>
      </c>
      <c r="C51" s="138"/>
      <c r="D51" s="138" t="s">
        <v>243</v>
      </c>
      <c r="E51" s="133"/>
      <c r="F51" s="133"/>
      <c r="G51" s="133"/>
      <c r="H51" s="133">
        <f t="shared" si="0"/>
        <v>2</v>
      </c>
      <c r="I51" s="256"/>
      <c r="J51" s="259" t="s">
        <v>2988</v>
      </c>
      <c r="K51" s="88" t="str">
        <f t="shared" si="1"/>
        <v>KY</v>
      </c>
      <c r="L51" s="166" t="str">
        <f t="shared" si="2"/>
        <v>CAYMAN ISLANDS</v>
      </c>
      <c r="M51" s="133"/>
      <c r="N51" s="133"/>
      <c r="O51" s="133" t="s">
        <v>243</v>
      </c>
    </row>
    <row r="52" spans="1:15">
      <c r="A52" s="138" t="s">
        <v>2996</v>
      </c>
      <c r="B52" s="138" t="s">
        <v>381</v>
      </c>
      <c r="C52" s="138"/>
      <c r="D52" s="138" t="s">
        <v>243</v>
      </c>
      <c r="E52" s="133"/>
      <c r="F52" s="133"/>
      <c r="G52" s="133"/>
      <c r="H52" s="133">
        <f t="shared" si="0"/>
        <v>2</v>
      </c>
      <c r="I52" s="256"/>
      <c r="J52" s="259" t="s">
        <v>2990</v>
      </c>
      <c r="K52" s="88" t="str">
        <f t="shared" si="1"/>
        <v>CF</v>
      </c>
      <c r="L52" s="166" t="str">
        <f t="shared" si="2"/>
        <v>CENTRAL AFRICAN REPUBLIC</v>
      </c>
      <c r="M52" s="133"/>
      <c r="N52" s="133"/>
      <c r="O52" s="133" t="s">
        <v>243</v>
      </c>
    </row>
    <row r="53" spans="1:15">
      <c r="A53" s="138" t="s">
        <v>2997</v>
      </c>
      <c r="B53" s="138" t="s">
        <v>2998</v>
      </c>
      <c r="C53" s="138"/>
      <c r="D53" s="138" t="s">
        <v>243</v>
      </c>
      <c r="E53" s="133"/>
      <c r="F53" s="133"/>
      <c r="G53" s="133"/>
      <c r="H53" s="133">
        <f t="shared" si="0"/>
        <v>2</v>
      </c>
      <c r="I53" s="256"/>
      <c r="J53" s="259" t="s">
        <v>2992</v>
      </c>
      <c r="K53" s="88" t="str">
        <f t="shared" si="1"/>
        <v>TD</v>
      </c>
      <c r="L53" s="166" t="str">
        <f t="shared" si="2"/>
        <v>CHAD</v>
      </c>
      <c r="M53" s="133"/>
      <c r="N53" s="133"/>
      <c r="O53" s="133" t="s">
        <v>243</v>
      </c>
    </row>
    <row r="54" spans="1:15">
      <c r="A54" s="138" t="s">
        <v>2999</v>
      </c>
      <c r="B54" s="138" t="s">
        <v>1506</v>
      </c>
      <c r="C54" s="138"/>
      <c r="D54" s="138" t="s">
        <v>243</v>
      </c>
      <c r="E54" s="133"/>
      <c r="F54" s="133"/>
      <c r="G54" s="133"/>
      <c r="H54" s="133">
        <f t="shared" si="0"/>
        <v>2</v>
      </c>
      <c r="I54" s="256"/>
      <c r="J54" s="259" t="s">
        <v>2994</v>
      </c>
      <c r="K54" s="88" t="str">
        <f t="shared" si="1"/>
        <v>CL</v>
      </c>
      <c r="L54" s="166" t="str">
        <f t="shared" si="2"/>
        <v>CHILE</v>
      </c>
      <c r="M54" s="133"/>
      <c r="N54" s="133"/>
      <c r="O54" s="133" t="s">
        <v>243</v>
      </c>
    </row>
    <row r="55" spans="1:15">
      <c r="A55" s="138" t="s">
        <v>3000</v>
      </c>
      <c r="B55" s="138" t="s">
        <v>3001</v>
      </c>
      <c r="C55" s="138"/>
      <c r="D55" s="138" t="s">
        <v>243</v>
      </c>
      <c r="E55" s="133"/>
      <c r="F55" s="133"/>
      <c r="G55" s="133"/>
      <c r="H55" s="133">
        <f t="shared" si="0"/>
        <v>2</v>
      </c>
      <c r="I55" s="256"/>
      <c r="J55" s="259" t="s">
        <v>2996</v>
      </c>
      <c r="K55" s="88" t="str">
        <f t="shared" si="1"/>
        <v>CN</v>
      </c>
      <c r="L55" s="166" t="str">
        <f t="shared" si="2"/>
        <v>CHINA</v>
      </c>
      <c r="M55" s="133"/>
      <c r="N55" s="133"/>
      <c r="O55" s="133" t="s">
        <v>243</v>
      </c>
    </row>
    <row r="56" spans="1:15">
      <c r="A56" s="138" t="s">
        <v>3002</v>
      </c>
      <c r="B56" s="138" t="s">
        <v>3003</v>
      </c>
      <c r="C56" s="138"/>
      <c r="D56" s="138" t="s">
        <v>243</v>
      </c>
      <c r="E56" s="133"/>
      <c r="F56" s="133"/>
      <c r="G56" s="133"/>
      <c r="H56" s="133">
        <f t="shared" si="0"/>
        <v>2</v>
      </c>
      <c r="I56" s="256"/>
      <c r="J56" s="259" t="s">
        <v>2997</v>
      </c>
      <c r="K56" s="88" t="str">
        <f t="shared" si="1"/>
        <v>CX</v>
      </c>
      <c r="L56" s="166" t="str">
        <f t="shared" si="2"/>
        <v>CHRISTMAS ISLAND</v>
      </c>
      <c r="M56" s="133"/>
      <c r="N56" s="133"/>
      <c r="O56" s="133" t="s">
        <v>243</v>
      </c>
    </row>
    <row r="57" spans="1:15">
      <c r="A57" s="138" t="s">
        <v>3004</v>
      </c>
      <c r="B57" s="138" t="s">
        <v>1959</v>
      </c>
      <c r="C57" s="138"/>
      <c r="D57" s="138" t="s">
        <v>243</v>
      </c>
      <c r="E57" s="133"/>
      <c r="F57" s="133"/>
      <c r="G57" s="133"/>
      <c r="H57" s="133">
        <f t="shared" si="0"/>
        <v>2</v>
      </c>
      <c r="I57" s="256"/>
      <c r="J57" s="259" t="s">
        <v>2999</v>
      </c>
      <c r="K57" s="88" t="str">
        <f t="shared" si="1"/>
        <v>CC</v>
      </c>
      <c r="L57" s="166" t="str">
        <f t="shared" si="2"/>
        <v>COCOS (KEELING) ISLANDS</v>
      </c>
      <c r="M57" s="133"/>
      <c r="N57" s="133"/>
      <c r="O57" s="133" t="s">
        <v>243</v>
      </c>
    </row>
    <row r="58" spans="1:15">
      <c r="A58" s="138" t="s">
        <v>3005</v>
      </c>
      <c r="B58" s="138" t="s">
        <v>3006</v>
      </c>
      <c r="C58" s="138"/>
      <c r="D58" s="138" t="s">
        <v>243</v>
      </c>
      <c r="E58" s="133"/>
      <c r="F58" s="133"/>
      <c r="G58" s="133"/>
      <c r="H58" s="133">
        <f t="shared" si="0"/>
        <v>2</v>
      </c>
      <c r="I58" s="256"/>
      <c r="J58" s="259" t="s">
        <v>3000</v>
      </c>
      <c r="K58" s="88" t="str">
        <f t="shared" si="1"/>
        <v>CO</v>
      </c>
      <c r="L58" s="166" t="str">
        <f t="shared" si="2"/>
        <v>COLOMBIA</v>
      </c>
      <c r="M58" s="133"/>
      <c r="N58" s="133"/>
      <c r="O58" s="133" t="s">
        <v>243</v>
      </c>
    </row>
    <row r="59" spans="1:15">
      <c r="A59" s="138" t="s">
        <v>3007</v>
      </c>
      <c r="B59" s="138" t="s">
        <v>3008</v>
      </c>
      <c r="C59" s="138"/>
      <c r="D59" s="138" t="s">
        <v>243</v>
      </c>
      <c r="E59" s="133"/>
      <c r="F59" s="133"/>
      <c r="G59" s="133"/>
      <c r="H59" s="133">
        <f t="shared" si="0"/>
        <v>2</v>
      </c>
      <c r="I59" s="256"/>
      <c r="J59" s="259" t="s">
        <v>3002</v>
      </c>
      <c r="K59" s="88" t="str">
        <f t="shared" si="1"/>
        <v>KM</v>
      </c>
      <c r="L59" s="166" t="str">
        <f t="shared" si="2"/>
        <v>COMOROS</v>
      </c>
      <c r="M59" s="133"/>
      <c r="N59" s="133"/>
      <c r="O59" s="133" t="s">
        <v>243</v>
      </c>
    </row>
    <row r="60" spans="1:15">
      <c r="A60" s="138" t="s">
        <v>3009</v>
      </c>
      <c r="B60" s="138" t="s">
        <v>3010</v>
      </c>
      <c r="C60" s="138"/>
      <c r="D60" s="138" t="s">
        <v>243</v>
      </c>
      <c r="E60" s="133"/>
      <c r="F60" s="133"/>
      <c r="G60" s="133"/>
      <c r="H60" s="133">
        <f t="shared" si="0"/>
        <v>2</v>
      </c>
      <c r="I60" s="256"/>
      <c r="J60" s="259" t="s">
        <v>3004</v>
      </c>
      <c r="K60" s="88" t="str">
        <f t="shared" si="1"/>
        <v>CG</v>
      </c>
      <c r="L60" s="166" t="str">
        <f t="shared" si="2"/>
        <v>CONGO</v>
      </c>
      <c r="M60" s="133"/>
      <c r="N60" s="133"/>
      <c r="O60" s="133" t="s">
        <v>243</v>
      </c>
    </row>
    <row r="61" spans="1:15">
      <c r="A61" s="138" t="s">
        <v>3011</v>
      </c>
      <c r="B61" s="138" t="s">
        <v>3012</v>
      </c>
      <c r="C61" s="138"/>
      <c r="D61" s="138" t="s">
        <v>243</v>
      </c>
      <c r="E61" s="133"/>
      <c r="F61" s="133"/>
      <c r="G61" s="133"/>
      <c r="H61" s="133">
        <f t="shared" si="0"/>
        <v>2</v>
      </c>
      <c r="I61" s="256"/>
      <c r="J61" s="259" t="s">
        <v>3005</v>
      </c>
      <c r="K61" s="88" t="str">
        <f t="shared" si="1"/>
        <v>CD</v>
      </c>
      <c r="L61" s="166" t="str">
        <f t="shared" si="2"/>
        <v>CONGO, THE DEMOCRATIC REPUBLIC OF THE</v>
      </c>
      <c r="M61" s="133"/>
      <c r="N61" s="133"/>
      <c r="O61" s="133" t="s">
        <v>243</v>
      </c>
    </row>
    <row r="62" spans="1:15">
      <c r="A62" s="138" t="s">
        <v>3013</v>
      </c>
      <c r="B62" s="138" t="s">
        <v>3014</v>
      </c>
      <c r="C62" s="138"/>
      <c r="D62" s="138" t="s">
        <v>243</v>
      </c>
      <c r="E62" s="133"/>
      <c r="F62" s="133"/>
      <c r="G62" s="133"/>
      <c r="H62" s="133">
        <f t="shared" si="0"/>
        <v>2</v>
      </c>
      <c r="I62" s="256"/>
      <c r="J62" s="259" t="s">
        <v>3007</v>
      </c>
      <c r="K62" s="88" t="str">
        <f t="shared" si="1"/>
        <v>CK</v>
      </c>
      <c r="L62" s="166" t="str">
        <f t="shared" si="2"/>
        <v>COOK ISLANDS</v>
      </c>
      <c r="M62" s="133"/>
      <c r="N62" s="133"/>
      <c r="O62" s="133" t="s">
        <v>243</v>
      </c>
    </row>
    <row r="63" spans="1:15">
      <c r="A63" s="138" t="s">
        <v>3015</v>
      </c>
      <c r="B63" s="138" t="s">
        <v>3016</v>
      </c>
      <c r="C63" s="138"/>
      <c r="D63" s="138" t="s">
        <v>243</v>
      </c>
      <c r="E63" s="133"/>
      <c r="F63" s="133"/>
      <c r="G63" s="133"/>
      <c r="H63" s="133">
        <f t="shared" si="0"/>
        <v>2</v>
      </c>
      <c r="I63" s="256"/>
      <c r="J63" s="259" t="s">
        <v>3009</v>
      </c>
      <c r="K63" s="88" t="str">
        <f t="shared" si="1"/>
        <v>CR</v>
      </c>
      <c r="L63" s="166" t="str">
        <f t="shared" si="2"/>
        <v>COSTA RICA</v>
      </c>
      <c r="M63" s="133"/>
      <c r="N63" s="133"/>
      <c r="O63" s="133" t="s">
        <v>243</v>
      </c>
    </row>
    <row r="64" spans="1:15">
      <c r="A64" s="138" t="s">
        <v>3017</v>
      </c>
      <c r="B64" s="138" t="s">
        <v>3018</v>
      </c>
      <c r="C64" s="138"/>
      <c r="D64" s="138" t="s">
        <v>243</v>
      </c>
      <c r="E64" s="133"/>
      <c r="F64" s="133"/>
      <c r="G64" s="133"/>
      <c r="H64" s="133">
        <f t="shared" si="0"/>
        <v>2</v>
      </c>
      <c r="I64" s="256"/>
      <c r="J64" s="259" t="s">
        <v>3011</v>
      </c>
      <c r="K64" s="88" t="str">
        <f t="shared" si="1"/>
        <v>CI</v>
      </c>
      <c r="L64" s="166" t="str">
        <f t="shared" si="2"/>
        <v>CÔTE D'IVOIRE</v>
      </c>
      <c r="M64" s="133"/>
      <c r="N64" s="133"/>
      <c r="O64" s="133" t="s">
        <v>243</v>
      </c>
    </row>
    <row r="65" spans="1:15">
      <c r="A65" s="138" t="s">
        <v>3019</v>
      </c>
      <c r="B65" s="138" t="s">
        <v>3020</v>
      </c>
      <c r="C65" s="138"/>
      <c r="D65" s="138" t="s">
        <v>243</v>
      </c>
      <c r="E65" s="133"/>
      <c r="F65" s="133"/>
      <c r="G65" s="133"/>
      <c r="H65" s="133">
        <f t="shared" si="0"/>
        <v>2</v>
      </c>
      <c r="I65" s="256"/>
      <c r="J65" s="259" t="s">
        <v>3013</v>
      </c>
      <c r="K65" s="88" t="str">
        <f t="shared" si="1"/>
        <v>HR</v>
      </c>
      <c r="L65" s="166" t="str">
        <f t="shared" si="2"/>
        <v>CROATIA</v>
      </c>
      <c r="M65" s="133"/>
      <c r="N65" s="133"/>
      <c r="O65" s="133" t="s">
        <v>243</v>
      </c>
    </row>
    <row r="66" spans="1:15">
      <c r="A66" s="138" t="s">
        <v>3021</v>
      </c>
      <c r="B66" s="138" t="s">
        <v>3022</v>
      </c>
      <c r="C66" s="138"/>
      <c r="D66" s="138" t="s">
        <v>243</v>
      </c>
      <c r="E66" s="133"/>
      <c r="F66" s="133"/>
      <c r="G66" s="133"/>
      <c r="H66" s="133">
        <f t="shared" si="0"/>
        <v>2</v>
      </c>
      <c r="I66" s="256"/>
      <c r="J66" s="259" t="s">
        <v>3015</v>
      </c>
      <c r="K66" s="88" t="str">
        <f t="shared" si="1"/>
        <v>CU</v>
      </c>
      <c r="L66" s="166" t="str">
        <f t="shared" si="2"/>
        <v>CUBA</v>
      </c>
      <c r="M66" s="133"/>
      <c r="N66" s="133"/>
      <c r="O66" s="133" t="s">
        <v>243</v>
      </c>
    </row>
    <row r="67" spans="1:15">
      <c r="A67" s="138" t="s">
        <v>3023</v>
      </c>
      <c r="B67" s="138" t="s">
        <v>3024</v>
      </c>
      <c r="C67" s="138"/>
      <c r="D67" s="138" t="s">
        <v>243</v>
      </c>
      <c r="E67" s="133"/>
      <c r="F67" s="133"/>
      <c r="G67" s="133"/>
      <c r="H67" s="133">
        <f t="shared" si="0"/>
        <v>2</v>
      </c>
      <c r="I67" s="256"/>
      <c r="J67" s="259" t="s">
        <v>3017</v>
      </c>
      <c r="K67" s="88" t="str">
        <f t="shared" si="1"/>
        <v>CW</v>
      </c>
      <c r="L67" s="166" t="str">
        <f t="shared" si="2"/>
        <v>CURAÇAO</v>
      </c>
      <c r="M67" s="133"/>
      <c r="N67" s="133"/>
      <c r="O67" s="133" t="s">
        <v>243</v>
      </c>
    </row>
    <row r="68" spans="1:15">
      <c r="A68" s="138" t="s">
        <v>3025</v>
      </c>
      <c r="B68" s="138" t="s">
        <v>3026</v>
      </c>
      <c r="C68" s="138"/>
      <c r="D68" s="138" t="s">
        <v>243</v>
      </c>
      <c r="E68" s="133"/>
      <c r="F68" s="133"/>
      <c r="G68" s="133"/>
      <c r="H68" s="133">
        <f t="shared" si="0"/>
        <v>2</v>
      </c>
      <c r="I68" s="256"/>
      <c r="J68" s="259" t="s">
        <v>3019</v>
      </c>
      <c r="K68" s="88" t="str">
        <f t="shared" si="1"/>
        <v>CY</v>
      </c>
      <c r="L68" s="166" t="str">
        <f t="shared" si="2"/>
        <v>CYPRUS</v>
      </c>
      <c r="M68" s="133"/>
      <c r="N68" s="133"/>
      <c r="O68" s="133" t="s">
        <v>243</v>
      </c>
    </row>
    <row r="69" spans="1:15">
      <c r="A69" s="138" t="s">
        <v>3027</v>
      </c>
      <c r="B69" s="138" t="s">
        <v>3028</v>
      </c>
      <c r="C69" s="138"/>
      <c r="D69" s="138" t="s">
        <v>243</v>
      </c>
      <c r="E69" s="133"/>
      <c r="F69" s="133"/>
      <c r="G69" s="133"/>
      <c r="H69" s="133">
        <f t="shared" si="0"/>
        <v>2</v>
      </c>
      <c r="I69" s="256"/>
      <c r="J69" s="259" t="s">
        <v>3021</v>
      </c>
      <c r="K69" s="88" t="str">
        <f t="shared" si="1"/>
        <v>CZ</v>
      </c>
      <c r="L69" s="166" t="str">
        <f t="shared" si="2"/>
        <v>CZECHIA</v>
      </c>
      <c r="M69" s="133"/>
      <c r="N69" s="133"/>
      <c r="O69" s="133" t="s">
        <v>243</v>
      </c>
    </row>
    <row r="70" spans="1:15">
      <c r="A70" s="138" t="s">
        <v>3029</v>
      </c>
      <c r="B70" s="138" t="s">
        <v>3030</v>
      </c>
      <c r="C70" s="138"/>
      <c r="D70" s="138" t="s">
        <v>243</v>
      </c>
      <c r="E70" s="133"/>
      <c r="F70" s="133"/>
      <c r="G70" s="133"/>
      <c r="H70" s="133">
        <f t="shared" si="0"/>
        <v>2</v>
      </c>
      <c r="I70" s="256"/>
      <c r="J70" s="259" t="s">
        <v>3023</v>
      </c>
      <c r="K70" s="88" t="str">
        <f t="shared" si="1"/>
        <v>DK</v>
      </c>
      <c r="L70" s="166" t="str">
        <f t="shared" si="2"/>
        <v>DENMARK</v>
      </c>
      <c r="M70" s="133"/>
      <c r="N70" s="133"/>
      <c r="O70" s="133" t="s">
        <v>243</v>
      </c>
    </row>
    <row r="71" spans="1:15">
      <c r="A71" s="138" t="s">
        <v>3031</v>
      </c>
      <c r="B71" s="138" t="s">
        <v>3032</v>
      </c>
      <c r="C71" s="138"/>
      <c r="D71" s="138" t="s">
        <v>243</v>
      </c>
      <c r="E71" s="133"/>
      <c r="F71" s="133"/>
      <c r="G71" s="133"/>
      <c r="H71" s="133">
        <f t="shared" ref="H71:H134" si="3">COUNTIF($J$2:$J$415,A71)</f>
        <v>2</v>
      </c>
      <c r="I71" s="256"/>
      <c r="J71" s="259" t="s">
        <v>3025</v>
      </c>
      <c r="K71" s="88" t="str">
        <f t="shared" si="1"/>
        <v>DJ</v>
      </c>
      <c r="L71" s="166" t="str">
        <f t="shared" si="2"/>
        <v>DJIBOUTI</v>
      </c>
      <c r="M71" s="133"/>
      <c r="N71" s="133"/>
      <c r="O71" s="133" t="s">
        <v>243</v>
      </c>
    </row>
    <row r="72" spans="1:15">
      <c r="A72" s="138" t="s">
        <v>3033</v>
      </c>
      <c r="B72" s="138" t="s">
        <v>3034</v>
      </c>
      <c r="C72" s="138"/>
      <c r="D72" s="138" t="s">
        <v>243</v>
      </c>
      <c r="E72" s="133"/>
      <c r="F72" s="133"/>
      <c r="G72" s="133"/>
      <c r="H72" s="133">
        <f t="shared" si="3"/>
        <v>2</v>
      </c>
      <c r="I72" s="256"/>
      <c r="J72" s="259" t="s">
        <v>3027</v>
      </c>
      <c r="K72" s="88" t="str">
        <f t="shared" si="1"/>
        <v>DM</v>
      </c>
      <c r="L72" s="166" t="str">
        <f t="shared" si="2"/>
        <v>DOMINICA</v>
      </c>
      <c r="M72" s="133"/>
      <c r="N72" s="133"/>
      <c r="O72" s="133" t="s">
        <v>243</v>
      </c>
    </row>
    <row r="73" spans="1:15">
      <c r="A73" s="138" t="s">
        <v>3035</v>
      </c>
      <c r="B73" s="138" t="s">
        <v>3036</v>
      </c>
      <c r="C73" s="138"/>
      <c r="D73" s="138" t="s">
        <v>243</v>
      </c>
      <c r="E73" s="133"/>
      <c r="F73" s="133"/>
      <c r="G73" s="133"/>
      <c r="H73" s="133">
        <f t="shared" si="3"/>
        <v>2</v>
      </c>
      <c r="I73" s="256"/>
      <c r="J73" s="259" t="s">
        <v>3029</v>
      </c>
      <c r="K73" s="88" t="str">
        <f t="shared" si="1"/>
        <v>DO</v>
      </c>
      <c r="L73" s="166" t="str">
        <f t="shared" si="2"/>
        <v>DOMINICAN REPUBLIC</v>
      </c>
      <c r="M73" s="133"/>
      <c r="N73" s="133"/>
      <c r="O73" s="133" t="s">
        <v>243</v>
      </c>
    </row>
    <row r="74" spans="1:15">
      <c r="A74" s="138" t="s">
        <v>3037</v>
      </c>
      <c r="B74" s="138" t="s">
        <v>3038</v>
      </c>
      <c r="C74" s="138"/>
      <c r="D74" s="138" t="s">
        <v>243</v>
      </c>
      <c r="E74" s="133"/>
      <c r="F74" s="133"/>
      <c r="G74" s="133"/>
      <c r="H74" s="133">
        <f t="shared" si="3"/>
        <v>2</v>
      </c>
      <c r="I74" s="256"/>
      <c r="J74" s="259" t="s">
        <v>3031</v>
      </c>
      <c r="K74" s="88" t="str">
        <f t="shared" ref="K74:K137" si="4">VLOOKUP(J74,$A$1:$I$305,2,FALSE)</f>
        <v>EC</v>
      </c>
      <c r="L74" s="166" t="str">
        <f t="shared" ref="L74:L137" si="5">J74</f>
        <v>ECUADOR</v>
      </c>
      <c r="M74" s="133"/>
      <c r="N74" s="133"/>
      <c r="O74" s="133" t="s">
        <v>243</v>
      </c>
    </row>
    <row r="75" spans="1:15">
      <c r="A75" s="138" t="s">
        <v>3039</v>
      </c>
      <c r="B75" s="138" t="s">
        <v>227</v>
      </c>
      <c r="C75" s="138"/>
      <c r="D75" s="138" t="s">
        <v>243</v>
      </c>
      <c r="E75" s="133"/>
      <c r="F75" s="133"/>
      <c r="G75" s="133"/>
      <c r="H75" s="133">
        <f t="shared" si="3"/>
        <v>2</v>
      </c>
      <c r="I75" s="256"/>
      <c r="J75" s="259" t="s">
        <v>3033</v>
      </c>
      <c r="K75" s="88" t="str">
        <f t="shared" si="4"/>
        <v>EG</v>
      </c>
      <c r="L75" s="166" t="str">
        <f t="shared" si="5"/>
        <v>EGYPT</v>
      </c>
      <c r="M75" s="133"/>
      <c r="N75" s="133"/>
      <c r="O75" s="133" t="s">
        <v>243</v>
      </c>
    </row>
    <row r="76" spans="1:15">
      <c r="A76" s="138" t="s">
        <v>3040</v>
      </c>
      <c r="B76" s="138" t="s">
        <v>3041</v>
      </c>
      <c r="C76" s="138"/>
      <c r="D76" s="138" t="s">
        <v>243</v>
      </c>
      <c r="E76" s="133"/>
      <c r="F76" s="133"/>
      <c r="G76" s="133"/>
      <c r="H76" s="133">
        <f t="shared" si="3"/>
        <v>2</v>
      </c>
      <c r="I76" s="256"/>
      <c r="J76" s="259" t="s">
        <v>3035</v>
      </c>
      <c r="K76" s="88" t="str">
        <f t="shared" si="4"/>
        <v>SV</v>
      </c>
      <c r="L76" s="166" t="str">
        <f t="shared" si="5"/>
        <v>EL SALVADOR</v>
      </c>
      <c r="M76" s="133"/>
      <c r="N76" s="133"/>
      <c r="O76" s="133" t="s">
        <v>243</v>
      </c>
    </row>
    <row r="77" spans="1:15">
      <c r="A77" s="138" t="s">
        <v>3042</v>
      </c>
      <c r="B77" s="138" t="s">
        <v>3043</v>
      </c>
      <c r="C77" s="138"/>
      <c r="D77" s="138" t="s">
        <v>243</v>
      </c>
      <c r="E77" s="133"/>
      <c r="F77" s="133"/>
      <c r="G77" s="133"/>
      <c r="H77" s="133">
        <f t="shared" si="3"/>
        <v>2</v>
      </c>
      <c r="I77" s="256"/>
      <c r="J77" s="259" t="s">
        <v>3037</v>
      </c>
      <c r="K77" s="88" t="str">
        <f t="shared" si="4"/>
        <v>GQ</v>
      </c>
      <c r="L77" s="166" t="str">
        <f t="shared" si="5"/>
        <v>EQUATORIAL GUINEA</v>
      </c>
      <c r="M77" s="133"/>
      <c r="N77" s="133"/>
      <c r="O77" s="133" t="s">
        <v>243</v>
      </c>
    </row>
    <row r="78" spans="1:15">
      <c r="A78" s="138" t="s">
        <v>3044</v>
      </c>
      <c r="B78" s="138" t="s">
        <v>3045</v>
      </c>
      <c r="C78" s="138"/>
      <c r="D78" s="138" t="s">
        <v>243</v>
      </c>
      <c r="E78" s="133"/>
      <c r="F78" s="133"/>
      <c r="G78" s="133"/>
      <c r="H78" s="133">
        <f t="shared" si="3"/>
        <v>2</v>
      </c>
      <c r="I78" s="256"/>
      <c r="J78" s="259" t="s">
        <v>3039</v>
      </c>
      <c r="K78" s="88" t="str">
        <f t="shared" si="4"/>
        <v>ER</v>
      </c>
      <c r="L78" s="166" t="str">
        <f t="shared" si="5"/>
        <v>ERITREA</v>
      </c>
      <c r="M78" s="133"/>
      <c r="N78" s="133"/>
      <c r="O78" s="133" t="s">
        <v>243</v>
      </c>
    </row>
    <row r="79" spans="1:15">
      <c r="A79" s="138" t="s">
        <v>3046</v>
      </c>
      <c r="B79" s="138" t="s">
        <v>3047</v>
      </c>
      <c r="C79" s="138"/>
      <c r="D79" s="138" t="s">
        <v>243</v>
      </c>
      <c r="E79" s="133"/>
      <c r="F79" s="133"/>
      <c r="G79" s="133"/>
      <c r="H79" s="133">
        <f t="shared" si="3"/>
        <v>2</v>
      </c>
      <c r="I79" s="256"/>
      <c r="J79" s="259" t="s">
        <v>3040</v>
      </c>
      <c r="K79" s="88" t="str">
        <f t="shared" si="4"/>
        <v>EE</v>
      </c>
      <c r="L79" s="166" t="str">
        <f t="shared" si="5"/>
        <v>ESTONIA</v>
      </c>
      <c r="M79" s="133"/>
      <c r="N79" s="133"/>
      <c r="O79" s="133" t="s">
        <v>243</v>
      </c>
    </row>
    <row r="80" spans="1:15">
      <c r="A80" s="138" t="s">
        <v>3048</v>
      </c>
      <c r="B80" s="138" t="s">
        <v>3049</v>
      </c>
      <c r="C80" s="138"/>
      <c r="D80" s="138" t="s">
        <v>243</v>
      </c>
      <c r="E80" s="133"/>
      <c r="F80" s="133"/>
      <c r="G80" s="133"/>
      <c r="H80" s="133">
        <f t="shared" si="3"/>
        <v>2</v>
      </c>
      <c r="I80" s="256"/>
      <c r="J80" s="259" t="s">
        <v>3042</v>
      </c>
      <c r="K80" s="88" t="str">
        <f t="shared" si="4"/>
        <v>ET</v>
      </c>
      <c r="L80" s="166" t="str">
        <f t="shared" si="5"/>
        <v>ETHIOPIA</v>
      </c>
      <c r="M80" s="133"/>
      <c r="N80" s="133"/>
      <c r="O80" s="133" t="s">
        <v>243</v>
      </c>
    </row>
    <row r="81" spans="1:15">
      <c r="A81" s="138" t="s">
        <v>3050</v>
      </c>
      <c r="B81" s="138" t="s">
        <v>3051</v>
      </c>
      <c r="C81" s="138"/>
      <c r="D81" s="138" t="s">
        <v>243</v>
      </c>
      <c r="E81" s="133"/>
      <c r="F81" s="133"/>
      <c r="G81" s="133"/>
      <c r="H81" s="133">
        <f t="shared" si="3"/>
        <v>2</v>
      </c>
      <c r="I81" s="256"/>
      <c r="J81" s="259" t="s">
        <v>3044</v>
      </c>
      <c r="K81" s="88" t="str">
        <f t="shared" si="4"/>
        <v>FK</v>
      </c>
      <c r="L81" s="166" t="str">
        <f t="shared" si="5"/>
        <v>FALKLAND ISLANDS (MALVINAS)</v>
      </c>
      <c r="M81" s="133"/>
      <c r="N81" s="133"/>
      <c r="O81" s="133" t="s">
        <v>243</v>
      </c>
    </row>
    <row r="82" spans="1:15">
      <c r="A82" s="138" t="s">
        <v>5367</v>
      </c>
      <c r="B82" s="138" t="s">
        <v>3052</v>
      </c>
      <c r="C82" s="138"/>
      <c r="D82" s="138" t="s">
        <v>243</v>
      </c>
      <c r="E82" s="133"/>
      <c r="F82" s="133"/>
      <c r="G82" s="133"/>
      <c r="H82" s="133">
        <f t="shared" si="3"/>
        <v>2</v>
      </c>
      <c r="I82" s="256"/>
      <c r="J82" s="259" t="s">
        <v>3046</v>
      </c>
      <c r="K82" s="88" t="str">
        <f t="shared" si="4"/>
        <v>FO</v>
      </c>
      <c r="L82" s="166" t="str">
        <f t="shared" si="5"/>
        <v>FAROE ISLANDS</v>
      </c>
      <c r="M82" s="133"/>
      <c r="N82" s="133"/>
      <c r="O82" s="133" t="s">
        <v>243</v>
      </c>
    </row>
    <row r="83" spans="1:15">
      <c r="A83" s="138" t="s">
        <v>3053</v>
      </c>
      <c r="B83" s="138" t="s">
        <v>3054</v>
      </c>
      <c r="C83" s="138"/>
      <c r="D83" s="138" t="s">
        <v>243</v>
      </c>
      <c r="E83" s="133"/>
      <c r="F83" s="133"/>
      <c r="G83" s="133"/>
      <c r="H83" s="133">
        <f t="shared" si="3"/>
        <v>2</v>
      </c>
      <c r="I83" s="256"/>
      <c r="J83" s="259" t="s">
        <v>3048</v>
      </c>
      <c r="K83" s="88" t="str">
        <f t="shared" si="4"/>
        <v>FJ</v>
      </c>
      <c r="L83" s="166" t="str">
        <f t="shared" si="5"/>
        <v>FIJI</v>
      </c>
      <c r="M83" s="133"/>
      <c r="N83" s="133"/>
      <c r="O83" s="133" t="s">
        <v>243</v>
      </c>
    </row>
    <row r="84" spans="1:15">
      <c r="A84" s="138" t="s">
        <v>3055</v>
      </c>
      <c r="B84" s="138" t="s">
        <v>3056</v>
      </c>
      <c r="C84" s="138"/>
      <c r="D84" s="138" t="s">
        <v>243</v>
      </c>
      <c r="E84" s="133"/>
      <c r="F84" s="133"/>
      <c r="G84" s="133"/>
      <c r="H84" s="133">
        <f t="shared" si="3"/>
        <v>2</v>
      </c>
      <c r="I84" s="256"/>
      <c r="J84" s="259" t="s">
        <v>3050</v>
      </c>
      <c r="K84" s="88" t="str">
        <f t="shared" si="4"/>
        <v>FI</v>
      </c>
      <c r="L84" s="166" t="str">
        <f t="shared" si="5"/>
        <v>FINLAND</v>
      </c>
      <c r="M84" s="133"/>
      <c r="N84" s="133"/>
      <c r="O84" s="133" t="s">
        <v>243</v>
      </c>
    </row>
    <row r="85" spans="1:15">
      <c r="A85" s="138" t="s">
        <v>3057</v>
      </c>
      <c r="B85" s="138" t="s">
        <v>1368</v>
      </c>
      <c r="C85" s="138"/>
      <c r="D85" s="138" t="s">
        <v>243</v>
      </c>
      <c r="E85" s="133"/>
      <c r="F85" s="133"/>
      <c r="G85" s="133"/>
      <c r="H85" s="133">
        <f t="shared" si="3"/>
        <v>2</v>
      </c>
      <c r="I85" s="256"/>
      <c r="J85" s="259" t="s">
        <v>5367</v>
      </c>
      <c r="K85" s="88" t="str">
        <f t="shared" si="4"/>
        <v>FR</v>
      </c>
      <c r="L85" s="166" t="str">
        <f t="shared" si="5"/>
        <v>FRANCE</v>
      </c>
      <c r="M85" s="133"/>
      <c r="N85" s="133"/>
      <c r="O85" s="133" t="s">
        <v>243</v>
      </c>
    </row>
    <row r="86" spans="1:15">
      <c r="A86" s="138" t="s">
        <v>3058</v>
      </c>
      <c r="B86" s="138" t="s">
        <v>323</v>
      </c>
      <c r="C86" s="138"/>
      <c r="D86" s="138" t="s">
        <v>243</v>
      </c>
      <c r="E86" s="133"/>
      <c r="F86" s="133"/>
      <c r="G86" s="133"/>
      <c r="H86" s="133">
        <f t="shared" si="3"/>
        <v>2</v>
      </c>
      <c r="I86" s="256"/>
      <c r="J86" s="259" t="s">
        <v>3053</v>
      </c>
      <c r="K86" s="88" t="str">
        <f t="shared" si="4"/>
        <v>GF</v>
      </c>
      <c r="L86" s="166" t="str">
        <f t="shared" si="5"/>
        <v>FRENCH GUIANA</v>
      </c>
      <c r="M86" s="133"/>
      <c r="N86" s="133"/>
      <c r="O86" s="133" t="s">
        <v>243</v>
      </c>
    </row>
    <row r="87" spans="1:15">
      <c r="A87" s="138" t="s">
        <v>3059</v>
      </c>
      <c r="B87" s="138" t="s">
        <v>3060</v>
      </c>
      <c r="C87" s="138"/>
      <c r="D87" s="138" t="s">
        <v>243</v>
      </c>
      <c r="E87" s="133"/>
      <c r="F87" s="133"/>
      <c r="G87" s="133"/>
      <c r="H87" s="133">
        <f t="shared" si="3"/>
        <v>2</v>
      </c>
      <c r="I87" s="256"/>
      <c r="J87" s="259" t="s">
        <v>3055</v>
      </c>
      <c r="K87" s="88" t="str">
        <f t="shared" si="4"/>
        <v>PF</v>
      </c>
      <c r="L87" s="166" t="str">
        <f t="shared" si="5"/>
        <v>FRENCH POLYNESIA</v>
      </c>
      <c r="M87" s="133"/>
      <c r="N87" s="133"/>
      <c r="O87" s="133" t="s">
        <v>243</v>
      </c>
    </row>
    <row r="88" spans="1:15">
      <c r="A88" s="138" t="s">
        <v>3061</v>
      </c>
      <c r="B88" s="138" t="s">
        <v>3062</v>
      </c>
      <c r="C88" s="138"/>
      <c r="D88" s="138" t="s">
        <v>243</v>
      </c>
      <c r="E88" s="133"/>
      <c r="F88" s="133"/>
      <c r="G88" s="133"/>
      <c r="H88" s="133">
        <f t="shared" si="3"/>
        <v>2</v>
      </c>
      <c r="I88" s="256"/>
      <c r="J88" s="259" t="s">
        <v>3057</v>
      </c>
      <c r="K88" s="88" t="str">
        <f t="shared" si="4"/>
        <v>TF</v>
      </c>
      <c r="L88" s="166" t="str">
        <f t="shared" si="5"/>
        <v>FRENCH SOUTHERN TERRITORIES</v>
      </c>
      <c r="M88" s="133"/>
      <c r="N88" s="133"/>
      <c r="O88" s="133" t="s">
        <v>243</v>
      </c>
    </row>
    <row r="89" spans="1:15">
      <c r="A89" s="138" t="s">
        <v>3063</v>
      </c>
      <c r="B89" s="138" t="s">
        <v>121</v>
      </c>
      <c r="C89" s="138"/>
      <c r="D89" s="138" t="s">
        <v>243</v>
      </c>
      <c r="E89" s="133"/>
      <c r="F89" s="133"/>
      <c r="G89" s="133"/>
      <c r="H89" s="133">
        <f t="shared" si="3"/>
        <v>2</v>
      </c>
      <c r="I89" s="256"/>
      <c r="J89" s="259" t="s">
        <v>3058</v>
      </c>
      <c r="K89" s="88" t="str">
        <f t="shared" si="4"/>
        <v>GA</v>
      </c>
      <c r="L89" s="166" t="str">
        <f t="shared" si="5"/>
        <v>GABON</v>
      </c>
      <c r="M89" s="133"/>
      <c r="N89" s="133"/>
      <c r="O89" s="133" t="s">
        <v>243</v>
      </c>
    </row>
    <row r="90" spans="1:15">
      <c r="A90" s="138" t="s">
        <v>3064</v>
      </c>
      <c r="B90" s="138" t="s">
        <v>3065</v>
      </c>
      <c r="C90" s="138"/>
      <c r="D90" s="138" t="s">
        <v>243</v>
      </c>
      <c r="E90" s="133"/>
      <c r="F90" s="133"/>
      <c r="G90" s="133"/>
      <c r="H90" s="133">
        <f t="shared" si="3"/>
        <v>2</v>
      </c>
      <c r="I90" s="256"/>
      <c r="J90" s="259" t="s">
        <v>3059</v>
      </c>
      <c r="K90" s="88" t="str">
        <f t="shared" si="4"/>
        <v>GM</v>
      </c>
      <c r="L90" s="166" t="str">
        <f t="shared" si="5"/>
        <v>GAMBIA</v>
      </c>
      <c r="M90" s="133"/>
      <c r="N90" s="133"/>
      <c r="O90" s="133" t="s">
        <v>243</v>
      </c>
    </row>
    <row r="91" spans="1:15">
      <c r="A91" s="138" t="s">
        <v>3066</v>
      </c>
      <c r="B91" s="138" t="s">
        <v>3067</v>
      </c>
      <c r="C91" s="138"/>
      <c r="D91" s="138" t="s">
        <v>243</v>
      </c>
      <c r="E91" s="133"/>
      <c r="F91" s="133"/>
      <c r="G91" s="133"/>
      <c r="H91" s="133">
        <f t="shared" si="3"/>
        <v>2</v>
      </c>
      <c r="I91" s="256"/>
      <c r="J91" s="259" t="s">
        <v>3061</v>
      </c>
      <c r="K91" s="88" t="str">
        <f t="shared" si="4"/>
        <v>GE</v>
      </c>
      <c r="L91" s="166" t="str">
        <f t="shared" si="5"/>
        <v>GEORGIA</v>
      </c>
      <c r="M91" s="133"/>
      <c r="N91" s="133"/>
      <c r="O91" s="133" t="s">
        <v>243</v>
      </c>
    </row>
    <row r="92" spans="1:15">
      <c r="A92" s="138" t="s">
        <v>3068</v>
      </c>
      <c r="B92" s="138" t="s">
        <v>1951</v>
      </c>
      <c r="C92" s="138"/>
      <c r="D92" s="138" t="s">
        <v>243</v>
      </c>
      <c r="E92" s="133"/>
      <c r="F92" s="133"/>
      <c r="G92" s="133"/>
      <c r="H92" s="133">
        <f t="shared" si="3"/>
        <v>2</v>
      </c>
      <c r="I92" s="256"/>
      <c r="J92" s="259" t="s">
        <v>3063</v>
      </c>
      <c r="K92" s="88" t="str">
        <f t="shared" si="4"/>
        <v>DE</v>
      </c>
      <c r="L92" s="166" t="str">
        <f t="shared" si="5"/>
        <v>GERMANY</v>
      </c>
      <c r="M92" s="133"/>
      <c r="N92" s="133"/>
      <c r="O92" s="133" t="s">
        <v>243</v>
      </c>
    </row>
    <row r="93" spans="1:15">
      <c r="A93" s="138" t="s">
        <v>3069</v>
      </c>
      <c r="B93" s="138" t="s">
        <v>3070</v>
      </c>
      <c r="C93" s="138"/>
      <c r="D93" s="138" t="s">
        <v>243</v>
      </c>
      <c r="E93" s="133"/>
      <c r="F93" s="133"/>
      <c r="G93" s="133"/>
      <c r="H93" s="133">
        <f t="shared" si="3"/>
        <v>2</v>
      </c>
      <c r="I93" s="256"/>
      <c r="J93" s="259" t="s">
        <v>3064</v>
      </c>
      <c r="K93" s="88" t="str">
        <f t="shared" si="4"/>
        <v>GH</v>
      </c>
      <c r="L93" s="166" t="str">
        <f t="shared" si="5"/>
        <v>GHANA</v>
      </c>
      <c r="M93" s="133"/>
      <c r="N93" s="133"/>
      <c r="O93" s="133" t="s">
        <v>243</v>
      </c>
    </row>
    <row r="94" spans="1:15">
      <c r="A94" s="138" t="s">
        <v>3071</v>
      </c>
      <c r="B94" s="138" t="s">
        <v>1078</v>
      </c>
      <c r="C94" s="138"/>
      <c r="D94" s="138" t="s">
        <v>243</v>
      </c>
      <c r="E94" s="133"/>
      <c r="F94" s="133"/>
      <c r="G94" s="133"/>
      <c r="H94" s="133">
        <f t="shared" si="3"/>
        <v>2</v>
      </c>
      <c r="I94" s="256"/>
      <c r="J94" s="259" t="s">
        <v>3066</v>
      </c>
      <c r="K94" s="88" t="str">
        <f t="shared" si="4"/>
        <v>GI</v>
      </c>
      <c r="L94" s="166" t="str">
        <f t="shared" si="5"/>
        <v>UNITED KINGDOM (GIBRALTAR)</v>
      </c>
      <c r="M94" s="133"/>
      <c r="N94" s="133"/>
      <c r="O94" s="133" t="s">
        <v>243</v>
      </c>
    </row>
    <row r="95" spans="1:15">
      <c r="A95" s="138" t="s">
        <v>3072</v>
      </c>
      <c r="B95" s="138" t="s">
        <v>3073</v>
      </c>
      <c r="C95" s="138"/>
      <c r="D95" s="138" t="s">
        <v>243</v>
      </c>
      <c r="E95" s="133"/>
      <c r="F95" s="133"/>
      <c r="G95" s="133"/>
      <c r="H95" s="133">
        <f t="shared" si="3"/>
        <v>2</v>
      </c>
      <c r="I95" s="256"/>
      <c r="J95" s="259" t="s">
        <v>3068</v>
      </c>
      <c r="K95" s="88" t="str">
        <f t="shared" si="4"/>
        <v>GR</v>
      </c>
      <c r="L95" s="166" t="str">
        <f t="shared" si="5"/>
        <v>GREECE</v>
      </c>
      <c r="M95" s="133"/>
      <c r="N95" s="133"/>
      <c r="O95" s="133" t="s">
        <v>243</v>
      </c>
    </row>
    <row r="96" spans="1:15">
      <c r="A96" s="138" t="s">
        <v>3074</v>
      </c>
      <c r="B96" s="138" t="s">
        <v>3075</v>
      </c>
      <c r="C96" s="138"/>
      <c r="D96" s="138" t="s">
        <v>243</v>
      </c>
      <c r="E96" s="133"/>
      <c r="F96" s="133"/>
      <c r="G96" s="133"/>
      <c r="H96" s="133">
        <f t="shared" si="3"/>
        <v>2</v>
      </c>
      <c r="I96" s="256"/>
      <c r="J96" s="259" t="s">
        <v>3069</v>
      </c>
      <c r="K96" s="88" t="str">
        <f t="shared" si="4"/>
        <v>GL</v>
      </c>
      <c r="L96" s="166" t="str">
        <f t="shared" si="5"/>
        <v>GREENLAND</v>
      </c>
      <c r="M96" s="133"/>
      <c r="N96" s="133"/>
      <c r="O96" s="133" t="s">
        <v>243</v>
      </c>
    </row>
    <row r="97" spans="1:15">
      <c r="A97" s="138" t="s">
        <v>3076</v>
      </c>
      <c r="B97" s="138" t="s">
        <v>3077</v>
      </c>
      <c r="C97" s="138"/>
      <c r="D97" s="138" t="s">
        <v>243</v>
      </c>
      <c r="E97" s="133"/>
      <c r="F97" s="133"/>
      <c r="G97" s="133"/>
      <c r="H97" s="133">
        <f t="shared" si="3"/>
        <v>2</v>
      </c>
      <c r="I97" s="256"/>
      <c r="J97" s="259" t="s">
        <v>3071</v>
      </c>
      <c r="K97" s="88" t="str">
        <f t="shared" si="4"/>
        <v>GD</v>
      </c>
      <c r="L97" s="166" t="str">
        <f t="shared" si="5"/>
        <v>GRENADA</v>
      </c>
      <c r="M97" s="133"/>
      <c r="N97" s="133"/>
      <c r="O97" s="133" t="s">
        <v>243</v>
      </c>
    </row>
    <row r="98" spans="1:15">
      <c r="A98" s="138" t="s">
        <v>3078</v>
      </c>
      <c r="B98" s="138" t="s">
        <v>3079</v>
      </c>
      <c r="C98" s="138"/>
      <c r="D98" s="138" t="s">
        <v>243</v>
      </c>
      <c r="E98" s="133"/>
      <c r="F98" s="133"/>
      <c r="G98" s="133"/>
      <c r="H98" s="133">
        <f t="shared" si="3"/>
        <v>2</v>
      </c>
      <c r="I98" s="256"/>
      <c r="J98" s="259" t="s">
        <v>3072</v>
      </c>
      <c r="K98" s="88" t="str">
        <f t="shared" si="4"/>
        <v>GP</v>
      </c>
      <c r="L98" s="166" t="str">
        <f t="shared" si="5"/>
        <v>GUADELOUPE</v>
      </c>
      <c r="M98" s="133"/>
      <c r="N98" s="133"/>
      <c r="O98" s="133" t="s">
        <v>243</v>
      </c>
    </row>
    <row r="99" spans="1:15">
      <c r="A99" s="138" t="s">
        <v>3080</v>
      </c>
      <c r="B99" s="138" t="s">
        <v>3081</v>
      </c>
      <c r="C99" s="138"/>
      <c r="D99" s="138" t="s">
        <v>243</v>
      </c>
      <c r="E99" s="133"/>
      <c r="F99" s="133"/>
      <c r="G99" s="133"/>
      <c r="H99" s="133">
        <f t="shared" si="3"/>
        <v>2</v>
      </c>
      <c r="I99" s="256"/>
      <c r="J99" s="259" t="s">
        <v>3074</v>
      </c>
      <c r="K99" s="88" t="str">
        <f t="shared" si="4"/>
        <v>GU</v>
      </c>
      <c r="L99" s="166" t="str">
        <f t="shared" si="5"/>
        <v>GUAM</v>
      </c>
      <c r="M99" s="133"/>
      <c r="N99" s="133"/>
      <c r="O99" s="133" t="s">
        <v>243</v>
      </c>
    </row>
    <row r="100" spans="1:15">
      <c r="A100" s="138" t="s">
        <v>3082</v>
      </c>
      <c r="B100" s="138" t="s">
        <v>3083</v>
      </c>
      <c r="C100" s="138"/>
      <c r="D100" s="138" t="s">
        <v>243</v>
      </c>
      <c r="E100" s="133"/>
      <c r="F100" s="133"/>
      <c r="G100" s="133"/>
      <c r="H100" s="133">
        <f t="shared" si="3"/>
        <v>2</v>
      </c>
      <c r="I100" s="256"/>
      <c r="J100" s="259" t="s">
        <v>3076</v>
      </c>
      <c r="K100" s="88" t="str">
        <f t="shared" si="4"/>
        <v>GT</v>
      </c>
      <c r="L100" s="166" t="str">
        <f t="shared" si="5"/>
        <v>GUATEMALA</v>
      </c>
      <c r="M100" s="133"/>
      <c r="N100" s="133"/>
      <c r="O100" s="133" t="s">
        <v>243</v>
      </c>
    </row>
    <row r="101" spans="1:15">
      <c r="A101" s="138" t="s">
        <v>3084</v>
      </c>
      <c r="B101" s="138" t="s">
        <v>3085</v>
      </c>
      <c r="C101" s="138"/>
      <c r="D101" s="138" t="s">
        <v>243</v>
      </c>
      <c r="E101" s="133"/>
      <c r="F101" s="133"/>
      <c r="G101" s="133"/>
      <c r="H101" s="133">
        <f t="shared" si="3"/>
        <v>2</v>
      </c>
      <c r="I101" s="256"/>
      <c r="J101" s="259" t="s">
        <v>3078</v>
      </c>
      <c r="K101" s="88" t="str">
        <f t="shared" si="4"/>
        <v>GG</v>
      </c>
      <c r="L101" s="166" t="str">
        <f t="shared" si="5"/>
        <v>GUERNSEY</v>
      </c>
      <c r="M101" s="133"/>
      <c r="N101" s="133"/>
      <c r="O101" s="133" t="s">
        <v>243</v>
      </c>
    </row>
    <row r="102" spans="1:15">
      <c r="A102" s="138" t="s">
        <v>3086</v>
      </c>
      <c r="B102" s="138" t="s">
        <v>3087</v>
      </c>
      <c r="C102" s="138"/>
      <c r="D102" s="138" t="s">
        <v>243</v>
      </c>
      <c r="E102" s="133"/>
      <c r="F102" s="133"/>
      <c r="G102" s="133"/>
      <c r="H102" s="133">
        <f t="shared" si="3"/>
        <v>2</v>
      </c>
      <c r="I102" s="256"/>
      <c r="J102" s="259" t="s">
        <v>3080</v>
      </c>
      <c r="K102" s="88" t="str">
        <f t="shared" si="4"/>
        <v>GN</v>
      </c>
      <c r="L102" s="166" t="str">
        <f t="shared" si="5"/>
        <v>GUINEA</v>
      </c>
      <c r="M102" s="133"/>
      <c r="N102" s="133"/>
      <c r="O102" s="133" t="s">
        <v>243</v>
      </c>
    </row>
    <row r="103" spans="1:15">
      <c r="A103" s="138" t="s">
        <v>3088</v>
      </c>
      <c r="B103" s="138" t="s">
        <v>3089</v>
      </c>
      <c r="C103" s="138"/>
      <c r="D103" s="138" t="s">
        <v>243</v>
      </c>
      <c r="E103" s="133"/>
      <c r="F103" s="133"/>
      <c r="G103" s="133"/>
      <c r="H103" s="133">
        <f t="shared" si="3"/>
        <v>2</v>
      </c>
      <c r="I103" s="256"/>
      <c r="J103" s="259" t="s">
        <v>3082</v>
      </c>
      <c r="K103" s="88" t="str">
        <f t="shared" si="4"/>
        <v>GW</v>
      </c>
      <c r="L103" s="166" t="str">
        <f t="shared" si="5"/>
        <v>GUINEA-BISSAU</v>
      </c>
      <c r="M103" s="133"/>
      <c r="N103" s="133"/>
      <c r="O103" s="133" t="s">
        <v>243</v>
      </c>
    </row>
    <row r="104" spans="1:15">
      <c r="A104" s="138" t="s">
        <v>3090</v>
      </c>
      <c r="B104" s="138" t="s">
        <v>3091</v>
      </c>
      <c r="C104" s="138"/>
      <c r="D104" s="138" t="s">
        <v>243</v>
      </c>
      <c r="E104" s="133"/>
      <c r="F104" s="133"/>
      <c r="G104" s="133"/>
      <c r="H104" s="133">
        <f t="shared" si="3"/>
        <v>2</v>
      </c>
      <c r="I104" s="256"/>
      <c r="J104" s="259" t="s">
        <v>3084</v>
      </c>
      <c r="K104" s="88" t="str">
        <f t="shared" si="4"/>
        <v>GY</v>
      </c>
      <c r="L104" s="166" t="str">
        <f t="shared" si="5"/>
        <v>GUYANA</v>
      </c>
      <c r="M104" s="133"/>
      <c r="N104" s="133"/>
      <c r="O104" s="133" t="s">
        <v>243</v>
      </c>
    </row>
    <row r="105" spans="1:15">
      <c r="A105" s="138" t="s">
        <v>3092</v>
      </c>
      <c r="B105" s="138" t="s">
        <v>3093</v>
      </c>
      <c r="C105" s="138"/>
      <c r="D105" s="138" t="s">
        <v>243</v>
      </c>
      <c r="E105" s="133"/>
      <c r="F105" s="133"/>
      <c r="G105" s="133"/>
      <c r="H105" s="133">
        <f t="shared" si="3"/>
        <v>2</v>
      </c>
      <c r="I105" s="256"/>
      <c r="J105" s="259" t="s">
        <v>3086</v>
      </c>
      <c r="K105" s="88" t="str">
        <f t="shared" si="4"/>
        <v>HT</v>
      </c>
      <c r="L105" s="166" t="str">
        <f t="shared" si="5"/>
        <v>HAITI</v>
      </c>
      <c r="M105" s="133"/>
      <c r="N105" s="133"/>
      <c r="O105" s="133" t="s">
        <v>243</v>
      </c>
    </row>
    <row r="106" spans="1:15">
      <c r="A106" s="138" t="s">
        <v>3094</v>
      </c>
      <c r="B106" s="138" t="s">
        <v>3095</v>
      </c>
      <c r="C106" s="138"/>
      <c r="D106" s="138" t="s">
        <v>243</v>
      </c>
      <c r="E106" s="133"/>
      <c r="F106" s="133"/>
      <c r="G106" s="133"/>
      <c r="H106" s="133">
        <f t="shared" si="3"/>
        <v>2</v>
      </c>
      <c r="I106" s="256"/>
      <c r="J106" s="259" t="s">
        <v>3088</v>
      </c>
      <c r="K106" s="88" t="str">
        <f t="shared" si="4"/>
        <v>HM</v>
      </c>
      <c r="L106" s="166" t="str">
        <f t="shared" si="5"/>
        <v>HEARD ISLAND AND MCDONALD ISLANDS</v>
      </c>
      <c r="M106" s="133"/>
      <c r="N106" s="133"/>
      <c r="O106" s="133" t="s">
        <v>243</v>
      </c>
    </row>
    <row r="107" spans="1:15">
      <c r="A107" s="138" t="s">
        <v>3096</v>
      </c>
      <c r="B107" s="138" t="s">
        <v>3097</v>
      </c>
      <c r="C107" s="138"/>
      <c r="D107" s="138" t="s">
        <v>243</v>
      </c>
      <c r="E107" s="133"/>
      <c r="F107" s="133"/>
      <c r="G107" s="133"/>
      <c r="H107" s="133">
        <f t="shared" si="3"/>
        <v>2</v>
      </c>
      <c r="I107" s="256"/>
      <c r="J107" s="259" t="s">
        <v>3090</v>
      </c>
      <c r="K107" s="88" t="str">
        <f t="shared" si="4"/>
        <v>VA</v>
      </c>
      <c r="L107" s="166" t="str">
        <f t="shared" si="5"/>
        <v>HOLY SEE (VATICAN CITY STATE)</v>
      </c>
      <c r="M107" s="133"/>
      <c r="N107" s="133"/>
      <c r="O107" s="133" t="s">
        <v>243</v>
      </c>
    </row>
    <row r="108" spans="1:15">
      <c r="A108" s="138" t="s">
        <v>3098</v>
      </c>
      <c r="B108" s="138" t="s">
        <v>1817</v>
      </c>
      <c r="C108" s="138"/>
      <c r="D108" s="138" t="s">
        <v>243</v>
      </c>
      <c r="E108" s="133"/>
      <c r="F108" s="133"/>
      <c r="G108" s="133"/>
      <c r="H108" s="133">
        <f t="shared" si="3"/>
        <v>2</v>
      </c>
      <c r="I108" s="256"/>
      <c r="J108" s="259" t="s">
        <v>3092</v>
      </c>
      <c r="K108" s="88" t="str">
        <f t="shared" si="4"/>
        <v>HN</v>
      </c>
      <c r="L108" s="166" t="str">
        <f t="shared" si="5"/>
        <v>HONDURAS</v>
      </c>
      <c r="M108" s="133"/>
      <c r="N108" s="133"/>
      <c r="O108" s="133" t="s">
        <v>243</v>
      </c>
    </row>
    <row r="109" spans="1:15">
      <c r="A109" s="138" t="s">
        <v>3099</v>
      </c>
      <c r="B109" s="138" t="s">
        <v>3100</v>
      </c>
      <c r="C109" s="138"/>
      <c r="D109" s="138" t="s">
        <v>243</v>
      </c>
      <c r="E109" s="133"/>
      <c r="F109" s="133"/>
      <c r="G109" s="133"/>
      <c r="H109" s="133">
        <f t="shared" si="3"/>
        <v>2</v>
      </c>
      <c r="I109" s="256"/>
      <c r="J109" s="259" t="s">
        <v>3094</v>
      </c>
      <c r="K109" s="88" t="str">
        <f t="shared" si="4"/>
        <v>HK</v>
      </c>
      <c r="L109" s="166" t="str">
        <f t="shared" si="5"/>
        <v>HONG KONG</v>
      </c>
      <c r="M109" s="133"/>
      <c r="N109" s="133"/>
      <c r="O109" s="133" t="s">
        <v>243</v>
      </c>
    </row>
    <row r="110" spans="1:15">
      <c r="A110" s="138" t="s">
        <v>3101</v>
      </c>
      <c r="B110" s="138" t="s">
        <v>1074</v>
      </c>
      <c r="C110" s="138"/>
      <c r="D110" s="138" t="s">
        <v>243</v>
      </c>
      <c r="E110" s="133"/>
      <c r="F110" s="133"/>
      <c r="G110" s="133"/>
      <c r="H110" s="133">
        <f t="shared" si="3"/>
        <v>2</v>
      </c>
      <c r="I110" s="256"/>
      <c r="J110" s="259" t="s">
        <v>3096</v>
      </c>
      <c r="K110" s="88" t="str">
        <f t="shared" si="4"/>
        <v>HU</v>
      </c>
      <c r="L110" s="166" t="str">
        <f t="shared" si="5"/>
        <v>HUNGARY</v>
      </c>
      <c r="M110" s="133"/>
      <c r="N110" s="133"/>
      <c r="O110" s="133" t="s">
        <v>243</v>
      </c>
    </row>
    <row r="111" spans="1:15">
      <c r="A111" s="138" t="s">
        <v>3102</v>
      </c>
      <c r="B111" s="138" t="s">
        <v>3103</v>
      </c>
      <c r="C111" s="138"/>
      <c r="D111" s="138" t="s">
        <v>243</v>
      </c>
      <c r="E111" s="133"/>
      <c r="F111" s="133"/>
      <c r="G111" s="133"/>
      <c r="H111" s="133">
        <f t="shared" si="3"/>
        <v>2</v>
      </c>
      <c r="I111" s="256"/>
      <c r="J111" s="259" t="s">
        <v>3098</v>
      </c>
      <c r="K111" s="88" t="str">
        <f t="shared" si="4"/>
        <v>IS</v>
      </c>
      <c r="L111" s="166" t="str">
        <f t="shared" si="5"/>
        <v>ICELAND</v>
      </c>
      <c r="M111" s="133"/>
      <c r="N111" s="133"/>
      <c r="O111" s="133" t="s">
        <v>243</v>
      </c>
    </row>
    <row r="112" spans="1:15">
      <c r="A112" s="138" t="s">
        <v>3104</v>
      </c>
      <c r="B112" s="138" t="s">
        <v>3105</v>
      </c>
      <c r="C112" s="138"/>
      <c r="D112" s="138" t="s">
        <v>243</v>
      </c>
      <c r="E112" s="133"/>
      <c r="F112" s="133"/>
      <c r="G112" s="133"/>
      <c r="H112" s="133">
        <f t="shared" si="3"/>
        <v>2</v>
      </c>
      <c r="I112" s="256"/>
      <c r="J112" s="259" t="s">
        <v>3099</v>
      </c>
      <c r="K112" s="88" t="str">
        <f t="shared" si="4"/>
        <v>IN</v>
      </c>
      <c r="L112" s="166" t="str">
        <f t="shared" si="5"/>
        <v>INDIA</v>
      </c>
      <c r="M112" s="133"/>
      <c r="N112" s="133"/>
      <c r="O112" s="133" t="s">
        <v>243</v>
      </c>
    </row>
    <row r="113" spans="1:15">
      <c r="A113" s="138" t="s">
        <v>3106</v>
      </c>
      <c r="B113" s="138" t="s">
        <v>1077</v>
      </c>
      <c r="C113" s="138"/>
      <c r="D113" s="138" t="s">
        <v>243</v>
      </c>
      <c r="E113" s="133"/>
      <c r="F113" s="133"/>
      <c r="G113" s="133"/>
      <c r="H113" s="133">
        <f t="shared" si="3"/>
        <v>2</v>
      </c>
      <c r="I113" s="256"/>
      <c r="J113" s="259" t="s">
        <v>3101</v>
      </c>
      <c r="K113" s="88" t="str">
        <f t="shared" si="4"/>
        <v>ID</v>
      </c>
      <c r="L113" s="166" t="str">
        <f t="shared" si="5"/>
        <v>INDONESIA</v>
      </c>
      <c r="M113" s="133"/>
      <c r="N113" s="133"/>
      <c r="O113" s="133" t="s">
        <v>243</v>
      </c>
    </row>
    <row r="114" spans="1:15">
      <c r="A114" s="138" t="s">
        <v>3107</v>
      </c>
      <c r="B114" s="138" t="s">
        <v>3108</v>
      </c>
      <c r="C114" s="138"/>
      <c r="D114" s="138" t="s">
        <v>243</v>
      </c>
      <c r="E114" s="133"/>
      <c r="F114" s="133"/>
      <c r="G114" s="133"/>
      <c r="H114" s="133">
        <f t="shared" si="3"/>
        <v>2</v>
      </c>
      <c r="I114" s="256"/>
      <c r="J114" s="259" t="s">
        <v>3102</v>
      </c>
      <c r="K114" s="88" t="str">
        <f t="shared" si="4"/>
        <v>IR</v>
      </c>
      <c r="L114" s="166" t="str">
        <f t="shared" si="5"/>
        <v>IRAN, ISLAMIC REPUBLIC OF</v>
      </c>
      <c r="M114" s="133"/>
      <c r="N114" s="133"/>
      <c r="O114" s="133" t="s">
        <v>243</v>
      </c>
    </row>
    <row r="115" spans="1:15">
      <c r="A115" s="138" t="s">
        <v>3109</v>
      </c>
      <c r="B115" s="138" t="s">
        <v>3110</v>
      </c>
      <c r="C115" s="138"/>
      <c r="D115" s="138" t="s">
        <v>243</v>
      </c>
      <c r="E115" s="133"/>
      <c r="F115" s="133"/>
      <c r="G115" s="133"/>
      <c r="H115" s="133">
        <f t="shared" si="3"/>
        <v>2</v>
      </c>
      <c r="I115" s="256"/>
      <c r="J115" s="259" t="s">
        <v>3104</v>
      </c>
      <c r="K115" s="88" t="str">
        <f t="shared" si="4"/>
        <v>IQ</v>
      </c>
      <c r="L115" s="166" t="str">
        <f t="shared" si="5"/>
        <v>IRAQ</v>
      </c>
      <c r="M115" s="133"/>
      <c r="N115" s="133"/>
      <c r="O115" s="133" t="s">
        <v>243</v>
      </c>
    </row>
    <row r="116" spans="1:15">
      <c r="A116" s="138" t="s">
        <v>3111</v>
      </c>
      <c r="B116" s="138" t="s">
        <v>3112</v>
      </c>
      <c r="C116" s="138"/>
      <c r="D116" s="138" t="s">
        <v>243</v>
      </c>
      <c r="E116" s="133"/>
      <c r="F116" s="133"/>
      <c r="G116" s="133"/>
      <c r="H116" s="133">
        <f t="shared" si="3"/>
        <v>2</v>
      </c>
      <c r="I116" s="256"/>
      <c r="J116" s="259" t="s">
        <v>3106</v>
      </c>
      <c r="K116" s="88" t="str">
        <f t="shared" si="4"/>
        <v>IE</v>
      </c>
      <c r="L116" s="166" t="str">
        <f t="shared" si="5"/>
        <v>IRELAND</v>
      </c>
      <c r="M116" s="133"/>
      <c r="N116" s="133"/>
      <c r="O116" s="133" t="s">
        <v>243</v>
      </c>
    </row>
    <row r="117" spans="1:15">
      <c r="A117" s="138" t="s">
        <v>3113</v>
      </c>
      <c r="B117" s="138" t="s">
        <v>3114</v>
      </c>
      <c r="C117" s="138"/>
      <c r="D117" s="138" t="s">
        <v>243</v>
      </c>
      <c r="E117" s="133"/>
      <c r="F117" s="133"/>
      <c r="G117" s="133"/>
      <c r="H117" s="133">
        <f t="shared" si="3"/>
        <v>2</v>
      </c>
      <c r="I117" s="256"/>
      <c r="J117" s="259" t="s">
        <v>3107</v>
      </c>
      <c r="K117" s="88" t="str">
        <f t="shared" si="4"/>
        <v>IM</v>
      </c>
      <c r="L117" s="166" t="str">
        <f t="shared" si="5"/>
        <v>ISLE OF MAN</v>
      </c>
      <c r="M117" s="133"/>
      <c r="N117" s="133"/>
      <c r="O117" s="133" t="s">
        <v>243</v>
      </c>
    </row>
    <row r="118" spans="1:15">
      <c r="A118" s="138" t="s">
        <v>3115</v>
      </c>
      <c r="B118" s="138" t="s">
        <v>3116</v>
      </c>
      <c r="C118" s="138"/>
      <c r="D118" s="138" t="s">
        <v>243</v>
      </c>
      <c r="E118" s="133"/>
      <c r="F118" s="133"/>
      <c r="G118" s="133"/>
      <c r="H118" s="133">
        <f t="shared" si="3"/>
        <v>2</v>
      </c>
      <c r="I118" s="256"/>
      <c r="J118" s="259" t="s">
        <v>3109</v>
      </c>
      <c r="K118" s="88" t="str">
        <f t="shared" si="4"/>
        <v>IL</v>
      </c>
      <c r="L118" s="166" t="str">
        <f t="shared" si="5"/>
        <v>ISRAEL</v>
      </c>
      <c r="M118" s="133"/>
      <c r="N118" s="133"/>
      <c r="O118" s="133" t="s">
        <v>243</v>
      </c>
    </row>
    <row r="119" spans="1:15">
      <c r="A119" s="138" t="s">
        <v>3117</v>
      </c>
      <c r="B119" s="138" t="s">
        <v>3118</v>
      </c>
      <c r="C119" s="138"/>
      <c r="D119" s="138" t="s">
        <v>243</v>
      </c>
      <c r="E119" s="133"/>
      <c r="F119" s="133"/>
      <c r="G119" s="133"/>
      <c r="H119" s="133">
        <f t="shared" si="3"/>
        <v>2</v>
      </c>
      <c r="I119" s="256"/>
      <c r="J119" s="259" t="s">
        <v>3111</v>
      </c>
      <c r="K119" s="88" t="str">
        <f t="shared" si="4"/>
        <v>IT</v>
      </c>
      <c r="L119" s="166" t="str">
        <f t="shared" si="5"/>
        <v>ITALY</v>
      </c>
      <c r="M119" s="133"/>
      <c r="N119" s="133"/>
      <c r="O119" s="133" t="s">
        <v>243</v>
      </c>
    </row>
    <row r="120" spans="1:15">
      <c r="A120" s="138" t="s">
        <v>3119</v>
      </c>
      <c r="B120" s="138" t="s">
        <v>3120</v>
      </c>
      <c r="C120" s="138"/>
      <c r="D120" s="138" t="s">
        <v>243</v>
      </c>
      <c r="E120" s="133"/>
      <c r="F120" s="133"/>
      <c r="G120" s="133"/>
      <c r="H120" s="133">
        <f t="shared" si="3"/>
        <v>2</v>
      </c>
      <c r="I120" s="256"/>
      <c r="J120" s="259" t="s">
        <v>3113</v>
      </c>
      <c r="K120" s="88" t="str">
        <f t="shared" si="4"/>
        <v>JM</v>
      </c>
      <c r="L120" s="166" t="str">
        <f t="shared" si="5"/>
        <v>JAMAICA</v>
      </c>
      <c r="M120" s="133"/>
      <c r="N120" s="133"/>
      <c r="O120" s="133" t="s">
        <v>243</v>
      </c>
    </row>
    <row r="121" spans="1:15">
      <c r="A121" s="138" t="s">
        <v>3121</v>
      </c>
      <c r="B121" s="138" t="s">
        <v>3122</v>
      </c>
      <c r="C121" s="138"/>
      <c r="D121" s="138" t="s">
        <v>243</v>
      </c>
      <c r="E121" s="133"/>
      <c r="F121" s="133"/>
      <c r="G121" s="133"/>
      <c r="H121" s="133">
        <f t="shared" si="3"/>
        <v>2</v>
      </c>
      <c r="I121" s="256"/>
      <c r="J121" s="259" t="s">
        <v>3115</v>
      </c>
      <c r="K121" s="88" t="str">
        <f t="shared" si="4"/>
        <v>JP</v>
      </c>
      <c r="L121" s="166" t="str">
        <f t="shared" si="5"/>
        <v>JAPAN</v>
      </c>
      <c r="M121" s="133"/>
      <c r="N121" s="133"/>
      <c r="O121" s="133" t="s">
        <v>243</v>
      </c>
    </row>
    <row r="122" spans="1:15">
      <c r="A122" s="138" t="s">
        <v>3123</v>
      </c>
      <c r="B122" s="138" t="s">
        <v>3124</v>
      </c>
      <c r="C122" s="138"/>
      <c r="D122" s="138" t="s">
        <v>243</v>
      </c>
      <c r="E122" s="133"/>
      <c r="F122" s="133"/>
      <c r="G122" s="133"/>
      <c r="H122" s="133">
        <f t="shared" si="3"/>
        <v>2</v>
      </c>
      <c r="I122" s="256"/>
      <c r="J122" s="259" t="s">
        <v>3117</v>
      </c>
      <c r="K122" s="88" t="str">
        <f t="shared" si="4"/>
        <v>JE</v>
      </c>
      <c r="L122" s="166" t="str">
        <f t="shared" si="5"/>
        <v>JERSEY</v>
      </c>
      <c r="M122" s="133"/>
      <c r="N122" s="133"/>
      <c r="O122" s="133" t="s">
        <v>243</v>
      </c>
    </row>
    <row r="123" spans="1:15">
      <c r="A123" s="138" t="s">
        <v>3125</v>
      </c>
      <c r="B123" s="138" t="s">
        <v>3126</v>
      </c>
      <c r="C123" s="138"/>
      <c r="D123" s="138" t="s">
        <v>243</v>
      </c>
      <c r="E123" s="133"/>
      <c r="F123" s="133"/>
      <c r="G123" s="133"/>
      <c r="H123" s="133">
        <f t="shared" si="3"/>
        <v>2</v>
      </c>
      <c r="I123" s="256"/>
      <c r="J123" s="259" t="s">
        <v>3119</v>
      </c>
      <c r="K123" s="88" t="str">
        <f t="shared" si="4"/>
        <v>JO</v>
      </c>
      <c r="L123" s="166" t="str">
        <f t="shared" si="5"/>
        <v>JORDAN</v>
      </c>
      <c r="M123" s="133"/>
      <c r="N123" s="133"/>
      <c r="O123" s="133" t="s">
        <v>243</v>
      </c>
    </row>
    <row r="124" spans="1:15">
      <c r="A124" s="138" t="s">
        <v>3127</v>
      </c>
      <c r="B124" s="138" t="s">
        <v>3128</v>
      </c>
      <c r="C124" s="138"/>
      <c r="D124" s="138" t="s">
        <v>243</v>
      </c>
      <c r="E124" s="133"/>
      <c r="F124" s="133"/>
      <c r="G124" s="133"/>
      <c r="H124" s="133">
        <f t="shared" si="3"/>
        <v>2</v>
      </c>
      <c r="I124" s="256"/>
      <c r="J124" s="259" t="s">
        <v>3121</v>
      </c>
      <c r="K124" s="88" t="str">
        <f t="shared" si="4"/>
        <v>KZ</v>
      </c>
      <c r="L124" s="166" t="str">
        <f t="shared" si="5"/>
        <v>KAZAKHSTAN</v>
      </c>
      <c r="M124" s="133"/>
      <c r="N124" s="133"/>
      <c r="O124" s="133" t="s">
        <v>243</v>
      </c>
    </row>
    <row r="125" spans="1:15">
      <c r="A125" s="138" t="s">
        <v>3129</v>
      </c>
      <c r="B125" s="138" t="s">
        <v>3130</v>
      </c>
      <c r="C125" s="138"/>
      <c r="D125" s="138" t="s">
        <v>243</v>
      </c>
      <c r="E125" s="133"/>
      <c r="F125" s="133"/>
      <c r="G125" s="133"/>
      <c r="H125" s="133">
        <f t="shared" si="3"/>
        <v>2</v>
      </c>
      <c r="I125" s="256"/>
      <c r="J125" s="259" t="s">
        <v>3123</v>
      </c>
      <c r="K125" s="88" t="str">
        <f t="shared" si="4"/>
        <v>KE</v>
      </c>
      <c r="L125" s="166" t="str">
        <f t="shared" si="5"/>
        <v>KENYA</v>
      </c>
      <c r="M125" s="133"/>
      <c r="N125" s="133"/>
      <c r="O125" s="133" t="s">
        <v>243</v>
      </c>
    </row>
    <row r="126" spans="1:15">
      <c r="A126" s="138" t="s">
        <v>3131</v>
      </c>
      <c r="B126" s="138" t="s">
        <v>3132</v>
      </c>
      <c r="C126" s="138"/>
      <c r="D126" s="138" t="s">
        <v>243</v>
      </c>
      <c r="E126" s="133"/>
      <c r="F126" s="133"/>
      <c r="G126" s="133"/>
      <c r="H126" s="133">
        <f t="shared" si="3"/>
        <v>2</v>
      </c>
      <c r="I126" s="256"/>
      <c r="J126" s="259" t="s">
        <v>3125</v>
      </c>
      <c r="K126" s="88" t="str">
        <f t="shared" si="4"/>
        <v>KI</v>
      </c>
      <c r="L126" s="166" t="str">
        <f t="shared" si="5"/>
        <v>KIRIBATI</v>
      </c>
      <c r="M126" s="133"/>
      <c r="N126" s="133"/>
      <c r="O126" s="133" t="s">
        <v>243</v>
      </c>
    </row>
    <row r="127" spans="1:15">
      <c r="A127" s="138" t="s">
        <v>3133</v>
      </c>
      <c r="B127" s="138" t="s">
        <v>3134</v>
      </c>
      <c r="C127" s="138"/>
      <c r="D127" s="138" t="s">
        <v>243</v>
      </c>
      <c r="E127" s="133"/>
      <c r="F127" s="133"/>
      <c r="G127" s="133"/>
      <c r="H127" s="133">
        <f t="shared" si="3"/>
        <v>2</v>
      </c>
      <c r="I127" s="256"/>
      <c r="J127" s="259" t="s">
        <v>3127</v>
      </c>
      <c r="K127" s="88" t="str">
        <f t="shared" si="4"/>
        <v>KP</v>
      </c>
      <c r="L127" s="166" t="str">
        <f t="shared" si="5"/>
        <v>KOREA, DEMOCRATIC PEOPLE'S REPUBLIC OF</v>
      </c>
      <c r="M127" s="133"/>
      <c r="N127" s="133"/>
      <c r="O127" s="133" t="s">
        <v>243</v>
      </c>
    </row>
    <row r="128" spans="1:15">
      <c r="A128" s="138" t="s">
        <v>3135</v>
      </c>
      <c r="B128" s="138" t="s">
        <v>322</v>
      </c>
      <c r="C128" s="138"/>
      <c r="D128" s="138" t="s">
        <v>243</v>
      </c>
      <c r="E128" s="133"/>
      <c r="F128" s="133"/>
      <c r="G128" s="133"/>
      <c r="H128" s="133">
        <f t="shared" si="3"/>
        <v>2</v>
      </c>
      <c r="I128" s="256"/>
      <c r="J128" s="259" t="s">
        <v>3129</v>
      </c>
      <c r="K128" s="88" t="str">
        <f t="shared" si="4"/>
        <v>KR</v>
      </c>
      <c r="L128" s="166" t="str">
        <f t="shared" si="5"/>
        <v>KOREA, REPUBLIC OF</v>
      </c>
      <c r="M128" s="133"/>
      <c r="N128" s="133"/>
      <c r="O128" s="133" t="s">
        <v>243</v>
      </c>
    </row>
    <row r="129" spans="1:15">
      <c r="A129" s="138" t="s">
        <v>3136</v>
      </c>
      <c r="B129" s="138" t="s">
        <v>3137</v>
      </c>
      <c r="C129" s="138"/>
      <c r="D129" s="138" t="s">
        <v>243</v>
      </c>
      <c r="E129" s="133"/>
      <c r="F129" s="133"/>
      <c r="G129" s="133"/>
      <c r="H129" s="133">
        <f t="shared" si="3"/>
        <v>2</v>
      </c>
      <c r="I129" s="256"/>
      <c r="J129" s="259" t="s">
        <v>3131</v>
      </c>
      <c r="K129" s="88" t="str">
        <f t="shared" si="4"/>
        <v>KW</v>
      </c>
      <c r="L129" s="166" t="str">
        <f t="shared" si="5"/>
        <v>KUWAIT</v>
      </c>
      <c r="M129" s="133"/>
      <c r="N129" s="133"/>
      <c r="O129" s="133" t="s">
        <v>243</v>
      </c>
    </row>
    <row r="130" spans="1:15">
      <c r="A130" s="138" t="s">
        <v>3138</v>
      </c>
      <c r="B130" s="138" t="s">
        <v>24</v>
      </c>
      <c r="C130" s="138"/>
      <c r="D130" s="138" t="s">
        <v>243</v>
      </c>
      <c r="E130" s="133"/>
      <c r="F130" s="133"/>
      <c r="G130" s="133"/>
      <c r="H130" s="133">
        <f t="shared" si="3"/>
        <v>2</v>
      </c>
      <c r="I130" s="256"/>
      <c r="J130" s="259" t="s">
        <v>3133</v>
      </c>
      <c r="K130" s="88" t="str">
        <f t="shared" si="4"/>
        <v>KG</v>
      </c>
      <c r="L130" s="166" t="str">
        <f t="shared" si="5"/>
        <v>KYRGYZSTAN</v>
      </c>
      <c r="M130" s="133"/>
      <c r="N130" s="133"/>
      <c r="O130" s="133" t="s">
        <v>243</v>
      </c>
    </row>
    <row r="131" spans="1:15">
      <c r="A131" s="138" t="s">
        <v>3139</v>
      </c>
      <c r="B131" s="138" t="s">
        <v>3140</v>
      </c>
      <c r="C131" s="138"/>
      <c r="D131" s="138" t="s">
        <v>243</v>
      </c>
      <c r="E131" s="133"/>
      <c r="F131" s="133"/>
      <c r="G131" s="133"/>
      <c r="H131" s="133">
        <f t="shared" si="3"/>
        <v>2</v>
      </c>
      <c r="I131" s="256"/>
      <c r="J131" s="259" t="s">
        <v>3135</v>
      </c>
      <c r="K131" s="88" t="str">
        <f t="shared" si="4"/>
        <v>LA</v>
      </c>
      <c r="L131" s="166" t="str">
        <f t="shared" si="5"/>
        <v>LAO PEOPLE'S DEMOCRATIC REPUBLIC</v>
      </c>
      <c r="M131" s="133"/>
      <c r="N131" s="133"/>
      <c r="O131" s="133" t="s">
        <v>243</v>
      </c>
    </row>
    <row r="132" spans="1:15">
      <c r="A132" s="138" t="s">
        <v>3141</v>
      </c>
      <c r="B132" s="138" t="s">
        <v>3142</v>
      </c>
      <c r="C132" s="138"/>
      <c r="D132" s="138" t="s">
        <v>243</v>
      </c>
      <c r="E132" s="133"/>
      <c r="F132" s="133"/>
      <c r="G132" s="133"/>
      <c r="H132" s="133">
        <f t="shared" si="3"/>
        <v>2</v>
      </c>
      <c r="I132" s="256"/>
      <c r="J132" s="259" t="s">
        <v>3136</v>
      </c>
      <c r="K132" s="88" t="str">
        <f t="shared" si="4"/>
        <v>LV</v>
      </c>
      <c r="L132" s="166" t="str">
        <f t="shared" si="5"/>
        <v>LATVIA</v>
      </c>
      <c r="M132" s="133"/>
      <c r="N132" s="133"/>
      <c r="O132" s="133" t="s">
        <v>243</v>
      </c>
    </row>
    <row r="133" spans="1:15">
      <c r="A133" s="138" t="s">
        <v>3143</v>
      </c>
      <c r="B133" s="138" t="s">
        <v>3144</v>
      </c>
      <c r="C133" s="138"/>
      <c r="D133" s="138" t="s">
        <v>243</v>
      </c>
      <c r="E133" s="133"/>
      <c r="F133" s="133"/>
      <c r="G133" s="133"/>
      <c r="H133" s="133">
        <f t="shared" si="3"/>
        <v>2</v>
      </c>
      <c r="I133" s="256"/>
      <c r="J133" s="259" t="s">
        <v>3138</v>
      </c>
      <c r="K133" s="88" t="str">
        <f t="shared" si="4"/>
        <v>LB</v>
      </c>
      <c r="L133" s="166" t="str">
        <f t="shared" si="5"/>
        <v>LEBANON</v>
      </c>
      <c r="M133" s="133"/>
      <c r="N133" s="133"/>
      <c r="O133" s="133" t="s">
        <v>243</v>
      </c>
    </row>
    <row r="134" spans="1:15">
      <c r="A134" s="138" t="s">
        <v>3145</v>
      </c>
      <c r="B134" s="138" t="s">
        <v>3146</v>
      </c>
      <c r="C134" s="138"/>
      <c r="D134" s="138" t="s">
        <v>243</v>
      </c>
      <c r="E134" s="133"/>
      <c r="F134" s="133"/>
      <c r="G134" s="133"/>
      <c r="H134" s="133">
        <f t="shared" si="3"/>
        <v>2</v>
      </c>
      <c r="I134" s="256"/>
      <c r="J134" s="259" t="s">
        <v>3139</v>
      </c>
      <c r="K134" s="88" t="str">
        <f t="shared" si="4"/>
        <v>LS</v>
      </c>
      <c r="L134" s="166" t="str">
        <f t="shared" si="5"/>
        <v>LESOTHO</v>
      </c>
      <c r="M134" s="133"/>
      <c r="N134" s="133"/>
      <c r="O134" s="133" t="s">
        <v>243</v>
      </c>
    </row>
    <row r="135" spans="1:15">
      <c r="A135" s="138" t="s">
        <v>3147</v>
      </c>
      <c r="B135" s="138" t="s">
        <v>3148</v>
      </c>
      <c r="C135" s="138"/>
      <c r="D135" s="138" t="s">
        <v>243</v>
      </c>
      <c r="E135" s="133"/>
      <c r="F135" s="133"/>
      <c r="G135" s="133"/>
      <c r="H135" s="133">
        <f t="shared" ref="H135:H198" si="6">COUNTIF($J$2:$J$415,A135)</f>
        <v>2</v>
      </c>
      <c r="I135" s="256"/>
      <c r="J135" s="259" t="s">
        <v>3141</v>
      </c>
      <c r="K135" s="88" t="str">
        <f t="shared" si="4"/>
        <v>LR</v>
      </c>
      <c r="L135" s="166" t="str">
        <f t="shared" si="5"/>
        <v>LIBERIA</v>
      </c>
      <c r="M135" s="133"/>
      <c r="N135" s="133"/>
      <c r="O135" s="133" t="s">
        <v>243</v>
      </c>
    </row>
    <row r="136" spans="1:15">
      <c r="A136" s="138" t="s">
        <v>3149</v>
      </c>
      <c r="B136" s="138" t="s">
        <v>3150</v>
      </c>
      <c r="C136" s="138"/>
      <c r="D136" s="138" t="s">
        <v>243</v>
      </c>
      <c r="E136" s="133"/>
      <c r="F136" s="133"/>
      <c r="G136" s="133"/>
      <c r="H136" s="133">
        <f t="shared" si="6"/>
        <v>2</v>
      </c>
      <c r="I136" s="256"/>
      <c r="J136" s="259" t="s">
        <v>3143</v>
      </c>
      <c r="K136" s="88" t="str">
        <f t="shared" si="4"/>
        <v>LY</v>
      </c>
      <c r="L136" s="166" t="str">
        <f t="shared" si="5"/>
        <v>LIBYA</v>
      </c>
      <c r="M136" s="133"/>
      <c r="N136" s="133"/>
      <c r="O136" s="133" t="s">
        <v>243</v>
      </c>
    </row>
    <row r="137" spans="1:15">
      <c r="A137" s="138" t="s">
        <v>3151</v>
      </c>
      <c r="B137" s="138" t="s">
        <v>1104</v>
      </c>
      <c r="C137" s="138"/>
      <c r="D137" s="138" t="s">
        <v>243</v>
      </c>
      <c r="E137" s="133"/>
      <c r="F137" s="133"/>
      <c r="G137" s="133"/>
      <c r="H137" s="133">
        <f t="shared" si="6"/>
        <v>2</v>
      </c>
      <c r="I137" s="256"/>
      <c r="J137" s="259" t="s">
        <v>3145</v>
      </c>
      <c r="K137" s="88" t="str">
        <f t="shared" si="4"/>
        <v>LI</v>
      </c>
      <c r="L137" s="166" t="str">
        <f t="shared" si="5"/>
        <v>LIECHTENSTEIN</v>
      </c>
      <c r="M137" s="133"/>
      <c r="N137" s="133"/>
      <c r="O137" s="133" t="s">
        <v>243</v>
      </c>
    </row>
    <row r="138" spans="1:15">
      <c r="A138" s="138" t="s">
        <v>3152</v>
      </c>
      <c r="B138" s="138" t="s">
        <v>3153</v>
      </c>
      <c r="C138" s="138"/>
      <c r="D138" s="138" t="s">
        <v>243</v>
      </c>
      <c r="E138" s="133"/>
      <c r="F138" s="133"/>
      <c r="G138" s="133"/>
      <c r="H138" s="133">
        <f t="shared" si="6"/>
        <v>2</v>
      </c>
      <c r="I138" s="256"/>
      <c r="J138" s="259" t="s">
        <v>3147</v>
      </c>
      <c r="K138" s="88" t="str">
        <f t="shared" ref="K138:K201" si="7">VLOOKUP(J138,$A$1:$I$305,2,FALSE)</f>
        <v>LT</v>
      </c>
      <c r="L138" s="166" t="str">
        <f t="shared" ref="L138:L201" si="8">J138</f>
        <v>LITHUANIA</v>
      </c>
      <c r="M138" s="133"/>
      <c r="N138" s="133"/>
      <c r="O138" s="133" t="s">
        <v>243</v>
      </c>
    </row>
    <row r="139" spans="1:15">
      <c r="A139" s="138" t="s">
        <v>3154</v>
      </c>
      <c r="B139" s="138" t="s">
        <v>3155</v>
      </c>
      <c r="C139" s="138"/>
      <c r="D139" s="138" t="s">
        <v>243</v>
      </c>
      <c r="E139" s="133"/>
      <c r="F139" s="133"/>
      <c r="G139" s="133"/>
      <c r="H139" s="133">
        <f t="shared" si="6"/>
        <v>2</v>
      </c>
      <c r="I139" s="256"/>
      <c r="J139" s="259" t="s">
        <v>3149</v>
      </c>
      <c r="K139" s="88" t="str">
        <f t="shared" si="7"/>
        <v>LU</v>
      </c>
      <c r="L139" s="166" t="str">
        <f t="shared" si="8"/>
        <v>LUXEMBOURG</v>
      </c>
      <c r="M139" s="133"/>
      <c r="N139" s="133"/>
      <c r="O139" s="133" t="s">
        <v>243</v>
      </c>
    </row>
    <row r="140" spans="1:15">
      <c r="A140" s="138" t="s">
        <v>3156</v>
      </c>
      <c r="B140" s="138" t="s">
        <v>3157</v>
      </c>
      <c r="C140" s="138"/>
      <c r="D140" s="138" t="s">
        <v>243</v>
      </c>
      <c r="E140" s="133"/>
      <c r="F140" s="133"/>
      <c r="G140" s="133"/>
      <c r="H140" s="133">
        <f t="shared" si="6"/>
        <v>2</v>
      </c>
      <c r="I140" s="256"/>
      <c r="J140" s="259" t="s">
        <v>3151</v>
      </c>
      <c r="K140" s="88" t="str">
        <f t="shared" si="7"/>
        <v>MO</v>
      </c>
      <c r="L140" s="166" t="str">
        <f t="shared" si="8"/>
        <v>MACAO</v>
      </c>
      <c r="M140" s="133"/>
      <c r="N140" s="133"/>
      <c r="O140" s="133" t="s">
        <v>243</v>
      </c>
    </row>
    <row r="141" spans="1:15">
      <c r="A141" s="138" t="s">
        <v>3158</v>
      </c>
      <c r="B141" s="138" t="s">
        <v>3159</v>
      </c>
      <c r="C141" s="138"/>
      <c r="D141" s="138" t="s">
        <v>243</v>
      </c>
      <c r="E141" s="133"/>
      <c r="F141" s="133"/>
      <c r="G141" s="133"/>
      <c r="H141" s="133">
        <f t="shared" si="6"/>
        <v>2</v>
      </c>
      <c r="I141" s="256"/>
      <c r="J141" s="259" t="s">
        <v>3152</v>
      </c>
      <c r="K141" s="88" t="str">
        <f t="shared" si="7"/>
        <v>MK</v>
      </c>
      <c r="L141" s="166" t="str">
        <f t="shared" si="8"/>
        <v>NORTH MACEDONIA</v>
      </c>
      <c r="M141" s="133"/>
      <c r="N141" s="133"/>
      <c r="O141" s="133" t="s">
        <v>243</v>
      </c>
    </row>
    <row r="142" spans="1:15">
      <c r="A142" s="138" t="s">
        <v>3160</v>
      </c>
      <c r="B142" s="138" t="s">
        <v>3161</v>
      </c>
      <c r="C142" s="138"/>
      <c r="D142" s="138" t="s">
        <v>243</v>
      </c>
      <c r="E142" s="133"/>
      <c r="F142" s="133"/>
      <c r="G142" s="133"/>
      <c r="H142" s="133">
        <f t="shared" si="6"/>
        <v>2</v>
      </c>
      <c r="I142" s="256"/>
      <c r="J142" s="259" t="s">
        <v>3154</v>
      </c>
      <c r="K142" s="88" t="str">
        <f t="shared" si="7"/>
        <v>MG</v>
      </c>
      <c r="L142" s="166" t="str">
        <f t="shared" si="8"/>
        <v>MADAGASCAR</v>
      </c>
      <c r="M142" s="133"/>
      <c r="N142" s="133"/>
      <c r="O142" s="133" t="s">
        <v>243</v>
      </c>
    </row>
    <row r="143" spans="1:15">
      <c r="A143" s="138" t="s">
        <v>3162</v>
      </c>
      <c r="B143" s="138" t="s">
        <v>3163</v>
      </c>
      <c r="C143" s="138"/>
      <c r="D143" s="138" t="s">
        <v>243</v>
      </c>
      <c r="E143" s="133"/>
      <c r="F143" s="133"/>
      <c r="G143" s="133"/>
      <c r="H143" s="133">
        <f t="shared" si="6"/>
        <v>2</v>
      </c>
      <c r="I143" s="256"/>
      <c r="J143" s="259" t="s">
        <v>3156</v>
      </c>
      <c r="K143" s="88" t="str">
        <f t="shared" si="7"/>
        <v>MW</v>
      </c>
      <c r="L143" s="166" t="str">
        <f t="shared" si="8"/>
        <v>MALAWI</v>
      </c>
      <c r="M143" s="133"/>
      <c r="N143" s="133"/>
      <c r="O143" s="133" t="s">
        <v>243</v>
      </c>
    </row>
    <row r="144" spans="1:15">
      <c r="A144" s="138" t="s">
        <v>3164</v>
      </c>
      <c r="B144" s="138" t="s">
        <v>3165</v>
      </c>
      <c r="C144" s="138"/>
      <c r="D144" s="138" t="s">
        <v>243</v>
      </c>
      <c r="E144" s="133"/>
      <c r="F144" s="133"/>
      <c r="G144" s="133"/>
      <c r="H144" s="133">
        <f t="shared" si="6"/>
        <v>2</v>
      </c>
      <c r="I144" s="256"/>
      <c r="J144" s="259" t="s">
        <v>3158</v>
      </c>
      <c r="K144" s="88" t="str">
        <f t="shared" si="7"/>
        <v>MY</v>
      </c>
      <c r="L144" s="166" t="str">
        <f t="shared" si="8"/>
        <v>MALAYSIA</v>
      </c>
      <c r="M144" s="133"/>
      <c r="N144" s="133"/>
      <c r="O144" s="133" t="s">
        <v>243</v>
      </c>
    </row>
    <row r="145" spans="1:15">
      <c r="A145" s="138" t="s">
        <v>3166</v>
      </c>
      <c r="B145" s="138" t="s">
        <v>3167</v>
      </c>
      <c r="C145" s="138"/>
      <c r="D145" s="138" t="s">
        <v>243</v>
      </c>
      <c r="E145" s="133"/>
      <c r="F145" s="133"/>
      <c r="G145" s="133"/>
      <c r="H145" s="133">
        <f t="shared" si="6"/>
        <v>2</v>
      </c>
      <c r="I145" s="256"/>
      <c r="J145" s="259" t="s">
        <v>3160</v>
      </c>
      <c r="K145" s="88" t="str">
        <f t="shared" si="7"/>
        <v>MV</v>
      </c>
      <c r="L145" s="166" t="str">
        <f t="shared" si="8"/>
        <v>MALDIVES</v>
      </c>
      <c r="M145" s="133"/>
      <c r="N145" s="133"/>
      <c r="O145" s="133" t="s">
        <v>243</v>
      </c>
    </row>
    <row r="146" spans="1:15">
      <c r="A146" s="138" t="s">
        <v>3168</v>
      </c>
      <c r="B146" s="138" t="s">
        <v>3169</v>
      </c>
      <c r="C146" s="138"/>
      <c r="D146" s="138" t="s">
        <v>243</v>
      </c>
      <c r="E146" s="133"/>
      <c r="F146" s="133"/>
      <c r="G146" s="133"/>
      <c r="H146" s="133">
        <f t="shared" si="6"/>
        <v>2</v>
      </c>
      <c r="I146" s="256"/>
      <c r="J146" s="259" t="s">
        <v>3162</v>
      </c>
      <c r="K146" s="88" t="str">
        <f t="shared" si="7"/>
        <v>ML</v>
      </c>
      <c r="L146" s="166" t="str">
        <f t="shared" si="8"/>
        <v>MALI</v>
      </c>
      <c r="M146" s="133"/>
      <c r="N146" s="133"/>
      <c r="O146" s="133" t="s">
        <v>243</v>
      </c>
    </row>
    <row r="147" spans="1:15">
      <c r="A147" s="138" t="s">
        <v>3170</v>
      </c>
      <c r="B147" s="138" t="s">
        <v>3171</v>
      </c>
      <c r="C147" s="138"/>
      <c r="D147" s="138" t="s">
        <v>243</v>
      </c>
      <c r="E147" s="133"/>
      <c r="F147" s="133"/>
      <c r="G147" s="133"/>
      <c r="H147" s="133">
        <f t="shared" si="6"/>
        <v>2</v>
      </c>
      <c r="I147" s="256"/>
      <c r="J147" s="259" t="s">
        <v>3164</v>
      </c>
      <c r="K147" s="88" t="str">
        <f t="shared" si="7"/>
        <v>MT</v>
      </c>
      <c r="L147" s="166" t="str">
        <f t="shared" si="8"/>
        <v>MALTA</v>
      </c>
      <c r="M147" s="133"/>
      <c r="N147" s="133"/>
      <c r="O147" s="133" t="s">
        <v>243</v>
      </c>
    </row>
    <row r="148" spans="1:15">
      <c r="A148" s="138" t="s">
        <v>3172</v>
      </c>
      <c r="B148" s="138" t="s">
        <v>3173</v>
      </c>
      <c r="C148" s="138"/>
      <c r="D148" s="138" t="s">
        <v>243</v>
      </c>
      <c r="E148" s="133"/>
      <c r="F148" s="133"/>
      <c r="G148" s="133"/>
      <c r="H148" s="133">
        <f t="shared" si="6"/>
        <v>2</v>
      </c>
      <c r="I148" s="256"/>
      <c r="J148" s="259" t="s">
        <v>3166</v>
      </c>
      <c r="K148" s="88" t="str">
        <f t="shared" si="7"/>
        <v>MH</v>
      </c>
      <c r="L148" s="166" t="str">
        <f t="shared" si="8"/>
        <v>MARSHALL ISLANDS</v>
      </c>
      <c r="M148" s="133"/>
      <c r="N148" s="133"/>
      <c r="O148" s="133" t="s">
        <v>243</v>
      </c>
    </row>
    <row r="149" spans="1:15">
      <c r="A149" s="138" t="s">
        <v>3174</v>
      </c>
      <c r="B149" s="138" t="s">
        <v>3175</v>
      </c>
      <c r="C149" s="138"/>
      <c r="D149" s="138" t="s">
        <v>243</v>
      </c>
      <c r="E149" s="133"/>
      <c r="F149" s="133"/>
      <c r="G149" s="133"/>
      <c r="H149" s="133">
        <f t="shared" si="6"/>
        <v>2</v>
      </c>
      <c r="I149" s="256"/>
      <c r="J149" s="259" t="s">
        <v>3168</v>
      </c>
      <c r="K149" s="88" t="str">
        <f t="shared" si="7"/>
        <v>MQ</v>
      </c>
      <c r="L149" s="166" t="str">
        <f t="shared" si="8"/>
        <v>MARTINIQUE</v>
      </c>
      <c r="M149" s="133"/>
      <c r="N149" s="133"/>
      <c r="O149" s="133" t="s">
        <v>243</v>
      </c>
    </row>
    <row r="150" spans="1:15">
      <c r="A150" s="138" t="s">
        <v>3176</v>
      </c>
      <c r="B150" s="138" t="s">
        <v>3177</v>
      </c>
      <c r="C150" s="138"/>
      <c r="D150" s="138" t="s">
        <v>243</v>
      </c>
      <c r="E150" s="133"/>
      <c r="F150" s="133"/>
      <c r="G150" s="133"/>
      <c r="H150" s="133">
        <f t="shared" si="6"/>
        <v>2</v>
      </c>
      <c r="I150" s="256"/>
      <c r="J150" s="259" t="s">
        <v>3170</v>
      </c>
      <c r="K150" s="88" t="str">
        <f t="shared" si="7"/>
        <v>MR</v>
      </c>
      <c r="L150" s="166" t="str">
        <f t="shared" si="8"/>
        <v>MAURITANIA</v>
      </c>
      <c r="M150" s="133"/>
      <c r="N150" s="133"/>
      <c r="O150" s="133" t="s">
        <v>243</v>
      </c>
    </row>
    <row r="151" spans="1:15">
      <c r="A151" s="138" t="s">
        <v>3178</v>
      </c>
      <c r="B151" s="138" t="s">
        <v>3179</v>
      </c>
      <c r="C151" s="138"/>
      <c r="D151" s="138" t="s">
        <v>243</v>
      </c>
      <c r="E151" s="133"/>
      <c r="F151" s="133"/>
      <c r="G151" s="133"/>
      <c r="H151" s="133">
        <f t="shared" si="6"/>
        <v>2</v>
      </c>
      <c r="I151" s="256"/>
      <c r="J151" s="259" t="s">
        <v>3172</v>
      </c>
      <c r="K151" s="88" t="str">
        <f t="shared" si="7"/>
        <v>MU</v>
      </c>
      <c r="L151" s="166" t="str">
        <f t="shared" si="8"/>
        <v>MAURITIUS</v>
      </c>
      <c r="M151" s="133"/>
      <c r="N151" s="133"/>
      <c r="O151" s="133" t="s">
        <v>243</v>
      </c>
    </row>
    <row r="152" spans="1:15">
      <c r="A152" s="138" t="s">
        <v>3180</v>
      </c>
      <c r="B152" s="138" t="s">
        <v>3181</v>
      </c>
      <c r="C152" s="138"/>
      <c r="D152" s="138" t="s">
        <v>243</v>
      </c>
      <c r="E152" s="133"/>
      <c r="F152" s="133"/>
      <c r="G152" s="133"/>
      <c r="H152" s="133">
        <f t="shared" si="6"/>
        <v>2</v>
      </c>
      <c r="I152" s="256"/>
      <c r="J152" s="259" t="s">
        <v>3174</v>
      </c>
      <c r="K152" s="88" t="str">
        <f t="shared" si="7"/>
        <v>YT</v>
      </c>
      <c r="L152" s="166" t="str">
        <f t="shared" si="8"/>
        <v>MAYOTTE</v>
      </c>
      <c r="M152" s="133"/>
      <c r="N152" s="133"/>
      <c r="O152" s="133" t="s">
        <v>243</v>
      </c>
    </row>
    <row r="153" spans="1:15">
      <c r="A153" s="138" t="s">
        <v>3182</v>
      </c>
      <c r="B153" s="138" t="s">
        <v>5</v>
      </c>
      <c r="C153" s="138"/>
      <c r="D153" s="138" t="s">
        <v>243</v>
      </c>
      <c r="E153" s="133"/>
      <c r="F153" s="133"/>
      <c r="G153" s="133"/>
      <c r="H153" s="133">
        <f t="shared" si="6"/>
        <v>2</v>
      </c>
      <c r="I153" s="256"/>
      <c r="J153" s="259" t="s">
        <v>3176</v>
      </c>
      <c r="K153" s="88" t="str">
        <f t="shared" si="7"/>
        <v>MX</v>
      </c>
      <c r="L153" s="166" t="str">
        <f t="shared" si="8"/>
        <v>MEXICO</v>
      </c>
      <c r="M153" s="133"/>
      <c r="N153" s="133"/>
      <c r="O153" s="133" t="s">
        <v>243</v>
      </c>
    </row>
    <row r="154" spans="1:15">
      <c r="A154" s="138" t="s">
        <v>3183</v>
      </c>
      <c r="B154" s="138" t="s">
        <v>3184</v>
      </c>
      <c r="C154" s="138"/>
      <c r="D154" s="138" t="s">
        <v>243</v>
      </c>
      <c r="E154" s="133"/>
      <c r="F154" s="133"/>
      <c r="G154" s="133"/>
      <c r="H154" s="133">
        <f t="shared" si="6"/>
        <v>2</v>
      </c>
      <c r="I154" s="256"/>
      <c r="J154" s="259" t="s">
        <v>3178</v>
      </c>
      <c r="K154" s="88" t="str">
        <f t="shared" si="7"/>
        <v>FM</v>
      </c>
      <c r="L154" s="166" t="str">
        <f t="shared" si="8"/>
        <v>MICRONESIA, FEDERATED STATES OF</v>
      </c>
      <c r="M154" s="133"/>
      <c r="N154" s="133"/>
      <c r="O154" s="133" t="s">
        <v>243</v>
      </c>
    </row>
    <row r="155" spans="1:15">
      <c r="A155" s="138" t="s">
        <v>3185</v>
      </c>
      <c r="B155" s="138" t="s">
        <v>3186</v>
      </c>
      <c r="C155" s="138"/>
      <c r="D155" s="138" t="s">
        <v>243</v>
      </c>
      <c r="E155" s="133"/>
      <c r="F155" s="133"/>
      <c r="G155" s="133"/>
      <c r="H155" s="133">
        <f t="shared" si="6"/>
        <v>2</v>
      </c>
      <c r="I155" s="256"/>
      <c r="J155" s="259" t="s">
        <v>3180</v>
      </c>
      <c r="K155" s="88" t="str">
        <f t="shared" si="7"/>
        <v>MD</v>
      </c>
      <c r="L155" s="166" t="str">
        <f t="shared" si="8"/>
        <v>MOLDOVA, REPUBLIC OF</v>
      </c>
      <c r="M155" s="133"/>
      <c r="N155" s="133"/>
      <c r="O155" s="133" t="s">
        <v>243</v>
      </c>
    </row>
    <row r="156" spans="1:15">
      <c r="A156" s="138" t="s">
        <v>3187</v>
      </c>
      <c r="B156" s="138" t="s">
        <v>3188</v>
      </c>
      <c r="C156" s="138"/>
      <c r="D156" s="138" t="s">
        <v>243</v>
      </c>
      <c r="E156" s="133"/>
      <c r="F156" s="133"/>
      <c r="G156" s="133"/>
      <c r="H156" s="133">
        <f t="shared" si="6"/>
        <v>2</v>
      </c>
      <c r="I156" s="256"/>
      <c r="J156" s="259" t="s">
        <v>3182</v>
      </c>
      <c r="K156" s="88" t="str">
        <f t="shared" si="7"/>
        <v>MC</v>
      </c>
      <c r="L156" s="166" t="str">
        <f t="shared" si="8"/>
        <v>MONACO</v>
      </c>
      <c r="M156" s="133"/>
      <c r="N156" s="133"/>
      <c r="O156" s="133" t="s">
        <v>243</v>
      </c>
    </row>
    <row r="157" spans="1:15">
      <c r="A157" s="138" t="s">
        <v>3189</v>
      </c>
      <c r="B157" s="138" t="s">
        <v>1106</v>
      </c>
      <c r="C157" s="138"/>
      <c r="D157" s="138" t="s">
        <v>243</v>
      </c>
      <c r="E157" s="133"/>
      <c r="F157" s="133"/>
      <c r="G157" s="133"/>
      <c r="H157" s="133">
        <f t="shared" si="6"/>
        <v>2</v>
      </c>
      <c r="I157" s="256"/>
      <c r="J157" s="259" t="s">
        <v>3183</v>
      </c>
      <c r="K157" s="88" t="str">
        <f t="shared" si="7"/>
        <v>MN</v>
      </c>
      <c r="L157" s="166" t="str">
        <f t="shared" si="8"/>
        <v>MONGOLIA</v>
      </c>
      <c r="M157" s="133"/>
      <c r="N157" s="133"/>
      <c r="O157" s="133" t="s">
        <v>243</v>
      </c>
    </row>
    <row r="158" spans="1:15">
      <c r="A158" s="138" t="s">
        <v>3190</v>
      </c>
      <c r="B158" s="138" t="s">
        <v>3191</v>
      </c>
      <c r="C158" s="138"/>
      <c r="D158" s="138" t="s">
        <v>243</v>
      </c>
      <c r="E158" s="133"/>
      <c r="F158" s="133"/>
      <c r="G158" s="133"/>
      <c r="H158" s="133">
        <f t="shared" si="6"/>
        <v>2</v>
      </c>
      <c r="I158" s="256"/>
      <c r="J158" s="259" t="s">
        <v>3185</v>
      </c>
      <c r="K158" s="88" t="str">
        <f t="shared" si="7"/>
        <v>ME</v>
      </c>
      <c r="L158" s="166" t="str">
        <f t="shared" si="8"/>
        <v>MONTENEGRO</v>
      </c>
      <c r="M158" s="133"/>
      <c r="N158" s="133"/>
      <c r="O158" s="133" t="s">
        <v>243</v>
      </c>
    </row>
    <row r="159" spans="1:15">
      <c r="A159" s="138" t="s">
        <v>3192</v>
      </c>
      <c r="B159" s="138" t="s">
        <v>3193</v>
      </c>
      <c r="C159" s="138"/>
      <c r="D159" s="138" t="s">
        <v>243</v>
      </c>
      <c r="E159" s="133"/>
      <c r="F159" s="133"/>
      <c r="G159" s="133"/>
      <c r="H159" s="133">
        <f t="shared" si="6"/>
        <v>2</v>
      </c>
      <c r="I159" s="256"/>
      <c r="J159" s="259" t="s">
        <v>3187</v>
      </c>
      <c r="K159" s="88" t="str">
        <f t="shared" si="7"/>
        <v>MS</v>
      </c>
      <c r="L159" s="166" t="str">
        <f t="shared" si="8"/>
        <v>MONTSERRAT</v>
      </c>
      <c r="M159" s="133"/>
      <c r="N159" s="133"/>
      <c r="O159" s="133" t="s">
        <v>243</v>
      </c>
    </row>
    <row r="160" spans="1:15">
      <c r="A160" s="138" t="s">
        <v>3194</v>
      </c>
      <c r="B160" s="138" t="s">
        <v>608</v>
      </c>
      <c r="C160" s="138"/>
      <c r="D160" s="138" t="s">
        <v>243</v>
      </c>
      <c r="E160" s="133"/>
      <c r="F160" s="133"/>
      <c r="G160" s="133"/>
      <c r="H160" s="133">
        <f t="shared" si="6"/>
        <v>2</v>
      </c>
      <c r="I160" s="256"/>
      <c r="J160" s="259" t="s">
        <v>3189</v>
      </c>
      <c r="K160" s="88" t="str">
        <f t="shared" si="7"/>
        <v>MA</v>
      </c>
      <c r="L160" s="166" t="str">
        <f t="shared" si="8"/>
        <v>MOROCCO</v>
      </c>
      <c r="M160" s="133"/>
      <c r="N160" s="133"/>
      <c r="O160" s="133" t="s">
        <v>243</v>
      </c>
    </row>
    <row r="161" spans="1:15">
      <c r="A161" s="138" t="s">
        <v>3195</v>
      </c>
      <c r="B161" s="138" t="s">
        <v>3196</v>
      </c>
      <c r="C161" s="138"/>
      <c r="D161" s="138" t="s">
        <v>243</v>
      </c>
      <c r="E161" s="133"/>
      <c r="F161" s="133"/>
      <c r="G161" s="133"/>
      <c r="H161" s="133">
        <f t="shared" si="6"/>
        <v>2</v>
      </c>
      <c r="I161" s="256"/>
      <c r="J161" s="259" t="s">
        <v>3190</v>
      </c>
      <c r="K161" s="88" t="str">
        <f t="shared" si="7"/>
        <v>MZ</v>
      </c>
      <c r="L161" s="166" t="str">
        <f t="shared" si="8"/>
        <v>MOZAMBIQUE</v>
      </c>
      <c r="M161" s="133"/>
      <c r="N161" s="133"/>
      <c r="O161" s="133" t="s">
        <v>243</v>
      </c>
    </row>
    <row r="162" spans="1:15">
      <c r="A162" s="138" t="s">
        <v>3197</v>
      </c>
      <c r="B162" s="138" t="s">
        <v>3198</v>
      </c>
      <c r="C162" s="138"/>
      <c r="D162" s="138" t="s">
        <v>243</v>
      </c>
      <c r="E162" s="133"/>
      <c r="F162" s="133"/>
      <c r="G162" s="133"/>
      <c r="H162" s="133">
        <f t="shared" si="6"/>
        <v>1</v>
      </c>
      <c r="I162" s="256"/>
      <c r="J162" s="259" t="s">
        <v>3192</v>
      </c>
      <c r="K162" s="88" t="str">
        <f t="shared" si="7"/>
        <v>MM</v>
      </c>
      <c r="L162" s="166" t="str">
        <f t="shared" si="8"/>
        <v>MYANMAR</v>
      </c>
      <c r="M162" s="133"/>
      <c r="N162" s="133"/>
      <c r="O162" s="133" t="s">
        <v>243</v>
      </c>
    </row>
    <row r="163" spans="1:15">
      <c r="A163" s="138" t="s">
        <v>3199</v>
      </c>
      <c r="B163" s="138" t="s">
        <v>3200</v>
      </c>
      <c r="C163" s="138"/>
      <c r="D163" s="138" t="s">
        <v>243</v>
      </c>
      <c r="E163" s="133"/>
      <c r="F163" s="133"/>
      <c r="G163" s="133"/>
      <c r="H163" s="133">
        <f t="shared" si="6"/>
        <v>1</v>
      </c>
      <c r="I163" s="256"/>
      <c r="J163" s="259" t="s">
        <v>3194</v>
      </c>
      <c r="K163" s="88" t="str">
        <f t="shared" si="7"/>
        <v>NA</v>
      </c>
      <c r="L163" s="166" t="str">
        <f t="shared" si="8"/>
        <v>NAMIBIA</v>
      </c>
      <c r="M163" s="133"/>
      <c r="N163" s="133"/>
      <c r="O163" s="133" t="s">
        <v>243</v>
      </c>
    </row>
    <row r="164" spans="1:15">
      <c r="A164" s="138" t="s">
        <v>3201</v>
      </c>
      <c r="B164" s="138" t="s">
        <v>2508</v>
      </c>
      <c r="C164" s="138"/>
      <c r="D164" s="138" t="s">
        <v>243</v>
      </c>
      <c r="E164" s="133"/>
      <c r="F164" s="133"/>
      <c r="G164" s="133"/>
      <c r="H164" s="133">
        <f t="shared" si="6"/>
        <v>1</v>
      </c>
      <c r="I164" s="256"/>
      <c r="J164" s="259" t="s">
        <v>3195</v>
      </c>
      <c r="K164" s="88" t="str">
        <f t="shared" si="7"/>
        <v>NR</v>
      </c>
      <c r="L164" s="166" t="str">
        <f t="shared" si="8"/>
        <v>NAURU</v>
      </c>
      <c r="M164" s="133"/>
      <c r="N164" s="133"/>
      <c r="O164" s="133" t="s">
        <v>243</v>
      </c>
    </row>
    <row r="165" spans="1:15">
      <c r="A165" s="138" t="s">
        <v>3202</v>
      </c>
      <c r="B165" s="138" t="s">
        <v>3203</v>
      </c>
      <c r="C165" s="138"/>
      <c r="D165" s="138" t="s">
        <v>243</v>
      </c>
      <c r="E165" s="133"/>
      <c r="F165" s="133"/>
      <c r="G165" s="133"/>
      <c r="H165" s="133">
        <f t="shared" si="6"/>
        <v>1</v>
      </c>
      <c r="I165" s="256"/>
      <c r="J165" s="259" t="s">
        <v>3197</v>
      </c>
      <c r="K165" s="88" t="str">
        <f t="shared" si="7"/>
        <v>NP</v>
      </c>
      <c r="L165" s="166" t="str">
        <f t="shared" si="8"/>
        <v>NEPAL</v>
      </c>
      <c r="M165" s="133"/>
      <c r="N165" s="133"/>
      <c r="O165" s="133" t="s">
        <v>243</v>
      </c>
    </row>
    <row r="166" spans="1:15">
      <c r="A166" s="138" t="s">
        <v>3204</v>
      </c>
      <c r="B166" s="138" t="s">
        <v>2873</v>
      </c>
      <c r="C166" s="138"/>
      <c r="D166" s="138" t="s">
        <v>243</v>
      </c>
      <c r="E166" s="133"/>
      <c r="F166" s="133"/>
      <c r="G166" s="133"/>
      <c r="H166" s="133">
        <f t="shared" si="6"/>
        <v>1</v>
      </c>
      <c r="I166" s="256"/>
      <c r="J166" s="259" t="s">
        <v>3199</v>
      </c>
      <c r="K166" s="88" t="str">
        <f t="shared" si="7"/>
        <v>NL</v>
      </c>
      <c r="L166" s="166" t="str">
        <f t="shared" si="8"/>
        <v>NETHERLANDS</v>
      </c>
      <c r="M166" s="133"/>
      <c r="N166" s="133"/>
      <c r="O166" s="133" t="s">
        <v>243</v>
      </c>
    </row>
    <row r="167" spans="1:15">
      <c r="A167" s="138" t="s">
        <v>3205</v>
      </c>
      <c r="B167" s="138" t="s">
        <v>3206</v>
      </c>
      <c r="C167" s="138"/>
      <c r="D167" s="138" t="s">
        <v>243</v>
      </c>
      <c r="E167" s="133"/>
      <c r="F167" s="133"/>
      <c r="G167" s="133"/>
      <c r="H167" s="133">
        <f t="shared" si="6"/>
        <v>1</v>
      </c>
      <c r="I167" s="256"/>
      <c r="J167" s="259" t="s">
        <v>3201</v>
      </c>
      <c r="K167" s="88" t="str">
        <f t="shared" si="7"/>
        <v>NC</v>
      </c>
      <c r="L167" s="166" t="str">
        <f t="shared" si="8"/>
        <v>NEW CALEDONIA</v>
      </c>
      <c r="M167" s="133"/>
      <c r="N167" s="133"/>
      <c r="O167" s="133" t="s">
        <v>243</v>
      </c>
    </row>
    <row r="168" spans="1:15">
      <c r="A168" s="138" t="s">
        <v>3207</v>
      </c>
      <c r="B168" s="138" t="s">
        <v>2598</v>
      </c>
      <c r="C168" s="138"/>
      <c r="D168" s="138" t="s">
        <v>243</v>
      </c>
      <c r="E168" s="133"/>
      <c r="F168" s="133"/>
      <c r="G168" s="133"/>
      <c r="H168" s="133">
        <f t="shared" si="6"/>
        <v>1</v>
      </c>
      <c r="I168" s="256"/>
      <c r="J168" s="259" t="s">
        <v>3202</v>
      </c>
      <c r="K168" s="88" t="str">
        <f t="shared" si="7"/>
        <v>NZ</v>
      </c>
      <c r="L168" s="166" t="str">
        <f t="shared" si="8"/>
        <v>NEW ZEALAND</v>
      </c>
      <c r="M168" s="133"/>
      <c r="N168" s="133"/>
      <c r="O168" s="133" t="s">
        <v>243</v>
      </c>
    </row>
    <row r="169" spans="1:15">
      <c r="A169" s="138" t="s">
        <v>3208</v>
      </c>
      <c r="B169" s="138" t="s">
        <v>3209</v>
      </c>
      <c r="C169" s="138"/>
      <c r="D169" s="138" t="s">
        <v>243</v>
      </c>
      <c r="E169" s="133"/>
      <c r="F169" s="133"/>
      <c r="G169" s="133"/>
      <c r="H169" s="133">
        <f t="shared" si="6"/>
        <v>1</v>
      </c>
      <c r="I169" s="256"/>
      <c r="J169" s="259" t="s">
        <v>3204</v>
      </c>
      <c r="K169" s="88" t="str">
        <f t="shared" si="7"/>
        <v>NI</v>
      </c>
      <c r="L169" s="166" t="str">
        <f t="shared" si="8"/>
        <v>NICARAGUA</v>
      </c>
      <c r="M169" s="133"/>
      <c r="N169" s="133"/>
      <c r="O169" s="133" t="s">
        <v>243</v>
      </c>
    </row>
    <row r="170" spans="1:15">
      <c r="A170" s="138" t="s">
        <v>3210</v>
      </c>
      <c r="B170" s="138" t="s">
        <v>1940</v>
      </c>
      <c r="C170" s="138"/>
      <c r="D170" s="138" t="s">
        <v>243</v>
      </c>
      <c r="E170" s="133"/>
      <c r="F170" s="133"/>
      <c r="G170" s="133"/>
      <c r="H170" s="133">
        <f t="shared" si="6"/>
        <v>1</v>
      </c>
      <c r="I170" s="256"/>
      <c r="J170" s="259" t="s">
        <v>3205</v>
      </c>
      <c r="K170" s="88" t="str">
        <f t="shared" si="7"/>
        <v>NE</v>
      </c>
      <c r="L170" s="166" t="str">
        <f t="shared" si="8"/>
        <v>NIGER</v>
      </c>
      <c r="M170" s="133"/>
      <c r="N170" s="133"/>
      <c r="O170" s="133" t="s">
        <v>243</v>
      </c>
    </row>
    <row r="171" spans="1:15">
      <c r="A171" s="138" t="s">
        <v>3211</v>
      </c>
      <c r="B171" s="138" t="s">
        <v>2677</v>
      </c>
      <c r="C171" s="138"/>
      <c r="D171" s="138" t="s">
        <v>243</v>
      </c>
      <c r="E171" s="133"/>
      <c r="F171" s="133"/>
      <c r="G171" s="133"/>
      <c r="H171" s="133">
        <f t="shared" si="6"/>
        <v>1</v>
      </c>
      <c r="I171" s="256"/>
      <c r="J171" s="259" t="s">
        <v>3207</v>
      </c>
      <c r="K171" s="88" t="str">
        <f t="shared" si="7"/>
        <v>NG</v>
      </c>
      <c r="L171" s="166" t="str">
        <f t="shared" si="8"/>
        <v>NIGERIA</v>
      </c>
      <c r="M171" s="133"/>
      <c r="N171" s="133"/>
      <c r="O171" s="133" t="s">
        <v>243</v>
      </c>
    </row>
    <row r="172" spans="1:15">
      <c r="A172" s="138" t="s">
        <v>3212</v>
      </c>
      <c r="B172" s="138" t="s">
        <v>3213</v>
      </c>
      <c r="C172" s="138"/>
      <c r="D172" s="138" t="s">
        <v>243</v>
      </c>
      <c r="E172" s="133"/>
      <c r="F172" s="133"/>
      <c r="G172" s="133"/>
      <c r="H172" s="133">
        <f t="shared" si="6"/>
        <v>1</v>
      </c>
      <c r="I172" s="256"/>
      <c r="J172" s="259" t="s">
        <v>3208</v>
      </c>
      <c r="K172" s="88" t="str">
        <f t="shared" si="7"/>
        <v>NU</v>
      </c>
      <c r="L172" s="166" t="str">
        <f t="shared" si="8"/>
        <v>NIUE</v>
      </c>
      <c r="M172" s="133"/>
      <c r="N172" s="133"/>
      <c r="O172" s="133" t="s">
        <v>243</v>
      </c>
    </row>
    <row r="173" spans="1:15">
      <c r="A173" s="138" t="s">
        <v>3214</v>
      </c>
      <c r="B173" s="138" t="s">
        <v>3215</v>
      </c>
      <c r="C173" s="138"/>
      <c r="D173" s="138" t="s">
        <v>243</v>
      </c>
      <c r="E173" s="133"/>
      <c r="F173" s="133"/>
      <c r="G173" s="133"/>
      <c r="H173" s="133">
        <f t="shared" si="6"/>
        <v>1</v>
      </c>
      <c r="I173" s="256"/>
      <c r="J173" s="259" t="s">
        <v>3210</v>
      </c>
      <c r="K173" s="88" t="str">
        <f t="shared" si="7"/>
        <v>NF</v>
      </c>
      <c r="L173" s="166" t="str">
        <f t="shared" si="8"/>
        <v>NORFOLK ISLAND</v>
      </c>
      <c r="M173" s="133"/>
      <c r="N173" s="133"/>
      <c r="O173" s="133" t="s">
        <v>243</v>
      </c>
    </row>
    <row r="174" spans="1:15">
      <c r="A174" s="138" t="s">
        <v>3216</v>
      </c>
      <c r="B174" s="138" t="s">
        <v>3217</v>
      </c>
      <c r="C174" s="138"/>
      <c r="D174" s="138" t="s">
        <v>243</v>
      </c>
      <c r="E174" s="133"/>
      <c r="F174" s="133"/>
      <c r="G174" s="133"/>
      <c r="H174" s="133">
        <f t="shared" si="6"/>
        <v>1</v>
      </c>
      <c r="I174" s="256"/>
      <c r="J174" s="259" t="s">
        <v>3211</v>
      </c>
      <c r="K174" s="88" t="str">
        <f t="shared" si="7"/>
        <v>MP</v>
      </c>
      <c r="L174" s="166" t="str">
        <f t="shared" si="8"/>
        <v>NORTHERN MARIANA ISLANDS</v>
      </c>
      <c r="M174" s="133"/>
      <c r="N174" s="133"/>
      <c r="O174" s="133" t="s">
        <v>243</v>
      </c>
    </row>
    <row r="175" spans="1:15">
      <c r="A175" s="138" t="s">
        <v>3218</v>
      </c>
      <c r="B175" s="138" t="s">
        <v>3219</v>
      </c>
      <c r="C175" s="138"/>
      <c r="D175" s="138" t="s">
        <v>243</v>
      </c>
      <c r="E175" s="133"/>
      <c r="F175" s="133"/>
      <c r="G175" s="133"/>
      <c r="H175" s="133">
        <f t="shared" si="6"/>
        <v>1</v>
      </c>
      <c r="I175" s="256"/>
      <c r="J175" s="259" t="s">
        <v>3212</v>
      </c>
      <c r="K175" s="88" t="str">
        <f t="shared" si="7"/>
        <v>NO</v>
      </c>
      <c r="L175" s="166" t="str">
        <f t="shared" si="8"/>
        <v>NORWAY</v>
      </c>
      <c r="M175" s="133"/>
      <c r="N175" s="133"/>
      <c r="O175" s="133" t="s">
        <v>243</v>
      </c>
    </row>
    <row r="176" spans="1:15">
      <c r="A176" s="138" t="s">
        <v>3220</v>
      </c>
      <c r="B176" s="138" t="s">
        <v>1967</v>
      </c>
      <c r="C176" s="138"/>
      <c r="D176" s="138" t="s">
        <v>243</v>
      </c>
      <c r="E176" s="133"/>
      <c r="F176" s="133"/>
      <c r="G176" s="133"/>
      <c r="H176" s="133">
        <f t="shared" si="6"/>
        <v>1</v>
      </c>
      <c r="I176" s="256"/>
      <c r="J176" s="259" t="s">
        <v>3214</v>
      </c>
      <c r="K176" s="88" t="str">
        <f t="shared" si="7"/>
        <v>OM</v>
      </c>
      <c r="L176" s="166" t="str">
        <f t="shared" si="8"/>
        <v>OMAN</v>
      </c>
      <c r="M176" s="133"/>
      <c r="N176" s="133"/>
      <c r="O176" s="133" t="s">
        <v>243</v>
      </c>
    </row>
    <row r="177" spans="1:15">
      <c r="A177" s="138" t="s">
        <v>3221</v>
      </c>
      <c r="B177" s="138" t="s">
        <v>1667</v>
      </c>
      <c r="C177" s="138"/>
      <c r="D177" s="138" t="s">
        <v>243</v>
      </c>
      <c r="E177" s="133"/>
      <c r="F177" s="133"/>
      <c r="G177" s="133"/>
      <c r="H177" s="133">
        <f t="shared" si="6"/>
        <v>1</v>
      </c>
      <c r="I177" s="256"/>
      <c r="J177" s="259" t="s">
        <v>3216</v>
      </c>
      <c r="K177" s="88" t="str">
        <f t="shared" si="7"/>
        <v>PK</v>
      </c>
      <c r="L177" s="166" t="str">
        <f t="shared" si="8"/>
        <v>PAKISTAN</v>
      </c>
      <c r="M177" s="133"/>
      <c r="N177" s="133"/>
      <c r="O177" s="133" t="s">
        <v>243</v>
      </c>
    </row>
    <row r="178" spans="1:15">
      <c r="A178" s="138" t="s">
        <v>3222</v>
      </c>
      <c r="B178" s="138" t="s">
        <v>3223</v>
      </c>
      <c r="C178" s="138"/>
      <c r="D178" s="138" t="s">
        <v>243</v>
      </c>
      <c r="E178" s="133"/>
      <c r="F178" s="133"/>
      <c r="G178" s="133"/>
      <c r="H178" s="133">
        <f t="shared" si="6"/>
        <v>1</v>
      </c>
      <c r="I178" s="256"/>
      <c r="J178" s="259" t="s">
        <v>3218</v>
      </c>
      <c r="K178" s="88" t="str">
        <f t="shared" si="7"/>
        <v>PW</v>
      </c>
      <c r="L178" s="166" t="str">
        <f t="shared" si="8"/>
        <v>PALAU</v>
      </c>
      <c r="M178" s="133"/>
      <c r="N178" s="133"/>
      <c r="O178" s="133" t="s">
        <v>243</v>
      </c>
    </row>
    <row r="179" spans="1:15">
      <c r="A179" s="138" t="s">
        <v>3224</v>
      </c>
      <c r="B179" s="138" t="s">
        <v>3225</v>
      </c>
      <c r="C179" s="138"/>
      <c r="D179" s="138" t="s">
        <v>243</v>
      </c>
      <c r="E179" s="133"/>
      <c r="F179" s="133"/>
      <c r="G179" s="133"/>
      <c r="H179" s="133">
        <f t="shared" si="6"/>
        <v>1</v>
      </c>
      <c r="I179" s="256"/>
      <c r="J179" s="259" t="s">
        <v>3220</v>
      </c>
      <c r="K179" s="88" t="str">
        <f t="shared" si="7"/>
        <v>PS</v>
      </c>
      <c r="L179" s="166" t="str">
        <f t="shared" si="8"/>
        <v>PALESTINE, STATE OF</v>
      </c>
      <c r="M179" s="133"/>
      <c r="N179" s="133"/>
      <c r="O179" s="133" t="s">
        <v>243</v>
      </c>
    </row>
    <row r="180" spans="1:15">
      <c r="A180" s="138" t="s">
        <v>3226</v>
      </c>
      <c r="B180" s="138" t="s">
        <v>302</v>
      </c>
      <c r="C180" s="138"/>
      <c r="D180" s="138" t="s">
        <v>243</v>
      </c>
      <c r="E180" s="133"/>
      <c r="F180" s="133"/>
      <c r="G180" s="133"/>
      <c r="H180" s="133">
        <f t="shared" si="6"/>
        <v>1</v>
      </c>
      <c r="I180" s="256"/>
      <c r="J180" s="259" t="s">
        <v>3221</v>
      </c>
      <c r="K180" s="88" t="str">
        <f t="shared" si="7"/>
        <v>PA</v>
      </c>
      <c r="L180" s="166" t="str">
        <f t="shared" si="8"/>
        <v>PANAMA</v>
      </c>
      <c r="M180" s="133"/>
      <c r="N180" s="133"/>
      <c r="O180" s="133" t="s">
        <v>243</v>
      </c>
    </row>
    <row r="181" spans="1:15">
      <c r="A181" s="138" t="s">
        <v>3227</v>
      </c>
      <c r="B181" s="138" t="s">
        <v>3228</v>
      </c>
      <c r="C181" s="138"/>
      <c r="D181" s="138" t="s">
        <v>243</v>
      </c>
      <c r="E181" s="133"/>
      <c r="F181" s="133"/>
      <c r="G181" s="133"/>
      <c r="H181" s="133">
        <f t="shared" si="6"/>
        <v>1</v>
      </c>
      <c r="I181" s="256"/>
      <c r="J181" s="259" t="s">
        <v>3222</v>
      </c>
      <c r="K181" s="88" t="str">
        <f t="shared" si="7"/>
        <v>PG</v>
      </c>
      <c r="L181" s="166" t="str">
        <f t="shared" si="8"/>
        <v>PAPUA NEW GUINEA</v>
      </c>
      <c r="M181" s="133"/>
      <c r="N181" s="133"/>
      <c r="O181" s="133" t="s">
        <v>243</v>
      </c>
    </row>
    <row r="182" spans="1:15">
      <c r="A182" s="138" t="s">
        <v>3229</v>
      </c>
      <c r="B182" s="138" t="s">
        <v>3230</v>
      </c>
      <c r="C182" s="138"/>
      <c r="D182" s="138" t="s">
        <v>243</v>
      </c>
      <c r="E182" s="133"/>
      <c r="F182" s="133"/>
      <c r="G182" s="133"/>
      <c r="H182" s="133">
        <f t="shared" si="6"/>
        <v>1</v>
      </c>
      <c r="I182" s="256"/>
      <c r="J182" s="259" t="s">
        <v>3224</v>
      </c>
      <c r="K182" s="88" t="str">
        <f t="shared" si="7"/>
        <v>PY</v>
      </c>
      <c r="L182" s="166" t="str">
        <f t="shared" si="8"/>
        <v>PARAGUAY</v>
      </c>
      <c r="M182" s="133"/>
      <c r="N182" s="133"/>
      <c r="O182" s="133" t="s">
        <v>243</v>
      </c>
    </row>
    <row r="183" spans="1:15">
      <c r="A183" s="138" t="s">
        <v>3231</v>
      </c>
      <c r="B183" s="138" t="s">
        <v>3232</v>
      </c>
      <c r="C183" s="138"/>
      <c r="D183" s="138" t="s">
        <v>243</v>
      </c>
      <c r="E183" s="133"/>
      <c r="F183" s="133"/>
      <c r="G183" s="133"/>
      <c r="H183" s="133">
        <f t="shared" si="6"/>
        <v>1</v>
      </c>
      <c r="I183" s="256"/>
      <c r="J183" s="259" t="s">
        <v>3226</v>
      </c>
      <c r="K183" s="88" t="str">
        <f t="shared" si="7"/>
        <v>PE</v>
      </c>
      <c r="L183" s="166" t="str">
        <f t="shared" si="8"/>
        <v>PERU</v>
      </c>
      <c r="M183" s="133"/>
      <c r="N183" s="133"/>
      <c r="O183" s="133" t="s">
        <v>243</v>
      </c>
    </row>
    <row r="184" spans="1:15">
      <c r="A184" s="138" t="s">
        <v>3233</v>
      </c>
      <c r="B184" s="138" t="s">
        <v>3234</v>
      </c>
      <c r="C184" s="138"/>
      <c r="D184" s="138" t="s">
        <v>243</v>
      </c>
      <c r="E184" s="133"/>
      <c r="F184" s="133"/>
      <c r="G184" s="133"/>
      <c r="H184" s="133">
        <f t="shared" si="6"/>
        <v>1</v>
      </c>
      <c r="I184" s="256"/>
      <c r="J184" s="259" t="s">
        <v>3227</v>
      </c>
      <c r="K184" s="88" t="str">
        <f t="shared" si="7"/>
        <v>PH</v>
      </c>
      <c r="L184" s="166" t="str">
        <f t="shared" si="8"/>
        <v>PHILIPPINES</v>
      </c>
      <c r="M184" s="133"/>
      <c r="N184" s="133"/>
      <c r="O184" s="133" t="s">
        <v>243</v>
      </c>
    </row>
    <row r="185" spans="1:15">
      <c r="A185" s="138" t="s">
        <v>3235</v>
      </c>
      <c r="B185" s="138" t="s">
        <v>124</v>
      </c>
      <c r="C185" s="138"/>
      <c r="D185" s="138" t="s">
        <v>243</v>
      </c>
      <c r="E185" s="133"/>
      <c r="F185" s="133"/>
      <c r="G185" s="133"/>
      <c r="H185" s="133">
        <f t="shared" si="6"/>
        <v>1</v>
      </c>
      <c r="I185" s="256"/>
      <c r="J185" s="259" t="s">
        <v>3229</v>
      </c>
      <c r="K185" s="88" t="str">
        <f t="shared" si="7"/>
        <v>PN</v>
      </c>
      <c r="L185" s="166" t="str">
        <f t="shared" si="8"/>
        <v>PITCAIRN</v>
      </c>
      <c r="M185" s="133"/>
      <c r="N185" s="133"/>
      <c r="O185" s="133" t="s">
        <v>243</v>
      </c>
    </row>
    <row r="186" spans="1:15">
      <c r="A186" s="138" t="s">
        <v>3236</v>
      </c>
      <c r="B186" s="138" t="s">
        <v>3237</v>
      </c>
      <c r="C186" s="138"/>
      <c r="D186" s="138" t="s">
        <v>243</v>
      </c>
      <c r="E186" s="133"/>
      <c r="F186" s="133"/>
      <c r="G186" s="133"/>
      <c r="H186" s="133">
        <f t="shared" si="6"/>
        <v>1</v>
      </c>
      <c r="I186" s="256"/>
      <c r="J186" s="259" t="s">
        <v>3231</v>
      </c>
      <c r="K186" s="88" t="str">
        <f t="shared" si="7"/>
        <v>PL</v>
      </c>
      <c r="L186" s="166" t="str">
        <f t="shared" si="8"/>
        <v>POLAND</v>
      </c>
      <c r="M186" s="133"/>
      <c r="N186" s="133"/>
      <c r="O186" s="133" t="s">
        <v>243</v>
      </c>
    </row>
    <row r="187" spans="1:15">
      <c r="A187" s="138" t="s">
        <v>3238</v>
      </c>
      <c r="B187" s="138" t="s">
        <v>120</v>
      </c>
      <c r="C187" s="138"/>
      <c r="D187" s="138" t="s">
        <v>243</v>
      </c>
      <c r="E187" s="133"/>
      <c r="F187" s="133"/>
      <c r="G187" s="133"/>
      <c r="H187" s="133">
        <f t="shared" si="6"/>
        <v>1</v>
      </c>
      <c r="I187" s="256"/>
      <c r="J187" s="259" t="s">
        <v>3233</v>
      </c>
      <c r="K187" s="88" t="str">
        <f t="shared" si="7"/>
        <v>PT</v>
      </c>
      <c r="L187" s="166" t="str">
        <f t="shared" si="8"/>
        <v>PORTUGAL</v>
      </c>
      <c r="M187" s="133"/>
      <c r="N187" s="133"/>
      <c r="O187" s="133" t="s">
        <v>243</v>
      </c>
    </row>
    <row r="188" spans="1:15">
      <c r="A188" s="138" t="s">
        <v>3239</v>
      </c>
      <c r="B188" s="138" t="s">
        <v>3240</v>
      </c>
      <c r="C188" s="138"/>
      <c r="D188" s="138" t="s">
        <v>243</v>
      </c>
      <c r="E188" s="133"/>
      <c r="F188" s="133"/>
      <c r="G188" s="133"/>
      <c r="H188" s="133">
        <f t="shared" si="6"/>
        <v>1</v>
      </c>
      <c r="I188" s="256"/>
      <c r="J188" s="259" t="s">
        <v>3235</v>
      </c>
      <c r="K188" s="88" t="str">
        <f t="shared" si="7"/>
        <v>PR</v>
      </c>
      <c r="L188" s="166" t="str">
        <f t="shared" si="8"/>
        <v>PUERTO RICO</v>
      </c>
      <c r="M188" s="133"/>
      <c r="N188" s="133"/>
      <c r="O188" s="133" t="s">
        <v>243</v>
      </c>
    </row>
    <row r="189" spans="1:15">
      <c r="A189" s="138" t="s">
        <v>3241</v>
      </c>
      <c r="B189" s="138" t="s">
        <v>3242</v>
      </c>
      <c r="C189" s="138"/>
      <c r="D189" s="138" t="s">
        <v>243</v>
      </c>
      <c r="E189" s="133"/>
      <c r="F189" s="133"/>
      <c r="G189" s="133"/>
      <c r="H189" s="133">
        <f t="shared" si="6"/>
        <v>1</v>
      </c>
      <c r="I189" s="256"/>
      <c r="J189" s="259" t="s">
        <v>3236</v>
      </c>
      <c r="K189" s="88" t="str">
        <f t="shared" si="7"/>
        <v>QA</v>
      </c>
      <c r="L189" s="166" t="str">
        <f t="shared" si="8"/>
        <v>QATAR</v>
      </c>
      <c r="M189" s="133"/>
      <c r="N189" s="133"/>
      <c r="O189" s="133" t="s">
        <v>243</v>
      </c>
    </row>
    <row r="190" spans="1:15">
      <c r="A190" s="138" t="s">
        <v>3243</v>
      </c>
      <c r="B190" s="138" t="s">
        <v>3244</v>
      </c>
      <c r="C190" s="138"/>
      <c r="D190" s="138" t="s">
        <v>243</v>
      </c>
      <c r="E190" s="133"/>
      <c r="F190" s="133"/>
      <c r="G190" s="133"/>
      <c r="H190" s="133">
        <f t="shared" si="6"/>
        <v>1</v>
      </c>
      <c r="I190" s="256"/>
      <c r="J190" s="259" t="s">
        <v>3238</v>
      </c>
      <c r="K190" s="88" t="str">
        <f t="shared" si="7"/>
        <v>RE</v>
      </c>
      <c r="L190" s="166" t="str">
        <f t="shared" si="8"/>
        <v>RÉUNION</v>
      </c>
      <c r="M190" s="133"/>
      <c r="N190" s="133"/>
      <c r="O190" s="133" t="s">
        <v>243</v>
      </c>
    </row>
    <row r="191" spans="1:15">
      <c r="A191" s="138" t="s">
        <v>3245</v>
      </c>
      <c r="B191" s="138" t="s">
        <v>283</v>
      </c>
      <c r="C191" s="138"/>
      <c r="D191" s="138" t="s">
        <v>243</v>
      </c>
      <c r="E191" s="133"/>
      <c r="F191" s="133"/>
      <c r="G191" s="133"/>
      <c r="H191" s="133">
        <f t="shared" si="6"/>
        <v>1</v>
      </c>
      <c r="I191" s="256"/>
      <c r="J191" s="259" t="s">
        <v>3239</v>
      </c>
      <c r="K191" s="88" t="str">
        <f t="shared" si="7"/>
        <v>RO</v>
      </c>
      <c r="L191" s="166" t="str">
        <f t="shared" si="8"/>
        <v>ROMANIA</v>
      </c>
      <c r="M191" s="133"/>
      <c r="N191" s="133"/>
      <c r="O191" s="133" t="s">
        <v>243</v>
      </c>
    </row>
    <row r="192" spans="1:15">
      <c r="A192" s="138" t="s">
        <v>3246</v>
      </c>
      <c r="B192" s="138" t="s">
        <v>3247</v>
      </c>
      <c r="C192" s="138"/>
      <c r="D192" s="138" t="s">
        <v>243</v>
      </c>
      <c r="E192" s="133"/>
      <c r="F192" s="133"/>
      <c r="G192" s="133"/>
      <c r="H192" s="133">
        <f t="shared" si="6"/>
        <v>1</v>
      </c>
      <c r="I192" s="256"/>
      <c r="J192" s="259" t="s">
        <v>3241</v>
      </c>
      <c r="K192" s="88" t="str">
        <f t="shared" si="7"/>
        <v>RU</v>
      </c>
      <c r="L192" s="166" t="str">
        <f t="shared" si="8"/>
        <v>RUSSIAN FEDERATION</v>
      </c>
      <c r="M192" s="133"/>
      <c r="N192" s="133"/>
      <c r="O192" s="133" t="s">
        <v>243</v>
      </c>
    </row>
    <row r="193" spans="1:15">
      <c r="A193" s="138" t="s">
        <v>3248</v>
      </c>
      <c r="B193" s="138" t="s">
        <v>3249</v>
      </c>
      <c r="C193" s="138"/>
      <c r="D193" s="138" t="s">
        <v>243</v>
      </c>
      <c r="E193" s="133"/>
      <c r="F193" s="133"/>
      <c r="G193" s="133"/>
      <c r="H193" s="133">
        <f t="shared" si="6"/>
        <v>1</v>
      </c>
      <c r="I193" s="256"/>
      <c r="J193" s="259" t="s">
        <v>3243</v>
      </c>
      <c r="K193" s="88" t="str">
        <f t="shared" si="7"/>
        <v>RW</v>
      </c>
      <c r="L193" s="166" t="str">
        <f t="shared" si="8"/>
        <v>RWANDA</v>
      </c>
      <c r="M193" s="133"/>
      <c r="N193" s="133"/>
      <c r="O193" s="133" t="s">
        <v>243</v>
      </c>
    </row>
    <row r="194" spans="1:15">
      <c r="A194" s="138" t="s">
        <v>3250</v>
      </c>
      <c r="B194" s="138" t="s">
        <v>3251</v>
      </c>
      <c r="C194" s="138"/>
      <c r="D194" s="138" t="s">
        <v>243</v>
      </c>
      <c r="E194" s="133"/>
      <c r="F194" s="133"/>
      <c r="G194" s="133"/>
      <c r="H194" s="133">
        <f t="shared" si="6"/>
        <v>1</v>
      </c>
      <c r="I194" s="256"/>
      <c r="J194" s="259" t="s">
        <v>3245</v>
      </c>
      <c r="K194" s="88" t="str">
        <f t="shared" si="7"/>
        <v>BL</v>
      </c>
      <c r="L194" s="166" t="str">
        <f t="shared" si="8"/>
        <v>SAINT BARTHÉLEMY</v>
      </c>
      <c r="M194" s="133"/>
      <c r="N194" s="133"/>
      <c r="O194" s="133" t="s">
        <v>243</v>
      </c>
    </row>
    <row r="195" spans="1:15">
      <c r="A195" s="138" t="s">
        <v>3252</v>
      </c>
      <c r="B195" s="138" t="s">
        <v>3253</v>
      </c>
      <c r="C195" s="138"/>
      <c r="D195" s="138" t="s">
        <v>243</v>
      </c>
      <c r="E195" s="133"/>
      <c r="F195" s="133"/>
      <c r="G195" s="133"/>
      <c r="H195" s="133">
        <f t="shared" si="6"/>
        <v>1</v>
      </c>
      <c r="I195" s="256"/>
      <c r="J195" s="259" t="s">
        <v>3246</v>
      </c>
      <c r="K195" s="88" t="str">
        <f t="shared" si="7"/>
        <v>SH</v>
      </c>
      <c r="L195" s="166" t="str">
        <f t="shared" si="8"/>
        <v>SAINT HELENA, ASCENSION AND TRISTAN DA CUNHA</v>
      </c>
      <c r="M195" s="133"/>
      <c r="N195" s="133"/>
      <c r="O195" s="133" t="s">
        <v>243</v>
      </c>
    </row>
    <row r="196" spans="1:15">
      <c r="A196" s="138" t="s">
        <v>3254</v>
      </c>
      <c r="B196" s="138" t="s">
        <v>3255</v>
      </c>
      <c r="C196" s="138"/>
      <c r="D196" s="138" t="s">
        <v>243</v>
      </c>
      <c r="E196" s="133"/>
      <c r="F196" s="133"/>
      <c r="G196" s="133"/>
      <c r="H196" s="133">
        <f t="shared" si="6"/>
        <v>1</v>
      </c>
      <c r="I196" s="256"/>
      <c r="J196" s="259" t="s">
        <v>3248</v>
      </c>
      <c r="K196" s="88" t="str">
        <f t="shared" si="7"/>
        <v>KN</v>
      </c>
      <c r="L196" s="166" t="str">
        <f t="shared" si="8"/>
        <v>SAINT KITTS AND NEVIS</v>
      </c>
      <c r="M196" s="133"/>
      <c r="N196" s="133"/>
      <c r="O196" s="133" t="s">
        <v>243</v>
      </c>
    </row>
    <row r="197" spans="1:15">
      <c r="A197" s="138" t="s">
        <v>3256</v>
      </c>
      <c r="B197" s="138" t="s">
        <v>3257</v>
      </c>
      <c r="C197" s="138"/>
      <c r="D197" s="138" t="s">
        <v>243</v>
      </c>
      <c r="E197" s="133"/>
      <c r="F197" s="133"/>
      <c r="G197" s="133"/>
      <c r="H197" s="133">
        <f t="shared" si="6"/>
        <v>1</v>
      </c>
      <c r="I197" s="256"/>
      <c r="J197" s="259" t="s">
        <v>3250</v>
      </c>
      <c r="K197" s="88" t="str">
        <f t="shared" si="7"/>
        <v>LC</v>
      </c>
      <c r="L197" s="166" t="str">
        <f t="shared" si="8"/>
        <v>SAINT LUCIA</v>
      </c>
      <c r="M197" s="133"/>
      <c r="N197" s="133"/>
      <c r="O197" s="133" t="s">
        <v>243</v>
      </c>
    </row>
    <row r="198" spans="1:15">
      <c r="A198" s="138" t="s">
        <v>3258</v>
      </c>
      <c r="B198" s="138" t="s">
        <v>3259</v>
      </c>
      <c r="C198" s="138"/>
      <c r="D198" s="138" t="s">
        <v>243</v>
      </c>
      <c r="E198" s="133"/>
      <c r="F198" s="133"/>
      <c r="G198" s="133"/>
      <c r="H198" s="133">
        <f t="shared" si="6"/>
        <v>1</v>
      </c>
      <c r="I198" s="256"/>
      <c r="J198" s="259" t="s">
        <v>3252</v>
      </c>
      <c r="K198" s="88" t="str">
        <f t="shared" si="7"/>
        <v>MF</v>
      </c>
      <c r="L198" s="166" t="str">
        <f t="shared" si="8"/>
        <v>SAINT MARTIN (FRENCH PART)</v>
      </c>
      <c r="M198" s="133"/>
      <c r="N198" s="133"/>
      <c r="O198" s="133" t="s">
        <v>243</v>
      </c>
    </row>
    <row r="199" spans="1:15">
      <c r="A199" s="138" t="s">
        <v>3260</v>
      </c>
      <c r="B199" s="138" t="s">
        <v>3261</v>
      </c>
      <c r="C199" s="138"/>
      <c r="D199" s="138" t="s">
        <v>243</v>
      </c>
      <c r="E199" s="133"/>
      <c r="F199" s="133"/>
      <c r="G199" s="133"/>
      <c r="H199" s="133">
        <f t="shared" ref="H199:H262" si="9">COUNTIF($J$2:$J$415,A199)</f>
        <v>1</v>
      </c>
      <c r="I199" s="256"/>
      <c r="J199" s="259" t="s">
        <v>3254</v>
      </c>
      <c r="K199" s="88" t="str">
        <f t="shared" si="7"/>
        <v>PM</v>
      </c>
      <c r="L199" s="166" t="str">
        <f t="shared" si="8"/>
        <v>SAINT PIERRE AND MIQUELON</v>
      </c>
      <c r="M199" s="133"/>
      <c r="N199" s="133"/>
      <c r="O199" s="133" t="s">
        <v>243</v>
      </c>
    </row>
    <row r="200" spans="1:15">
      <c r="A200" s="138" t="s">
        <v>3262</v>
      </c>
      <c r="B200" s="138" t="s">
        <v>3263</v>
      </c>
      <c r="C200" s="138"/>
      <c r="D200" s="138" t="s">
        <v>243</v>
      </c>
      <c r="E200" s="133"/>
      <c r="F200" s="133"/>
      <c r="G200" s="133"/>
      <c r="H200" s="133">
        <f t="shared" si="9"/>
        <v>1</v>
      </c>
      <c r="I200" s="256"/>
      <c r="J200" s="259" t="s">
        <v>3256</v>
      </c>
      <c r="K200" s="88" t="str">
        <f t="shared" si="7"/>
        <v>VC</v>
      </c>
      <c r="L200" s="166" t="str">
        <f t="shared" si="8"/>
        <v>SAINT VINCENT AND THE GRENADINES</v>
      </c>
      <c r="M200" s="133"/>
      <c r="N200" s="133"/>
      <c r="O200" s="133" t="s">
        <v>243</v>
      </c>
    </row>
    <row r="201" spans="1:15">
      <c r="A201" s="138" t="s">
        <v>3264</v>
      </c>
      <c r="B201" s="138" t="s">
        <v>3265</v>
      </c>
      <c r="C201" s="138"/>
      <c r="D201" s="138" t="s">
        <v>243</v>
      </c>
      <c r="E201" s="133"/>
      <c r="F201" s="133"/>
      <c r="G201" s="133"/>
      <c r="H201" s="133">
        <f t="shared" si="9"/>
        <v>1</v>
      </c>
      <c r="I201" s="256"/>
      <c r="J201" s="259" t="s">
        <v>3258</v>
      </c>
      <c r="K201" s="88" t="str">
        <f t="shared" si="7"/>
        <v>WS</v>
      </c>
      <c r="L201" s="166" t="str">
        <f t="shared" si="8"/>
        <v>SAMOA</v>
      </c>
      <c r="M201" s="133"/>
      <c r="N201" s="133"/>
      <c r="O201" s="133" t="s">
        <v>243</v>
      </c>
    </row>
    <row r="202" spans="1:15">
      <c r="A202" s="138" t="s">
        <v>3266</v>
      </c>
      <c r="B202" s="138" t="s">
        <v>3267</v>
      </c>
      <c r="C202" s="138"/>
      <c r="D202" s="138" t="s">
        <v>243</v>
      </c>
      <c r="E202" s="133"/>
      <c r="F202" s="133"/>
      <c r="G202" s="133"/>
      <c r="H202" s="133">
        <f t="shared" si="9"/>
        <v>1</v>
      </c>
      <c r="I202" s="256"/>
      <c r="J202" s="259" t="s">
        <v>3260</v>
      </c>
      <c r="K202" s="88" t="str">
        <f t="shared" ref="K202:K257" si="10">VLOOKUP(J202,$A$1:$I$305,2,FALSE)</f>
        <v>SM</v>
      </c>
      <c r="L202" s="166" t="str">
        <f t="shared" ref="L202:L257" si="11">J202</f>
        <v>SAN MARINO</v>
      </c>
      <c r="M202" s="133"/>
      <c r="N202" s="133"/>
      <c r="O202" s="133" t="s">
        <v>243</v>
      </c>
    </row>
    <row r="203" spans="1:15">
      <c r="A203" s="138" t="s">
        <v>3268</v>
      </c>
      <c r="B203" s="138" t="s">
        <v>3269</v>
      </c>
      <c r="C203" s="138"/>
      <c r="D203" s="138" t="s">
        <v>243</v>
      </c>
      <c r="E203" s="133"/>
      <c r="F203" s="133"/>
      <c r="G203" s="133"/>
      <c r="H203" s="133">
        <f t="shared" si="9"/>
        <v>1</v>
      </c>
      <c r="I203" s="256"/>
      <c r="J203" s="259" t="s">
        <v>3262</v>
      </c>
      <c r="K203" s="88" t="str">
        <f t="shared" si="10"/>
        <v>ST</v>
      </c>
      <c r="L203" s="166" t="str">
        <f t="shared" si="11"/>
        <v>SAO TOME AND PRINCIPE</v>
      </c>
      <c r="M203" s="133"/>
      <c r="N203" s="133"/>
      <c r="O203" s="133" t="s">
        <v>243</v>
      </c>
    </row>
    <row r="204" spans="1:15">
      <c r="A204" s="138" t="s">
        <v>3270</v>
      </c>
      <c r="B204" s="138" t="s">
        <v>335</v>
      </c>
      <c r="C204" s="138"/>
      <c r="D204" s="138" t="s">
        <v>243</v>
      </c>
      <c r="E204" s="133"/>
      <c r="F204" s="133"/>
      <c r="G204" s="133"/>
      <c r="H204" s="133">
        <f t="shared" si="9"/>
        <v>1</v>
      </c>
      <c r="I204" s="256"/>
      <c r="J204" s="259" t="s">
        <v>3264</v>
      </c>
      <c r="K204" s="88" t="str">
        <f t="shared" si="10"/>
        <v>SA</v>
      </c>
      <c r="L204" s="166" t="str">
        <f t="shared" si="11"/>
        <v>SAUDI ARABIA</v>
      </c>
      <c r="M204" s="133"/>
      <c r="N204" s="133"/>
      <c r="O204" s="133" t="s">
        <v>243</v>
      </c>
    </row>
    <row r="205" spans="1:15">
      <c r="A205" s="138" t="s">
        <v>3271</v>
      </c>
      <c r="B205" s="138" t="s">
        <v>3272</v>
      </c>
      <c r="C205" s="138"/>
      <c r="D205" s="138" t="s">
        <v>243</v>
      </c>
      <c r="E205" s="133"/>
      <c r="F205" s="133"/>
      <c r="G205" s="133"/>
      <c r="H205" s="133">
        <f t="shared" si="9"/>
        <v>1</v>
      </c>
      <c r="I205" s="256"/>
      <c r="J205" s="259" t="s">
        <v>3266</v>
      </c>
      <c r="K205" s="88" t="str">
        <f t="shared" si="10"/>
        <v>SN</v>
      </c>
      <c r="L205" s="166" t="str">
        <f t="shared" si="11"/>
        <v>SENEGAL</v>
      </c>
      <c r="M205" s="133"/>
      <c r="N205" s="133"/>
      <c r="O205" s="133" t="s">
        <v>243</v>
      </c>
    </row>
    <row r="206" spans="1:15">
      <c r="A206" s="138" t="s">
        <v>3273</v>
      </c>
      <c r="B206" s="138" t="s">
        <v>3274</v>
      </c>
      <c r="C206" s="138"/>
      <c r="D206" s="138" t="s">
        <v>243</v>
      </c>
      <c r="E206" s="133"/>
      <c r="F206" s="133"/>
      <c r="G206" s="133"/>
      <c r="H206" s="133">
        <f t="shared" si="9"/>
        <v>1</v>
      </c>
      <c r="I206" s="256"/>
      <c r="J206" s="259" t="s">
        <v>3268</v>
      </c>
      <c r="K206" s="88" t="str">
        <f t="shared" si="10"/>
        <v>RS</v>
      </c>
      <c r="L206" s="166" t="str">
        <f t="shared" si="11"/>
        <v>SERBIA</v>
      </c>
      <c r="M206" s="133"/>
      <c r="N206" s="133"/>
      <c r="O206" s="133" t="s">
        <v>243</v>
      </c>
    </row>
    <row r="207" spans="1:15">
      <c r="A207" s="138" t="s">
        <v>3275</v>
      </c>
      <c r="B207" s="138" t="s">
        <v>3276</v>
      </c>
      <c r="C207" s="138"/>
      <c r="D207" s="138" t="s">
        <v>243</v>
      </c>
      <c r="E207" s="133"/>
      <c r="F207" s="133"/>
      <c r="G207" s="133"/>
      <c r="H207" s="133">
        <f t="shared" si="9"/>
        <v>1</v>
      </c>
      <c r="I207" s="256"/>
      <c r="J207" s="259" t="s">
        <v>3270</v>
      </c>
      <c r="K207" s="88" t="str">
        <f t="shared" si="10"/>
        <v>SC</v>
      </c>
      <c r="L207" s="166" t="str">
        <f t="shared" si="11"/>
        <v>SEYCHELLES</v>
      </c>
      <c r="M207" s="133"/>
      <c r="N207" s="133"/>
      <c r="O207" s="133" t="s">
        <v>243</v>
      </c>
    </row>
    <row r="208" spans="1:15">
      <c r="A208" s="138" t="s">
        <v>3277</v>
      </c>
      <c r="B208" s="138" t="s">
        <v>3278</v>
      </c>
      <c r="C208" s="138"/>
      <c r="D208" s="138" t="s">
        <v>243</v>
      </c>
      <c r="E208" s="133"/>
      <c r="F208" s="133"/>
      <c r="G208" s="133"/>
      <c r="H208" s="133">
        <f t="shared" si="9"/>
        <v>1</v>
      </c>
      <c r="I208" s="256"/>
      <c r="J208" s="259" t="s">
        <v>3271</v>
      </c>
      <c r="K208" s="88" t="str">
        <f t="shared" si="10"/>
        <v>SL</v>
      </c>
      <c r="L208" s="166" t="str">
        <f t="shared" si="11"/>
        <v>SIERRA LEONE</v>
      </c>
      <c r="M208" s="133"/>
      <c r="N208" s="133"/>
      <c r="O208" s="133" t="s">
        <v>243</v>
      </c>
    </row>
    <row r="209" spans="1:15">
      <c r="A209" s="138" t="s">
        <v>3279</v>
      </c>
      <c r="B209" s="138" t="s">
        <v>3280</v>
      </c>
      <c r="C209" s="138"/>
      <c r="D209" s="138" t="s">
        <v>243</v>
      </c>
      <c r="E209" s="133"/>
      <c r="F209" s="133"/>
      <c r="G209" s="133"/>
      <c r="H209" s="133">
        <f t="shared" si="9"/>
        <v>1</v>
      </c>
      <c r="I209" s="256"/>
      <c r="J209" s="259" t="s">
        <v>3273</v>
      </c>
      <c r="K209" s="88" t="str">
        <f t="shared" si="10"/>
        <v>SG</v>
      </c>
      <c r="L209" s="166" t="str">
        <f t="shared" si="11"/>
        <v>SINGAPORE</v>
      </c>
      <c r="M209" s="133"/>
      <c r="N209" s="133"/>
      <c r="O209" s="133" t="s">
        <v>243</v>
      </c>
    </row>
    <row r="210" spans="1:15">
      <c r="A210" s="138" t="s">
        <v>3281</v>
      </c>
      <c r="B210" s="138" t="s">
        <v>3282</v>
      </c>
      <c r="C210" s="138"/>
      <c r="D210" s="138" t="s">
        <v>243</v>
      </c>
      <c r="E210" s="133"/>
      <c r="F210" s="133"/>
      <c r="G210" s="133"/>
      <c r="H210" s="133">
        <f t="shared" si="9"/>
        <v>1</v>
      </c>
      <c r="I210" s="256"/>
      <c r="J210" s="259" t="s">
        <v>3275</v>
      </c>
      <c r="K210" s="88" t="str">
        <f t="shared" si="10"/>
        <v>SX</v>
      </c>
      <c r="L210" s="166" t="str">
        <f t="shared" si="11"/>
        <v>SINT MAARTEN (DUTCH PART)</v>
      </c>
      <c r="M210" s="133"/>
      <c r="N210" s="133"/>
      <c r="O210" s="133" t="s">
        <v>243</v>
      </c>
    </row>
    <row r="211" spans="1:15">
      <c r="A211" s="138" t="s">
        <v>3283</v>
      </c>
      <c r="B211" s="138" t="s">
        <v>1961</v>
      </c>
      <c r="C211" s="138"/>
      <c r="D211" s="138" t="s">
        <v>243</v>
      </c>
      <c r="E211" s="133"/>
      <c r="F211" s="133"/>
      <c r="G211" s="133"/>
      <c r="H211" s="133">
        <f t="shared" si="9"/>
        <v>1</v>
      </c>
      <c r="I211" s="256"/>
      <c r="J211" s="259" t="s">
        <v>3277</v>
      </c>
      <c r="K211" s="88" t="str">
        <f t="shared" si="10"/>
        <v>SK</v>
      </c>
      <c r="L211" s="166" t="str">
        <f t="shared" si="11"/>
        <v>SLOVAKIA</v>
      </c>
      <c r="M211" s="133"/>
      <c r="N211" s="133"/>
      <c r="O211" s="133" t="s">
        <v>243</v>
      </c>
    </row>
    <row r="212" spans="1:15">
      <c r="A212" s="138" t="s">
        <v>3284</v>
      </c>
      <c r="B212" s="138" t="s">
        <v>3285</v>
      </c>
      <c r="C212" s="138"/>
      <c r="D212" s="138" t="s">
        <v>243</v>
      </c>
      <c r="E212" s="133"/>
      <c r="F212" s="133"/>
      <c r="G212" s="133"/>
      <c r="H212" s="133">
        <f t="shared" si="9"/>
        <v>1</v>
      </c>
      <c r="I212" s="256"/>
      <c r="J212" s="259" t="s">
        <v>3279</v>
      </c>
      <c r="K212" s="88" t="str">
        <f t="shared" si="10"/>
        <v>SI</v>
      </c>
      <c r="L212" s="166" t="str">
        <f t="shared" si="11"/>
        <v>SLOVENIA</v>
      </c>
      <c r="M212" s="133"/>
      <c r="N212" s="133"/>
      <c r="O212" s="133" t="s">
        <v>243</v>
      </c>
    </row>
    <row r="213" spans="1:15">
      <c r="A213" s="138" t="s">
        <v>3286</v>
      </c>
      <c r="B213" s="138" t="s">
        <v>3287</v>
      </c>
      <c r="C213" s="138"/>
      <c r="D213" s="138" t="s">
        <v>243</v>
      </c>
      <c r="E213" s="133"/>
      <c r="F213" s="133"/>
      <c r="G213" s="133"/>
      <c r="H213" s="133">
        <f t="shared" si="9"/>
        <v>1</v>
      </c>
      <c r="I213" s="256"/>
      <c r="J213" s="259" t="s">
        <v>3281</v>
      </c>
      <c r="K213" s="88" t="str">
        <f t="shared" si="10"/>
        <v>SB</v>
      </c>
      <c r="L213" s="166" t="str">
        <f t="shared" si="11"/>
        <v>SOLOMON ISLANDS</v>
      </c>
      <c r="M213" s="133"/>
      <c r="N213" s="133"/>
      <c r="O213" s="133" t="s">
        <v>243</v>
      </c>
    </row>
    <row r="214" spans="1:15">
      <c r="A214" s="138" t="s">
        <v>3288</v>
      </c>
      <c r="B214" s="138" t="s">
        <v>3289</v>
      </c>
      <c r="C214" s="138"/>
      <c r="D214" s="138" t="s">
        <v>243</v>
      </c>
      <c r="E214" s="133"/>
      <c r="F214" s="133"/>
      <c r="G214" s="133"/>
      <c r="H214" s="133">
        <f t="shared" si="9"/>
        <v>1</v>
      </c>
      <c r="I214" s="256"/>
      <c r="J214" s="259" t="s">
        <v>3283</v>
      </c>
      <c r="K214" s="88" t="str">
        <f t="shared" si="10"/>
        <v>SO</v>
      </c>
      <c r="L214" s="166" t="str">
        <f t="shared" si="11"/>
        <v>SOMALIA</v>
      </c>
      <c r="M214" s="133"/>
      <c r="N214" s="133"/>
      <c r="O214" s="133" t="s">
        <v>243</v>
      </c>
    </row>
    <row r="215" spans="1:15">
      <c r="A215" s="138" t="s">
        <v>3290</v>
      </c>
      <c r="B215" s="138" t="s">
        <v>3291</v>
      </c>
      <c r="C215" s="138"/>
      <c r="D215" s="138" t="s">
        <v>243</v>
      </c>
      <c r="E215" s="133"/>
      <c r="F215" s="133"/>
      <c r="G215" s="133"/>
      <c r="H215" s="133">
        <f t="shared" si="9"/>
        <v>1</v>
      </c>
      <c r="I215" s="256"/>
      <c r="J215" s="259" t="s">
        <v>3284</v>
      </c>
      <c r="K215" s="88" t="str">
        <f t="shared" si="10"/>
        <v>ZA</v>
      </c>
      <c r="L215" s="166" t="str">
        <f t="shared" si="11"/>
        <v>SOUTH AFRICA</v>
      </c>
      <c r="M215" s="133"/>
      <c r="N215" s="133"/>
      <c r="O215" s="133" t="s">
        <v>243</v>
      </c>
    </row>
    <row r="216" spans="1:15">
      <c r="A216" s="138" t="s">
        <v>3292</v>
      </c>
      <c r="B216" s="138" t="s">
        <v>336</v>
      </c>
      <c r="C216" s="138"/>
      <c r="D216" s="138" t="s">
        <v>243</v>
      </c>
      <c r="E216" s="133"/>
      <c r="F216" s="133"/>
      <c r="G216" s="133"/>
      <c r="H216" s="133">
        <f t="shared" si="9"/>
        <v>1</v>
      </c>
      <c r="I216" s="256"/>
      <c r="J216" s="259" t="s">
        <v>3286</v>
      </c>
      <c r="K216" s="88" t="str">
        <f t="shared" si="10"/>
        <v>GS</v>
      </c>
      <c r="L216" s="166" t="str">
        <f t="shared" si="11"/>
        <v>SOUTH GEORGIA AND THE SOUTH SANDWICH ISLANDS</v>
      </c>
      <c r="M216" s="133"/>
      <c r="N216" s="133"/>
      <c r="O216" s="133" t="s">
        <v>243</v>
      </c>
    </row>
    <row r="217" spans="1:15">
      <c r="A217" s="138" t="s">
        <v>3293</v>
      </c>
      <c r="B217" s="138" t="s">
        <v>3294</v>
      </c>
      <c r="C217" s="138"/>
      <c r="D217" s="138" t="s">
        <v>243</v>
      </c>
      <c r="E217" s="133"/>
      <c r="F217" s="133"/>
      <c r="G217" s="133"/>
      <c r="H217" s="133">
        <f t="shared" si="9"/>
        <v>1</v>
      </c>
      <c r="I217" s="256"/>
      <c r="J217" s="259" t="s">
        <v>3288</v>
      </c>
      <c r="K217" s="88" t="str">
        <f t="shared" si="10"/>
        <v>ES</v>
      </c>
      <c r="L217" s="166" t="str">
        <f t="shared" si="11"/>
        <v>SPAIN</v>
      </c>
      <c r="M217" s="133"/>
      <c r="N217" s="133"/>
      <c r="O217" s="133" t="s">
        <v>243</v>
      </c>
    </row>
    <row r="218" spans="1:15">
      <c r="A218" s="138" t="s">
        <v>3295</v>
      </c>
      <c r="B218" s="138" t="s">
        <v>3296</v>
      </c>
      <c r="C218" s="138"/>
      <c r="D218" s="138" t="s">
        <v>243</v>
      </c>
      <c r="E218" s="133"/>
      <c r="F218" s="133"/>
      <c r="G218" s="133"/>
      <c r="H218" s="133">
        <f t="shared" si="9"/>
        <v>1</v>
      </c>
      <c r="I218" s="256"/>
      <c r="J218" s="259" t="s">
        <v>3290</v>
      </c>
      <c r="K218" s="88" t="str">
        <f t="shared" si="10"/>
        <v>LK</v>
      </c>
      <c r="L218" s="166" t="str">
        <f t="shared" si="11"/>
        <v>SRI LANKA</v>
      </c>
      <c r="M218" s="133"/>
      <c r="N218" s="133"/>
      <c r="O218" s="133" t="s">
        <v>243</v>
      </c>
    </row>
    <row r="219" spans="1:15">
      <c r="A219" s="138" t="s">
        <v>3297</v>
      </c>
      <c r="B219" s="138" t="s">
        <v>3298</v>
      </c>
      <c r="C219" s="138"/>
      <c r="D219" s="138" t="s">
        <v>243</v>
      </c>
      <c r="E219" s="133"/>
      <c r="F219" s="133"/>
      <c r="G219" s="133"/>
      <c r="H219" s="133">
        <f t="shared" si="9"/>
        <v>1</v>
      </c>
      <c r="I219" s="256"/>
      <c r="J219" s="259" t="s">
        <v>3292</v>
      </c>
      <c r="K219" s="88" t="str">
        <f t="shared" si="10"/>
        <v>SD</v>
      </c>
      <c r="L219" s="166" t="str">
        <f t="shared" si="11"/>
        <v>SUDAN</v>
      </c>
      <c r="M219" s="133"/>
      <c r="N219" s="133"/>
      <c r="O219" s="133" t="s">
        <v>243</v>
      </c>
    </row>
    <row r="220" spans="1:15">
      <c r="A220" s="138" t="s">
        <v>3299</v>
      </c>
      <c r="B220" s="138" t="s">
        <v>249</v>
      </c>
      <c r="C220" s="138"/>
      <c r="D220" s="138" t="s">
        <v>243</v>
      </c>
      <c r="E220" s="133"/>
      <c r="F220" s="133"/>
      <c r="G220" s="133"/>
      <c r="H220" s="133">
        <f t="shared" si="9"/>
        <v>1</v>
      </c>
      <c r="I220" s="256"/>
      <c r="J220" s="259" t="s">
        <v>3293</v>
      </c>
      <c r="K220" s="88" t="str">
        <f t="shared" si="10"/>
        <v>SR</v>
      </c>
      <c r="L220" s="166" t="str">
        <f t="shared" si="11"/>
        <v>SURINAME</v>
      </c>
      <c r="M220" s="133"/>
      <c r="N220" s="133"/>
      <c r="O220" s="133" t="s">
        <v>243</v>
      </c>
    </row>
    <row r="221" spans="1:15">
      <c r="A221" s="138" t="s">
        <v>3300</v>
      </c>
      <c r="B221" s="138" t="s">
        <v>3301</v>
      </c>
      <c r="C221" s="138"/>
      <c r="D221" s="138" t="s">
        <v>243</v>
      </c>
      <c r="E221" s="133"/>
      <c r="F221" s="133"/>
      <c r="G221" s="133"/>
      <c r="H221" s="133">
        <f t="shared" si="9"/>
        <v>1</v>
      </c>
      <c r="I221" s="256"/>
      <c r="J221" s="259" t="s">
        <v>3295</v>
      </c>
      <c r="K221" s="88" t="str">
        <f t="shared" si="10"/>
        <v>SJ</v>
      </c>
      <c r="L221" s="166" t="str">
        <f t="shared" si="11"/>
        <v>SVALBARD AND JAN MAYEN</v>
      </c>
      <c r="M221" s="133"/>
      <c r="N221" s="133"/>
      <c r="O221" s="133" t="s">
        <v>243</v>
      </c>
    </row>
    <row r="222" spans="1:15">
      <c r="A222" s="138" t="s">
        <v>3302</v>
      </c>
      <c r="B222" s="138" t="s">
        <v>3303</v>
      </c>
      <c r="C222" s="138"/>
      <c r="D222" s="138" t="s">
        <v>243</v>
      </c>
      <c r="E222" s="133"/>
      <c r="F222" s="133"/>
      <c r="G222" s="133"/>
      <c r="H222" s="133">
        <f t="shared" si="9"/>
        <v>1</v>
      </c>
      <c r="I222" s="256"/>
      <c r="J222" s="259" t="s">
        <v>3297</v>
      </c>
      <c r="K222" s="88" t="str">
        <f t="shared" si="10"/>
        <v>SZ</v>
      </c>
      <c r="L222" s="166" t="str">
        <f t="shared" si="11"/>
        <v>ESWATINI</v>
      </c>
      <c r="M222" s="133"/>
      <c r="N222" s="133"/>
      <c r="O222" s="133" t="s">
        <v>243</v>
      </c>
    </row>
    <row r="223" spans="1:15">
      <c r="A223" s="138" t="s">
        <v>3304</v>
      </c>
      <c r="B223" s="138" t="s">
        <v>3305</v>
      </c>
      <c r="C223" s="138"/>
      <c r="D223" s="138" t="s">
        <v>243</v>
      </c>
      <c r="E223" s="133"/>
      <c r="F223" s="133"/>
      <c r="G223" s="133"/>
      <c r="H223" s="133">
        <f t="shared" si="9"/>
        <v>1</v>
      </c>
      <c r="I223" s="256"/>
      <c r="J223" s="259" t="s">
        <v>3299</v>
      </c>
      <c r="K223" s="88" t="str">
        <f t="shared" si="10"/>
        <v>SE</v>
      </c>
      <c r="L223" s="166" t="str">
        <f t="shared" si="11"/>
        <v>SWEDEN</v>
      </c>
      <c r="M223" s="133"/>
      <c r="N223" s="133"/>
      <c r="O223" s="133" t="s">
        <v>243</v>
      </c>
    </row>
    <row r="224" spans="1:15">
      <c r="A224" s="138" t="s">
        <v>3306</v>
      </c>
      <c r="B224" s="138" t="s">
        <v>3307</v>
      </c>
      <c r="C224" s="138"/>
      <c r="D224" s="138" t="s">
        <v>243</v>
      </c>
      <c r="E224" s="133"/>
      <c r="F224" s="133"/>
      <c r="G224" s="133"/>
      <c r="H224" s="133">
        <f t="shared" si="9"/>
        <v>1</v>
      </c>
      <c r="I224" s="256"/>
      <c r="J224" s="259" t="s">
        <v>3300</v>
      </c>
      <c r="K224" s="88" t="str">
        <f t="shared" si="10"/>
        <v>CH</v>
      </c>
      <c r="L224" s="166" t="str">
        <f t="shared" si="11"/>
        <v>SWITZERLAND</v>
      </c>
      <c r="M224" s="133"/>
      <c r="N224" s="133"/>
      <c r="O224" s="133" t="s">
        <v>243</v>
      </c>
    </row>
    <row r="225" spans="1:15">
      <c r="A225" s="138" t="s">
        <v>3308</v>
      </c>
      <c r="B225" s="138" t="s">
        <v>327</v>
      </c>
      <c r="C225" s="138"/>
      <c r="D225" s="138" t="s">
        <v>243</v>
      </c>
      <c r="E225" s="133"/>
      <c r="F225" s="133"/>
      <c r="G225" s="133"/>
      <c r="H225" s="133">
        <f t="shared" si="9"/>
        <v>1</v>
      </c>
      <c r="I225" s="256"/>
      <c r="J225" s="259" t="s">
        <v>3302</v>
      </c>
      <c r="K225" s="88" t="str">
        <f t="shared" si="10"/>
        <v>SY</v>
      </c>
      <c r="L225" s="166" t="str">
        <f t="shared" si="11"/>
        <v>SYRIAN ARAB REPUBLIC</v>
      </c>
      <c r="M225" s="133"/>
      <c r="N225" s="133"/>
      <c r="O225" s="133" t="s">
        <v>243</v>
      </c>
    </row>
    <row r="226" spans="1:15">
      <c r="A226" s="138" t="s">
        <v>3309</v>
      </c>
      <c r="B226" s="138" t="s">
        <v>3310</v>
      </c>
      <c r="C226" s="138"/>
      <c r="D226" s="138" t="s">
        <v>243</v>
      </c>
      <c r="E226" s="133"/>
      <c r="F226" s="133"/>
      <c r="G226" s="133"/>
      <c r="H226" s="133">
        <f t="shared" si="9"/>
        <v>1</v>
      </c>
      <c r="I226" s="256"/>
      <c r="J226" s="259" t="s">
        <v>3304</v>
      </c>
      <c r="K226" s="88" t="str">
        <f t="shared" si="10"/>
        <v>TW</v>
      </c>
      <c r="L226" s="166" t="str">
        <f t="shared" si="11"/>
        <v>TAIWAN, PROVINCE OF CHINA</v>
      </c>
      <c r="M226" s="133"/>
      <c r="N226" s="133"/>
      <c r="O226" s="133" t="s">
        <v>243</v>
      </c>
    </row>
    <row r="227" spans="1:15">
      <c r="A227" s="138" t="s">
        <v>3311</v>
      </c>
      <c r="B227" s="138" t="s">
        <v>3312</v>
      </c>
      <c r="C227" s="138"/>
      <c r="D227" s="138" t="s">
        <v>243</v>
      </c>
      <c r="E227" s="133"/>
      <c r="F227" s="133"/>
      <c r="G227" s="133"/>
      <c r="H227" s="133">
        <f t="shared" si="9"/>
        <v>1</v>
      </c>
      <c r="I227" s="256"/>
      <c r="J227" s="259" t="s">
        <v>3306</v>
      </c>
      <c r="K227" s="88" t="str">
        <f t="shared" si="10"/>
        <v>TJ</v>
      </c>
      <c r="L227" s="166" t="str">
        <f t="shared" si="11"/>
        <v>TAJIKISTAN</v>
      </c>
      <c r="M227" s="133"/>
      <c r="N227" s="133"/>
      <c r="O227" s="133" t="s">
        <v>243</v>
      </c>
    </row>
    <row r="228" spans="1:15">
      <c r="A228" s="138" t="s">
        <v>3313</v>
      </c>
      <c r="B228" s="138" t="s">
        <v>186</v>
      </c>
      <c r="C228" s="138"/>
      <c r="D228" s="138" t="s">
        <v>243</v>
      </c>
      <c r="E228" s="133"/>
      <c r="F228" s="133"/>
      <c r="G228" s="133"/>
      <c r="H228" s="133">
        <f t="shared" si="9"/>
        <v>1</v>
      </c>
      <c r="I228" s="256"/>
      <c r="J228" s="259" t="s">
        <v>3308</v>
      </c>
      <c r="K228" s="88" t="str">
        <f t="shared" si="10"/>
        <v>TZ</v>
      </c>
      <c r="L228" s="166" t="str">
        <f t="shared" si="11"/>
        <v>TANZANIA, UNITED REPUBLIC OF</v>
      </c>
      <c r="M228" s="133"/>
      <c r="N228" s="133"/>
      <c r="O228" s="133" t="s">
        <v>243</v>
      </c>
    </row>
    <row r="229" spans="1:15">
      <c r="A229" s="138" t="s">
        <v>3314</v>
      </c>
      <c r="B229" s="138" t="s">
        <v>3315</v>
      </c>
      <c r="C229" s="138"/>
      <c r="D229" s="138" t="s">
        <v>243</v>
      </c>
      <c r="E229" s="133"/>
      <c r="F229" s="133"/>
      <c r="G229" s="133"/>
      <c r="H229" s="133">
        <f t="shared" si="9"/>
        <v>1</v>
      </c>
      <c r="I229" s="256"/>
      <c r="J229" s="259" t="s">
        <v>3309</v>
      </c>
      <c r="K229" s="88" t="str">
        <f t="shared" si="10"/>
        <v>TH</v>
      </c>
      <c r="L229" s="166" t="str">
        <f t="shared" si="11"/>
        <v>THAILAND</v>
      </c>
      <c r="M229" s="133"/>
      <c r="N229" s="133"/>
      <c r="O229" s="133" t="s">
        <v>243</v>
      </c>
    </row>
    <row r="230" spans="1:15">
      <c r="A230" s="138" t="s">
        <v>3316</v>
      </c>
      <c r="B230" s="138" t="s">
        <v>3317</v>
      </c>
      <c r="C230" s="138"/>
      <c r="D230" s="138" t="s">
        <v>243</v>
      </c>
      <c r="E230" s="133"/>
      <c r="F230" s="133"/>
      <c r="G230" s="133"/>
      <c r="H230" s="133">
        <f t="shared" si="9"/>
        <v>1</v>
      </c>
      <c r="I230" s="256"/>
      <c r="J230" s="259" t="s">
        <v>3311</v>
      </c>
      <c r="K230" s="88" t="str">
        <f t="shared" si="10"/>
        <v>TL</v>
      </c>
      <c r="L230" s="166" t="str">
        <f t="shared" si="11"/>
        <v>TIMOR-LESTE</v>
      </c>
      <c r="M230" s="133"/>
      <c r="N230" s="133"/>
      <c r="O230" s="133" t="s">
        <v>243</v>
      </c>
    </row>
    <row r="231" spans="1:15">
      <c r="A231" s="138" t="s">
        <v>3318</v>
      </c>
      <c r="B231" s="138" t="s">
        <v>3319</v>
      </c>
      <c r="C231" s="138"/>
      <c r="D231" s="138" t="s">
        <v>243</v>
      </c>
      <c r="E231" s="133"/>
      <c r="F231" s="133"/>
      <c r="G231" s="133"/>
      <c r="H231" s="133">
        <f t="shared" si="9"/>
        <v>1</v>
      </c>
      <c r="I231" s="256"/>
      <c r="J231" s="259" t="s">
        <v>3313</v>
      </c>
      <c r="K231" s="88" t="str">
        <f t="shared" si="10"/>
        <v>TG</v>
      </c>
      <c r="L231" s="166" t="str">
        <f t="shared" si="11"/>
        <v>TOGO</v>
      </c>
      <c r="M231" s="133"/>
      <c r="N231" s="133"/>
      <c r="O231" s="133" t="s">
        <v>243</v>
      </c>
    </row>
    <row r="232" spans="1:15">
      <c r="A232" s="138" t="s">
        <v>3320</v>
      </c>
      <c r="B232" s="138" t="s">
        <v>3321</v>
      </c>
      <c r="C232" s="138"/>
      <c r="D232" s="138" t="s">
        <v>243</v>
      </c>
      <c r="E232" s="133"/>
      <c r="F232" s="133"/>
      <c r="G232" s="133"/>
      <c r="H232" s="133">
        <f t="shared" si="9"/>
        <v>1</v>
      </c>
      <c r="I232" s="256"/>
      <c r="J232" s="259" t="s">
        <v>3314</v>
      </c>
      <c r="K232" s="88" t="str">
        <f t="shared" si="10"/>
        <v>TK</v>
      </c>
      <c r="L232" s="166" t="str">
        <f t="shared" si="11"/>
        <v>TOKELAU</v>
      </c>
      <c r="M232" s="133"/>
      <c r="N232" s="133"/>
      <c r="O232" s="133" t="s">
        <v>243</v>
      </c>
    </row>
    <row r="233" spans="1:15">
      <c r="A233" s="138" t="s">
        <v>3322</v>
      </c>
      <c r="B233" s="138" t="s">
        <v>299</v>
      </c>
      <c r="C233" s="138"/>
      <c r="D233" s="138" t="s">
        <v>243</v>
      </c>
      <c r="E233" s="133"/>
      <c r="F233" s="133"/>
      <c r="G233" s="133"/>
      <c r="H233" s="133">
        <f t="shared" si="9"/>
        <v>1</v>
      </c>
      <c r="I233" s="256"/>
      <c r="J233" s="259" t="s">
        <v>3316</v>
      </c>
      <c r="K233" s="88" t="str">
        <f t="shared" si="10"/>
        <v>TO</v>
      </c>
      <c r="L233" s="166" t="str">
        <f t="shared" si="11"/>
        <v>TONGA</v>
      </c>
      <c r="M233" s="133"/>
      <c r="N233" s="133"/>
      <c r="O233" s="133" t="s">
        <v>243</v>
      </c>
    </row>
    <row r="234" spans="1:15">
      <c r="A234" s="138" t="s">
        <v>3323</v>
      </c>
      <c r="B234" s="138" t="s">
        <v>3324</v>
      </c>
      <c r="C234" s="138"/>
      <c r="D234" s="138" t="s">
        <v>243</v>
      </c>
      <c r="E234" s="133"/>
      <c r="F234" s="133"/>
      <c r="G234" s="133"/>
      <c r="H234" s="133">
        <f t="shared" si="9"/>
        <v>1</v>
      </c>
      <c r="I234" s="256"/>
      <c r="J234" s="259" t="s">
        <v>3318</v>
      </c>
      <c r="K234" s="88" t="str">
        <f t="shared" si="10"/>
        <v>TT</v>
      </c>
      <c r="L234" s="166" t="str">
        <f t="shared" si="11"/>
        <v>TRINIDAD AND TOBAGO</v>
      </c>
      <c r="M234" s="133"/>
      <c r="N234" s="133"/>
      <c r="O234" s="133" t="s">
        <v>243</v>
      </c>
    </row>
    <row r="235" spans="1:15">
      <c r="A235" s="138" t="s">
        <v>3325</v>
      </c>
      <c r="B235" s="138" t="s">
        <v>3326</v>
      </c>
      <c r="C235" s="138"/>
      <c r="D235" s="138" t="s">
        <v>243</v>
      </c>
      <c r="E235" s="133"/>
      <c r="F235" s="133"/>
      <c r="G235" s="133"/>
      <c r="H235" s="133">
        <f t="shared" si="9"/>
        <v>1</v>
      </c>
      <c r="I235" s="256"/>
      <c r="J235" s="259" t="s">
        <v>3320</v>
      </c>
      <c r="K235" s="88" t="str">
        <f t="shared" si="10"/>
        <v>TN</v>
      </c>
      <c r="L235" s="166" t="str">
        <f t="shared" si="11"/>
        <v>TUNISIA</v>
      </c>
      <c r="M235" s="133"/>
      <c r="N235" s="133"/>
      <c r="O235" s="133" t="s">
        <v>243</v>
      </c>
    </row>
    <row r="236" spans="1:15">
      <c r="A236" s="138" t="s">
        <v>3327</v>
      </c>
      <c r="B236" s="138" t="s">
        <v>3328</v>
      </c>
      <c r="C236" s="138"/>
      <c r="D236" s="138" t="s">
        <v>243</v>
      </c>
      <c r="E236" s="133"/>
      <c r="F236" s="133"/>
      <c r="G236" s="133"/>
      <c r="H236" s="133">
        <f t="shared" si="9"/>
        <v>1</v>
      </c>
      <c r="I236" s="256"/>
      <c r="J236" s="259" t="s">
        <v>3322</v>
      </c>
      <c r="K236" s="88" t="str">
        <f t="shared" si="10"/>
        <v>TR</v>
      </c>
      <c r="L236" s="166" t="str">
        <f t="shared" si="11"/>
        <v>TURKEY</v>
      </c>
      <c r="M236" s="133"/>
      <c r="N236" s="133"/>
      <c r="O236" s="133" t="s">
        <v>243</v>
      </c>
    </row>
    <row r="237" spans="1:15">
      <c r="A237" s="138" t="s">
        <v>3329</v>
      </c>
      <c r="B237" s="138" t="s">
        <v>3330</v>
      </c>
      <c r="C237" s="138"/>
      <c r="D237" s="138" t="s">
        <v>243</v>
      </c>
      <c r="E237" s="133"/>
      <c r="F237" s="133"/>
      <c r="G237" s="133"/>
      <c r="H237" s="133">
        <f t="shared" si="9"/>
        <v>1</v>
      </c>
      <c r="I237" s="256"/>
      <c r="J237" s="259" t="s">
        <v>3323</v>
      </c>
      <c r="K237" s="88" t="str">
        <f t="shared" si="10"/>
        <v>TM</v>
      </c>
      <c r="L237" s="166" t="str">
        <f t="shared" si="11"/>
        <v>TURKMENISTAN</v>
      </c>
      <c r="M237" s="133"/>
      <c r="N237" s="133"/>
      <c r="O237" s="133" t="s">
        <v>243</v>
      </c>
    </row>
    <row r="238" spans="1:15">
      <c r="A238" s="138" t="s">
        <v>3331</v>
      </c>
      <c r="B238" s="138" t="s">
        <v>3332</v>
      </c>
      <c r="C238" s="138"/>
      <c r="D238" s="138" t="s">
        <v>243</v>
      </c>
      <c r="E238" s="133"/>
      <c r="F238" s="133"/>
      <c r="G238" s="133"/>
      <c r="H238" s="133">
        <f t="shared" si="9"/>
        <v>1</v>
      </c>
      <c r="I238" s="256"/>
      <c r="J238" s="259" t="s">
        <v>3325</v>
      </c>
      <c r="K238" s="88" t="str">
        <f t="shared" si="10"/>
        <v>TC</v>
      </c>
      <c r="L238" s="166" t="str">
        <f t="shared" si="11"/>
        <v>TURKS AND CAICOS ISLANDS</v>
      </c>
      <c r="M238" s="133"/>
      <c r="N238" s="133"/>
      <c r="O238" s="133" t="s">
        <v>243</v>
      </c>
    </row>
    <row r="239" spans="1:15">
      <c r="A239" s="138" t="s">
        <v>3333</v>
      </c>
      <c r="B239" s="138" t="s">
        <v>2703</v>
      </c>
      <c r="C239" s="138"/>
      <c r="D239" s="138" t="s">
        <v>243</v>
      </c>
      <c r="E239" s="133"/>
      <c r="F239" s="133"/>
      <c r="G239" s="133"/>
      <c r="H239" s="133">
        <f t="shared" si="9"/>
        <v>1</v>
      </c>
      <c r="I239" s="256"/>
      <c r="J239" s="259" t="s">
        <v>3327</v>
      </c>
      <c r="K239" s="88" t="str">
        <f t="shared" si="10"/>
        <v>TV</v>
      </c>
      <c r="L239" s="166" t="str">
        <f t="shared" si="11"/>
        <v>TUVALU</v>
      </c>
      <c r="M239" s="133"/>
      <c r="N239" s="133"/>
      <c r="O239" s="133" t="s">
        <v>243</v>
      </c>
    </row>
    <row r="240" spans="1:15">
      <c r="A240" s="138" t="s">
        <v>3334</v>
      </c>
      <c r="B240" s="138" t="s">
        <v>3335</v>
      </c>
      <c r="C240" s="138"/>
      <c r="D240" s="138" t="s">
        <v>243</v>
      </c>
      <c r="E240" s="133"/>
      <c r="F240" s="133"/>
      <c r="G240" s="133"/>
      <c r="H240" s="133">
        <f t="shared" si="9"/>
        <v>1</v>
      </c>
      <c r="I240" s="256"/>
      <c r="J240" s="259" t="s">
        <v>3329</v>
      </c>
      <c r="K240" s="88" t="str">
        <f t="shared" si="10"/>
        <v>UG</v>
      </c>
      <c r="L240" s="166" t="str">
        <f t="shared" si="11"/>
        <v>UGANDA</v>
      </c>
      <c r="M240" s="133"/>
      <c r="N240" s="133"/>
      <c r="O240" s="133" t="s">
        <v>243</v>
      </c>
    </row>
    <row r="241" spans="1:15">
      <c r="A241" s="138" t="s">
        <v>3336</v>
      </c>
      <c r="B241" s="138" t="s">
        <v>3337</v>
      </c>
      <c r="C241" s="138"/>
      <c r="D241" s="138" t="s">
        <v>243</v>
      </c>
      <c r="E241" s="133"/>
      <c r="F241" s="133"/>
      <c r="G241" s="133"/>
      <c r="H241" s="133">
        <f t="shared" si="9"/>
        <v>1</v>
      </c>
      <c r="I241" s="256"/>
      <c r="J241" s="259" t="s">
        <v>3331</v>
      </c>
      <c r="K241" s="88" t="str">
        <f t="shared" si="10"/>
        <v>UA</v>
      </c>
      <c r="L241" s="166" t="str">
        <f t="shared" si="11"/>
        <v>UKRAINE</v>
      </c>
      <c r="M241" s="133"/>
      <c r="N241" s="133"/>
      <c r="O241" s="133" t="s">
        <v>243</v>
      </c>
    </row>
    <row r="242" spans="1:15">
      <c r="A242" s="138" t="s">
        <v>3338</v>
      </c>
      <c r="B242" s="138" t="s">
        <v>3339</v>
      </c>
      <c r="C242" s="138"/>
      <c r="D242" s="138" t="s">
        <v>243</v>
      </c>
      <c r="E242" s="133"/>
      <c r="F242" s="133"/>
      <c r="G242" s="133"/>
      <c r="H242" s="133">
        <f t="shared" si="9"/>
        <v>1</v>
      </c>
      <c r="I242" s="256"/>
      <c r="J242" s="259" t="s">
        <v>3333</v>
      </c>
      <c r="K242" s="88" t="str">
        <f t="shared" si="10"/>
        <v>AE</v>
      </c>
      <c r="L242" s="166" t="str">
        <f t="shared" si="11"/>
        <v>UNITED ARAB EMIRATES</v>
      </c>
      <c r="M242" s="133"/>
      <c r="N242" s="133"/>
      <c r="O242" s="133" t="s">
        <v>243</v>
      </c>
    </row>
    <row r="243" spans="1:15">
      <c r="A243" s="138" t="s">
        <v>3340</v>
      </c>
      <c r="B243" s="138" t="s">
        <v>3341</v>
      </c>
      <c r="C243" s="138"/>
      <c r="D243" s="138" t="s">
        <v>243</v>
      </c>
      <c r="E243" s="133"/>
      <c r="F243" s="133"/>
      <c r="G243" s="133"/>
      <c r="H243" s="133">
        <f t="shared" si="9"/>
        <v>1</v>
      </c>
      <c r="I243" s="256"/>
      <c r="J243" s="259" t="s">
        <v>3334</v>
      </c>
      <c r="K243" s="88" t="str">
        <f t="shared" si="10"/>
        <v>GB</v>
      </c>
      <c r="L243" s="166" t="str">
        <f t="shared" si="11"/>
        <v>UNITED KINGDOM</v>
      </c>
      <c r="M243" s="133"/>
      <c r="N243" s="133"/>
      <c r="O243" s="133" t="s">
        <v>243</v>
      </c>
    </row>
    <row r="244" spans="1:15">
      <c r="A244" s="138" t="s">
        <v>3342</v>
      </c>
      <c r="B244" s="138" t="s">
        <v>3343</v>
      </c>
      <c r="C244" s="138"/>
      <c r="D244" s="138" t="s">
        <v>243</v>
      </c>
      <c r="E244" s="133"/>
      <c r="F244" s="133"/>
      <c r="G244" s="133"/>
      <c r="H244" s="133">
        <f t="shared" si="9"/>
        <v>1</v>
      </c>
      <c r="I244" s="256"/>
      <c r="J244" s="259" t="s">
        <v>3336</v>
      </c>
      <c r="K244" s="88" t="str">
        <f t="shared" si="10"/>
        <v>US</v>
      </c>
      <c r="L244" s="166" t="str">
        <f t="shared" si="11"/>
        <v>UNITED STATES</v>
      </c>
      <c r="M244" s="133"/>
      <c r="N244" s="133"/>
      <c r="O244" s="133" t="s">
        <v>243</v>
      </c>
    </row>
    <row r="245" spans="1:15">
      <c r="A245" s="138" t="s">
        <v>3344</v>
      </c>
      <c r="B245" s="138" t="s">
        <v>3345</v>
      </c>
      <c r="C245" s="138"/>
      <c r="D245" s="138" t="s">
        <v>243</v>
      </c>
      <c r="E245" s="133"/>
      <c r="F245" s="133"/>
      <c r="G245" s="133"/>
      <c r="H245" s="133">
        <f t="shared" si="9"/>
        <v>1</v>
      </c>
      <c r="I245" s="256"/>
      <c r="J245" s="259" t="s">
        <v>3338</v>
      </c>
      <c r="K245" s="88" t="str">
        <f t="shared" si="10"/>
        <v>UM</v>
      </c>
      <c r="L245" s="166" t="str">
        <f t="shared" si="11"/>
        <v>UNITED STATES MINOR OUTLYING ISLANDS</v>
      </c>
      <c r="M245" s="133"/>
      <c r="N245" s="133"/>
      <c r="O245" s="133" t="s">
        <v>243</v>
      </c>
    </row>
    <row r="246" spans="1:15">
      <c r="A246" s="138" t="s">
        <v>3346</v>
      </c>
      <c r="B246" s="138" t="s">
        <v>3347</v>
      </c>
      <c r="C246" s="138"/>
      <c r="D246" s="138" t="s">
        <v>243</v>
      </c>
      <c r="E246" s="133"/>
      <c r="F246" s="133"/>
      <c r="G246" s="133"/>
      <c r="H246" s="133">
        <f t="shared" si="9"/>
        <v>1</v>
      </c>
      <c r="I246" s="256"/>
      <c r="J246" s="259" t="s">
        <v>3340</v>
      </c>
      <c r="K246" s="88" t="str">
        <f t="shared" si="10"/>
        <v>UY</v>
      </c>
      <c r="L246" s="166" t="str">
        <f t="shared" si="11"/>
        <v>URUGUAY</v>
      </c>
      <c r="M246" s="133"/>
      <c r="N246" s="133"/>
      <c r="O246" s="133" t="s">
        <v>243</v>
      </c>
    </row>
    <row r="247" spans="1:15">
      <c r="A247" s="138" t="s">
        <v>3348</v>
      </c>
      <c r="B247" s="138" t="s">
        <v>3349</v>
      </c>
      <c r="C247" s="138"/>
      <c r="D247" s="138" t="s">
        <v>243</v>
      </c>
      <c r="E247" s="133"/>
      <c r="F247" s="133"/>
      <c r="G247" s="133"/>
      <c r="H247" s="133">
        <f t="shared" si="9"/>
        <v>1</v>
      </c>
      <c r="I247" s="256"/>
      <c r="J247" s="259" t="s">
        <v>3342</v>
      </c>
      <c r="K247" s="88" t="str">
        <f t="shared" si="10"/>
        <v>UZ</v>
      </c>
      <c r="L247" s="166" t="str">
        <f t="shared" si="11"/>
        <v>UZBEKISTAN</v>
      </c>
      <c r="M247" s="133"/>
      <c r="N247" s="133"/>
      <c r="O247" s="133" t="s">
        <v>243</v>
      </c>
    </row>
    <row r="248" spans="1:15">
      <c r="A248" s="138" t="s">
        <v>3350</v>
      </c>
      <c r="B248" s="138" t="s">
        <v>82</v>
      </c>
      <c r="C248" s="138"/>
      <c r="D248" s="138" t="s">
        <v>243</v>
      </c>
      <c r="E248" s="133"/>
      <c r="F248" s="133"/>
      <c r="G248" s="133"/>
      <c r="H248" s="133">
        <f t="shared" si="9"/>
        <v>1</v>
      </c>
      <c r="I248" s="256"/>
      <c r="J248" s="259" t="s">
        <v>3344</v>
      </c>
      <c r="K248" s="88" t="str">
        <f t="shared" si="10"/>
        <v>VU</v>
      </c>
      <c r="L248" s="166" t="str">
        <f t="shared" si="11"/>
        <v>VANUATU</v>
      </c>
      <c r="M248" s="133"/>
      <c r="N248" s="133"/>
      <c r="O248" s="133" t="s">
        <v>243</v>
      </c>
    </row>
    <row r="249" spans="1:15">
      <c r="A249" s="138" t="s">
        <v>3351</v>
      </c>
      <c r="B249" s="138" t="s">
        <v>3352</v>
      </c>
      <c r="C249" s="138"/>
      <c r="D249" s="138" t="s">
        <v>243</v>
      </c>
      <c r="E249" s="133"/>
      <c r="F249" s="133"/>
      <c r="G249" s="133"/>
      <c r="H249" s="133">
        <f t="shared" si="9"/>
        <v>1</v>
      </c>
      <c r="I249" s="256"/>
      <c r="J249" s="259" t="s">
        <v>3346</v>
      </c>
      <c r="K249" s="88" t="str">
        <f t="shared" si="10"/>
        <v>VE</v>
      </c>
      <c r="L249" s="166" t="str">
        <f t="shared" si="11"/>
        <v>VENEZUELA, BOLIVARIAN REPUBLIC OF</v>
      </c>
      <c r="M249" s="133"/>
      <c r="N249" s="133"/>
      <c r="O249" s="133" t="s">
        <v>243</v>
      </c>
    </row>
    <row r="250" spans="1:15">
      <c r="A250" s="138" t="s">
        <v>3353</v>
      </c>
      <c r="B250" s="138" t="s">
        <v>3354</v>
      </c>
      <c r="C250" s="138"/>
      <c r="D250" s="138" t="s">
        <v>243</v>
      </c>
      <c r="E250" s="133"/>
      <c r="F250" s="133"/>
      <c r="G250" s="133"/>
      <c r="H250" s="133">
        <f t="shared" si="9"/>
        <v>1</v>
      </c>
      <c r="I250" s="256"/>
      <c r="J250" s="259" t="s">
        <v>3348</v>
      </c>
      <c r="K250" s="88" t="str">
        <f t="shared" si="10"/>
        <v>VN</v>
      </c>
      <c r="L250" s="166" t="str">
        <f t="shared" si="11"/>
        <v>VIET NAM</v>
      </c>
      <c r="M250" s="133"/>
      <c r="N250" s="133"/>
      <c r="O250" s="133" t="s">
        <v>243</v>
      </c>
    </row>
    <row r="251" spans="1:15">
      <c r="A251" s="138" t="s">
        <v>3355</v>
      </c>
      <c r="B251" s="138" t="s">
        <v>3356</v>
      </c>
      <c r="C251" s="138"/>
      <c r="D251" s="138" t="s">
        <v>243</v>
      </c>
      <c r="E251" s="133"/>
      <c r="F251" s="133"/>
      <c r="G251" s="133"/>
      <c r="H251" s="133">
        <f t="shared" si="9"/>
        <v>1</v>
      </c>
      <c r="I251" s="256"/>
      <c r="J251" s="259" t="s">
        <v>3350</v>
      </c>
      <c r="K251" s="88" t="str">
        <f t="shared" si="10"/>
        <v>VG</v>
      </c>
      <c r="L251" s="166" t="str">
        <f t="shared" si="11"/>
        <v>VIRGIN ISLANDS, BRITISH</v>
      </c>
      <c r="M251" s="133"/>
      <c r="N251" s="133"/>
      <c r="O251" s="133" t="s">
        <v>243</v>
      </c>
    </row>
    <row r="252" spans="1:15">
      <c r="A252" s="138" t="s">
        <v>3357</v>
      </c>
      <c r="B252" s="138" t="s">
        <v>3358</v>
      </c>
      <c r="C252" s="138"/>
      <c r="D252" s="138" t="s">
        <v>243</v>
      </c>
      <c r="E252" s="133"/>
      <c r="F252" s="133"/>
      <c r="G252" s="133"/>
      <c r="H252" s="133">
        <f t="shared" si="9"/>
        <v>1</v>
      </c>
      <c r="I252" s="256"/>
      <c r="J252" s="259" t="s">
        <v>3351</v>
      </c>
      <c r="K252" s="88" t="str">
        <f t="shared" si="10"/>
        <v>VI</v>
      </c>
      <c r="L252" s="166" t="str">
        <f t="shared" si="11"/>
        <v>VIRGIN ISLANDS, U.S.</v>
      </c>
      <c r="M252" s="133"/>
      <c r="N252" s="133"/>
      <c r="O252" s="133" t="s">
        <v>243</v>
      </c>
    </row>
    <row r="253" spans="1:15">
      <c r="A253" s="138" t="s">
        <v>3359</v>
      </c>
      <c r="B253" s="138" t="s">
        <v>3360</v>
      </c>
      <c r="C253" s="138"/>
      <c r="D253" s="138" t="s">
        <v>243</v>
      </c>
      <c r="E253" s="133"/>
      <c r="F253" s="133"/>
      <c r="G253" s="133"/>
      <c r="H253" s="133">
        <f t="shared" si="9"/>
        <v>1</v>
      </c>
      <c r="I253" s="256"/>
      <c r="J253" s="259" t="s">
        <v>3353</v>
      </c>
      <c r="K253" s="88" t="str">
        <f t="shared" si="10"/>
        <v>WF</v>
      </c>
      <c r="L253" s="166" t="str">
        <f t="shared" si="11"/>
        <v>WALLIS AND FUTUNA</v>
      </c>
      <c r="M253" s="133"/>
      <c r="N253" s="133"/>
      <c r="O253" s="133" t="s">
        <v>243</v>
      </c>
    </row>
    <row r="254" spans="1:15">
      <c r="A254" s="138" t="s">
        <v>3361</v>
      </c>
      <c r="B254" s="138" t="s">
        <v>3362</v>
      </c>
      <c r="C254" s="138"/>
      <c r="D254" s="138" t="s">
        <v>243</v>
      </c>
      <c r="E254" s="133"/>
      <c r="F254" s="133"/>
      <c r="G254" s="133"/>
      <c r="H254" s="133">
        <f t="shared" si="9"/>
        <v>1</v>
      </c>
      <c r="I254" s="79"/>
      <c r="J254" s="248" t="s">
        <v>3355</v>
      </c>
      <c r="K254" s="88" t="str">
        <f t="shared" si="10"/>
        <v>EH</v>
      </c>
      <c r="L254" s="166" t="str">
        <f t="shared" si="11"/>
        <v>WESTERN SAHARA</v>
      </c>
      <c r="M254" s="133"/>
      <c r="N254" s="133"/>
      <c r="O254" s="133" t="s">
        <v>243</v>
      </c>
    </row>
    <row r="255" spans="1:15">
      <c r="A255" s="138" t="s">
        <v>7276</v>
      </c>
      <c r="B255" s="138" t="s">
        <v>7274</v>
      </c>
      <c r="C255" s="138"/>
      <c r="D255" s="138" t="s">
        <v>243</v>
      </c>
      <c r="E255" s="133"/>
      <c r="F255" s="133"/>
      <c r="G255" s="133"/>
      <c r="H255" s="133">
        <f t="shared" si="9"/>
        <v>0</v>
      </c>
      <c r="I255" s="133"/>
      <c r="J255" s="248" t="s">
        <v>3357</v>
      </c>
      <c r="K255" s="88" t="str">
        <f t="shared" si="10"/>
        <v>YE</v>
      </c>
      <c r="L255" s="166" t="str">
        <f t="shared" si="11"/>
        <v>YEMEN</v>
      </c>
      <c r="M255" s="133"/>
      <c r="N255" s="133"/>
      <c r="O255" s="133" t="s">
        <v>243</v>
      </c>
    </row>
    <row r="256" spans="1:15">
      <c r="A256" s="138" t="s">
        <v>7275</v>
      </c>
      <c r="B256" s="138" t="s">
        <v>2866</v>
      </c>
      <c r="C256" s="138"/>
      <c r="D256" s="138" t="s">
        <v>243</v>
      </c>
      <c r="E256" s="133"/>
      <c r="F256" s="133"/>
      <c r="G256" s="133"/>
      <c r="H256" s="133">
        <f t="shared" si="9"/>
        <v>0</v>
      </c>
      <c r="I256" s="133"/>
      <c r="J256" s="248" t="s">
        <v>3359</v>
      </c>
      <c r="K256" s="88" t="str">
        <f t="shared" si="10"/>
        <v>ZM</v>
      </c>
      <c r="L256" s="166" t="str">
        <f t="shared" si="11"/>
        <v>ZAMBIA</v>
      </c>
      <c r="M256" s="133"/>
      <c r="N256" s="133"/>
      <c r="O256" s="133" t="s">
        <v>243</v>
      </c>
    </row>
    <row r="257" spans="1:23">
      <c r="A257" s="138" t="s">
        <v>7268</v>
      </c>
      <c r="B257" s="138" t="s">
        <v>6538</v>
      </c>
      <c r="C257" s="133"/>
      <c r="D257" s="138" t="s">
        <v>243</v>
      </c>
      <c r="E257" s="133"/>
      <c r="F257" s="133"/>
      <c r="G257" s="133"/>
      <c r="H257" s="133">
        <f t="shared" si="9"/>
        <v>0</v>
      </c>
      <c r="I257" s="133"/>
      <c r="J257" s="248" t="s">
        <v>3361</v>
      </c>
      <c r="K257" s="88" t="str">
        <f t="shared" si="10"/>
        <v>ZW</v>
      </c>
      <c r="L257" s="166" t="str">
        <f t="shared" si="11"/>
        <v>ZIMBABWE</v>
      </c>
      <c r="M257" s="133"/>
      <c r="N257" s="133"/>
      <c r="O257" s="133" t="s">
        <v>243</v>
      </c>
      <c r="P257" s="133"/>
      <c r="Q257" s="133"/>
      <c r="R257" s="133"/>
      <c r="S257" s="133"/>
      <c r="T257" s="133"/>
      <c r="U257" s="133"/>
      <c r="V257" s="133"/>
      <c r="W257" s="133"/>
    </row>
    <row r="258" spans="1:23">
      <c r="A258" s="138" t="s">
        <v>7269</v>
      </c>
      <c r="B258" s="138" t="s">
        <v>7028</v>
      </c>
      <c r="C258" s="133"/>
      <c r="D258" s="138" t="s">
        <v>243</v>
      </c>
      <c r="H258" s="133">
        <f t="shared" si="9"/>
        <v>0</v>
      </c>
      <c r="J258" s="274" t="s">
        <v>7273</v>
      </c>
      <c r="K258" s="138"/>
      <c r="L258" s="138"/>
      <c r="M258" s="281"/>
      <c r="N258" s="281"/>
      <c r="O258" s="281" t="s">
        <v>243</v>
      </c>
      <c r="P258" s="281"/>
      <c r="Q258" s="138" t="s">
        <v>7265</v>
      </c>
      <c r="R258" s="138" t="s">
        <v>8246</v>
      </c>
      <c r="S258" s="249">
        <v>41827</v>
      </c>
      <c r="T258" s="249"/>
      <c r="U258" s="275">
        <v>44392</v>
      </c>
      <c r="V258" s="138"/>
      <c r="W258" s="133"/>
    </row>
    <row r="259" spans="1:23">
      <c r="A259" s="138" t="s">
        <v>7270</v>
      </c>
      <c r="B259" s="138" t="s">
        <v>7025</v>
      </c>
      <c r="C259" s="133"/>
      <c r="D259" s="138" t="s">
        <v>243</v>
      </c>
      <c r="H259" s="133">
        <f t="shared" si="9"/>
        <v>0</v>
      </c>
      <c r="J259" s="247" t="s">
        <v>402</v>
      </c>
      <c r="K259" s="138" t="str">
        <f t="shared" ref="K259:K322" si="12">VLOOKUP(J259,$A:$B,2,0)</f>
        <v>x0</v>
      </c>
      <c r="L259" s="138" t="str">
        <f t="shared" ref="L259:L322" si="13">J259</f>
        <v>Non applicable/toutes les zones géographiques</v>
      </c>
      <c r="M259" s="281" t="s">
        <v>190</v>
      </c>
      <c r="N259" s="281"/>
      <c r="O259" s="281" t="s">
        <v>243</v>
      </c>
      <c r="P259" s="281"/>
      <c r="Q259" s="138"/>
      <c r="R259" s="138"/>
      <c r="S259" s="249">
        <f t="shared" ref="S259:S322" si="14">VLOOKUP(J259,A:G,5,FALSE)</f>
        <v>0</v>
      </c>
      <c r="T259" s="249" t="str">
        <f t="shared" ref="T259:T322" si="15">IF(VLOOKUP(J259,A:G,6,FALSE)=0,"",VLOOKUP(J259,A:G,6,FALSE))</f>
        <v/>
      </c>
      <c r="U259" s="249" t="str">
        <f t="shared" ref="U259:U322" si="16">IF(VLOOKUP(J259,A:G,7,FALSE)=0,"",VLOOKUP(J259,A:G,7,FALSE))</f>
        <v/>
      </c>
      <c r="V259" s="138"/>
      <c r="W259" s="133"/>
    </row>
    <row r="260" spans="1:23">
      <c r="A260" s="138" t="s">
        <v>7271</v>
      </c>
      <c r="B260" s="138" t="s">
        <v>7026</v>
      </c>
      <c r="C260" s="133"/>
      <c r="D260" s="138" t="s">
        <v>243</v>
      </c>
      <c r="H260" s="133">
        <f t="shared" si="9"/>
        <v>0</v>
      </c>
      <c r="J260" s="248" t="s">
        <v>2913</v>
      </c>
      <c r="K260" s="138" t="str">
        <f t="shared" si="12"/>
        <v>AF</v>
      </c>
      <c r="L260" s="138" t="str">
        <f t="shared" si="13"/>
        <v>AFGHANISTAN</v>
      </c>
      <c r="M260" s="281"/>
      <c r="N260" s="281" t="s">
        <v>192</v>
      </c>
      <c r="O260" s="281" t="s">
        <v>243</v>
      </c>
      <c r="P260" s="281"/>
      <c r="Q260" s="138"/>
      <c r="R260" s="138"/>
      <c r="S260" s="249">
        <f t="shared" si="14"/>
        <v>0</v>
      </c>
      <c r="T260" s="249" t="str">
        <f t="shared" si="15"/>
        <v/>
      </c>
      <c r="U260" s="249" t="str">
        <f t="shared" si="16"/>
        <v/>
      </c>
      <c r="V260" s="138"/>
      <c r="W260" s="133"/>
    </row>
    <row r="261" spans="1:23">
      <c r="A261" s="138" t="s">
        <v>7272</v>
      </c>
      <c r="B261" s="138" t="s">
        <v>7027</v>
      </c>
      <c r="C261" s="133"/>
      <c r="D261" s="138" t="s">
        <v>243</v>
      </c>
      <c r="H261" s="133">
        <f t="shared" si="9"/>
        <v>0</v>
      </c>
      <c r="J261" s="248" t="s">
        <v>2915</v>
      </c>
      <c r="K261" s="138" t="str">
        <f t="shared" si="12"/>
        <v>AX</v>
      </c>
      <c r="L261" s="138" t="str">
        <f t="shared" si="13"/>
        <v>ÅLAND ISLANDS</v>
      </c>
      <c r="M261" s="281"/>
      <c r="N261" s="281" t="s">
        <v>192</v>
      </c>
      <c r="O261" s="281" t="s">
        <v>243</v>
      </c>
      <c r="P261" s="281"/>
      <c r="Q261" s="138"/>
      <c r="R261" s="138"/>
      <c r="S261" s="249">
        <f t="shared" si="14"/>
        <v>0</v>
      </c>
      <c r="T261" s="249" t="str">
        <f t="shared" si="15"/>
        <v/>
      </c>
      <c r="U261" s="249" t="str">
        <f t="shared" si="16"/>
        <v/>
      </c>
      <c r="V261" s="138"/>
      <c r="W261" s="133"/>
    </row>
    <row r="262" spans="1:23">
      <c r="A262" s="138" t="s">
        <v>7266</v>
      </c>
      <c r="B262" s="138" t="s">
        <v>7218</v>
      </c>
      <c r="C262" s="138"/>
      <c r="D262" s="138" t="s">
        <v>243</v>
      </c>
      <c r="H262" s="133">
        <f t="shared" si="9"/>
        <v>1</v>
      </c>
      <c r="J262" s="248" t="s">
        <v>2917</v>
      </c>
      <c r="K262" s="138" t="str">
        <f t="shared" si="12"/>
        <v>AL</v>
      </c>
      <c r="L262" s="138" t="str">
        <f t="shared" si="13"/>
        <v>ALBANIA</v>
      </c>
      <c r="M262" s="281"/>
      <c r="N262" s="281" t="s">
        <v>192</v>
      </c>
      <c r="O262" s="281" t="s">
        <v>243</v>
      </c>
      <c r="P262" s="281"/>
      <c r="Q262" s="138"/>
      <c r="R262" s="138"/>
      <c r="S262" s="249">
        <f t="shared" si="14"/>
        <v>0</v>
      </c>
      <c r="T262" s="249" t="str">
        <f t="shared" si="15"/>
        <v/>
      </c>
      <c r="U262" s="249" t="str">
        <f t="shared" si="16"/>
        <v/>
      </c>
      <c r="V262" s="138"/>
      <c r="W262" s="133"/>
    </row>
    <row r="263" spans="1:23">
      <c r="A263" s="138" t="s">
        <v>7267</v>
      </c>
      <c r="B263" s="138" t="s">
        <v>7277</v>
      </c>
      <c r="C263" s="138"/>
      <c r="D263" s="138" t="s">
        <v>243</v>
      </c>
      <c r="H263" s="133">
        <f>COUNTIF($J$2:$J$415,A263)</f>
        <v>0</v>
      </c>
      <c r="J263" s="248" t="s">
        <v>2919</v>
      </c>
      <c r="K263" s="138" t="str">
        <f t="shared" si="12"/>
        <v>DZ</v>
      </c>
      <c r="L263" s="138" t="str">
        <f t="shared" si="13"/>
        <v>ALGERIA</v>
      </c>
      <c r="M263" s="281"/>
      <c r="N263" s="281" t="s">
        <v>192</v>
      </c>
      <c r="O263" s="281" t="s">
        <v>243</v>
      </c>
      <c r="P263" s="281"/>
      <c r="Q263" s="138"/>
      <c r="R263" s="138"/>
      <c r="S263" s="249">
        <f t="shared" si="14"/>
        <v>0</v>
      </c>
      <c r="T263" s="249" t="str">
        <f t="shared" si="15"/>
        <v/>
      </c>
      <c r="U263" s="249" t="str">
        <f t="shared" si="16"/>
        <v/>
      </c>
      <c r="V263" s="138"/>
      <c r="W263" s="133"/>
    </row>
    <row r="264" spans="1:23">
      <c r="J264" s="248" t="s">
        <v>2921</v>
      </c>
      <c r="K264" s="138" t="str">
        <f t="shared" si="12"/>
        <v>AS</v>
      </c>
      <c r="L264" s="138" t="str">
        <f t="shared" si="13"/>
        <v>AMERICAN SAMOA</v>
      </c>
      <c r="M264" s="281"/>
      <c r="N264" s="281" t="s">
        <v>192</v>
      </c>
      <c r="O264" s="281" t="s">
        <v>243</v>
      </c>
      <c r="P264" s="281"/>
      <c r="Q264" s="138"/>
      <c r="R264" s="138"/>
      <c r="S264" s="249">
        <f t="shared" si="14"/>
        <v>0</v>
      </c>
      <c r="T264" s="249" t="str">
        <f t="shared" si="15"/>
        <v/>
      </c>
      <c r="U264" s="249" t="str">
        <f t="shared" si="16"/>
        <v/>
      </c>
      <c r="V264" s="138"/>
      <c r="W264" s="133"/>
    </row>
    <row r="265" spans="1:23">
      <c r="J265" s="248" t="s">
        <v>2922</v>
      </c>
      <c r="K265" s="138" t="str">
        <f t="shared" si="12"/>
        <v>AD</v>
      </c>
      <c r="L265" s="138" t="str">
        <f t="shared" si="13"/>
        <v>ANDORRA</v>
      </c>
      <c r="M265" s="281"/>
      <c r="N265" s="281" t="s">
        <v>192</v>
      </c>
      <c r="O265" s="281" t="s">
        <v>243</v>
      </c>
      <c r="P265" s="281"/>
      <c r="Q265" s="138"/>
      <c r="R265" s="138"/>
      <c r="S265" s="249">
        <f t="shared" si="14"/>
        <v>0</v>
      </c>
      <c r="T265" s="249" t="str">
        <f t="shared" si="15"/>
        <v/>
      </c>
      <c r="U265" s="249" t="str">
        <f t="shared" si="16"/>
        <v/>
      </c>
      <c r="V265" s="138"/>
      <c r="W265" s="133"/>
    </row>
    <row r="266" spans="1:23">
      <c r="J266" s="248" t="s">
        <v>2924</v>
      </c>
      <c r="K266" s="138" t="str">
        <f t="shared" si="12"/>
        <v>AO</v>
      </c>
      <c r="L266" s="138" t="str">
        <f t="shared" si="13"/>
        <v>ANGOLA</v>
      </c>
      <c r="M266" s="281"/>
      <c r="N266" s="281" t="s">
        <v>192</v>
      </c>
      <c r="O266" s="281" t="s">
        <v>243</v>
      </c>
      <c r="P266" s="281"/>
      <c r="Q266" s="138"/>
      <c r="R266" s="138"/>
      <c r="S266" s="249">
        <f t="shared" si="14"/>
        <v>0</v>
      </c>
      <c r="T266" s="249" t="str">
        <f t="shared" si="15"/>
        <v/>
      </c>
      <c r="U266" s="249" t="str">
        <f t="shared" si="16"/>
        <v/>
      </c>
      <c r="V266" s="138"/>
      <c r="W266" s="133"/>
    </row>
    <row r="267" spans="1:23">
      <c r="J267" s="248" t="s">
        <v>2925</v>
      </c>
      <c r="K267" s="138" t="str">
        <f t="shared" si="12"/>
        <v>AI</v>
      </c>
      <c r="L267" s="138" t="str">
        <f t="shared" si="13"/>
        <v>ANGUILLA</v>
      </c>
      <c r="M267" s="281"/>
      <c r="N267" s="281" t="s">
        <v>192</v>
      </c>
      <c r="O267" s="281" t="s">
        <v>243</v>
      </c>
      <c r="P267" s="281"/>
      <c r="Q267" s="138"/>
      <c r="R267" s="138"/>
      <c r="S267" s="249">
        <f t="shared" si="14"/>
        <v>0</v>
      </c>
      <c r="T267" s="249" t="str">
        <f t="shared" si="15"/>
        <v/>
      </c>
      <c r="U267" s="249" t="str">
        <f t="shared" si="16"/>
        <v/>
      </c>
      <c r="V267" s="138"/>
      <c r="W267" s="133"/>
    </row>
    <row r="268" spans="1:23">
      <c r="J268" s="248" t="s">
        <v>2927</v>
      </c>
      <c r="K268" s="138" t="str">
        <f t="shared" si="12"/>
        <v>AQ</v>
      </c>
      <c r="L268" s="138" t="str">
        <f t="shared" si="13"/>
        <v>ANTARCTICA</v>
      </c>
      <c r="M268" s="281"/>
      <c r="N268" s="281" t="s">
        <v>192</v>
      </c>
      <c r="O268" s="281" t="s">
        <v>243</v>
      </c>
      <c r="P268" s="281"/>
      <c r="Q268" s="138"/>
      <c r="R268" s="138"/>
      <c r="S268" s="249">
        <f t="shared" si="14"/>
        <v>0</v>
      </c>
      <c r="T268" s="249" t="str">
        <f t="shared" si="15"/>
        <v/>
      </c>
      <c r="U268" s="249" t="str">
        <f t="shared" si="16"/>
        <v/>
      </c>
      <c r="V268" s="138"/>
      <c r="W268" s="133"/>
    </row>
    <row r="269" spans="1:23">
      <c r="J269" s="248" t="s">
        <v>2929</v>
      </c>
      <c r="K269" s="138" t="str">
        <f t="shared" si="12"/>
        <v>AG</v>
      </c>
      <c r="L269" s="138" t="str">
        <f t="shared" si="13"/>
        <v>ANTIGUA AND BARBUDA</v>
      </c>
      <c r="M269" s="281"/>
      <c r="N269" s="281" t="s">
        <v>192</v>
      </c>
      <c r="O269" s="281" t="s">
        <v>243</v>
      </c>
      <c r="P269" s="281"/>
      <c r="Q269" s="138"/>
      <c r="R269" s="138"/>
      <c r="S269" s="249">
        <f t="shared" si="14"/>
        <v>0</v>
      </c>
      <c r="T269" s="249" t="str">
        <f t="shared" si="15"/>
        <v/>
      </c>
      <c r="U269" s="249" t="str">
        <f t="shared" si="16"/>
        <v/>
      </c>
      <c r="V269" s="138"/>
      <c r="W269" s="133"/>
    </row>
    <row r="270" spans="1:23">
      <c r="J270" s="248" t="s">
        <v>2931</v>
      </c>
      <c r="K270" s="138" t="str">
        <f t="shared" si="12"/>
        <v>AR</v>
      </c>
      <c r="L270" s="138" t="str">
        <f t="shared" si="13"/>
        <v>ARGENTINA</v>
      </c>
      <c r="M270" s="281"/>
      <c r="N270" s="281" t="s">
        <v>192</v>
      </c>
      <c r="O270" s="281" t="s">
        <v>243</v>
      </c>
      <c r="P270" s="281"/>
      <c r="Q270" s="138"/>
      <c r="R270" s="138"/>
      <c r="S270" s="249">
        <f t="shared" si="14"/>
        <v>0</v>
      </c>
      <c r="T270" s="249" t="str">
        <f t="shared" si="15"/>
        <v/>
      </c>
      <c r="U270" s="249" t="str">
        <f t="shared" si="16"/>
        <v/>
      </c>
      <c r="V270" s="138"/>
      <c r="W270" s="133"/>
    </row>
    <row r="271" spans="1:23">
      <c r="J271" s="248" t="s">
        <v>2933</v>
      </c>
      <c r="K271" s="138" t="str">
        <f t="shared" si="12"/>
        <v>AM</v>
      </c>
      <c r="L271" s="138" t="str">
        <f t="shared" si="13"/>
        <v>ARMENIA</v>
      </c>
      <c r="M271" s="281"/>
      <c r="N271" s="281" t="s">
        <v>192</v>
      </c>
      <c r="O271" s="281" t="s">
        <v>243</v>
      </c>
      <c r="P271" s="281"/>
      <c r="Q271" s="138"/>
      <c r="R271" s="138"/>
      <c r="S271" s="249">
        <f t="shared" si="14"/>
        <v>0</v>
      </c>
      <c r="T271" s="249" t="str">
        <f t="shared" si="15"/>
        <v/>
      </c>
      <c r="U271" s="249" t="str">
        <f t="shared" si="16"/>
        <v/>
      </c>
      <c r="V271" s="138"/>
      <c r="W271" s="133"/>
    </row>
    <row r="272" spans="1:23">
      <c r="J272" s="248" t="s">
        <v>2934</v>
      </c>
      <c r="K272" s="138" t="str">
        <f t="shared" si="12"/>
        <v>AW</v>
      </c>
      <c r="L272" s="138" t="str">
        <f t="shared" si="13"/>
        <v>ARUBA</v>
      </c>
      <c r="M272" s="281"/>
      <c r="N272" s="281" t="s">
        <v>192</v>
      </c>
      <c r="O272" s="281" t="s">
        <v>243</v>
      </c>
      <c r="P272" s="281"/>
      <c r="Q272" s="138"/>
      <c r="R272" s="138"/>
      <c r="S272" s="249">
        <f t="shared" si="14"/>
        <v>0</v>
      </c>
      <c r="T272" s="249" t="str">
        <f t="shared" si="15"/>
        <v/>
      </c>
      <c r="U272" s="249" t="str">
        <f t="shared" si="16"/>
        <v/>
      </c>
      <c r="V272" s="138"/>
      <c r="W272" s="133"/>
    </row>
    <row r="273" spans="10:23">
      <c r="J273" s="248" t="s">
        <v>2936</v>
      </c>
      <c r="K273" s="138" t="str">
        <f t="shared" si="12"/>
        <v>AU</v>
      </c>
      <c r="L273" s="138" t="str">
        <f t="shared" si="13"/>
        <v>AUSTRALIA</v>
      </c>
      <c r="M273" s="281"/>
      <c r="N273" s="281" t="s">
        <v>192</v>
      </c>
      <c r="O273" s="281" t="s">
        <v>243</v>
      </c>
      <c r="P273" s="281"/>
      <c r="Q273" s="138"/>
      <c r="R273" s="138"/>
      <c r="S273" s="249">
        <f t="shared" si="14"/>
        <v>0</v>
      </c>
      <c r="T273" s="249" t="str">
        <f t="shared" si="15"/>
        <v/>
      </c>
      <c r="U273" s="249" t="str">
        <f t="shared" si="16"/>
        <v/>
      </c>
      <c r="V273" s="138"/>
      <c r="W273" s="133"/>
    </row>
    <row r="274" spans="10:23">
      <c r="J274" s="248" t="s">
        <v>2938</v>
      </c>
      <c r="K274" s="138" t="str">
        <f t="shared" si="12"/>
        <v>AT</v>
      </c>
      <c r="L274" s="138" t="str">
        <f t="shared" si="13"/>
        <v>AUSTRIA</v>
      </c>
      <c r="M274" s="281"/>
      <c r="N274" s="281" t="s">
        <v>192</v>
      </c>
      <c r="O274" s="281" t="s">
        <v>243</v>
      </c>
      <c r="P274" s="281"/>
      <c r="Q274" s="138"/>
      <c r="R274" s="138"/>
      <c r="S274" s="249">
        <f t="shared" si="14"/>
        <v>0</v>
      </c>
      <c r="T274" s="249" t="str">
        <f t="shared" si="15"/>
        <v/>
      </c>
      <c r="U274" s="249" t="str">
        <f t="shared" si="16"/>
        <v/>
      </c>
      <c r="V274" s="138"/>
      <c r="W274" s="133"/>
    </row>
    <row r="275" spans="10:23">
      <c r="J275" s="248" t="s">
        <v>2940</v>
      </c>
      <c r="K275" s="138" t="str">
        <f t="shared" si="12"/>
        <v>AZ</v>
      </c>
      <c r="L275" s="138" t="str">
        <f t="shared" si="13"/>
        <v>AZERBAIJAN</v>
      </c>
      <c r="M275" s="281"/>
      <c r="N275" s="281" t="s">
        <v>192</v>
      </c>
      <c r="O275" s="281" t="s">
        <v>243</v>
      </c>
      <c r="P275" s="281"/>
      <c r="Q275" s="138"/>
      <c r="R275" s="138"/>
      <c r="S275" s="249">
        <f t="shared" si="14"/>
        <v>0</v>
      </c>
      <c r="T275" s="249" t="str">
        <f t="shared" si="15"/>
        <v/>
      </c>
      <c r="U275" s="249" t="str">
        <f t="shared" si="16"/>
        <v/>
      </c>
      <c r="V275" s="138"/>
      <c r="W275" s="133"/>
    </row>
    <row r="276" spans="10:23">
      <c r="J276" s="248" t="s">
        <v>2942</v>
      </c>
      <c r="K276" s="138" t="str">
        <f t="shared" si="12"/>
        <v>BS</v>
      </c>
      <c r="L276" s="138" t="str">
        <f t="shared" si="13"/>
        <v>BAHAMAS</v>
      </c>
      <c r="M276" s="281"/>
      <c r="N276" s="281" t="s">
        <v>192</v>
      </c>
      <c r="O276" s="281" t="s">
        <v>243</v>
      </c>
      <c r="P276" s="281"/>
      <c r="Q276" s="138"/>
      <c r="R276" s="138"/>
      <c r="S276" s="249">
        <f t="shared" si="14"/>
        <v>0</v>
      </c>
      <c r="T276" s="249" t="str">
        <f t="shared" si="15"/>
        <v/>
      </c>
      <c r="U276" s="249" t="str">
        <f t="shared" si="16"/>
        <v/>
      </c>
      <c r="V276" s="138"/>
      <c r="W276" s="133"/>
    </row>
    <row r="277" spans="10:23">
      <c r="J277" s="248" t="s">
        <v>2944</v>
      </c>
      <c r="K277" s="138" t="str">
        <f t="shared" si="12"/>
        <v>BH</v>
      </c>
      <c r="L277" s="138" t="str">
        <f t="shared" si="13"/>
        <v>BAHRAIN</v>
      </c>
      <c r="M277" s="281"/>
      <c r="N277" s="281" t="s">
        <v>192</v>
      </c>
      <c r="O277" s="281" t="s">
        <v>243</v>
      </c>
      <c r="P277" s="281"/>
      <c r="Q277" s="138"/>
      <c r="R277" s="138"/>
      <c r="S277" s="249">
        <f t="shared" si="14"/>
        <v>0</v>
      </c>
      <c r="T277" s="249" t="str">
        <f t="shared" si="15"/>
        <v/>
      </c>
      <c r="U277" s="249" t="str">
        <f t="shared" si="16"/>
        <v/>
      </c>
      <c r="V277" s="138"/>
      <c r="W277" s="133"/>
    </row>
    <row r="278" spans="10:23">
      <c r="J278" s="248" t="s">
        <v>2946</v>
      </c>
      <c r="K278" s="138" t="str">
        <f t="shared" si="12"/>
        <v>BD</v>
      </c>
      <c r="L278" s="138" t="str">
        <f t="shared" si="13"/>
        <v>BANGLADESH</v>
      </c>
      <c r="M278" s="281"/>
      <c r="N278" s="281" t="s">
        <v>192</v>
      </c>
      <c r="O278" s="281" t="s">
        <v>243</v>
      </c>
      <c r="P278" s="281"/>
      <c r="Q278" s="138"/>
      <c r="R278" s="138"/>
      <c r="S278" s="249">
        <f t="shared" si="14"/>
        <v>0</v>
      </c>
      <c r="T278" s="249" t="str">
        <f t="shared" si="15"/>
        <v/>
      </c>
      <c r="U278" s="249" t="str">
        <f t="shared" si="16"/>
        <v/>
      </c>
      <c r="V278" s="138"/>
      <c r="W278" s="133"/>
    </row>
    <row r="279" spans="10:23">
      <c r="J279" s="248" t="s">
        <v>2948</v>
      </c>
      <c r="K279" s="138" t="str">
        <f t="shared" si="12"/>
        <v>BB</v>
      </c>
      <c r="L279" s="138" t="str">
        <f t="shared" si="13"/>
        <v>BARBADOS</v>
      </c>
      <c r="M279" s="281"/>
      <c r="N279" s="281" t="s">
        <v>192</v>
      </c>
      <c r="O279" s="281" t="s">
        <v>243</v>
      </c>
      <c r="P279" s="281"/>
      <c r="Q279" s="138"/>
      <c r="R279" s="138"/>
      <c r="S279" s="249">
        <f t="shared" si="14"/>
        <v>0</v>
      </c>
      <c r="T279" s="249" t="str">
        <f t="shared" si="15"/>
        <v/>
      </c>
      <c r="U279" s="249" t="str">
        <f t="shared" si="16"/>
        <v/>
      </c>
      <c r="V279" s="138"/>
      <c r="W279" s="133"/>
    </row>
    <row r="280" spans="10:23">
      <c r="J280" s="248" t="s">
        <v>2950</v>
      </c>
      <c r="K280" s="138" t="str">
        <f t="shared" si="12"/>
        <v>BY</v>
      </c>
      <c r="L280" s="138" t="str">
        <f t="shared" si="13"/>
        <v>BELARUS</v>
      </c>
      <c r="M280" s="281"/>
      <c r="N280" s="281" t="s">
        <v>192</v>
      </c>
      <c r="O280" s="281" t="s">
        <v>243</v>
      </c>
      <c r="P280" s="281"/>
      <c r="Q280" s="138"/>
      <c r="R280" s="138"/>
      <c r="S280" s="249">
        <f t="shared" si="14"/>
        <v>0</v>
      </c>
      <c r="T280" s="249" t="str">
        <f t="shared" si="15"/>
        <v/>
      </c>
      <c r="U280" s="249" t="str">
        <f t="shared" si="16"/>
        <v/>
      </c>
      <c r="V280" s="138"/>
      <c r="W280" s="133"/>
    </row>
    <row r="281" spans="10:23">
      <c r="J281" s="248" t="s">
        <v>2952</v>
      </c>
      <c r="K281" s="138" t="str">
        <f t="shared" si="12"/>
        <v>BE</v>
      </c>
      <c r="L281" s="138" t="str">
        <f t="shared" si="13"/>
        <v>BELGIUM</v>
      </c>
      <c r="M281" s="281"/>
      <c r="N281" s="281" t="s">
        <v>192</v>
      </c>
      <c r="O281" s="281" t="s">
        <v>243</v>
      </c>
      <c r="P281" s="281"/>
      <c r="Q281" s="138"/>
      <c r="R281" s="138"/>
      <c r="S281" s="249">
        <f t="shared" si="14"/>
        <v>0</v>
      </c>
      <c r="T281" s="249" t="str">
        <f t="shared" si="15"/>
        <v/>
      </c>
      <c r="U281" s="249" t="str">
        <f t="shared" si="16"/>
        <v/>
      </c>
      <c r="V281" s="138"/>
      <c r="W281" s="133"/>
    </row>
    <row r="282" spans="10:23">
      <c r="J282" s="248" t="s">
        <v>2954</v>
      </c>
      <c r="K282" s="138" t="str">
        <f t="shared" si="12"/>
        <v>BZ</v>
      </c>
      <c r="L282" s="138" t="str">
        <f t="shared" si="13"/>
        <v>BELIZE</v>
      </c>
      <c r="M282" s="281"/>
      <c r="N282" s="281" t="s">
        <v>192</v>
      </c>
      <c r="O282" s="281" t="s">
        <v>243</v>
      </c>
      <c r="P282" s="281"/>
      <c r="Q282" s="138"/>
      <c r="R282" s="138"/>
      <c r="S282" s="249">
        <f t="shared" si="14"/>
        <v>0</v>
      </c>
      <c r="T282" s="249" t="str">
        <f t="shared" si="15"/>
        <v/>
      </c>
      <c r="U282" s="249" t="str">
        <f t="shared" si="16"/>
        <v/>
      </c>
      <c r="V282" s="138"/>
      <c r="W282" s="133"/>
    </row>
    <row r="283" spans="10:23">
      <c r="J283" s="248" t="s">
        <v>2956</v>
      </c>
      <c r="K283" s="138" t="str">
        <f t="shared" si="12"/>
        <v>BJ</v>
      </c>
      <c r="L283" s="138" t="str">
        <f t="shared" si="13"/>
        <v>BENIN</v>
      </c>
      <c r="M283" s="281"/>
      <c r="N283" s="281" t="s">
        <v>192</v>
      </c>
      <c r="O283" s="281" t="s">
        <v>243</v>
      </c>
      <c r="P283" s="281"/>
      <c r="Q283" s="138"/>
      <c r="R283" s="138"/>
      <c r="S283" s="249">
        <f t="shared" si="14"/>
        <v>0</v>
      </c>
      <c r="T283" s="249" t="str">
        <f t="shared" si="15"/>
        <v/>
      </c>
      <c r="U283" s="249" t="str">
        <f t="shared" si="16"/>
        <v/>
      </c>
      <c r="V283" s="138"/>
      <c r="W283" s="133"/>
    </row>
    <row r="284" spans="10:23">
      <c r="J284" s="248" t="s">
        <v>2958</v>
      </c>
      <c r="K284" s="138" t="str">
        <f t="shared" si="12"/>
        <v>BM</v>
      </c>
      <c r="L284" s="138" t="str">
        <f t="shared" si="13"/>
        <v>BERMUDA</v>
      </c>
      <c r="M284" s="281"/>
      <c r="N284" s="281" t="s">
        <v>192</v>
      </c>
      <c r="O284" s="281" t="s">
        <v>243</v>
      </c>
      <c r="P284" s="281"/>
      <c r="Q284" s="138"/>
      <c r="R284" s="138"/>
      <c r="S284" s="249">
        <f t="shared" si="14"/>
        <v>0</v>
      </c>
      <c r="T284" s="249" t="str">
        <f t="shared" si="15"/>
        <v/>
      </c>
      <c r="U284" s="249" t="str">
        <f t="shared" si="16"/>
        <v/>
      </c>
      <c r="V284" s="138"/>
      <c r="W284" s="133"/>
    </row>
    <row r="285" spans="10:23">
      <c r="J285" s="248" t="s">
        <v>2960</v>
      </c>
      <c r="K285" s="138" t="str">
        <f t="shared" si="12"/>
        <v>BT</v>
      </c>
      <c r="L285" s="138" t="str">
        <f t="shared" si="13"/>
        <v>BHUTAN</v>
      </c>
      <c r="M285" s="281"/>
      <c r="N285" s="281" t="s">
        <v>192</v>
      </c>
      <c r="O285" s="281" t="s">
        <v>243</v>
      </c>
      <c r="P285" s="281"/>
      <c r="Q285" s="138"/>
      <c r="R285" s="138"/>
      <c r="S285" s="249">
        <f t="shared" si="14"/>
        <v>0</v>
      </c>
      <c r="T285" s="249" t="str">
        <f t="shared" si="15"/>
        <v/>
      </c>
      <c r="U285" s="249" t="str">
        <f t="shared" si="16"/>
        <v/>
      </c>
      <c r="V285" s="138"/>
      <c r="W285" s="133"/>
    </row>
    <row r="286" spans="10:23">
      <c r="J286" s="248" t="s">
        <v>2961</v>
      </c>
      <c r="K286" s="138" t="str">
        <f t="shared" si="12"/>
        <v>BO</v>
      </c>
      <c r="L286" s="138" t="str">
        <f t="shared" si="13"/>
        <v>BOLIVIA, PLURINATIONAL STATE OF</v>
      </c>
      <c r="M286" s="281"/>
      <c r="N286" s="281" t="s">
        <v>192</v>
      </c>
      <c r="O286" s="281" t="s">
        <v>243</v>
      </c>
      <c r="P286" s="281"/>
      <c r="Q286" s="138"/>
      <c r="R286" s="138"/>
      <c r="S286" s="249">
        <f t="shared" si="14"/>
        <v>0</v>
      </c>
      <c r="T286" s="249" t="str">
        <f t="shared" si="15"/>
        <v/>
      </c>
      <c r="U286" s="249" t="str">
        <f t="shared" si="16"/>
        <v/>
      </c>
      <c r="V286" s="138"/>
      <c r="W286" s="133"/>
    </row>
    <row r="287" spans="10:23">
      <c r="J287" s="248" t="s">
        <v>2963</v>
      </c>
      <c r="K287" s="138" t="str">
        <f t="shared" si="12"/>
        <v>BQ</v>
      </c>
      <c r="L287" s="138" t="str">
        <f t="shared" si="13"/>
        <v>BONAIRE, SINT EUSTATIUS AND SABA</v>
      </c>
      <c r="M287" s="281"/>
      <c r="N287" s="281" t="s">
        <v>192</v>
      </c>
      <c r="O287" s="281" t="s">
        <v>243</v>
      </c>
      <c r="P287" s="281"/>
      <c r="Q287" s="138"/>
      <c r="R287" s="138"/>
      <c r="S287" s="249">
        <f t="shared" si="14"/>
        <v>0</v>
      </c>
      <c r="T287" s="249" t="str">
        <f t="shared" si="15"/>
        <v/>
      </c>
      <c r="U287" s="249" t="str">
        <f t="shared" si="16"/>
        <v/>
      </c>
      <c r="V287" s="138"/>
      <c r="W287" s="133"/>
    </row>
    <row r="288" spans="10:23">
      <c r="J288" s="248" t="s">
        <v>2965</v>
      </c>
      <c r="K288" s="138" t="str">
        <f t="shared" si="12"/>
        <v>BA</v>
      </c>
      <c r="L288" s="138" t="str">
        <f t="shared" si="13"/>
        <v>BOSNIA AND HERZEGOVINA</v>
      </c>
      <c r="M288" s="281"/>
      <c r="N288" s="281" t="s">
        <v>192</v>
      </c>
      <c r="O288" s="281" t="s">
        <v>243</v>
      </c>
      <c r="P288" s="281"/>
      <c r="Q288" s="138"/>
      <c r="R288" s="138"/>
      <c r="S288" s="249">
        <f t="shared" si="14"/>
        <v>0</v>
      </c>
      <c r="T288" s="249" t="str">
        <f t="shared" si="15"/>
        <v/>
      </c>
      <c r="U288" s="249" t="str">
        <f t="shared" si="16"/>
        <v/>
      </c>
      <c r="V288" s="138"/>
      <c r="W288" s="133"/>
    </row>
    <row r="289" spans="10:23">
      <c r="J289" s="248" t="s">
        <v>2967</v>
      </c>
      <c r="K289" s="138" t="str">
        <f t="shared" si="12"/>
        <v>BW</v>
      </c>
      <c r="L289" s="138" t="str">
        <f t="shared" si="13"/>
        <v>BOTSWANA</v>
      </c>
      <c r="M289" s="281"/>
      <c r="N289" s="281" t="s">
        <v>192</v>
      </c>
      <c r="O289" s="281" t="s">
        <v>243</v>
      </c>
      <c r="P289" s="281"/>
      <c r="Q289" s="138"/>
      <c r="R289" s="138"/>
      <c r="S289" s="249">
        <f t="shared" si="14"/>
        <v>0</v>
      </c>
      <c r="T289" s="249" t="str">
        <f t="shared" si="15"/>
        <v/>
      </c>
      <c r="U289" s="249" t="str">
        <f t="shared" si="16"/>
        <v/>
      </c>
      <c r="V289" s="138"/>
      <c r="W289" s="133"/>
    </row>
    <row r="290" spans="10:23">
      <c r="J290" s="248" t="s">
        <v>2969</v>
      </c>
      <c r="K290" s="138" t="str">
        <f t="shared" si="12"/>
        <v>BV</v>
      </c>
      <c r="L290" s="138" t="str">
        <f t="shared" si="13"/>
        <v>BOUVET ISLAND</v>
      </c>
      <c r="M290" s="281"/>
      <c r="N290" s="281" t="s">
        <v>192</v>
      </c>
      <c r="O290" s="281" t="s">
        <v>243</v>
      </c>
      <c r="P290" s="281"/>
      <c r="Q290" s="138"/>
      <c r="R290" s="138"/>
      <c r="S290" s="249">
        <f t="shared" si="14"/>
        <v>0</v>
      </c>
      <c r="T290" s="249" t="str">
        <f t="shared" si="15"/>
        <v/>
      </c>
      <c r="U290" s="249" t="str">
        <f t="shared" si="16"/>
        <v/>
      </c>
      <c r="V290" s="138"/>
      <c r="W290" s="133"/>
    </row>
    <row r="291" spans="10:23">
      <c r="J291" s="248" t="s">
        <v>2971</v>
      </c>
      <c r="K291" s="138" t="str">
        <f t="shared" si="12"/>
        <v>BR</v>
      </c>
      <c r="L291" s="138" t="str">
        <f t="shared" si="13"/>
        <v>BRAZIL</v>
      </c>
      <c r="M291" s="281"/>
      <c r="N291" s="281" t="s">
        <v>192</v>
      </c>
      <c r="O291" s="281" t="s">
        <v>243</v>
      </c>
      <c r="P291" s="281"/>
      <c r="Q291" s="138"/>
      <c r="R291" s="138"/>
      <c r="S291" s="249">
        <f t="shared" si="14"/>
        <v>0</v>
      </c>
      <c r="T291" s="249" t="str">
        <f t="shared" si="15"/>
        <v/>
      </c>
      <c r="U291" s="249" t="str">
        <f t="shared" si="16"/>
        <v/>
      </c>
      <c r="V291" s="138"/>
      <c r="W291" s="133"/>
    </row>
    <row r="292" spans="10:23">
      <c r="J292" s="248" t="s">
        <v>2973</v>
      </c>
      <c r="K292" s="138" t="str">
        <f t="shared" si="12"/>
        <v>IO</v>
      </c>
      <c r="L292" s="138" t="str">
        <f t="shared" si="13"/>
        <v>BRITISH INDIAN OCEAN TERRITORY</v>
      </c>
      <c r="M292" s="281"/>
      <c r="N292" s="281" t="s">
        <v>192</v>
      </c>
      <c r="O292" s="281" t="s">
        <v>243</v>
      </c>
      <c r="P292" s="281"/>
      <c r="Q292" s="138"/>
      <c r="R292" s="138"/>
      <c r="S292" s="249">
        <f t="shared" si="14"/>
        <v>0</v>
      </c>
      <c r="T292" s="249" t="str">
        <f t="shared" si="15"/>
        <v/>
      </c>
      <c r="U292" s="249" t="str">
        <f t="shared" si="16"/>
        <v/>
      </c>
      <c r="V292" s="138"/>
      <c r="W292" s="133"/>
    </row>
    <row r="293" spans="10:23">
      <c r="J293" s="248" t="s">
        <v>2974</v>
      </c>
      <c r="K293" s="138" t="str">
        <f t="shared" si="12"/>
        <v>BN</v>
      </c>
      <c r="L293" s="138" t="str">
        <f t="shared" si="13"/>
        <v>BRUNEI DARUSSALAM</v>
      </c>
      <c r="M293" s="281"/>
      <c r="N293" s="281" t="s">
        <v>192</v>
      </c>
      <c r="O293" s="281" t="s">
        <v>243</v>
      </c>
      <c r="P293" s="281"/>
      <c r="Q293" s="138"/>
      <c r="R293" s="138"/>
      <c r="S293" s="249">
        <f t="shared" si="14"/>
        <v>0</v>
      </c>
      <c r="T293" s="249" t="str">
        <f t="shared" si="15"/>
        <v/>
      </c>
      <c r="U293" s="249" t="str">
        <f t="shared" si="16"/>
        <v/>
      </c>
      <c r="V293" s="138"/>
      <c r="W293" s="133"/>
    </row>
    <row r="294" spans="10:23">
      <c r="J294" s="248" t="s">
        <v>2976</v>
      </c>
      <c r="K294" s="138" t="str">
        <f t="shared" si="12"/>
        <v>BG</v>
      </c>
      <c r="L294" s="138" t="str">
        <f t="shared" si="13"/>
        <v>BULGARIA</v>
      </c>
      <c r="M294" s="281"/>
      <c r="N294" s="281" t="s">
        <v>192</v>
      </c>
      <c r="O294" s="281" t="s">
        <v>243</v>
      </c>
      <c r="P294" s="281"/>
      <c r="Q294" s="138"/>
      <c r="R294" s="138"/>
      <c r="S294" s="249">
        <f t="shared" si="14"/>
        <v>0</v>
      </c>
      <c r="T294" s="249" t="str">
        <f t="shared" si="15"/>
        <v/>
      </c>
      <c r="U294" s="249" t="str">
        <f t="shared" si="16"/>
        <v/>
      </c>
      <c r="V294" s="138"/>
      <c r="W294" s="133"/>
    </row>
    <row r="295" spans="10:23">
      <c r="J295" s="248" t="s">
        <v>2978</v>
      </c>
      <c r="K295" s="138" t="str">
        <f t="shared" si="12"/>
        <v>BF</v>
      </c>
      <c r="L295" s="138" t="str">
        <f t="shared" si="13"/>
        <v>BURKINA FASO</v>
      </c>
      <c r="M295" s="281"/>
      <c r="N295" s="281" t="s">
        <v>192</v>
      </c>
      <c r="O295" s="281" t="s">
        <v>243</v>
      </c>
      <c r="P295" s="281"/>
      <c r="Q295" s="138"/>
      <c r="R295" s="138"/>
      <c r="S295" s="249">
        <f t="shared" si="14"/>
        <v>0</v>
      </c>
      <c r="T295" s="249" t="str">
        <f t="shared" si="15"/>
        <v/>
      </c>
      <c r="U295" s="249" t="str">
        <f t="shared" si="16"/>
        <v/>
      </c>
      <c r="V295" s="138"/>
      <c r="W295" s="133"/>
    </row>
    <row r="296" spans="10:23">
      <c r="J296" s="248" t="s">
        <v>2980</v>
      </c>
      <c r="K296" s="138" t="str">
        <f t="shared" si="12"/>
        <v>BI</v>
      </c>
      <c r="L296" s="138" t="str">
        <f t="shared" si="13"/>
        <v>BURUNDI</v>
      </c>
      <c r="M296" s="281"/>
      <c r="N296" s="281" t="s">
        <v>192</v>
      </c>
      <c r="O296" s="281" t="s">
        <v>243</v>
      </c>
      <c r="P296" s="281"/>
      <c r="Q296" s="138"/>
      <c r="R296" s="138"/>
      <c r="S296" s="249">
        <f t="shared" si="14"/>
        <v>0</v>
      </c>
      <c r="T296" s="249" t="str">
        <f t="shared" si="15"/>
        <v/>
      </c>
      <c r="U296" s="249" t="str">
        <f t="shared" si="16"/>
        <v/>
      </c>
      <c r="V296" s="138"/>
      <c r="W296" s="133"/>
    </row>
    <row r="297" spans="10:23">
      <c r="J297" s="248" t="s">
        <v>2982</v>
      </c>
      <c r="K297" s="138" t="str">
        <f t="shared" si="12"/>
        <v>KH</v>
      </c>
      <c r="L297" s="138" t="str">
        <f t="shared" si="13"/>
        <v>CAMBODIA</v>
      </c>
      <c r="M297" s="281"/>
      <c r="N297" s="281" t="s">
        <v>192</v>
      </c>
      <c r="O297" s="281" t="s">
        <v>243</v>
      </c>
      <c r="P297" s="281"/>
      <c r="Q297" s="138"/>
      <c r="R297" s="138"/>
      <c r="S297" s="249">
        <f t="shared" si="14"/>
        <v>0</v>
      </c>
      <c r="T297" s="249" t="str">
        <f t="shared" si="15"/>
        <v/>
      </c>
      <c r="U297" s="249" t="str">
        <f t="shared" si="16"/>
        <v/>
      </c>
      <c r="V297" s="138"/>
      <c r="W297" s="133"/>
    </row>
    <row r="298" spans="10:23">
      <c r="J298" s="248" t="s">
        <v>2984</v>
      </c>
      <c r="K298" s="138" t="str">
        <f t="shared" si="12"/>
        <v>CM</v>
      </c>
      <c r="L298" s="138" t="str">
        <f t="shared" si="13"/>
        <v>CAMEROON</v>
      </c>
      <c r="M298" s="281"/>
      <c r="N298" s="281" t="s">
        <v>192</v>
      </c>
      <c r="O298" s="281" t="s">
        <v>243</v>
      </c>
      <c r="P298" s="281"/>
      <c r="Q298" s="138"/>
      <c r="R298" s="138"/>
      <c r="S298" s="249">
        <f t="shared" si="14"/>
        <v>0</v>
      </c>
      <c r="T298" s="249" t="str">
        <f t="shared" si="15"/>
        <v/>
      </c>
      <c r="U298" s="249" t="str">
        <f t="shared" si="16"/>
        <v/>
      </c>
      <c r="V298" s="138"/>
      <c r="W298" s="133"/>
    </row>
    <row r="299" spans="10:23">
      <c r="J299" s="248" t="s">
        <v>2985</v>
      </c>
      <c r="K299" s="138" t="str">
        <f t="shared" si="12"/>
        <v>CA</v>
      </c>
      <c r="L299" s="138" t="str">
        <f t="shared" si="13"/>
        <v>CANADA</v>
      </c>
      <c r="M299" s="281"/>
      <c r="N299" s="281" t="s">
        <v>192</v>
      </c>
      <c r="O299" s="281" t="s">
        <v>243</v>
      </c>
      <c r="P299" s="281"/>
      <c r="Q299" s="138"/>
      <c r="R299" s="138"/>
      <c r="S299" s="249">
        <f t="shared" si="14"/>
        <v>0</v>
      </c>
      <c r="T299" s="249" t="str">
        <f t="shared" si="15"/>
        <v/>
      </c>
      <c r="U299" s="249" t="str">
        <f t="shared" si="16"/>
        <v/>
      </c>
      <c r="V299" s="138"/>
      <c r="W299" s="133"/>
    </row>
    <row r="300" spans="10:23">
      <c r="J300" s="248" t="s">
        <v>2986</v>
      </c>
      <c r="K300" s="138" t="str">
        <f t="shared" si="12"/>
        <v>CV</v>
      </c>
      <c r="L300" s="138" t="str">
        <f t="shared" si="13"/>
        <v>CAPE VERDE</v>
      </c>
      <c r="M300" s="281"/>
      <c r="N300" s="281" t="s">
        <v>192</v>
      </c>
      <c r="O300" s="281" t="s">
        <v>243</v>
      </c>
      <c r="P300" s="281"/>
      <c r="Q300" s="138"/>
      <c r="R300" s="138"/>
      <c r="S300" s="249">
        <f t="shared" si="14"/>
        <v>0</v>
      </c>
      <c r="T300" s="249" t="str">
        <f t="shared" si="15"/>
        <v/>
      </c>
      <c r="U300" s="249" t="str">
        <f t="shared" si="16"/>
        <v/>
      </c>
      <c r="V300" s="138"/>
      <c r="W300" s="133"/>
    </row>
    <row r="301" spans="10:23">
      <c r="J301" s="248" t="s">
        <v>2988</v>
      </c>
      <c r="K301" s="138" t="str">
        <f t="shared" si="12"/>
        <v>KY</v>
      </c>
      <c r="L301" s="138" t="str">
        <f t="shared" si="13"/>
        <v>CAYMAN ISLANDS</v>
      </c>
      <c r="M301" s="281"/>
      <c r="N301" s="281" t="s">
        <v>192</v>
      </c>
      <c r="O301" s="281" t="s">
        <v>243</v>
      </c>
      <c r="P301" s="281"/>
      <c r="Q301" s="138"/>
      <c r="R301" s="138"/>
      <c r="S301" s="249">
        <f t="shared" si="14"/>
        <v>0</v>
      </c>
      <c r="T301" s="249" t="str">
        <f t="shared" si="15"/>
        <v/>
      </c>
      <c r="U301" s="249" t="str">
        <f t="shared" si="16"/>
        <v/>
      </c>
      <c r="V301" s="138"/>
      <c r="W301" s="133"/>
    </row>
    <row r="302" spans="10:23">
      <c r="J302" s="248" t="s">
        <v>2990</v>
      </c>
      <c r="K302" s="138" t="str">
        <f t="shared" si="12"/>
        <v>CF</v>
      </c>
      <c r="L302" s="138" t="str">
        <f t="shared" si="13"/>
        <v>CENTRAL AFRICAN REPUBLIC</v>
      </c>
      <c r="M302" s="281"/>
      <c r="N302" s="281" t="s">
        <v>192</v>
      </c>
      <c r="O302" s="281" t="s">
        <v>243</v>
      </c>
      <c r="P302" s="281"/>
      <c r="Q302" s="138"/>
      <c r="R302" s="138"/>
      <c r="S302" s="249">
        <f t="shared" si="14"/>
        <v>0</v>
      </c>
      <c r="T302" s="249" t="str">
        <f t="shared" si="15"/>
        <v/>
      </c>
      <c r="U302" s="249" t="str">
        <f t="shared" si="16"/>
        <v/>
      </c>
      <c r="V302" s="138"/>
      <c r="W302" s="133"/>
    </row>
    <row r="303" spans="10:23">
      <c r="J303" s="248" t="s">
        <v>2992</v>
      </c>
      <c r="K303" s="138" t="str">
        <f t="shared" si="12"/>
        <v>TD</v>
      </c>
      <c r="L303" s="138" t="str">
        <f t="shared" si="13"/>
        <v>CHAD</v>
      </c>
      <c r="M303" s="281"/>
      <c r="N303" s="281" t="s">
        <v>192</v>
      </c>
      <c r="O303" s="281" t="s">
        <v>243</v>
      </c>
      <c r="P303" s="281"/>
      <c r="Q303" s="138"/>
      <c r="R303" s="138"/>
      <c r="S303" s="249">
        <f t="shared" si="14"/>
        <v>0</v>
      </c>
      <c r="T303" s="249" t="str">
        <f t="shared" si="15"/>
        <v/>
      </c>
      <c r="U303" s="249" t="str">
        <f t="shared" si="16"/>
        <v/>
      </c>
      <c r="V303" s="138"/>
      <c r="W303" s="133"/>
    </row>
    <row r="304" spans="10:23">
      <c r="J304" s="248" t="s">
        <v>2994</v>
      </c>
      <c r="K304" s="138" t="str">
        <f t="shared" si="12"/>
        <v>CL</v>
      </c>
      <c r="L304" s="138" t="str">
        <f t="shared" si="13"/>
        <v>CHILE</v>
      </c>
      <c r="M304" s="281"/>
      <c r="N304" s="281" t="s">
        <v>192</v>
      </c>
      <c r="O304" s="281" t="s">
        <v>243</v>
      </c>
      <c r="P304" s="281"/>
      <c r="Q304" s="138"/>
      <c r="R304" s="138"/>
      <c r="S304" s="249">
        <f t="shared" si="14"/>
        <v>0</v>
      </c>
      <c r="T304" s="249" t="str">
        <f t="shared" si="15"/>
        <v/>
      </c>
      <c r="U304" s="249" t="str">
        <f t="shared" si="16"/>
        <v/>
      </c>
      <c r="V304" s="138"/>
      <c r="W304" s="133"/>
    </row>
    <row r="305" spans="10:23">
      <c r="J305" s="248" t="s">
        <v>2996</v>
      </c>
      <c r="K305" s="138" t="str">
        <f t="shared" si="12"/>
        <v>CN</v>
      </c>
      <c r="L305" s="138" t="str">
        <f t="shared" si="13"/>
        <v>CHINA</v>
      </c>
      <c r="M305" s="281"/>
      <c r="N305" s="281" t="s">
        <v>192</v>
      </c>
      <c r="O305" s="281" t="s">
        <v>243</v>
      </c>
      <c r="P305" s="281"/>
      <c r="Q305" s="138"/>
      <c r="R305" s="138"/>
      <c r="S305" s="249">
        <f t="shared" si="14"/>
        <v>0</v>
      </c>
      <c r="T305" s="249" t="str">
        <f t="shared" si="15"/>
        <v/>
      </c>
      <c r="U305" s="249" t="str">
        <f t="shared" si="16"/>
        <v/>
      </c>
      <c r="V305" s="138"/>
      <c r="W305" s="133"/>
    </row>
    <row r="306" spans="10:23">
      <c r="J306" s="248" t="s">
        <v>2997</v>
      </c>
      <c r="K306" s="138" t="str">
        <f t="shared" si="12"/>
        <v>CX</v>
      </c>
      <c r="L306" s="138" t="str">
        <f t="shared" si="13"/>
        <v>CHRISTMAS ISLAND</v>
      </c>
      <c r="M306" s="281"/>
      <c r="N306" s="281" t="s">
        <v>192</v>
      </c>
      <c r="O306" s="281" t="s">
        <v>243</v>
      </c>
      <c r="P306" s="281"/>
      <c r="Q306" s="138"/>
      <c r="R306" s="138"/>
      <c r="S306" s="249">
        <f t="shared" si="14"/>
        <v>0</v>
      </c>
      <c r="T306" s="249" t="str">
        <f t="shared" si="15"/>
        <v/>
      </c>
      <c r="U306" s="249" t="str">
        <f t="shared" si="16"/>
        <v/>
      </c>
      <c r="V306" s="138"/>
      <c r="W306" s="133"/>
    </row>
    <row r="307" spans="10:23">
      <c r="J307" s="248" t="s">
        <v>2999</v>
      </c>
      <c r="K307" s="138" t="str">
        <f t="shared" si="12"/>
        <v>CC</v>
      </c>
      <c r="L307" s="138" t="str">
        <f t="shared" si="13"/>
        <v>COCOS (KEELING) ISLANDS</v>
      </c>
      <c r="M307" s="281"/>
      <c r="N307" s="281" t="s">
        <v>192</v>
      </c>
      <c r="O307" s="281" t="s">
        <v>243</v>
      </c>
      <c r="P307" s="281"/>
      <c r="Q307" s="138"/>
      <c r="R307" s="138"/>
      <c r="S307" s="249">
        <f t="shared" si="14"/>
        <v>0</v>
      </c>
      <c r="T307" s="249" t="str">
        <f t="shared" si="15"/>
        <v/>
      </c>
      <c r="U307" s="249" t="str">
        <f t="shared" si="16"/>
        <v/>
      </c>
      <c r="V307" s="138"/>
      <c r="W307" s="133"/>
    </row>
    <row r="308" spans="10:23">
      <c r="J308" s="248" t="s">
        <v>3000</v>
      </c>
      <c r="K308" s="138" t="str">
        <f t="shared" si="12"/>
        <v>CO</v>
      </c>
      <c r="L308" s="138" t="str">
        <f t="shared" si="13"/>
        <v>COLOMBIA</v>
      </c>
      <c r="M308" s="281"/>
      <c r="N308" s="281" t="s">
        <v>192</v>
      </c>
      <c r="O308" s="281" t="s">
        <v>243</v>
      </c>
      <c r="P308" s="281"/>
      <c r="Q308" s="138"/>
      <c r="R308" s="138"/>
      <c r="S308" s="249">
        <f t="shared" si="14"/>
        <v>0</v>
      </c>
      <c r="T308" s="249" t="str">
        <f t="shared" si="15"/>
        <v/>
      </c>
      <c r="U308" s="249" t="str">
        <f t="shared" si="16"/>
        <v/>
      </c>
      <c r="V308" s="138"/>
      <c r="W308" s="133"/>
    </row>
    <row r="309" spans="10:23">
      <c r="J309" s="248" t="s">
        <v>3002</v>
      </c>
      <c r="K309" s="138" t="str">
        <f t="shared" si="12"/>
        <v>KM</v>
      </c>
      <c r="L309" s="138" t="str">
        <f t="shared" si="13"/>
        <v>COMOROS</v>
      </c>
      <c r="M309" s="281"/>
      <c r="N309" s="281" t="s">
        <v>192</v>
      </c>
      <c r="O309" s="281" t="s">
        <v>243</v>
      </c>
      <c r="P309" s="281"/>
      <c r="Q309" s="138"/>
      <c r="R309" s="138"/>
      <c r="S309" s="249">
        <f t="shared" si="14"/>
        <v>0</v>
      </c>
      <c r="T309" s="249" t="str">
        <f t="shared" si="15"/>
        <v/>
      </c>
      <c r="U309" s="249" t="str">
        <f t="shared" si="16"/>
        <v/>
      </c>
      <c r="V309" s="138"/>
      <c r="W309" s="133"/>
    </row>
    <row r="310" spans="10:23">
      <c r="J310" s="248" t="s">
        <v>3004</v>
      </c>
      <c r="K310" s="138" t="str">
        <f t="shared" si="12"/>
        <v>CG</v>
      </c>
      <c r="L310" s="138" t="str">
        <f t="shared" si="13"/>
        <v>CONGO</v>
      </c>
      <c r="M310" s="281"/>
      <c r="N310" s="281" t="s">
        <v>192</v>
      </c>
      <c r="O310" s="281" t="s">
        <v>243</v>
      </c>
      <c r="P310" s="281"/>
      <c r="Q310" s="138"/>
      <c r="R310" s="138"/>
      <c r="S310" s="249">
        <f t="shared" si="14"/>
        <v>0</v>
      </c>
      <c r="T310" s="249" t="str">
        <f t="shared" si="15"/>
        <v/>
      </c>
      <c r="U310" s="249" t="str">
        <f t="shared" si="16"/>
        <v/>
      </c>
      <c r="V310" s="138"/>
      <c r="W310" s="133"/>
    </row>
    <row r="311" spans="10:23">
      <c r="J311" s="248" t="s">
        <v>3005</v>
      </c>
      <c r="K311" s="138" t="str">
        <f t="shared" si="12"/>
        <v>CD</v>
      </c>
      <c r="L311" s="138" t="str">
        <f t="shared" si="13"/>
        <v>CONGO, THE DEMOCRATIC REPUBLIC OF THE</v>
      </c>
      <c r="M311" s="281"/>
      <c r="N311" s="281" t="s">
        <v>192</v>
      </c>
      <c r="O311" s="281" t="s">
        <v>243</v>
      </c>
      <c r="P311" s="281"/>
      <c r="Q311" s="138"/>
      <c r="R311" s="138"/>
      <c r="S311" s="249">
        <f t="shared" si="14"/>
        <v>0</v>
      </c>
      <c r="T311" s="249" t="str">
        <f t="shared" si="15"/>
        <v/>
      </c>
      <c r="U311" s="249" t="str">
        <f t="shared" si="16"/>
        <v/>
      </c>
      <c r="V311" s="138"/>
      <c r="W311" s="133"/>
    </row>
    <row r="312" spans="10:23">
      <c r="J312" s="248" t="s">
        <v>3007</v>
      </c>
      <c r="K312" s="138" t="str">
        <f t="shared" si="12"/>
        <v>CK</v>
      </c>
      <c r="L312" s="138" t="str">
        <f t="shared" si="13"/>
        <v>COOK ISLANDS</v>
      </c>
      <c r="M312" s="281"/>
      <c r="N312" s="281" t="s">
        <v>192</v>
      </c>
      <c r="O312" s="281" t="s">
        <v>243</v>
      </c>
      <c r="P312" s="281"/>
      <c r="Q312" s="138"/>
      <c r="R312" s="138"/>
      <c r="S312" s="249">
        <f t="shared" si="14"/>
        <v>0</v>
      </c>
      <c r="T312" s="249" t="str">
        <f t="shared" si="15"/>
        <v/>
      </c>
      <c r="U312" s="249" t="str">
        <f t="shared" si="16"/>
        <v/>
      </c>
      <c r="V312" s="138"/>
      <c r="W312" s="133"/>
    </row>
    <row r="313" spans="10:23">
      <c r="J313" s="248" t="s">
        <v>3009</v>
      </c>
      <c r="K313" s="138" t="str">
        <f t="shared" si="12"/>
        <v>CR</v>
      </c>
      <c r="L313" s="138" t="str">
        <f t="shared" si="13"/>
        <v>COSTA RICA</v>
      </c>
      <c r="M313" s="281"/>
      <c r="N313" s="281" t="s">
        <v>192</v>
      </c>
      <c r="O313" s="281" t="s">
        <v>243</v>
      </c>
      <c r="P313" s="281"/>
      <c r="Q313" s="138"/>
      <c r="R313" s="138"/>
      <c r="S313" s="249">
        <f t="shared" si="14"/>
        <v>0</v>
      </c>
      <c r="T313" s="249" t="str">
        <f t="shared" si="15"/>
        <v/>
      </c>
      <c r="U313" s="249" t="str">
        <f t="shared" si="16"/>
        <v/>
      </c>
      <c r="V313" s="138"/>
      <c r="W313" s="133"/>
    </row>
    <row r="314" spans="10:23">
      <c r="J314" s="248" t="s">
        <v>3011</v>
      </c>
      <c r="K314" s="138" t="str">
        <f t="shared" si="12"/>
        <v>CI</v>
      </c>
      <c r="L314" s="138" t="str">
        <f t="shared" si="13"/>
        <v>CÔTE D'IVOIRE</v>
      </c>
      <c r="M314" s="281"/>
      <c r="N314" s="281" t="s">
        <v>192</v>
      </c>
      <c r="O314" s="281" t="s">
        <v>243</v>
      </c>
      <c r="P314" s="281"/>
      <c r="Q314" s="138"/>
      <c r="R314" s="138"/>
      <c r="S314" s="249">
        <f t="shared" si="14"/>
        <v>0</v>
      </c>
      <c r="T314" s="249" t="str">
        <f t="shared" si="15"/>
        <v/>
      </c>
      <c r="U314" s="249" t="str">
        <f t="shared" si="16"/>
        <v/>
      </c>
      <c r="V314" s="138"/>
      <c r="W314" s="133"/>
    </row>
    <row r="315" spans="10:23">
      <c r="J315" s="248" t="s">
        <v>3013</v>
      </c>
      <c r="K315" s="138" t="str">
        <f t="shared" si="12"/>
        <v>HR</v>
      </c>
      <c r="L315" s="138" t="str">
        <f t="shared" si="13"/>
        <v>CROATIA</v>
      </c>
      <c r="M315" s="281"/>
      <c r="N315" s="281" t="s">
        <v>192</v>
      </c>
      <c r="O315" s="281" t="s">
        <v>243</v>
      </c>
      <c r="P315" s="281"/>
      <c r="Q315" s="138"/>
      <c r="R315" s="138"/>
      <c r="S315" s="249">
        <f t="shared" si="14"/>
        <v>0</v>
      </c>
      <c r="T315" s="249" t="str">
        <f t="shared" si="15"/>
        <v/>
      </c>
      <c r="U315" s="249" t="str">
        <f t="shared" si="16"/>
        <v/>
      </c>
      <c r="V315" s="138"/>
      <c r="W315" s="133"/>
    </row>
    <row r="316" spans="10:23">
      <c r="J316" s="248" t="s">
        <v>3015</v>
      </c>
      <c r="K316" s="138" t="str">
        <f t="shared" si="12"/>
        <v>CU</v>
      </c>
      <c r="L316" s="138" t="str">
        <f t="shared" si="13"/>
        <v>CUBA</v>
      </c>
      <c r="M316" s="281"/>
      <c r="N316" s="281" t="s">
        <v>192</v>
      </c>
      <c r="O316" s="281" t="s">
        <v>243</v>
      </c>
      <c r="P316" s="281"/>
      <c r="Q316" s="138"/>
      <c r="R316" s="138"/>
      <c r="S316" s="249">
        <f t="shared" si="14"/>
        <v>0</v>
      </c>
      <c r="T316" s="249" t="str">
        <f t="shared" si="15"/>
        <v/>
      </c>
      <c r="U316" s="249" t="str">
        <f t="shared" si="16"/>
        <v/>
      </c>
      <c r="V316" s="138"/>
      <c r="W316" s="133"/>
    </row>
    <row r="317" spans="10:23">
      <c r="J317" s="248" t="s">
        <v>3017</v>
      </c>
      <c r="K317" s="138" t="str">
        <f t="shared" si="12"/>
        <v>CW</v>
      </c>
      <c r="L317" s="138" t="str">
        <f t="shared" si="13"/>
        <v>CURAÇAO</v>
      </c>
      <c r="M317" s="281"/>
      <c r="N317" s="281" t="s">
        <v>192</v>
      </c>
      <c r="O317" s="281" t="s">
        <v>243</v>
      </c>
      <c r="P317" s="281"/>
      <c r="Q317" s="138"/>
      <c r="R317" s="138"/>
      <c r="S317" s="249">
        <f t="shared" si="14"/>
        <v>0</v>
      </c>
      <c r="T317" s="249" t="str">
        <f t="shared" si="15"/>
        <v/>
      </c>
      <c r="U317" s="249" t="str">
        <f t="shared" si="16"/>
        <v/>
      </c>
      <c r="V317" s="138"/>
      <c r="W317" s="133"/>
    </row>
    <row r="318" spans="10:23">
      <c r="J318" s="248" t="s">
        <v>3019</v>
      </c>
      <c r="K318" s="138" t="str">
        <f t="shared" si="12"/>
        <v>CY</v>
      </c>
      <c r="L318" s="138" t="str">
        <f t="shared" si="13"/>
        <v>CYPRUS</v>
      </c>
      <c r="M318" s="281"/>
      <c r="N318" s="281" t="s">
        <v>192</v>
      </c>
      <c r="O318" s="281" t="s">
        <v>243</v>
      </c>
      <c r="P318" s="281"/>
      <c r="Q318" s="138"/>
      <c r="R318" s="138"/>
      <c r="S318" s="249">
        <f t="shared" si="14"/>
        <v>0</v>
      </c>
      <c r="T318" s="249" t="str">
        <f t="shared" si="15"/>
        <v/>
      </c>
      <c r="U318" s="249" t="str">
        <f t="shared" si="16"/>
        <v/>
      </c>
      <c r="V318" s="138"/>
      <c r="W318" s="133"/>
    </row>
    <row r="319" spans="10:23">
      <c r="J319" s="248" t="s">
        <v>3021</v>
      </c>
      <c r="K319" s="138" t="str">
        <f t="shared" si="12"/>
        <v>CZ</v>
      </c>
      <c r="L319" s="138" t="str">
        <f t="shared" si="13"/>
        <v>CZECHIA</v>
      </c>
      <c r="M319" s="281"/>
      <c r="N319" s="281" t="s">
        <v>192</v>
      </c>
      <c r="O319" s="281" t="s">
        <v>243</v>
      </c>
      <c r="P319" s="281"/>
      <c r="Q319" s="138"/>
      <c r="R319" s="138"/>
      <c r="S319" s="249">
        <f t="shared" si="14"/>
        <v>0</v>
      </c>
      <c r="T319" s="249" t="str">
        <f t="shared" si="15"/>
        <v/>
      </c>
      <c r="U319" s="249" t="str">
        <f t="shared" si="16"/>
        <v/>
      </c>
      <c r="V319" s="138"/>
      <c r="W319" s="133"/>
    </row>
    <row r="320" spans="10:23">
      <c r="J320" s="248" t="s">
        <v>3023</v>
      </c>
      <c r="K320" s="138" t="str">
        <f t="shared" si="12"/>
        <v>DK</v>
      </c>
      <c r="L320" s="138" t="str">
        <f t="shared" si="13"/>
        <v>DENMARK</v>
      </c>
      <c r="M320" s="281"/>
      <c r="N320" s="281" t="s">
        <v>192</v>
      </c>
      <c r="O320" s="281" t="s">
        <v>243</v>
      </c>
      <c r="P320" s="281"/>
      <c r="Q320" s="138"/>
      <c r="R320" s="138"/>
      <c r="S320" s="249">
        <f t="shared" si="14"/>
        <v>0</v>
      </c>
      <c r="T320" s="249" t="str">
        <f t="shared" si="15"/>
        <v/>
      </c>
      <c r="U320" s="249" t="str">
        <f t="shared" si="16"/>
        <v/>
      </c>
      <c r="V320" s="138"/>
      <c r="W320" s="133"/>
    </row>
    <row r="321" spans="10:23">
      <c r="J321" s="248" t="s">
        <v>3025</v>
      </c>
      <c r="K321" s="138" t="str">
        <f t="shared" si="12"/>
        <v>DJ</v>
      </c>
      <c r="L321" s="138" t="str">
        <f t="shared" si="13"/>
        <v>DJIBOUTI</v>
      </c>
      <c r="M321" s="281"/>
      <c r="N321" s="281" t="s">
        <v>192</v>
      </c>
      <c r="O321" s="281" t="s">
        <v>243</v>
      </c>
      <c r="P321" s="281"/>
      <c r="Q321" s="138"/>
      <c r="R321" s="138"/>
      <c r="S321" s="249">
        <f t="shared" si="14"/>
        <v>0</v>
      </c>
      <c r="T321" s="249" t="str">
        <f t="shared" si="15"/>
        <v/>
      </c>
      <c r="U321" s="249" t="str">
        <f t="shared" si="16"/>
        <v/>
      </c>
      <c r="V321" s="138"/>
      <c r="W321" s="133"/>
    </row>
    <row r="322" spans="10:23">
      <c r="J322" s="248" t="s">
        <v>3027</v>
      </c>
      <c r="K322" s="138" t="str">
        <f t="shared" si="12"/>
        <v>DM</v>
      </c>
      <c r="L322" s="138" t="str">
        <f t="shared" si="13"/>
        <v>DOMINICA</v>
      </c>
      <c r="M322" s="281"/>
      <c r="N322" s="281" t="s">
        <v>192</v>
      </c>
      <c r="O322" s="281" t="s">
        <v>243</v>
      </c>
      <c r="P322" s="281"/>
      <c r="Q322" s="138"/>
      <c r="R322" s="138"/>
      <c r="S322" s="249">
        <f t="shared" si="14"/>
        <v>0</v>
      </c>
      <c r="T322" s="249" t="str">
        <f t="shared" si="15"/>
        <v/>
      </c>
      <c r="U322" s="249" t="str">
        <f t="shared" si="16"/>
        <v/>
      </c>
      <c r="V322" s="138"/>
      <c r="W322" s="133"/>
    </row>
    <row r="323" spans="10:23">
      <c r="J323" s="248" t="s">
        <v>3029</v>
      </c>
      <c r="K323" s="138" t="str">
        <f t="shared" ref="K323:K386" si="17">VLOOKUP(J323,$A:$B,2,0)</f>
        <v>DO</v>
      </c>
      <c r="L323" s="138" t="str">
        <f t="shared" ref="L323:L386" si="18">J323</f>
        <v>DOMINICAN REPUBLIC</v>
      </c>
      <c r="M323" s="281"/>
      <c r="N323" s="281" t="s">
        <v>192</v>
      </c>
      <c r="O323" s="281" t="s">
        <v>243</v>
      </c>
      <c r="P323" s="281"/>
      <c r="Q323" s="138"/>
      <c r="R323" s="138"/>
      <c r="S323" s="249">
        <f t="shared" ref="S323:S386" si="19">VLOOKUP(J323,A:G,5,FALSE)</f>
        <v>0</v>
      </c>
      <c r="T323" s="249" t="str">
        <f t="shared" ref="T323:T386" si="20">IF(VLOOKUP(J323,A:G,6,FALSE)=0,"",VLOOKUP(J323,A:G,6,FALSE))</f>
        <v/>
      </c>
      <c r="U323" s="249" t="str">
        <f t="shared" ref="U323:U386" si="21">IF(VLOOKUP(J323,A:G,7,FALSE)=0,"",VLOOKUP(J323,A:G,7,FALSE))</f>
        <v/>
      </c>
      <c r="V323" s="138"/>
      <c r="W323" s="133"/>
    </row>
    <row r="324" spans="10:23">
      <c r="J324" s="248" t="s">
        <v>3031</v>
      </c>
      <c r="K324" s="138" t="str">
        <f t="shared" si="17"/>
        <v>EC</v>
      </c>
      <c r="L324" s="138" t="str">
        <f t="shared" si="18"/>
        <v>ECUADOR</v>
      </c>
      <c r="M324" s="281"/>
      <c r="N324" s="281" t="s">
        <v>192</v>
      </c>
      <c r="O324" s="281" t="s">
        <v>243</v>
      </c>
      <c r="P324" s="281"/>
      <c r="Q324" s="138"/>
      <c r="R324" s="138"/>
      <c r="S324" s="249">
        <f t="shared" si="19"/>
        <v>0</v>
      </c>
      <c r="T324" s="249" t="str">
        <f t="shared" si="20"/>
        <v/>
      </c>
      <c r="U324" s="249" t="str">
        <f t="shared" si="21"/>
        <v/>
      </c>
      <c r="V324" s="138"/>
      <c r="W324" s="133"/>
    </row>
    <row r="325" spans="10:23">
      <c r="J325" s="248" t="s">
        <v>3033</v>
      </c>
      <c r="K325" s="138" t="str">
        <f t="shared" si="17"/>
        <v>EG</v>
      </c>
      <c r="L325" s="138" t="str">
        <f t="shared" si="18"/>
        <v>EGYPT</v>
      </c>
      <c r="M325" s="281"/>
      <c r="N325" s="281" t="s">
        <v>192</v>
      </c>
      <c r="O325" s="281" t="s">
        <v>243</v>
      </c>
      <c r="P325" s="281"/>
      <c r="Q325" s="138"/>
      <c r="R325" s="138"/>
      <c r="S325" s="249">
        <f t="shared" si="19"/>
        <v>0</v>
      </c>
      <c r="T325" s="249" t="str">
        <f t="shared" si="20"/>
        <v/>
      </c>
      <c r="U325" s="249" t="str">
        <f t="shared" si="21"/>
        <v/>
      </c>
      <c r="V325" s="138"/>
      <c r="W325" s="133"/>
    </row>
    <row r="326" spans="10:23">
      <c r="J326" s="248" t="s">
        <v>3035</v>
      </c>
      <c r="K326" s="138" t="str">
        <f t="shared" si="17"/>
        <v>SV</v>
      </c>
      <c r="L326" s="138" t="str">
        <f t="shared" si="18"/>
        <v>EL SALVADOR</v>
      </c>
      <c r="M326" s="281"/>
      <c r="N326" s="281" t="s">
        <v>192</v>
      </c>
      <c r="O326" s="281" t="s">
        <v>243</v>
      </c>
      <c r="P326" s="281"/>
      <c r="Q326" s="138"/>
      <c r="R326" s="138"/>
      <c r="S326" s="249">
        <f t="shared" si="19"/>
        <v>0</v>
      </c>
      <c r="T326" s="249" t="str">
        <f t="shared" si="20"/>
        <v/>
      </c>
      <c r="U326" s="249" t="str">
        <f t="shared" si="21"/>
        <v/>
      </c>
      <c r="V326" s="138"/>
      <c r="W326" s="133"/>
    </row>
    <row r="327" spans="10:23">
      <c r="J327" s="248" t="s">
        <v>3037</v>
      </c>
      <c r="K327" s="138" t="str">
        <f t="shared" si="17"/>
        <v>GQ</v>
      </c>
      <c r="L327" s="138" t="str">
        <f t="shared" si="18"/>
        <v>EQUATORIAL GUINEA</v>
      </c>
      <c r="M327" s="281"/>
      <c r="N327" s="281" t="s">
        <v>192</v>
      </c>
      <c r="O327" s="281" t="s">
        <v>243</v>
      </c>
      <c r="P327" s="281"/>
      <c r="Q327" s="138"/>
      <c r="R327" s="138"/>
      <c r="S327" s="249">
        <f t="shared" si="19"/>
        <v>0</v>
      </c>
      <c r="T327" s="249" t="str">
        <f t="shared" si="20"/>
        <v/>
      </c>
      <c r="U327" s="249" t="str">
        <f t="shared" si="21"/>
        <v/>
      </c>
      <c r="V327" s="138"/>
      <c r="W327" s="133"/>
    </row>
    <row r="328" spans="10:23">
      <c r="J328" s="248" t="s">
        <v>3039</v>
      </c>
      <c r="K328" s="138" t="str">
        <f t="shared" si="17"/>
        <v>ER</v>
      </c>
      <c r="L328" s="138" t="str">
        <f t="shared" si="18"/>
        <v>ERITREA</v>
      </c>
      <c r="M328" s="281"/>
      <c r="N328" s="281" t="s">
        <v>192</v>
      </c>
      <c r="O328" s="281" t="s">
        <v>243</v>
      </c>
      <c r="P328" s="281"/>
      <c r="Q328" s="138"/>
      <c r="R328" s="138"/>
      <c r="S328" s="249">
        <f t="shared" si="19"/>
        <v>0</v>
      </c>
      <c r="T328" s="249" t="str">
        <f t="shared" si="20"/>
        <v/>
      </c>
      <c r="U328" s="249" t="str">
        <f t="shared" si="21"/>
        <v/>
      </c>
      <c r="V328" s="138"/>
      <c r="W328" s="133"/>
    </row>
    <row r="329" spans="10:23">
      <c r="J329" s="248" t="s">
        <v>3040</v>
      </c>
      <c r="K329" s="138" t="str">
        <f t="shared" si="17"/>
        <v>EE</v>
      </c>
      <c r="L329" s="138" t="str">
        <f t="shared" si="18"/>
        <v>ESTONIA</v>
      </c>
      <c r="M329" s="281"/>
      <c r="N329" s="281" t="s">
        <v>192</v>
      </c>
      <c r="O329" s="281" t="s">
        <v>243</v>
      </c>
      <c r="P329" s="281"/>
      <c r="Q329" s="138"/>
      <c r="R329" s="138"/>
      <c r="S329" s="249">
        <f t="shared" si="19"/>
        <v>0</v>
      </c>
      <c r="T329" s="249" t="str">
        <f t="shared" si="20"/>
        <v/>
      </c>
      <c r="U329" s="249" t="str">
        <f t="shared" si="21"/>
        <v/>
      </c>
      <c r="V329" s="138"/>
      <c r="W329" s="133"/>
    </row>
    <row r="330" spans="10:23">
      <c r="J330" s="248" t="s">
        <v>3042</v>
      </c>
      <c r="K330" s="138" t="str">
        <f t="shared" si="17"/>
        <v>ET</v>
      </c>
      <c r="L330" s="138" t="str">
        <f t="shared" si="18"/>
        <v>ETHIOPIA</v>
      </c>
      <c r="M330" s="281"/>
      <c r="N330" s="281" t="s">
        <v>192</v>
      </c>
      <c r="O330" s="281" t="s">
        <v>243</v>
      </c>
      <c r="P330" s="281"/>
      <c r="Q330" s="138"/>
      <c r="R330" s="138"/>
      <c r="S330" s="249">
        <f t="shared" si="19"/>
        <v>0</v>
      </c>
      <c r="T330" s="249" t="str">
        <f t="shared" si="20"/>
        <v/>
      </c>
      <c r="U330" s="249" t="str">
        <f t="shared" si="21"/>
        <v/>
      </c>
      <c r="V330" s="138"/>
      <c r="W330" s="133"/>
    </row>
    <row r="331" spans="10:23">
      <c r="J331" s="248" t="s">
        <v>3044</v>
      </c>
      <c r="K331" s="138" t="str">
        <f t="shared" si="17"/>
        <v>FK</v>
      </c>
      <c r="L331" s="138" t="str">
        <f t="shared" si="18"/>
        <v>FALKLAND ISLANDS (MALVINAS)</v>
      </c>
      <c r="M331" s="281"/>
      <c r="N331" s="281" t="s">
        <v>192</v>
      </c>
      <c r="O331" s="281" t="s">
        <v>243</v>
      </c>
      <c r="P331" s="281"/>
      <c r="Q331" s="138"/>
      <c r="R331" s="138"/>
      <c r="S331" s="249">
        <f t="shared" si="19"/>
        <v>0</v>
      </c>
      <c r="T331" s="249" t="str">
        <f t="shared" si="20"/>
        <v/>
      </c>
      <c r="U331" s="249" t="str">
        <f t="shared" si="21"/>
        <v/>
      </c>
      <c r="V331" s="138"/>
      <c r="W331" s="133"/>
    </row>
    <row r="332" spans="10:23">
      <c r="J332" s="248" t="s">
        <v>3046</v>
      </c>
      <c r="K332" s="138" t="str">
        <f t="shared" si="17"/>
        <v>FO</v>
      </c>
      <c r="L332" s="138" t="str">
        <f t="shared" si="18"/>
        <v>FAROE ISLANDS</v>
      </c>
      <c r="M332" s="281"/>
      <c r="N332" s="281" t="s">
        <v>192</v>
      </c>
      <c r="O332" s="281" t="s">
        <v>243</v>
      </c>
      <c r="P332" s="281"/>
      <c r="Q332" s="138"/>
      <c r="R332" s="138"/>
      <c r="S332" s="249">
        <f t="shared" si="19"/>
        <v>0</v>
      </c>
      <c r="T332" s="249" t="str">
        <f t="shared" si="20"/>
        <v/>
      </c>
      <c r="U332" s="249" t="str">
        <f t="shared" si="21"/>
        <v/>
      </c>
      <c r="V332" s="138"/>
      <c r="W332" s="133"/>
    </row>
    <row r="333" spans="10:23">
      <c r="J333" s="248" t="s">
        <v>3048</v>
      </c>
      <c r="K333" s="138" t="str">
        <f t="shared" si="17"/>
        <v>FJ</v>
      </c>
      <c r="L333" s="138" t="str">
        <f t="shared" si="18"/>
        <v>FIJI</v>
      </c>
      <c r="M333" s="281"/>
      <c r="N333" s="281" t="s">
        <v>192</v>
      </c>
      <c r="O333" s="281" t="s">
        <v>243</v>
      </c>
      <c r="P333" s="281"/>
      <c r="Q333" s="138"/>
      <c r="R333" s="138"/>
      <c r="S333" s="249">
        <f t="shared" si="19"/>
        <v>0</v>
      </c>
      <c r="T333" s="249" t="str">
        <f t="shared" si="20"/>
        <v/>
      </c>
      <c r="U333" s="249" t="str">
        <f t="shared" si="21"/>
        <v/>
      </c>
      <c r="V333" s="138"/>
      <c r="W333" s="133"/>
    </row>
    <row r="334" spans="10:23">
      <c r="J334" s="248" t="s">
        <v>3050</v>
      </c>
      <c r="K334" s="138" t="str">
        <f t="shared" si="17"/>
        <v>FI</v>
      </c>
      <c r="L334" s="138" t="str">
        <f t="shared" si="18"/>
        <v>FINLAND</v>
      </c>
      <c r="M334" s="281"/>
      <c r="N334" s="281" t="s">
        <v>192</v>
      </c>
      <c r="O334" s="281" t="s">
        <v>243</v>
      </c>
      <c r="P334" s="281"/>
      <c r="Q334" s="138"/>
      <c r="R334" s="138"/>
      <c r="S334" s="249">
        <f t="shared" si="19"/>
        <v>0</v>
      </c>
      <c r="T334" s="249" t="str">
        <f t="shared" si="20"/>
        <v/>
      </c>
      <c r="U334" s="249" t="str">
        <f t="shared" si="21"/>
        <v/>
      </c>
      <c r="V334" s="138"/>
      <c r="W334" s="133"/>
    </row>
    <row r="335" spans="10:23">
      <c r="J335" s="248" t="s">
        <v>5367</v>
      </c>
      <c r="K335" s="138" t="str">
        <f t="shared" si="17"/>
        <v>FR</v>
      </c>
      <c r="L335" s="138" t="str">
        <f t="shared" si="18"/>
        <v>FRANCE</v>
      </c>
      <c r="M335" s="281"/>
      <c r="N335" s="281" t="s">
        <v>192</v>
      </c>
      <c r="O335" s="281" t="s">
        <v>243</v>
      </c>
      <c r="P335" s="281"/>
      <c r="Q335" s="138"/>
      <c r="R335" s="138"/>
      <c r="S335" s="249">
        <f t="shared" si="19"/>
        <v>0</v>
      </c>
      <c r="T335" s="249" t="str">
        <f t="shared" si="20"/>
        <v/>
      </c>
      <c r="U335" s="249" t="str">
        <f t="shared" si="21"/>
        <v/>
      </c>
      <c r="V335" s="138"/>
      <c r="W335" s="133"/>
    </row>
    <row r="336" spans="10:23">
      <c r="J336" s="248" t="s">
        <v>3053</v>
      </c>
      <c r="K336" s="138" t="str">
        <f t="shared" si="17"/>
        <v>GF</v>
      </c>
      <c r="L336" s="138" t="str">
        <f t="shared" si="18"/>
        <v>FRENCH GUIANA</v>
      </c>
      <c r="M336" s="281"/>
      <c r="N336" s="281" t="s">
        <v>192</v>
      </c>
      <c r="O336" s="281" t="s">
        <v>243</v>
      </c>
      <c r="P336" s="281"/>
      <c r="Q336" s="138"/>
      <c r="R336" s="138"/>
      <c r="S336" s="249">
        <f t="shared" si="19"/>
        <v>0</v>
      </c>
      <c r="T336" s="249" t="str">
        <f t="shared" si="20"/>
        <v/>
      </c>
      <c r="U336" s="249" t="str">
        <f t="shared" si="21"/>
        <v/>
      </c>
      <c r="V336" s="138"/>
      <c r="W336" s="133"/>
    </row>
    <row r="337" spans="10:23">
      <c r="J337" s="248" t="s">
        <v>3055</v>
      </c>
      <c r="K337" s="138" t="str">
        <f t="shared" si="17"/>
        <v>PF</v>
      </c>
      <c r="L337" s="138" t="str">
        <f t="shared" si="18"/>
        <v>FRENCH POLYNESIA</v>
      </c>
      <c r="M337" s="281"/>
      <c r="N337" s="281" t="s">
        <v>192</v>
      </c>
      <c r="O337" s="281" t="s">
        <v>243</v>
      </c>
      <c r="P337" s="281"/>
      <c r="Q337" s="138"/>
      <c r="R337" s="138"/>
      <c r="S337" s="249">
        <f t="shared" si="19"/>
        <v>0</v>
      </c>
      <c r="T337" s="249" t="str">
        <f t="shared" si="20"/>
        <v/>
      </c>
      <c r="U337" s="249" t="str">
        <f t="shared" si="21"/>
        <v/>
      </c>
      <c r="V337" s="138"/>
      <c r="W337" s="133"/>
    </row>
    <row r="338" spans="10:23">
      <c r="J338" s="248" t="s">
        <v>3057</v>
      </c>
      <c r="K338" s="138" t="str">
        <f t="shared" si="17"/>
        <v>TF</v>
      </c>
      <c r="L338" s="138" t="str">
        <f t="shared" si="18"/>
        <v>FRENCH SOUTHERN TERRITORIES</v>
      </c>
      <c r="M338" s="281"/>
      <c r="N338" s="281" t="s">
        <v>192</v>
      </c>
      <c r="O338" s="281" t="s">
        <v>243</v>
      </c>
      <c r="P338" s="281"/>
      <c r="Q338" s="138"/>
      <c r="R338" s="138"/>
      <c r="S338" s="249">
        <f t="shared" si="19"/>
        <v>0</v>
      </c>
      <c r="T338" s="249" t="str">
        <f t="shared" si="20"/>
        <v/>
      </c>
      <c r="U338" s="249" t="str">
        <f t="shared" si="21"/>
        <v/>
      </c>
      <c r="V338" s="138"/>
      <c r="W338" s="133"/>
    </row>
    <row r="339" spans="10:23">
      <c r="J339" s="248" t="s">
        <v>3058</v>
      </c>
      <c r="K339" s="138" t="str">
        <f t="shared" si="17"/>
        <v>GA</v>
      </c>
      <c r="L339" s="138" t="str">
        <f t="shared" si="18"/>
        <v>GABON</v>
      </c>
      <c r="M339" s="281"/>
      <c r="N339" s="281" t="s">
        <v>192</v>
      </c>
      <c r="O339" s="281" t="s">
        <v>243</v>
      </c>
      <c r="P339" s="281"/>
      <c r="Q339" s="138"/>
      <c r="R339" s="138"/>
      <c r="S339" s="249">
        <f t="shared" si="19"/>
        <v>0</v>
      </c>
      <c r="T339" s="249" t="str">
        <f t="shared" si="20"/>
        <v/>
      </c>
      <c r="U339" s="249" t="str">
        <f t="shared" si="21"/>
        <v/>
      </c>
      <c r="V339" s="138"/>
      <c r="W339" s="133"/>
    </row>
    <row r="340" spans="10:23">
      <c r="J340" s="248" t="s">
        <v>3059</v>
      </c>
      <c r="K340" s="138" t="str">
        <f t="shared" si="17"/>
        <v>GM</v>
      </c>
      <c r="L340" s="138" t="str">
        <f t="shared" si="18"/>
        <v>GAMBIA</v>
      </c>
      <c r="M340" s="281"/>
      <c r="N340" s="281" t="s">
        <v>192</v>
      </c>
      <c r="O340" s="281" t="s">
        <v>243</v>
      </c>
      <c r="P340" s="281"/>
      <c r="Q340" s="138"/>
      <c r="R340" s="138"/>
      <c r="S340" s="249">
        <f t="shared" si="19"/>
        <v>0</v>
      </c>
      <c r="T340" s="249" t="str">
        <f t="shared" si="20"/>
        <v/>
      </c>
      <c r="U340" s="249" t="str">
        <f t="shared" si="21"/>
        <v/>
      </c>
      <c r="V340" s="138"/>
      <c r="W340" s="133"/>
    </row>
    <row r="341" spans="10:23">
      <c r="J341" s="248" t="s">
        <v>3061</v>
      </c>
      <c r="K341" s="138" t="str">
        <f t="shared" si="17"/>
        <v>GE</v>
      </c>
      <c r="L341" s="138" t="str">
        <f t="shared" si="18"/>
        <v>GEORGIA</v>
      </c>
      <c r="M341" s="281"/>
      <c r="N341" s="281" t="s">
        <v>192</v>
      </c>
      <c r="O341" s="281" t="s">
        <v>243</v>
      </c>
      <c r="P341" s="281"/>
      <c r="Q341" s="138"/>
      <c r="R341" s="138"/>
      <c r="S341" s="249">
        <f t="shared" si="19"/>
        <v>0</v>
      </c>
      <c r="T341" s="249" t="str">
        <f t="shared" si="20"/>
        <v/>
      </c>
      <c r="U341" s="249" t="str">
        <f t="shared" si="21"/>
        <v/>
      </c>
      <c r="V341" s="138"/>
      <c r="W341" s="133"/>
    </row>
    <row r="342" spans="10:23">
      <c r="J342" s="248" t="s">
        <v>3063</v>
      </c>
      <c r="K342" s="138" t="str">
        <f t="shared" si="17"/>
        <v>DE</v>
      </c>
      <c r="L342" s="138" t="str">
        <f t="shared" si="18"/>
        <v>GERMANY</v>
      </c>
      <c r="M342" s="281"/>
      <c r="N342" s="281" t="s">
        <v>192</v>
      </c>
      <c r="O342" s="281" t="s">
        <v>243</v>
      </c>
      <c r="P342" s="281"/>
      <c r="Q342" s="138"/>
      <c r="R342" s="138"/>
      <c r="S342" s="249">
        <f t="shared" si="19"/>
        <v>0</v>
      </c>
      <c r="T342" s="249" t="str">
        <f t="shared" si="20"/>
        <v/>
      </c>
      <c r="U342" s="249" t="str">
        <f t="shared" si="21"/>
        <v/>
      </c>
      <c r="V342" s="138"/>
      <c r="W342" s="133"/>
    </row>
    <row r="343" spans="10:23">
      <c r="J343" s="248" t="s">
        <v>3064</v>
      </c>
      <c r="K343" s="138" t="str">
        <f t="shared" si="17"/>
        <v>GH</v>
      </c>
      <c r="L343" s="138" t="str">
        <f t="shared" si="18"/>
        <v>GHANA</v>
      </c>
      <c r="M343" s="281"/>
      <c r="N343" s="281" t="s">
        <v>192</v>
      </c>
      <c r="O343" s="281" t="s">
        <v>243</v>
      </c>
      <c r="P343" s="281"/>
      <c r="Q343" s="138"/>
      <c r="R343" s="138"/>
      <c r="S343" s="249">
        <f t="shared" si="19"/>
        <v>0</v>
      </c>
      <c r="T343" s="249" t="str">
        <f t="shared" si="20"/>
        <v/>
      </c>
      <c r="U343" s="249" t="str">
        <f t="shared" si="21"/>
        <v/>
      </c>
      <c r="V343" s="138"/>
      <c r="W343" s="133"/>
    </row>
    <row r="344" spans="10:23">
      <c r="J344" s="248" t="s">
        <v>3066</v>
      </c>
      <c r="K344" s="138" t="str">
        <f t="shared" si="17"/>
        <v>GI</v>
      </c>
      <c r="L344" s="138" t="str">
        <f t="shared" si="18"/>
        <v>UNITED KINGDOM (GIBRALTAR)</v>
      </c>
      <c r="M344" s="281"/>
      <c r="N344" s="281" t="s">
        <v>192</v>
      </c>
      <c r="O344" s="281" t="s">
        <v>243</v>
      </c>
      <c r="P344" s="281"/>
      <c r="Q344" s="138"/>
      <c r="R344" s="138"/>
      <c r="S344" s="249">
        <f t="shared" si="19"/>
        <v>0</v>
      </c>
      <c r="T344" s="249" t="str">
        <f t="shared" si="20"/>
        <v/>
      </c>
      <c r="U344" s="249" t="str">
        <f t="shared" si="21"/>
        <v/>
      </c>
      <c r="V344" s="138"/>
      <c r="W344" s="133"/>
    </row>
    <row r="345" spans="10:23">
      <c r="J345" s="248" t="s">
        <v>3068</v>
      </c>
      <c r="K345" s="138" t="str">
        <f t="shared" si="17"/>
        <v>GR</v>
      </c>
      <c r="L345" s="138" t="str">
        <f t="shared" si="18"/>
        <v>GREECE</v>
      </c>
      <c r="M345" s="281"/>
      <c r="N345" s="281" t="s">
        <v>192</v>
      </c>
      <c r="O345" s="281" t="s">
        <v>243</v>
      </c>
      <c r="P345" s="281"/>
      <c r="Q345" s="138"/>
      <c r="R345" s="138"/>
      <c r="S345" s="249">
        <f t="shared" si="19"/>
        <v>0</v>
      </c>
      <c r="T345" s="249" t="str">
        <f t="shared" si="20"/>
        <v/>
      </c>
      <c r="U345" s="249" t="str">
        <f t="shared" si="21"/>
        <v/>
      </c>
      <c r="V345" s="138"/>
      <c r="W345" s="133"/>
    </row>
    <row r="346" spans="10:23">
      <c r="J346" s="248" t="s">
        <v>3069</v>
      </c>
      <c r="K346" s="138" t="str">
        <f t="shared" si="17"/>
        <v>GL</v>
      </c>
      <c r="L346" s="138" t="str">
        <f t="shared" si="18"/>
        <v>GREENLAND</v>
      </c>
      <c r="M346" s="281"/>
      <c r="N346" s="281" t="s">
        <v>192</v>
      </c>
      <c r="O346" s="281" t="s">
        <v>243</v>
      </c>
      <c r="P346" s="281"/>
      <c r="Q346" s="138"/>
      <c r="R346" s="138"/>
      <c r="S346" s="249">
        <f t="shared" si="19"/>
        <v>0</v>
      </c>
      <c r="T346" s="249" t="str">
        <f t="shared" si="20"/>
        <v/>
      </c>
      <c r="U346" s="249" t="str">
        <f t="shared" si="21"/>
        <v/>
      </c>
      <c r="V346" s="138"/>
      <c r="W346" s="133"/>
    </row>
    <row r="347" spans="10:23">
      <c r="J347" s="248" t="s">
        <v>3071</v>
      </c>
      <c r="K347" s="138" t="str">
        <f t="shared" si="17"/>
        <v>GD</v>
      </c>
      <c r="L347" s="138" t="str">
        <f t="shared" si="18"/>
        <v>GRENADA</v>
      </c>
      <c r="M347" s="281"/>
      <c r="N347" s="281" t="s">
        <v>192</v>
      </c>
      <c r="O347" s="281" t="s">
        <v>243</v>
      </c>
      <c r="P347" s="281"/>
      <c r="Q347" s="138"/>
      <c r="R347" s="138"/>
      <c r="S347" s="249">
        <f t="shared" si="19"/>
        <v>0</v>
      </c>
      <c r="T347" s="249" t="str">
        <f t="shared" si="20"/>
        <v/>
      </c>
      <c r="U347" s="249" t="str">
        <f t="shared" si="21"/>
        <v/>
      </c>
      <c r="V347" s="138"/>
      <c r="W347" s="133"/>
    </row>
    <row r="348" spans="10:23">
      <c r="J348" s="248" t="s">
        <v>3072</v>
      </c>
      <c r="K348" s="138" t="str">
        <f t="shared" si="17"/>
        <v>GP</v>
      </c>
      <c r="L348" s="138" t="str">
        <f t="shared" si="18"/>
        <v>GUADELOUPE</v>
      </c>
      <c r="M348" s="281"/>
      <c r="N348" s="281" t="s">
        <v>192</v>
      </c>
      <c r="O348" s="281" t="s">
        <v>243</v>
      </c>
      <c r="P348" s="281"/>
      <c r="Q348" s="138"/>
      <c r="R348" s="138"/>
      <c r="S348" s="249">
        <f t="shared" si="19"/>
        <v>0</v>
      </c>
      <c r="T348" s="249" t="str">
        <f t="shared" si="20"/>
        <v/>
      </c>
      <c r="U348" s="249" t="str">
        <f t="shared" si="21"/>
        <v/>
      </c>
      <c r="V348" s="138"/>
      <c r="W348" s="133"/>
    </row>
    <row r="349" spans="10:23">
      <c r="J349" s="248" t="s">
        <v>3074</v>
      </c>
      <c r="K349" s="138" t="str">
        <f t="shared" si="17"/>
        <v>GU</v>
      </c>
      <c r="L349" s="138" t="str">
        <f t="shared" si="18"/>
        <v>GUAM</v>
      </c>
      <c r="M349" s="281"/>
      <c r="N349" s="281" t="s">
        <v>192</v>
      </c>
      <c r="O349" s="281" t="s">
        <v>243</v>
      </c>
      <c r="P349" s="281"/>
      <c r="Q349" s="138"/>
      <c r="R349" s="138"/>
      <c r="S349" s="249">
        <f t="shared" si="19"/>
        <v>0</v>
      </c>
      <c r="T349" s="249" t="str">
        <f t="shared" si="20"/>
        <v/>
      </c>
      <c r="U349" s="249" t="str">
        <f t="shared" si="21"/>
        <v/>
      </c>
      <c r="V349" s="138"/>
      <c r="W349" s="133"/>
    </row>
    <row r="350" spans="10:23">
      <c r="J350" s="248" t="s">
        <v>3076</v>
      </c>
      <c r="K350" s="138" t="str">
        <f t="shared" si="17"/>
        <v>GT</v>
      </c>
      <c r="L350" s="138" t="str">
        <f t="shared" si="18"/>
        <v>GUATEMALA</v>
      </c>
      <c r="M350" s="281"/>
      <c r="N350" s="281" t="s">
        <v>192</v>
      </c>
      <c r="O350" s="281" t="s">
        <v>243</v>
      </c>
      <c r="P350" s="281"/>
      <c r="Q350" s="138"/>
      <c r="R350" s="138"/>
      <c r="S350" s="249">
        <f t="shared" si="19"/>
        <v>0</v>
      </c>
      <c r="T350" s="249" t="str">
        <f t="shared" si="20"/>
        <v/>
      </c>
      <c r="U350" s="249" t="str">
        <f t="shared" si="21"/>
        <v/>
      </c>
      <c r="V350" s="138"/>
      <c r="W350" s="133"/>
    </row>
    <row r="351" spans="10:23">
      <c r="J351" s="248" t="s">
        <v>3078</v>
      </c>
      <c r="K351" s="138" t="str">
        <f t="shared" si="17"/>
        <v>GG</v>
      </c>
      <c r="L351" s="138" t="str">
        <f t="shared" si="18"/>
        <v>GUERNSEY</v>
      </c>
      <c r="M351" s="281"/>
      <c r="N351" s="281" t="s">
        <v>192</v>
      </c>
      <c r="O351" s="281" t="s">
        <v>243</v>
      </c>
      <c r="P351" s="281"/>
      <c r="Q351" s="138"/>
      <c r="R351" s="138"/>
      <c r="S351" s="249">
        <f t="shared" si="19"/>
        <v>0</v>
      </c>
      <c r="T351" s="249" t="str">
        <f t="shared" si="20"/>
        <v/>
      </c>
      <c r="U351" s="249" t="str">
        <f t="shared" si="21"/>
        <v/>
      </c>
      <c r="V351" s="138"/>
      <c r="W351" s="133"/>
    </row>
    <row r="352" spans="10:23">
      <c r="J352" s="248" t="s">
        <v>3080</v>
      </c>
      <c r="K352" s="138" t="str">
        <f t="shared" si="17"/>
        <v>GN</v>
      </c>
      <c r="L352" s="138" t="str">
        <f t="shared" si="18"/>
        <v>GUINEA</v>
      </c>
      <c r="M352" s="281"/>
      <c r="N352" s="281" t="s">
        <v>192</v>
      </c>
      <c r="O352" s="281" t="s">
        <v>243</v>
      </c>
      <c r="P352" s="281"/>
      <c r="Q352" s="138"/>
      <c r="R352" s="138"/>
      <c r="S352" s="249">
        <f t="shared" si="19"/>
        <v>0</v>
      </c>
      <c r="T352" s="249" t="str">
        <f t="shared" si="20"/>
        <v/>
      </c>
      <c r="U352" s="249" t="str">
        <f t="shared" si="21"/>
        <v/>
      </c>
      <c r="V352" s="138"/>
      <c r="W352" s="133"/>
    </row>
    <row r="353" spans="10:23">
      <c r="J353" s="248" t="s">
        <v>3082</v>
      </c>
      <c r="K353" s="138" t="str">
        <f t="shared" si="17"/>
        <v>GW</v>
      </c>
      <c r="L353" s="138" t="str">
        <f t="shared" si="18"/>
        <v>GUINEA-BISSAU</v>
      </c>
      <c r="M353" s="281"/>
      <c r="N353" s="281" t="s">
        <v>192</v>
      </c>
      <c r="O353" s="281" t="s">
        <v>243</v>
      </c>
      <c r="P353" s="281"/>
      <c r="Q353" s="138"/>
      <c r="R353" s="138"/>
      <c r="S353" s="249">
        <f t="shared" si="19"/>
        <v>0</v>
      </c>
      <c r="T353" s="249" t="str">
        <f t="shared" si="20"/>
        <v/>
      </c>
      <c r="U353" s="249" t="str">
        <f t="shared" si="21"/>
        <v/>
      </c>
      <c r="V353" s="138"/>
      <c r="W353" s="133"/>
    </row>
    <row r="354" spans="10:23">
      <c r="J354" s="248" t="s">
        <v>3084</v>
      </c>
      <c r="K354" s="138" t="str">
        <f t="shared" si="17"/>
        <v>GY</v>
      </c>
      <c r="L354" s="138" t="str">
        <f t="shared" si="18"/>
        <v>GUYANA</v>
      </c>
      <c r="M354" s="281"/>
      <c r="N354" s="281" t="s">
        <v>192</v>
      </c>
      <c r="O354" s="281" t="s">
        <v>243</v>
      </c>
      <c r="P354" s="281"/>
      <c r="Q354" s="138"/>
      <c r="R354" s="138"/>
      <c r="S354" s="249">
        <f t="shared" si="19"/>
        <v>0</v>
      </c>
      <c r="T354" s="249" t="str">
        <f t="shared" si="20"/>
        <v/>
      </c>
      <c r="U354" s="249" t="str">
        <f t="shared" si="21"/>
        <v/>
      </c>
      <c r="V354" s="138"/>
      <c r="W354" s="133"/>
    </row>
    <row r="355" spans="10:23">
      <c r="J355" s="248" t="s">
        <v>3086</v>
      </c>
      <c r="K355" s="138" t="str">
        <f t="shared" si="17"/>
        <v>HT</v>
      </c>
      <c r="L355" s="138" t="str">
        <f t="shared" si="18"/>
        <v>HAITI</v>
      </c>
      <c r="M355" s="281"/>
      <c r="N355" s="281" t="s">
        <v>192</v>
      </c>
      <c r="O355" s="281" t="s">
        <v>243</v>
      </c>
      <c r="P355" s="281"/>
      <c r="Q355" s="138"/>
      <c r="R355" s="138"/>
      <c r="S355" s="249">
        <f t="shared" si="19"/>
        <v>0</v>
      </c>
      <c r="T355" s="249" t="str">
        <f t="shared" si="20"/>
        <v/>
      </c>
      <c r="U355" s="249" t="str">
        <f t="shared" si="21"/>
        <v/>
      </c>
      <c r="V355" s="138"/>
      <c r="W355" s="133"/>
    </row>
    <row r="356" spans="10:23">
      <c r="J356" s="248" t="s">
        <v>3088</v>
      </c>
      <c r="K356" s="138" t="str">
        <f t="shared" si="17"/>
        <v>HM</v>
      </c>
      <c r="L356" s="138" t="str">
        <f t="shared" si="18"/>
        <v>HEARD ISLAND AND MCDONALD ISLANDS</v>
      </c>
      <c r="M356" s="281"/>
      <c r="N356" s="281" t="s">
        <v>192</v>
      </c>
      <c r="O356" s="281" t="s">
        <v>243</v>
      </c>
      <c r="P356" s="281"/>
      <c r="Q356" s="138"/>
      <c r="R356" s="138"/>
      <c r="S356" s="249">
        <f t="shared" si="19"/>
        <v>0</v>
      </c>
      <c r="T356" s="249" t="str">
        <f t="shared" si="20"/>
        <v/>
      </c>
      <c r="U356" s="249" t="str">
        <f t="shared" si="21"/>
        <v/>
      </c>
      <c r="V356" s="138"/>
      <c r="W356" s="133"/>
    </row>
    <row r="357" spans="10:23">
      <c r="J357" s="248" t="s">
        <v>3090</v>
      </c>
      <c r="K357" s="138" t="str">
        <f t="shared" si="17"/>
        <v>VA</v>
      </c>
      <c r="L357" s="138" t="str">
        <f t="shared" si="18"/>
        <v>HOLY SEE (VATICAN CITY STATE)</v>
      </c>
      <c r="M357" s="281"/>
      <c r="N357" s="281" t="s">
        <v>192</v>
      </c>
      <c r="O357" s="281" t="s">
        <v>243</v>
      </c>
      <c r="P357" s="281"/>
      <c r="Q357" s="138"/>
      <c r="R357" s="138"/>
      <c r="S357" s="249">
        <f t="shared" si="19"/>
        <v>0</v>
      </c>
      <c r="T357" s="249" t="str">
        <f t="shared" si="20"/>
        <v/>
      </c>
      <c r="U357" s="249" t="str">
        <f t="shared" si="21"/>
        <v/>
      </c>
      <c r="V357" s="138"/>
      <c r="W357" s="133"/>
    </row>
    <row r="358" spans="10:23">
      <c r="J358" s="248" t="s">
        <v>3092</v>
      </c>
      <c r="K358" s="138" t="str">
        <f t="shared" si="17"/>
        <v>HN</v>
      </c>
      <c r="L358" s="138" t="str">
        <f t="shared" si="18"/>
        <v>HONDURAS</v>
      </c>
      <c r="M358" s="281"/>
      <c r="N358" s="281" t="s">
        <v>192</v>
      </c>
      <c r="O358" s="281" t="s">
        <v>243</v>
      </c>
      <c r="P358" s="281"/>
      <c r="Q358" s="138"/>
      <c r="R358" s="138"/>
      <c r="S358" s="249">
        <f t="shared" si="19"/>
        <v>0</v>
      </c>
      <c r="T358" s="249" t="str">
        <f t="shared" si="20"/>
        <v/>
      </c>
      <c r="U358" s="249" t="str">
        <f t="shared" si="21"/>
        <v/>
      </c>
      <c r="V358" s="138"/>
      <c r="W358" s="133"/>
    </row>
    <row r="359" spans="10:23">
      <c r="J359" s="248" t="s">
        <v>3094</v>
      </c>
      <c r="K359" s="138" t="str">
        <f t="shared" si="17"/>
        <v>HK</v>
      </c>
      <c r="L359" s="138" t="str">
        <f t="shared" si="18"/>
        <v>HONG KONG</v>
      </c>
      <c r="M359" s="281"/>
      <c r="N359" s="281" t="s">
        <v>192</v>
      </c>
      <c r="O359" s="281" t="s">
        <v>243</v>
      </c>
      <c r="P359" s="281"/>
      <c r="Q359" s="138"/>
      <c r="R359" s="138"/>
      <c r="S359" s="249">
        <f t="shared" si="19"/>
        <v>0</v>
      </c>
      <c r="T359" s="249" t="str">
        <f t="shared" si="20"/>
        <v/>
      </c>
      <c r="U359" s="249" t="str">
        <f t="shared" si="21"/>
        <v/>
      </c>
      <c r="V359" s="138"/>
      <c r="W359" s="133"/>
    </row>
    <row r="360" spans="10:23">
      <c r="J360" s="248" t="s">
        <v>3096</v>
      </c>
      <c r="K360" s="138" t="str">
        <f t="shared" si="17"/>
        <v>HU</v>
      </c>
      <c r="L360" s="138" t="str">
        <f t="shared" si="18"/>
        <v>HUNGARY</v>
      </c>
      <c r="M360" s="281"/>
      <c r="N360" s="281" t="s">
        <v>192</v>
      </c>
      <c r="O360" s="281" t="s">
        <v>243</v>
      </c>
      <c r="P360" s="281"/>
      <c r="Q360" s="138"/>
      <c r="R360" s="138"/>
      <c r="S360" s="249">
        <f t="shared" si="19"/>
        <v>0</v>
      </c>
      <c r="T360" s="249" t="str">
        <f t="shared" si="20"/>
        <v/>
      </c>
      <c r="U360" s="249" t="str">
        <f t="shared" si="21"/>
        <v/>
      </c>
      <c r="V360" s="138"/>
      <c r="W360" s="133"/>
    </row>
    <row r="361" spans="10:23">
      <c r="J361" s="248" t="s">
        <v>3098</v>
      </c>
      <c r="K361" s="138" t="str">
        <f t="shared" si="17"/>
        <v>IS</v>
      </c>
      <c r="L361" s="138" t="str">
        <f t="shared" si="18"/>
        <v>ICELAND</v>
      </c>
      <c r="M361" s="281"/>
      <c r="N361" s="281" t="s">
        <v>192</v>
      </c>
      <c r="O361" s="281" t="s">
        <v>243</v>
      </c>
      <c r="P361" s="281"/>
      <c r="Q361" s="138"/>
      <c r="R361" s="138"/>
      <c r="S361" s="249">
        <f t="shared" si="19"/>
        <v>0</v>
      </c>
      <c r="T361" s="249" t="str">
        <f t="shared" si="20"/>
        <v/>
      </c>
      <c r="U361" s="249" t="str">
        <f t="shared" si="21"/>
        <v/>
      </c>
      <c r="V361" s="138"/>
      <c r="W361" s="133"/>
    </row>
    <row r="362" spans="10:23">
      <c r="J362" s="248" t="s">
        <v>3099</v>
      </c>
      <c r="K362" s="138" t="str">
        <f t="shared" si="17"/>
        <v>IN</v>
      </c>
      <c r="L362" s="138" t="str">
        <f t="shared" si="18"/>
        <v>INDIA</v>
      </c>
      <c r="M362" s="281"/>
      <c r="N362" s="281" t="s">
        <v>192</v>
      </c>
      <c r="O362" s="281" t="s">
        <v>243</v>
      </c>
      <c r="P362" s="281"/>
      <c r="Q362" s="138"/>
      <c r="R362" s="138"/>
      <c r="S362" s="249">
        <f t="shared" si="19"/>
        <v>0</v>
      </c>
      <c r="T362" s="249" t="str">
        <f t="shared" si="20"/>
        <v/>
      </c>
      <c r="U362" s="249" t="str">
        <f t="shared" si="21"/>
        <v/>
      </c>
      <c r="V362" s="138"/>
      <c r="W362" s="133"/>
    </row>
    <row r="363" spans="10:23">
      <c r="J363" s="248" t="s">
        <v>3101</v>
      </c>
      <c r="K363" s="138" t="str">
        <f t="shared" si="17"/>
        <v>ID</v>
      </c>
      <c r="L363" s="138" t="str">
        <f t="shared" si="18"/>
        <v>INDONESIA</v>
      </c>
      <c r="M363" s="281"/>
      <c r="N363" s="281" t="s">
        <v>192</v>
      </c>
      <c r="O363" s="281" t="s">
        <v>243</v>
      </c>
      <c r="P363" s="281"/>
      <c r="Q363" s="138"/>
      <c r="R363" s="138"/>
      <c r="S363" s="249">
        <f t="shared" si="19"/>
        <v>0</v>
      </c>
      <c r="T363" s="249" t="str">
        <f t="shared" si="20"/>
        <v/>
      </c>
      <c r="U363" s="249" t="str">
        <f t="shared" si="21"/>
        <v/>
      </c>
      <c r="V363" s="138"/>
      <c r="W363" s="133"/>
    </row>
    <row r="364" spans="10:23">
      <c r="J364" s="248" t="s">
        <v>3102</v>
      </c>
      <c r="K364" s="138" t="str">
        <f t="shared" si="17"/>
        <v>IR</v>
      </c>
      <c r="L364" s="138" t="str">
        <f t="shared" si="18"/>
        <v>IRAN, ISLAMIC REPUBLIC OF</v>
      </c>
      <c r="M364" s="281"/>
      <c r="N364" s="281" t="s">
        <v>192</v>
      </c>
      <c r="O364" s="281" t="s">
        <v>243</v>
      </c>
      <c r="P364" s="281"/>
      <c r="Q364" s="138"/>
      <c r="R364" s="138"/>
      <c r="S364" s="249">
        <f t="shared" si="19"/>
        <v>0</v>
      </c>
      <c r="T364" s="249" t="str">
        <f t="shared" si="20"/>
        <v/>
      </c>
      <c r="U364" s="249" t="str">
        <f t="shared" si="21"/>
        <v/>
      </c>
      <c r="V364" s="138"/>
      <c r="W364" s="133"/>
    </row>
    <row r="365" spans="10:23">
      <c r="J365" s="248" t="s">
        <v>3104</v>
      </c>
      <c r="K365" s="138" t="str">
        <f t="shared" si="17"/>
        <v>IQ</v>
      </c>
      <c r="L365" s="138" t="str">
        <f t="shared" si="18"/>
        <v>IRAQ</v>
      </c>
      <c r="M365" s="281"/>
      <c r="N365" s="281" t="s">
        <v>192</v>
      </c>
      <c r="O365" s="281" t="s">
        <v>243</v>
      </c>
      <c r="P365" s="281"/>
      <c r="Q365" s="138"/>
      <c r="R365" s="138"/>
      <c r="S365" s="249">
        <f t="shared" si="19"/>
        <v>0</v>
      </c>
      <c r="T365" s="249" t="str">
        <f t="shared" si="20"/>
        <v/>
      </c>
      <c r="U365" s="249" t="str">
        <f t="shared" si="21"/>
        <v/>
      </c>
      <c r="V365" s="138"/>
      <c r="W365" s="133"/>
    </row>
    <row r="366" spans="10:23">
      <c r="J366" s="248" t="s">
        <v>3106</v>
      </c>
      <c r="K366" s="138" t="str">
        <f t="shared" si="17"/>
        <v>IE</v>
      </c>
      <c r="L366" s="138" t="str">
        <f t="shared" si="18"/>
        <v>IRELAND</v>
      </c>
      <c r="M366" s="281"/>
      <c r="N366" s="281" t="s">
        <v>192</v>
      </c>
      <c r="O366" s="281" t="s">
        <v>243</v>
      </c>
      <c r="P366" s="281"/>
      <c r="Q366" s="138"/>
      <c r="R366" s="138"/>
      <c r="S366" s="249">
        <f t="shared" si="19"/>
        <v>0</v>
      </c>
      <c r="T366" s="249" t="str">
        <f t="shared" si="20"/>
        <v/>
      </c>
      <c r="U366" s="249" t="str">
        <f t="shared" si="21"/>
        <v/>
      </c>
      <c r="V366" s="138"/>
      <c r="W366" s="133"/>
    </row>
    <row r="367" spans="10:23">
      <c r="J367" s="248" t="s">
        <v>3107</v>
      </c>
      <c r="K367" s="138" t="str">
        <f t="shared" si="17"/>
        <v>IM</v>
      </c>
      <c r="L367" s="138" t="str">
        <f t="shared" si="18"/>
        <v>ISLE OF MAN</v>
      </c>
      <c r="M367" s="281"/>
      <c r="N367" s="281" t="s">
        <v>192</v>
      </c>
      <c r="O367" s="281" t="s">
        <v>243</v>
      </c>
      <c r="P367" s="281"/>
      <c r="Q367" s="138"/>
      <c r="R367" s="138"/>
      <c r="S367" s="249">
        <f t="shared" si="19"/>
        <v>0</v>
      </c>
      <c r="T367" s="249" t="str">
        <f t="shared" si="20"/>
        <v/>
      </c>
      <c r="U367" s="249" t="str">
        <f t="shared" si="21"/>
        <v/>
      </c>
      <c r="V367" s="138"/>
      <c r="W367" s="133"/>
    </row>
    <row r="368" spans="10:23">
      <c r="J368" s="248" t="s">
        <v>3109</v>
      </c>
      <c r="K368" s="138" t="str">
        <f t="shared" si="17"/>
        <v>IL</v>
      </c>
      <c r="L368" s="138" t="str">
        <f t="shared" si="18"/>
        <v>ISRAEL</v>
      </c>
      <c r="M368" s="281"/>
      <c r="N368" s="281" t="s">
        <v>192</v>
      </c>
      <c r="O368" s="281" t="s">
        <v>243</v>
      </c>
      <c r="P368" s="281"/>
      <c r="Q368" s="138"/>
      <c r="R368" s="138"/>
      <c r="S368" s="249">
        <f t="shared" si="19"/>
        <v>0</v>
      </c>
      <c r="T368" s="249" t="str">
        <f t="shared" si="20"/>
        <v/>
      </c>
      <c r="U368" s="249" t="str">
        <f t="shared" si="21"/>
        <v/>
      </c>
      <c r="V368" s="138"/>
      <c r="W368" s="133"/>
    </row>
    <row r="369" spans="10:23">
      <c r="J369" s="248" t="s">
        <v>3111</v>
      </c>
      <c r="K369" s="138" t="str">
        <f t="shared" si="17"/>
        <v>IT</v>
      </c>
      <c r="L369" s="138" t="str">
        <f t="shared" si="18"/>
        <v>ITALY</v>
      </c>
      <c r="M369" s="281"/>
      <c r="N369" s="281" t="s">
        <v>192</v>
      </c>
      <c r="O369" s="281" t="s">
        <v>243</v>
      </c>
      <c r="P369" s="281"/>
      <c r="Q369" s="138"/>
      <c r="R369" s="138"/>
      <c r="S369" s="249">
        <f t="shared" si="19"/>
        <v>0</v>
      </c>
      <c r="T369" s="249" t="str">
        <f t="shared" si="20"/>
        <v/>
      </c>
      <c r="U369" s="249" t="str">
        <f t="shared" si="21"/>
        <v/>
      </c>
      <c r="V369" s="138"/>
      <c r="W369" s="133"/>
    </row>
    <row r="370" spans="10:23">
      <c r="J370" s="248" t="s">
        <v>3113</v>
      </c>
      <c r="K370" s="138" t="str">
        <f t="shared" si="17"/>
        <v>JM</v>
      </c>
      <c r="L370" s="138" t="str">
        <f t="shared" si="18"/>
        <v>JAMAICA</v>
      </c>
      <c r="M370" s="281"/>
      <c r="N370" s="281" t="s">
        <v>192</v>
      </c>
      <c r="O370" s="281" t="s">
        <v>243</v>
      </c>
      <c r="P370" s="281"/>
      <c r="Q370" s="138"/>
      <c r="R370" s="138"/>
      <c r="S370" s="249">
        <f t="shared" si="19"/>
        <v>0</v>
      </c>
      <c r="T370" s="249" t="str">
        <f t="shared" si="20"/>
        <v/>
      </c>
      <c r="U370" s="249" t="str">
        <f t="shared" si="21"/>
        <v/>
      </c>
      <c r="V370" s="138"/>
      <c r="W370" s="133"/>
    </row>
    <row r="371" spans="10:23">
      <c r="J371" s="248" t="s">
        <v>3115</v>
      </c>
      <c r="K371" s="138" t="str">
        <f t="shared" si="17"/>
        <v>JP</v>
      </c>
      <c r="L371" s="138" t="str">
        <f t="shared" si="18"/>
        <v>JAPAN</v>
      </c>
      <c r="M371" s="281"/>
      <c r="N371" s="281" t="s">
        <v>192</v>
      </c>
      <c r="O371" s="281" t="s">
        <v>243</v>
      </c>
      <c r="P371" s="281"/>
      <c r="Q371" s="138"/>
      <c r="R371" s="138"/>
      <c r="S371" s="249">
        <f t="shared" si="19"/>
        <v>0</v>
      </c>
      <c r="T371" s="249" t="str">
        <f t="shared" si="20"/>
        <v/>
      </c>
      <c r="U371" s="249" t="str">
        <f t="shared" si="21"/>
        <v/>
      </c>
      <c r="V371" s="138"/>
      <c r="W371" s="133"/>
    </row>
    <row r="372" spans="10:23">
      <c r="J372" s="248" t="s">
        <v>3117</v>
      </c>
      <c r="K372" s="138" t="str">
        <f t="shared" si="17"/>
        <v>JE</v>
      </c>
      <c r="L372" s="138" t="str">
        <f t="shared" si="18"/>
        <v>JERSEY</v>
      </c>
      <c r="M372" s="281"/>
      <c r="N372" s="281" t="s">
        <v>192</v>
      </c>
      <c r="O372" s="281" t="s">
        <v>243</v>
      </c>
      <c r="P372" s="281"/>
      <c r="Q372" s="138"/>
      <c r="R372" s="138"/>
      <c r="S372" s="249">
        <f t="shared" si="19"/>
        <v>0</v>
      </c>
      <c r="T372" s="249" t="str">
        <f t="shared" si="20"/>
        <v/>
      </c>
      <c r="U372" s="249" t="str">
        <f t="shared" si="21"/>
        <v/>
      </c>
      <c r="V372" s="138"/>
      <c r="W372" s="133"/>
    </row>
    <row r="373" spans="10:23">
      <c r="J373" s="248" t="s">
        <v>3119</v>
      </c>
      <c r="K373" s="138" t="str">
        <f t="shared" si="17"/>
        <v>JO</v>
      </c>
      <c r="L373" s="138" t="str">
        <f t="shared" si="18"/>
        <v>JORDAN</v>
      </c>
      <c r="M373" s="281"/>
      <c r="N373" s="281" t="s">
        <v>192</v>
      </c>
      <c r="O373" s="281" t="s">
        <v>243</v>
      </c>
      <c r="P373" s="281"/>
      <c r="Q373" s="138"/>
      <c r="R373" s="138"/>
      <c r="S373" s="249">
        <f t="shared" si="19"/>
        <v>0</v>
      </c>
      <c r="T373" s="249" t="str">
        <f t="shared" si="20"/>
        <v/>
      </c>
      <c r="U373" s="249" t="str">
        <f t="shared" si="21"/>
        <v/>
      </c>
      <c r="V373" s="138"/>
      <c r="W373" s="133"/>
    </row>
    <row r="374" spans="10:23">
      <c r="J374" s="248" t="s">
        <v>3121</v>
      </c>
      <c r="K374" s="138" t="str">
        <f t="shared" si="17"/>
        <v>KZ</v>
      </c>
      <c r="L374" s="138" t="str">
        <f t="shared" si="18"/>
        <v>KAZAKHSTAN</v>
      </c>
      <c r="M374" s="281"/>
      <c r="N374" s="281" t="s">
        <v>192</v>
      </c>
      <c r="O374" s="281" t="s">
        <v>243</v>
      </c>
      <c r="P374" s="281"/>
      <c r="Q374" s="138"/>
      <c r="R374" s="138"/>
      <c r="S374" s="249">
        <f t="shared" si="19"/>
        <v>0</v>
      </c>
      <c r="T374" s="249" t="str">
        <f t="shared" si="20"/>
        <v/>
      </c>
      <c r="U374" s="249" t="str">
        <f t="shared" si="21"/>
        <v/>
      </c>
      <c r="V374" s="138"/>
      <c r="W374" s="133"/>
    </row>
    <row r="375" spans="10:23">
      <c r="J375" s="248" t="s">
        <v>3123</v>
      </c>
      <c r="K375" s="138" t="str">
        <f t="shared" si="17"/>
        <v>KE</v>
      </c>
      <c r="L375" s="138" t="str">
        <f t="shared" si="18"/>
        <v>KENYA</v>
      </c>
      <c r="M375" s="281"/>
      <c r="N375" s="281" t="s">
        <v>192</v>
      </c>
      <c r="O375" s="281" t="s">
        <v>243</v>
      </c>
      <c r="P375" s="281"/>
      <c r="Q375" s="138"/>
      <c r="R375" s="138"/>
      <c r="S375" s="249">
        <f t="shared" si="19"/>
        <v>0</v>
      </c>
      <c r="T375" s="249" t="str">
        <f t="shared" si="20"/>
        <v/>
      </c>
      <c r="U375" s="249" t="str">
        <f t="shared" si="21"/>
        <v/>
      </c>
      <c r="V375" s="138"/>
      <c r="W375" s="133"/>
    </row>
    <row r="376" spans="10:23">
      <c r="J376" s="248" t="s">
        <v>3125</v>
      </c>
      <c r="K376" s="138" t="str">
        <f t="shared" si="17"/>
        <v>KI</v>
      </c>
      <c r="L376" s="138" t="str">
        <f t="shared" si="18"/>
        <v>KIRIBATI</v>
      </c>
      <c r="M376" s="281"/>
      <c r="N376" s="281" t="s">
        <v>192</v>
      </c>
      <c r="O376" s="281" t="s">
        <v>243</v>
      </c>
      <c r="P376" s="281"/>
      <c r="Q376" s="138"/>
      <c r="R376" s="138"/>
      <c r="S376" s="249">
        <f t="shared" si="19"/>
        <v>0</v>
      </c>
      <c r="T376" s="249" t="str">
        <f t="shared" si="20"/>
        <v/>
      </c>
      <c r="U376" s="249" t="str">
        <f t="shared" si="21"/>
        <v/>
      </c>
      <c r="V376" s="138"/>
      <c r="W376" s="133"/>
    </row>
    <row r="377" spans="10:23">
      <c r="J377" s="248" t="s">
        <v>3127</v>
      </c>
      <c r="K377" s="138" t="str">
        <f t="shared" si="17"/>
        <v>KP</v>
      </c>
      <c r="L377" s="138" t="str">
        <f t="shared" si="18"/>
        <v>KOREA, DEMOCRATIC PEOPLE'S REPUBLIC OF</v>
      </c>
      <c r="M377" s="281"/>
      <c r="N377" s="281" t="s">
        <v>192</v>
      </c>
      <c r="O377" s="281" t="s">
        <v>243</v>
      </c>
      <c r="P377" s="281"/>
      <c r="Q377" s="138"/>
      <c r="R377" s="138"/>
      <c r="S377" s="249">
        <f t="shared" si="19"/>
        <v>0</v>
      </c>
      <c r="T377" s="249" t="str">
        <f t="shared" si="20"/>
        <v/>
      </c>
      <c r="U377" s="249" t="str">
        <f t="shared" si="21"/>
        <v/>
      </c>
      <c r="V377" s="138"/>
      <c r="W377" s="133"/>
    </row>
    <row r="378" spans="10:23">
      <c r="J378" s="248" t="s">
        <v>3129</v>
      </c>
      <c r="K378" s="138" t="str">
        <f t="shared" si="17"/>
        <v>KR</v>
      </c>
      <c r="L378" s="138" t="str">
        <f t="shared" si="18"/>
        <v>KOREA, REPUBLIC OF</v>
      </c>
      <c r="M378" s="281"/>
      <c r="N378" s="281" t="s">
        <v>192</v>
      </c>
      <c r="O378" s="281" t="s">
        <v>243</v>
      </c>
      <c r="P378" s="281"/>
      <c r="Q378" s="138"/>
      <c r="R378" s="138"/>
      <c r="S378" s="249">
        <f t="shared" si="19"/>
        <v>0</v>
      </c>
      <c r="T378" s="249" t="str">
        <f t="shared" si="20"/>
        <v/>
      </c>
      <c r="U378" s="249" t="str">
        <f t="shared" si="21"/>
        <v/>
      </c>
      <c r="V378" s="138"/>
      <c r="W378" s="133"/>
    </row>
    <row r="379" spans="10:23">
      <c r="J379" s="248" t="s">
        <v>7266</v>
      </c>
      <c r="K379" s="138" t="str">
        <f t="shared" si="17"/>
        <v>XK</v>
      </c>
      <c r="L379" s="138" t="str">
        <f t="shared" si="18"/>
        <v>KOSOVO</v>
      </c>
      <c r="M379" s="281"/>
      <c r="N379" s="281" t="s">
        <v>192</v>
      </c>
      <c r="O379" s="281" t="s">
        <v>243</v>
      </c>
      <c r="P379" s="281"/>
      <c r="Q379" s="138"/>
      <c r="R379" s="138"/>
      <c r="S379" s="249">
        <f t="shared" si="19"/>
        <v>0</v>
      </c>
      <c r="T379" s="249" t="str">
        <f t="shared" si="20"/>
        <v/>
      </c>
      <c r="U379" s="249" t="str">
        <f t="shared" si="21"/>
        <v/>
      </c>
      <c r="V379" s="138"/>
      <c r="W379" s="133"/>
    </row>
    <row r="380" spans="10:23">
      <c r="J380" s="248" t="s">
        <v>3131</v>
      </c>
      <c r="K380" s="138" t="str">
        <f t="shared" si="17"/>
        <v>KW</v>
      </c>
      <c r="L380" s="138" t="str">
        <f t="shared" si="18"/>
        <v>KUWAIT</v>
      </c>
      <c r="M380" s="281"/>
      <c r="N380" s="281" t="s">
        <v>192</v>
      </c>
      <c r="O380" s="281" t="s">
        <v>243</v>
      </c>
      <c r="P380" s="281"/>
      <c r="Q380" s="138"/>
      <c r="R380" s="138"/>
      <c r="S380" s="249">
        <f t="shared" si="19"/>
        <v>0</v>
      </c>
      <c r="T380" s="249" t="str">
        <f t="shared" si="20"/>
        <v/>
      </c>
      <c r="U380" s="249" t="str">
        <f t="shared" si="21"/>
        <v/>
      </c>
      <c r="V380" s="138"/>
      <c r="W380" s="133"/>
    </row>
    <row r="381" spans="10:23">
      <c r="J381" s="248" t="s">
        <v>3133</v>
      </c>
      <c r="K381" s="138" t="str">
        <f t="shared" si="17"/>
        <v>KG</v>
      </c>
      <c r="L381" s="138" t="str">
        <f t="shared" si="18"/>
        <v>KYRGYZSTAN</v>
      </c>
      <c r="M381" s="281"/>
      <c r="N381" s="281" t="s">
        <v>192</v>
      </c>
      <c r="O381" s="281" t="s">
        <v>243</v>
      </c>
      <c r="P381" s="281"/>
      <c r="Q381" s="138"/>
      <c r="R381" s="138"/>
      <c r="S381" s="249">
        <f t="shared" si="19"/>
        <v>0</v>
      </c>
      <c r="T381" s="249" t="str">
        <f t="shared" si="20"/>
        <v/>
      </c>
      <c r="U381" s="249" t="str">
        <f t="shared" si="21"/>
        <v/>
      </c>
      <c r="V381" s="138"/>
      <c r="W381" s="133"/>
    </row>
    <row r="382" spans="10:23">
      <c r="J382" s="248" t="s">
        <v>3135</v>
      </c>
      <c r="K382" s="138" t="str">
        <f t="shared" si="17"/>
        <v>LA</v>
      </c>
      <c r="L382" s="138" t="str">
        <f t="shared" si="18"/>
        <v>LAO PEOPLE'S DEMOCRATIC REPUBLIC</v>
      </c>
      <c r="M382" s="281"/>
      <c r="N382" s="281" t="s">
        <v>192</v>
      </c>
      <c r="O382" s="281" t="s">
        <v>243</v>
      </c>
      <c r="P382" s="281"/>
      <c r="Q382" s="138"/>
      <c r="R382" s="138"/>
      <c r="S382" s="249">
        <f t="shared" si="19"/>
        <v>0</v>
      </c>
      <c r="T382" s="249" t="str">
        <f t="shared" si="20"/>
        <v/>
      </c>
      <c r="U382" s="249" t="str">
        <f t="shared" si="21"/>
        <v/>
      </c>
      <c r="V382" s="138"/>
      <c r="W382" s="133"/>
    </row>
    <row r="383" spans="10:23">
      <c r="J383" s="248" t="s">
        <v>3136</v>
      </c>
      <c r="K383" s="138" t="str">
        <f t="shared" si="17"/>
        <v>LV</v>
      </c>
      <c r="L383" s="138" t="str">
        <f t="shared" si="18"/>
        <v>LATVIA</v>
      </c>
      <c r="M383" s="281"/>
      <c r="N383" s="281" t="s">
        <v>192</v>
      </c>
      <c r="O383" s="281" t="s">
        <v>243</v>
      </c>
      <c r="P383" s="281"/>
      <c r="Q383" s="138"/>
      <c r="R383" s="138"/>
      <c r="S383" s="249">
        <f t="shared" si="19"/>
        <v>0</v>
      </c>
      <c r="T383" s="249" t="str">
        <f t="shared" si="20"/>
        <v/>
      </c>
      <c r="U383" s="249" t="str">
        <f t="shared" si="21"/>
        <v/>
      </c>
      <c r="V383" s="138"/>
      <c r="W383" s="133"/>
    </row>
    <row r="384" spans="10:23">
      <c r="J384" s="248" t="s">
        <v>3138</v>
      </c>
      <c r="K384" s="138" t="str">
        <f t="shared" si="17"/>
        <v>LB</v>
      </c>
      <c r="L384" s="138" t="str">
        <f t="shared" si="18"/>
        <v>LEBANON</v>
      </c>
      <c r="M384" s="281"/>
      <c r="N384" s="281" t="s">
        <v>192</v>
      </c>
      <c r="O384" s="281" t="s">
        <v>243</v>
      </c>
      <c r="P384" s="281"/>
      <c r="Q384" s="138"/>
      <c r="R384" s="138"/>
      <c r="S384" s="249">
        <f t="shared" si="19"/>
        <v>0</v>
      </c>
      <c r="T384" s="249" t="str">
        <f t="shared" si="20"/>
        <v/>
      </c>
      <c r="U384" s="249" t="str">
        <f t="shared" si="21"/>
        <v/>
      </c>
      <c r="V384" s="138"/>
      <c r="W384" s="133"/>
    </row>
    <row r="385" spans="10:23">
      <c r="J385" s="248" t="s">
        <v>3139</v>
      </c>
      <c r="K385" s="138" t="str">
        <f t="shared" si="17"/>
        <v>LS</v>
      </c>
      <c r="L385" s="138" t="str">
        <f t="shared" si="18"/>
        <v>LESOTHO</v>
      </c>
      <c r="M385" s="281"/>
      <c r="N385" s="281" t="s">
        <v>192</v>
      </c>
      <c r="O385" s="281" t="s">
        <v>243</v>
      </c>
      <c r="P385" s="281"/>
      <c r="Q385" s="138"/>
      <c r="R385" s="138"/>
      <c r="S385" s="249">
        <f t="shared" si="19"/>
        <v>0</v>
      </c>
      <c r="T385" s="249" t="str">
        <f t="shared" si="20"/>
        <v/>
      </c>
      <c r="U385" s="249" t="str">
        <f t="shared" si="21"/>
        <v/>
      </c>
      <c r="V385" s="138"/>
      <c r="W385" s="133"/>
    </row>
    <row r="386" spans="10:23">
      <c r="J386" s="248" t="s">
        <v>3141</v>
      </c>
      <c r="K386" s="138" t="str">
        <f t="shared" si="17"/>
        <v>LR</v>
      </c>
      <c r="L386" s="138" t="str">
        <f t="shared" si="18"/>
        <v>LIBERIA</v>
      </c>
      <c r="M386" s="281"/>
      <c r="N386" s="281" t="s">
        <v>192</v>
      </c>
      <c r="O386" s="281" t="s">
        <v>243</v>
      </c>
      <c r="P386" s="281"/>
      <c r="Q386" s="138"/>
      <c r="R386" s="138"/>
      <c r="S386" s="249">
        <f t="shared" si="19"/>
        <v>0</v>
      </c>
      <c r="T386" s="249" t="str">
        <f t="shared" si="20"/>
        <v/>
      </c>
      <c r="U386" s="249" t="str">
        <f t="shared" si="21"/>
        <v/>
      </c>
      <c r="V386" s="138"/>
      <c r="W386" s="133"/>
    </row>
    <row r="387" spans="10:23">
      <c r="J387" s="248" t="s">
        <v>3143</v>
      </c>
      <c r="K387" s="138" t="str">
        <f t="shared" ref="K387:K450" si="22">VLOOKUP(J387,$A:$B,2,0)</f>
        <v>LY</v>
      </c>
      <c r="L387" s="138" t="str">
        <f t="shared" ref="L387:L450" si="23">J387</f>
        <v>LIBYA</v>
      </c>
      <c r="M387" s="281"/>
      <c r="N387" s="281" t="s">
        <v>192</v>
      </c>
      <c r="O387" s="281" t="s">
        <v>243</v>
      </c>
      <c r="P387" s="281"/>
      <c r="Q387" s="138"/>
      <c r="R387" s="138"/>
      <c r="S387" s="249">
        <f t="shared" ref="S387:S450" si="24">VLOOKUP(J387,A:G,5,FALSE)</f>
        <v>0</v>
      </c>
      <c r="T387" s="249" t="str">
        <f t="shared" ref="T387:T450" si="25">IF(VLOOKUP(J387,A:G,6,FALSE)=0,"",VLOOKUP(J387,A:G,6,FALSE))</f>
        <v/>
      </c>
      <c r="U387" s="249" t="str">
        <f t="shared" ref="U387:U450" si="26">IF(VLOOKUP(J387,A:G,7,FALSE)=0,"",VLOOKUP(J387,A:G,7,FALSE))</f>
        <v/>
      </c>
      <c r="V387" s="138"/>
      <c r="W387" s="133"/>
    </row>
    <row r="388" spans="10:23">
      <c r="J388" s="248" t="s">
        <v>3145</v>
      </c>
      <c r="K388" s="138" t="str">
        <f t="shared" si="22"/>
        <v>LI</v>
      </c>
      <c r="L388" s="138" t="str">
        <f t="shared" si="23"/>
        <v>LIECHTENSTEIN</v>
      </c>
      <c r="M388" s="281"/>
      <c r="N388" s="281" t="s">
        <v>192</v>
      </c>
      <c r="O388" s="281" t="s">
        <v>243</v>
      </c>
      <c r="P388" s="281"/>
      <c r="Q388" s="138"/>
      <c r="R388" s="138"/>
      <c r="S388" s="249">
        <f t="shared" si="24"/>
        <v>0</v>
      </c>
      <c r="T388" s="249" t="str">
        <f t="shared" si="25"/>
        <v/>
      </c>
      <c r="U388" s="249" t="str">
        <f t="shared" si="26"/>
        <v/>
      </c>
      <c r="V388" s="138"/>
      <c r="W388" s="133"/>
    </row>
    <row r="389" spans="10:23">
      <c r="J389" s="248" t="s">
        <v>3147</v>
      </c>
      <c r="K389" s="138" t="str">
        <f t="shared" si="22"/>
        <v>LT</v>
      </c>
      <c r="L389" s="138" t="str">
        <f t="shared" si="23"/>
        <v>LITHUANIA</v>
      </c>
      <c r="M389" s="281"/>
      <c r="N389" s="281" t="s">
        <v>192</v>
      </c>
      <c r="O389" s="281" t="s">
        <v>243</v>
      </c>
      <c r="P389" s="281"/>
      <c r="Q389" s="138"/>
      <c r="R389" s="138"/>
      <c r="S389" s="249">
        <f t="shared" si="24"/>
        <v>0</v>
      </c>
      <c r="T389" s="249" t="str">
        <f t="shared" si="25"/>
        <v/>
      </c>
      <c r="U389" s="249" t="str">
        <f t="shared" si="26"/>
        <v/>
      </c>
      <c r="V389" s="138"/>
      <c r="W389" s="133"/>
    </row>
    <row r="390" spans="10:23">
      <c r="J390" s="248" t="s">
        <v>3149</v>
      </c>
      <c r="K390" s="138" t="str">
        <f t="shared" si="22"/>
        <v>LU</v>
      </c>
      <c r="L390" s="138" t="str">
        <f t="shared" si="23"/>
        <v>LUXEMBOURG</v>
      </c>
      <c r="M390" s="281"/>
      <c r="N390" s="281" t="s">
        <v>192</v>
      </c>
      <c r="O390" s="281" t="s">
        <v>243</v>
      </c>
      <c r="P390" s="281"/>
      <c r="Q390" s="138"/>
      <c r="R390" s="138"/>
      <c r="S390" s="249">
        <f t="shared" si="24"/>
        <v>0</v>
      </c>
      <c r="T390" s="249" t="str">
        <f t="shared" si="25"/>
        <v/>
      </c>
      <c r="U390" s="249" t="str">
        <f t="shared" si="26"/>
        <v/>
      </c>
      <c r="V390" s="138"/>
      <c r="W390" s="133"/>
    </row>
    <row r="391" spans="10:23">
      <c r="J391" s="248" t="s">
        <v>3151</v>
      </c>
      <c r="K391" s="138" t="str">
        <f t="shared" si="22"/>
        <v>MO</v>
      </c>
      <c r="L391" s="138" t="str">
        <f t="shared" si="23"/>
        <v>MACAO</v>
      </c>
      <c r="M391" s="281"/>
      <c r="N391" s="281" t="s">
        <v>192</v>
      </c>
      <c r="O391" s="281" t="s">
        <v>243</v>
      </c>
      <c r="P391" s="281"/>
      <c r="Q391" s="138"/>
      <c r="R391" s="138"/>
      <c r="S391" s="249">
        <f t="shared" si="24"/>
        <v>0</v>
      </c>
      <c r="T391" s="249" t="str">
        <f t="shared" si="25"/>
        <v/>
      </c>
      <c r="U391" s="249" t="str">
        <f t="shared" si="26"/>
        <v/>
      </c>
      <c r="V391" s="138"/>
      <c r="W391" s="133"/>
    </row>
    <row r="392" spans="10:23">
      <c r="J392" s="248" t="s">
        <v>3152</v>
      </c>
      <c r="K392" s="138" t="str">
        <f t="shared" si="22"/>
        <v>MK</v>
      </c>
      <c r="L392" s="138" t="str">
        <f t="shared" si="23"/>
        <v>NORTH MACEDONIA</v>
      </c>
      <c r="M392" s="281"/>
      <c r="N392" s="281" t="s">
        <v>192</v>
      </c>
      <c r="O392" s="281" t="s">
        <v>243</v>
      </c>
      <c r="P392" s="281"/>
      <c r="Q392" s="138"/>
      <c r="R392" s="138"/>
      <c r="S392" s="249">
        <f t="shared" si="24"/>
        <v>0</v>
      </c>
      <c r="T392" s="249" t="str">
        <f t="shared" si="25"/>
        <v/>
      </c>
      <c r="U392" s="249" t="str">
        <f t="shared" si="26"/>
        <v/>
      </c>
      <c r="V392" s="138"/>
      <c r="W392" s="133"/>
    </row>
    <row r="393" spans="10:23">
      <c r="J393" s="248" t="s">
        <v>3154</v>
      </c>
      <c r="K393" s="138" t="str">
        <f t="shared" si="22"/>
        <v>MG</v>
      </c>
      <c r="L393" s="138" t="str">
        <f t="shared" si="23"/>
        <v>MADAGASCAR</v>
      </c>
      <c r="M393" s="281"/>
      <c r="N393" s="281" t="s">
        <v>192</v>
      </c>
      <c r="O393" s="281" t="s">
        <v>243</v>
      </c>
      <c r="P393" s="281"/>
      <c r="Q393" s="138"/>
      <c r="R393" s="138"/>
      <c r="S393" s="249">
        <f t="shared" si="24"/>
        <v>0</v>
      </c>
      <c r="T393" s="249" t="str">
        <f t="shared" si="25"/>
        <v/>
      </c>
      <c r="U393" s="249" t="str">
        <f t="shared" si="26"/>
        <v/>
      </c>
      <c r="V393" s="138"/>
      <c r="W393" s="133"/>
    </row>
    <row r="394" spans="10:23">
      <c r="J394" s="248" t="s">
        <v>3156</v>
      </c>
      <c r="K394" s="138" t="str">
        <f t="shared" si="22"/>
        <v>MW</v>
      </c>
      <c r="L394" s="138" t="str">
        <f t="shared" si="23"/>
        <v>MALAWI</v>
      </c>
      <c r="M394" s="281"/>
      <c r="N394" s="281" t="s">
        <v>192</v>
      </c>
      <c r="O394" s="281" t="s">
        <v>243</v>
      </c>
      <c r="P394" s="281"/>
      <c r="Q394" s="138"/>
      <c r="R394" s="138"/>
      <c r="S394" s="249">
        <f t="shared" si="24"/>
        <v>0</v>
      </c>
      <c r="T394" s="249" t="str">
        <f t="shared" si="25"/>
        <v/>
      </c>
      <c r="U394" s="249" t="str">
        <f t="shared" si="26"/>
        <v/>
      </c>
      <c r="V394" s="138"/>
      <c r="W394" s="133"/>
    </row>
    <row r="395" spans="10:23">
      <c r="J395" s="248" t="s">
        <v>3158</v>
      </c>
      <c r="K395" s="138" t="str">
        <f t="shared" si="22"/>
        <v>MY</v>
      </c>
      <c r="L395" s="138" t="str">
        <f t="shared" si="23"/>
        <v>MALAYSIA</v>
      </c>
      <c r="M395" s="281"/>
      <c r="N395" s="281" t="s">
        <v>192</v>
      </c>
      <c r="O395" s="281" t="s">
        <v>243</v>
      </c>
      <c r="P395" s="281"/>
      <c r="Q395" s="138"/>
      <c r="R395" s="138"/>
      <c r="S395" s="249">
        <f t="shared" si="24"/>
        <v>0</v>
      </c>
      <c r="T395" s="249" t="str">
        <f t="shared" si="25"/>
        <v/>
      </c>
      <c r="U395" s="249" t="str">
        <f t="shared" si="26"/>
        <v/>
      </c>
      <c r="V395" s="138"/>
      <c r="W395" s="133"/>
    </row>
    <row r="396" spans="10:23">
      <c r="J396" s="248" t="s">
        <v>3160</v>
      </c>
      <c r="K396" s="138" t="str">
        <f t="shared" si="22"/>
        <v>MV</v>
      </c>
      <c r="L396" s="138" t="str">
        <f t="shared" si="23"/>
        <v>MALDIVES</v>
      </c>
      <c r="M396" s="281"/>
      <c r="N396" s="281" t="s">
        <v>192</v>
      </c>
      <c r="O396" s="281" t="s">
        <v>243</v>
      </c>
      <c r="P396" s="281"/>
      <c r="Q396" s="138"/>
      <c r="R396" s="138"/>
      <c r="S396" s="249">
        <f t="shared" si="24"/>
        <v>0</v>
      </c>
      <c r="T396" s="249" t="str">
        <f t="shared" si="25"/>
        <v/>
      </c>
      <c r="U396" s="249" t="str">
        <f t="shared" si="26"/>
        <v/>
      </c>
      <c r="V396" s="138"/>
      <c r="W396" s="133"/>
    </row>
    <row r="397" spans="10:23">
      <c r="J397" s="248" t="s">
        <v>3162</v>
      </c>
      <c r="K397" s="138" t="str">
        <f t="shared" si="22"/>
        <v>ML</v>
      </c>
      <c r="L397" s="138" t="str">
        <f t="shared" si="23"/>
        <v>MALI</v>
      </c>
      <c r="M397" s="281"/>
      <c r="N397" s="281" t="s">
        <v>192</v>
      </c>
      <c r="O397" s="281" t="s">
        <v>243</v>
      </c>
      <c r="P397" s="281"/>
      <c r="Q397" s="138"/>
      <c r="R397" s="138"/>
      <c r="S397" s="249">
        <f t="shared" si="24"/>
        <v>0</v>
      </c>
      <c r="T397" s="249" t="str">
        <f t="shared" si="25"/>
        <v/>
      </c>
      <c r="U397" s="249" t="str">
        <f t="shared" si="26"/>
        <v/>
      </c>
      <c r="V397" s="138"/>
      <c r="W397" s="133"/>
    </row>
    <row r="398" spans="10:23">
      <c r="J398" s="248" t="s">
        <v>3164</v>
      </c>
      <c r="K398" s="138" t="str">
        <f t="shared" si="22"/>
        <v>MT</v>
      </c>
      <c r="L398" s="138" t="str">
        <f t="shared" si="23"/>
        <v>MALTA</v>
      </c>
      <c r="M398" s="281"/>
      <c r="N398" s="281" t="s">
        <v>192</v>
      </c>
      <c r="O398" s="281" t="s">
        <v>243</v>
      </c>
      <c r="P398" s="281"/>
      <c r="Q398" s="138"/>
      <c r="R398" s="138"/>
      <c r="S398" s="249">
        <f t="shared" si="24"/>
        <v>0</v>
      </c>
      <c r="T398" s="249" t="str">
        <f t="shared" si="25"/>
        <v/>
      </c>
      <c r="U398" s="249" t="str">
        <f t="shared" si="26"/>
        <v/>
      </c>
      <c r="V398" s="138"/>
      <c r="W398" s="133"/>
    </row>
    <row r="399" spans="10:23">
      <c r="J399" s="248" t="s">
        <v>3166</v>
      </c>
      <c r="K399" s="138" t="str">
        <f t="shared" si="22"/>
        <v>MH</v>
      </c>
      <c r="L399" s="138" t="str">
        <f t="shared" si="23"/>
        <v>MARSHALL ISLANDS</v>
      </c>
      <c r="M399" s="281"/>
      <c r="N399" s="281" t="s">
        <v>192</v>
      </c>
      <c r="O399" s="281" t="s">
        <v>243</v>
      </c>
      <c r="P399" s="281"/>
      <c r="Q399" s="138"/>
      <c r="R399" s="138"/>
      <c r="S399" s="249">
        <f t="shared" si="24"/>
        <v>0</v>
      </c>
      <c r="T399" s="249" t="str">
        <f t="shared" si="25"/>
        <v/>
      </c>
      <c r="U399" s="249" t="str">
        <f t="shared" si="26"/>
        <v/>
      </c>
      <c r="V399" s="138"/>
      <c r="W399" s="133"/>
    </row>
    <row r="400" spans="10:23">
      <c r="J400" s="248" t="s">
        <v>3168</v>
      </c>
      <c r="K400" s="138" t="str">
        <f t="shared" si="22"/>
        <v>MQ</v>
      </c>
      <c r="L400" s="138" t="str">
        <f t="shared" si="23"/>
        <v>MARTINIQUE</v>
      </c>
      <c r="M400" s="281"/>
      <c r="N400" s="281" t="s">
        <v>192</v>
      </c>
      <c r="O400" s="281" t="s">
        <v>243</v>
      </c>
      <c r="P400" s="281"/>
      <c r="Q400" s="138"/>
      <c r="R400" s="138"/>
      <c r="S400" s="249">
        <f t="shared" si="24"/>
        <v>0</v>
      </c>
      <c r="T400" s="249" t="str">
        <f t="shared" si="25"/>
        <v/>
      </c>
      <c r="U400" s="249" t="str">
        <f t="shared" si="26"/>
        <v/>
      </c>
      <c r="V400" s="138"/>
      <c r="W400" s="133"/>
    </row>
    <row r="401" spans="10:23">
      <c r="J401" s="248" t="s">
        <v>3170</v>
      </c>
      <c r="K401" s="138" t="str">
        <f t="shared" si="22"/>
        <v>MR</v>
      </c>
      <c r="L401" s="138" t="str">
        <f t="shared" si="23"/>
        <v>MAURITANIA</v>
      </c>
      <c r="M401" s="281"/>
      <c r="N401" s="281" t="s">
        <v>192</v>
      </c>
      <c r="O401" s="281" t="s">
        <v>243</v>
      </c>
      <c r="P401" s="281"/>
      <c r="Q401" s="138"/>
      <c r="R401" s="138"/>
      <c r="S401" s="249">
        <f t="shared" si="24"/>
        <v>0</v>
      </c>
      <c r="T401" s="249" t="str">
        <f t="shared" si="25"/>
        <v/>
      </c>
      <c r="U401" s="249" t="str">
        <f t="shared" si="26"/>
        <v/>
      </c>
      <c r="V401" s="138"/>
      <c r="W401" s="133"/>
    </row>
    <row r="402" spans="10:23">
      <c r="J402" s="248" t="s">
        <v>3172</v>
      </c>
      <c r="K402" s="138" t="str">
        <f t="shared" si="22"/>
        <v>MU</v>
      </c>
      <c r="L402" s="138" t="str">
        <f t="shared" si="23"/>
        <v>MAURITIUS</v>
      </c>
      <c r="M402" s="281"/>
      <c r="N402" s="281" t="s">
        <v>192</v>
      </c>
      <c r="O402" s="281" t="s">
        <v>243</v>
      </c>
      <c r="P402" s="281"/>
      <c r="Q402" s="138"/>
      <c r="R402" s="138"/>
      <c r="S402" s="249">
        <f t="shared" si="24"/>
        <v>0</v>
      </c>
      <c r="T402" s="249" t="str">
        <f t="shared" si="25"/>
        <v/>
      </c>
      <c r="U402" s="249" t="str">
        <f t="shared" si="26"/>
        <v/>
      </c>
      <c r="V402" s="138"/>
      <c r="W402" s="133"/>
    </row>
    <row r="403" spans="10:23">
      <c r="J403" s="248" t="s">
        <v>3174</v>
      </c>
      <c r="K403" s="138" t="str">
        <f t="shared" si="22"/>
        <v>YT</v>
      </c>
      <c r="L403" s="138" t="str">
        <f t="shared" si="23"/>
        <v>MAYOTTE</v>
      </c>
      <c r="M403" s="281"/>
      <c r="N403" s="281" t="s">
        <v>192</v>
      </c>
      <c r="O403" s="281" t="s">
        <v>243</v>
      </c>
      <c r="P403" s="281"/>
      <c r="Q403" s="138"/>
      <c r="R403" s="138"/>
      <c r="S403" s="249">
        <f t="shared" si="24"/>
        <v>0</v>
      </c>
      <c r="T403" s="249" t="str">
        <f t="shared" si="25"/>
        <v/>
      </c>
      <c r="U403" s="249" t="str">
        <f t="shared" si="26"/>
        <v/>
      </c>
      <c r="V403" s="138"/>
      <c r="W403" s="133"/>
    </row>
    <row r="404" spans="10:23">
      <c r="J404" s="248" t="s">
        <v>3176</v>
      </c>
      <c r="K404" s="138" t="str">
        <f t="shared" si="22"/>
        <v>MX</v>
      </c>
      <c r="L404" s="138" t="str">
        <f t="shared" si="23"/>
        <v>MEXICO</v>
      </c>
      <c r="M404" s="281"/>
      <c r="N404" s="281" t="s">
        <v>192</v>
      </c>
      <c r="O404" s="281" t="s">
        <v>243</v>
      </c>
      <c r="P404" s="281"/>
      <c r="Q404" s="138"/>
      <c r="R404" s="138"/>
      <c r="S404" s="249">
        <f t="shared" si="24"/>
        <v>0</v>
      </c>
      <c r="T404" s="249" t="str">
        <f t="shared" si="25"/>
        <v/>
      </c>
      <c r="U404" s="249" t="str">
        <f t="shared" si="26"/>
        <v/>
      </c>
      <c r="V404" s="138"/>
      <c r="W404" s="133"/>
    </row>
    <row r="405" spans="10:23">
      <c r="J405" s="248" t="s">
        <v>3178</v>
      </c>
      <c r="K405" s="138" t="str">
        <f t="shared" si="22"/>
        <v>FM</v>
      </c>
      <c r="L405" s="138" t="str">
        <f t="shared" si="23"/>
        <v>MICRONESIA, FEDERATED STATES OF</v>
      </c>
      <c r="M405" s="281"/>
      <c r="N405" s="281" t="s">
        <v>192</v>
      </c>
      <c r="O405" s="281" t="s">
        <v>243</v>
      </c>
      <c r="P405" s="281"/>
      <c r="Q405" s="138"/>
      <c r="R405" s="138"/>
      <c r="S405" s="249">
        <f t="shared" si="24"/>
        <v>0</v>
      </c>
      <c r="T405" s="249" t="str">
        <f t="shared" si="25"/>
        <v/>
      </c>
      <c r="U405" s="249" t="str">
        <f t="shared" si="26"/>
        <v/>
      </c>
      <c r="V405" s="138"/>
      <c r="W405" s="133"/>
    </row>
    <row r="406" spans="10:23">
      <c r="J406" s="248" t="s">
        <v>3180</v>
      </c>
      <c r="K406" s="138" t="str">
        <f t="shared" si="22"/>
        <v>MD</v>
      </c>
      <c r="L406" s="138" t="str">
        <f t="shared" si="23"/>
        <v>MOLDOVA, REPUBLIC OF</v>
      </c>
      <c r="M406" s="281"/>
      <c r="N406" s="281" t="s">
        <v>192</v>
      </c>
      <c r="O406" s="281" t="s">
        <v>243</v>
      </c>
      <c r="P406" s="281"/>
      <c r="Q406" s="138"/>
      <c r="R406" s="138"/>
      <c r="S406" s="249">
        <f t="shared" si="24"/>
        <v>0</v>
      </c>
      <c r="T406" s="249" t="str">
        <f t="shared" si="25"/>
        <v/>
      </c>
      <c r="U406" s="249" t="str">
        <f t="shared" si="26"/>
        <v/>
      </c>
      <c r="V406" s="138"/>
      <c r="W406" s="133"/>
    </row>
    <row r="407" spans="10:23">
      <c r="J407" s="248" t="s">
        <v>3182</v>
      </c>
      <c r="K407" s="138" t="str">
        <f t="shared" si="22"/>
        <v>MC</v>
      </c>
      <c r="L407" s="138" t="str">
        <f t="shared" si="23"/>
        <v>MONACO</v>
      </c>
      <c r="M407" s="281"/>
      <c r="N407" s="281" t="s">
        <v>192</v>
      </c>
      <c r="O407" s="281" t="s">
        <v>243</v>
      </c>
      <c r="P407" s="281"/>
      <c r="Q407" s="138"/>
      <c r="R407" s="138"/>
      <c r="S407" s="249">
        <f t="shared" si="24"/>
        <v>0</v>
      </c>
      <c r="T407" s="249" t="str">
        <f t="shared" si="25"/>
        <v/>
      </c>
      <c r="U407" s="249" t="str">
        <f t="shared" si="26"/>
        <v/>
      </c>
      <c r="V407" s="138"/>
      <c r="W407" s="133"/>
    </row>
    <row r="408" spans="10:23">
      <c r="J408" s="248" t="s">
        <v>3183</v>
      </c>
      <c r="K408" s="138" t="str">
        <f t="shared" si="22"/>
        <v>MN</v>
      </c>
      <c r="L408" s="138" t="str">
        <f t="shared" si="23"/>
        <v>MONGOLIA</v>
      </c>
      <c r="M408" s="281"/>
      <c r="N408" s="281" t="s">
        <v>192</v>
      </c>
      <c r="O408" s="281" t="s">
        <v>243</v>
      </c>
      <c r="P408" s="281"/>
      <c r="Q408" s="138"/>
      <c r="R408" s="138"/>
      <c r="S408" s="249">
        <f t="shared" si="24"/>
        <v>0</v>
      </c>
      <c r="T408" s="249" t="str">
        <f t="shared" si="25"/>
        <v/>
      </c>
      <c r="U408" s="249" t="str">
        <f t="shared" si="26"/>
        <v/>
      </c>
      <c r="V408" s="138"/>
      <c r="W408" s="133"/>
    </row>
    <row r="409" spans="10:23">
      <c r="J409" s="248" t="s">
        <v>3185</v>
      </c>
      <c r="K409" s="138" t="str">
        <f t="shared" si="22"/>
        <v>ME</v>
      </c>
      <c r="L409" s="138" t="str">
        <f t="shared" si="23"/>
        <v>MONTENEGRO</v>
      </c>
      <c r="M409" s="281"/>
      <c r="N409" s="281" t="s">
        <v>192</v>
      </c>
      <c r="O409" s="281" t="s">
        <v>243</v>
      </c>
      <c r="P409" s="281"/>
      <c r="Q409" s="138"/>
      <c r="R409" s="138"/>
      <c r="S409" s="249">
        <f t="shared" si="24"/>
        <v>0</v>
      </c>
      <c r="T409" s="249" t="str">
        <f t="shared" si="25"/>
        <v/>
      </c>
      <c r="U409" s="249" t="str">
        <f t="shared" si="26"/>
        <v/>
      </c>
      <c r="V409" s="138"/>
      <c r="W409" s="133"/>
    </row>
    <row r="410" spans="10:23">
      <c r="J410" s="248" t="s">
        <v>3187</v>
      </c>
      <c r="K410" s="138" t="str">
        <f t="shared" si="22"/>
        <v>MS</v>
      </c>
      <c r="L410" s="138" t="str">
        <f t="shared" si="23"/>
        <v>MONTSERRAT</v>
      </c>
      <c r="M410" s="281"/>
      <c r="N410" s="281" t="s">
        <v>192</v>
      </c>
      <c r="O410" s="281" t="s">
        <v>243</v>
      </c>
      <c r="P410" s="281"/>
      <c r="Q410" s="138"/>
      <c r="R410" s="138"/>
      <c r="S410" s="249">
        <f t="shared" si="24"/>
        <v>0</v>
      </c>
      <c r="T410" s="249" t="str">
        <f t="shared" si="25"/>
        <v/>
      </c>
      <c r="U410" s="249" t="str">
        <f t="shared" si="26"/>
        <v/>
      </c>
      <c r="V410" s="138"/>
      <c r="W410" s="133"/>
    </row>
    <row r="411" spans="10:23">
      <c r="J411" s="248" t="s">
        <v>3189</v>
      </c>
      <c r="K411" s="138" t="str">
        <f t="shared" si="22"/>
        <v>MA</v>
      </c>
      <c r="L411" s="138" t="str">
        <f t="shared" si="23"/>
        <v>MOROCCO</v>
      </c>
      <c r="M411" s="281"/>
      <c r="N411" s="281" t="s">
        <v>192</v>
      </c>
      <c r="O411" s="281" t="s">
        <v>243</v>
      </c>
      <c r="P411" s="281"/>
      <c r="Q411" s="138"/>
      <c r="R411" s="138"/>
      <c r="S411" s="249">
        <f t="shared" si="24"/>
        <v>0</v>
      </c>
      <c r="T411" s="249" t="str">
        <f t="shared" si="25"/>
        <v/>
      </c>
      <c r="U411" s="249" t="str">
        <f t="shared" si="26"/>
        <v/>
      </c>
      <c r="V411" s="138"/>
      <c r="W411" s="133"/>
    </row>
    <row r="412" spans="10:23">
      <c r="J412" s="248" t="s">
        <v>3190</v>
      </c>
      <c r="K412" s="138" t="str">
        <f t="shared" si="22"/>
        <v>MZ</v>
      </c>
      <c r="L412" s="138" t="str">
        <f t="shared" si="23"/>
        <v>MOZAMBIQUE</v>
      </c>
      <c r="M412" s="281"/>
      <c r="N412" s="281" t="s">
        <v>192</v>
      </c>
      <c r="O412" s="281" t="s">
        <v>243</v>
      </c>
      <c r="P412" s="281"/>
      <c r="Q412" s="138"/>
      <c r="R412" s="138"/>
      <c r="S412" s="249">
        <f t="shared" si="24"/>
        <v>0</v>
      </c>
      <c r="T412" s="249" t="str">
        <f t="shared" si="25"/>
        <v/>
      </c>
      <c r="U412" s="249" t="str">
        <f t="shared" si="26"/>
        <v/>
      </c>
      <c r="V412" s="138"/>
      <c r="W412" s="133"/>
    </row>
    <row r="413" spans="10:23">
      <c r="J413" s="248" t="s">
        <v>3192</v>
      </c>
      <c r="K413" s="138" t="str">
        <f t="shared" si="22"/>
        <v>MM</v>
      </c>
      <c r="L413" s="138" t="str">
        <f t="shared" si="23"/>
        <v>MYANMAR</v>
      </c>
      <c r="M413" s="281"/>
      <c r="N413" s="281" t="s">
        <v>192</v>
      </c>
      <c r="O413" s="281" t="s">
        <v>243</v>
      </c>
      <c r="P413" s="281"/>
      <c r="Q413" s="138"/>
      <c r="R413" s="138"/>
      <c r="S413" s="249">
        <f t="shared" si="24"/>
        <v>0</v>
      </c>
      <c r="T413" s="249" t="str">
        <f t="shared" si="25"/>
        <v/>
      </c>
      <c r="U413" s="249" t="str">
        <f t="shared" si="26"/>
        <v/>
      </c>
      <c r="V413" s="138"/>
      <c r="W413" s="133"/>
    </row>
    <row r="414" spans="10:23">
      <c r="J414" s="248" t="s">
        <v>3194</v>
      </c>
      <c r="K414" s="138" t="str">
        <f t="shared" si="22"/>
        <v>NA</v>
      </c>
      <c r="L414" s="138" t="str">
        <f t="shared" si="23"/>
        <v>NAMIBIA</v>
      </c>
      <c r="M414" s="281"/>
      <c r="N414" s="281" t="s">
        <v>192</v>
      </c>
      <c r="O414" s="281" t="s">
        <v>243</v>
      </c>
      <c r="P414" s="281"/>
      <c r="Q414" s="138"/>
      <c r="R414" s="138"/>
      <c r="S414" s="249">
        <f t="shared" si="24"/>
        <v>0</v>
      </c>
      <c r="T414" s="249" t="str">
        <f t="shared" si="25"/>
        <v/>
      </c>
      <c r="U414" s="249" t="str">
        <f t="shared" si="26"/>
        <v/>
      </c>
      <c r="V414" s="138"/>
      <c r="W414" s="133"/>
    </row>
    <row r="415" spans="10:23">
      <c r="J415" s="248" t="s">
        <v>3195</v>
      </c>
      <c r="K415" s="138" t="str">
        <f t="shared" si="22"/>
        <v>NR</v>
      </c>
      <c r="L415" s="138" t="str">
        <f t="shared" si="23"/>
        <v>NAURU</v>
      </c>
      <c r="M415" s="281"/>
      <c r="N415" s="281" t="s">
        <v>192</v>
      </c>
      <c r="O415" s="281" t="s">
        <v>243</v>
      </c>
      <c r="P415" s="281"/>
      <c r="Q415" s="138"/>
      <c r="R415" s="138"/>
      <c r="S415" s="249">
        <f t="shared" si="24"/>
        <v>0</v>
      </c>
      <c r="T415" s="249" t="str">
        <f t="shared" si="25"/>
        <v/>
      </c>
      <c r="U415" s="249" t="str">
        <f t="shared" si="26"/>
        <v/>
      </c>
      <c r="V415" s="138"/>
      <c r="W415" s="133"/>
    </row>
    <row r="416" spans="10:23">
      <c r="J416" s="248" t="s">
        <v>3197</v>
      </c>
      <c r="K416" s="138" t="str">
        <f t="shared" si="22"/>
        <v>NP</v>
      </c>
      <c r="L416" s="138" t="str">
        <f t="shared" si="23"/>
        <v>NEPAL</v>
      </c>
      <c r="M416" s="281"/>
      <c r="N416" s="281" t="s">
        <v>192</v>
      </c>
      <c r="O416" s="281" t="s">
        <v>243</v>
      </c>
      <c r="P416" s="281"/>
      <c r="Q416" s="138"/>
      <c r="R416" s="138"/>
      <c r="S416" s="249">
        <f t="shared" si="24"/>
        <v>0</v>
      </c>
      <c r="T416" s="249" t="str">
        <f t="shared" si="25"/>
        <v/>
      </c>
      <c r="U416" s="249" t="str">
        <f t="shared" si="26"/>
        <v/>
      </c>
      <c r="V416" s="138"/>
      <c r="W416" s="133"/>
    </row>
    <row r="417" spans="10:23">
      <c r="J417" s="248" t="s">
        <v>3199</v>
      </c>
      <c r="K417" s="138" t="str">
        <f t="shared" si="22"/>
        <v>NL</v>
      </c>
      <c r="L417" s="138" t="str">
        <f t="shared" si="23"/>
        <v>NETHERLANDS</v>
      </c>
      <c r="M417" s="281"/>
      <c r="N417" s="281" t="s">
        <v>192</v>
      </c>
      <c r="O417" s="281" t="s">
        <v>243</v>
      </c>
      <c r="P417" s="281"/>
      <c r="Q417" s="138"/>
      <c r="R417" s="138"/>
      <c r="S417" s="249">
        <f t="shared" si="24"/>
        <v>0</v>
      </c>
      <c r="T417" s="249" t="str">
        <f t="shared" si="25"/>
        <v/>
      </c>
      <c r="U417" s="249" t="str">
        <f t="shared" si="26"/>
        <v/>
      </c>
      <c r="V417" s="138"/>
      <c r="W417" s="133"/>
    </row>
    <row r="418" spans="10:23">
      <c r="J418" s="248" t="s">
        <v>3201</v>
      </c>
      <c r="K418" s="138" t="str">
        <f t="shared" si="22"/>
        <v>NC</v>
      </c>
      <c r="L418" s="138" t="str">
        <f t="shared" si="23"/>
        <v>NEW CALEDONIA</v>
      </c>
      <c r="M418" s="281"/>
      <c r="N418" s="281" t="s">
        <v>192</v>
      </c>
      <c r="O418" s="281" t="s">
        <v>243</v>
      </c>
      <c r="P418" s="281"/>
      <c r="Q418" s="138"/>
      <c r="R418" s="138"/>
      <c r="S418" s="249">
        <f t="shared" si="24"/>
        <v>0</v>
      </c>
      <c r="T418" s="249" t="str">
        <f t="shared" si="25"/>
        <v/>
      </c>
      <c r="U418" s="249" t="str">
        <f t="shared" si="26"/>
        <v/>
      </c>
      <c r="V418" s="138"/>
      <c r="W418" s="133"/>
    </row>
    <row r="419" spans="10:23">
      <c r="J419" s="248" t="s">
        <v>3202</v>
      </c>
      <c r="K419" s="138" t="str">
        <f t="shared" si="22"/>
        <v>NZ</v>
      </c>
      <c r="L419" s="138" t="str">
        <f t="shared" si="23"/>
        <v>NEW ZEALAND</v>
      </c>
      <c r="M419" s="281"/>
      <c r="N419" s="281" t="s">
        <v>192</v>
      </c>
      <c r="O419" s="281" t="s">
        <v>243</v>
      </c>
      <c r="P419" s="281"/>
      <c r="Q419" s="138"/>
      <c r="R419" s="138"/>
      <c r="S419" s="249">
        <f t="shared" si="24"/>
        <v>0</v>
      </c>
      <c r="T419" s="249" t="str">
        <f t="shared" si="25"/>
        <v/>
      </c>
      <c r="U419" s="249" t="str">
        <f t="shared" si="26"/>
        <v/>
      </c>
      <c r="V419" s="138"/>
      <c r="W419" s="133"/>
    </row>
    <row r="420" spans="10:23">
      <c r="J420" s="248" t="s">
        <v>3204</v>
      </c>
      <c r="K420" s="138" t="str">
        <f t="shared" si="22"/>
        <v>NI</v>
      </c>
      <c r="L420" s="138" t="str">
        <f t="shared" si="23"/>
        <v>NICARAGUA</v>
      </c>
      <c r="M420" s="281"/>
      <c r="N420" s="281" t="s">
        <v>192</v>
      </c>
      <c r="O420" s="281" t="s">
        <v>243</v>
      </c>
      <c r="P420" s="281"/>
      <c r="Q420" s="138"/>
      <c r="R420" s="138"/>
      <c r="S420" s="249">
        <f t="shared" si="24"/>
        <v>0</v>
      </c>
      <c r="T420" s="249" t="str">
        <f t="shared" si="25"/>
        <v/>
      </c>
      <c r="U420" s="249" t="str">
        <f t="shared" si="26"/>
        <v/>
      </c>
      <c r="V420" s="138"/>
      <c r="W420" s="133"/>
    </row>
    <row r="421" spans="10:23">
      <c r="J421" s="248" t="s">
        <v>3205</v>
      </c>
      <c r="K421" s="138" t="str">
        <f t="shared" si="22"/>
        <v>NE</v>
      </c>
      <c r="L421" s="138" t="str">
        <f t="shared" si="23"/>
        <v>NIGER</v>
      </c>
      <c r="M421" s="281"/>
      <c r="N421" s="281" t="s">
        <v>192</v>
      </c>
      <c r="O421" s="281" t="s">
        <v>243</v>
      </c>
      <c r="P421" s="281"/>
      <c r="Q421" s="138"/>
      <c r="R421" s="138"/>
      <c r="S421" s="249">
        <f t="shared" si="24"/>
        <v>0</v>
      </c>
      <c r="T421" s="249" t="str">
        <f t="shared" si="25"/>
        <v/>
      </c>
      <c r="U421" s="249" t="str">
        <f t="shared" si="26"/>
        <v/>
      </c>
      <c r="V421" s="138"/>
      <c r="W421" s="133"/>
    </row>
    <row r="422" spans="10:23">
      <c r="J422" s="248" t="s">
        <v>3207</v>
      </c>
      <c r="K422" s="138" t="str">
        <f t="shared" si="22"/>
        <v>NG</v>
      </c>
      <c r="L422" s="138" t="str">
        <f t="shared" si="23"/>
        <v>NIGERIA</v>
      </c>
      <c r="M422" s="281"/>
      <c r="N422" s="281" t="s">
        <v>192</v>
      </c>
      <c r="O422" s="281" t="s">
        <v>243</v>
      </c>
      <c r="P422" s="281"/>
      <c r="Q422" s="138"/>
      <c r="R422" s="138"/>
      <c r="S422" s="249">
        <f t="shared" si="24"/>
        <v>0</v>
      </c>
      <c r="T422" s="249" t="str">
        <f t="shared" si="25"/>
        <v/>
      </c>
      <c r="U422" s="249" t="str">
        <f t="shared" si="26"/>
        <v/>
      </c>
      <c r="V422" s="138"/>
      <c r="W422" s="133"/>
    </row>
    <row r="423" spans="10:23">
      <c r="J423" s="248" t="s">
        <v>3208</v>
      </c>
      <c r="K423" s="138" t="str">
        <f t="shared" si="22"/>
        <v>NU</v>
      </c>
      <c r="L423" s="138" t="str">
        <f t="shared" si="23"/>
        <v>NIUE</v>
      </c>
      <c r="M423" s="281"/>
      <c r="N423" s="281" t="s">
        <v>192</v>
      </c>
      <c r="O423" s="281" t="s">
        <v>243</v>
      </c>
      <c r="P423" s="281"/>
      <c r="Q423" s="138"/>
      <c r="R423" s="138"/>
      <c r="S423" s="249">
        <f t="shared" si="24"/>
        <v>0</v>
      </c>
      <c r="T423" s="249" t="str">
        <f t="shared" si="25"/>
        <v/>
      </c>
      <c r="U423" s="249" t="str">
        <f t="shared" si="26"/>
        <v/>
      </c>
      <c r="V423" s="138"/>
      <c r="W423" s="133"/>
    </row>
    <row r="424" spans="10:23">
      <c r="J424" s="248" t="s">
        <v>3210</v>
      </c>
      <c r="K424" s="138" t="str">
        <f t="shared" si="22"/>
        <v>NF</v>
      </c>
      <c r="L424" s="138" t="str">
        <f t="shared" si="23"/>
        <v>NORFOLK ISLAND</v>
      </c>
      <c r="M424" s="281"/>
      <c r="N424" s="281" t="s">
        <v>192</v>
      </c>
      <c r="O424" s="281" t="s">
        <v>243</v>
      </c>
      <c r="P424" s="281"/>
      <c r="Q424" s="138"/>
      <c r="R424" s="138"/>
      <c r="S424" s="249">
        <f t="shared" si="24"/>
        <v>0</v>
      </c>
      <c r="T424" s="249" t="str">
        <f t="shared" si="25"/>
        <v/>
      </c>
      <c r="U424" s="249" t="str">
        <f t="shared" si="26"/>
        <v/>
      </c>
      <c r="V424" s="138"/>
      <c r="W424" s="133"/>
    </row>
    <row r="425" spans="10:23">
      <c r="J425" s="248" t="s">
        <v>3211</v>
      </c>
      <c r="K425" s="138" t="str">
        <f t="shared" si="22"/>
        <v>MP</v>
      </c>
      <c r="L425" s="138" t="str">
        <f t="shared" si="23"/>
        <v>NORTHERN MARIANA ISLANDS</v>
      </c>
      <c r="M425" s="281"/>
      <c r="N425" s="281" t="s">
        <v>192</v>
      </c>
      <c r="O425" s="281" t="s">
        <v>243</v>
      </c>
      <c r="P425" s="281"/>
      <c r="Q425" s="138"/>
      <c r="R425" s="138"/>
      <c r="S425" s="249">
        <f t="shared" si="24"/>
        <v>0</v>
      </c>
      <c r="T425" s="249" t="str">
        <f t="shared" si="25"/>
        <v/>
      </c>
      <c r="U425" s="249" t="str">
        <f t="shared" si="26"/>
        <v/>
      </c>
      <c r="V425" s="138"/>
      <c r="W425" s="133"/>
    </row>
    <row r="426" spans="10:23">
      <c r="J426" s="248" t="s">
        <v>3212</v>
      </c>
      <c r="K426" s="138" t="str">
        <f t="shared" si="22"/>
        <v>NO</v>
      </c>
      <c r="L426" s="138" t="str">
        <f t="shared" si="23"/>
        <v>NORWAY</v>
      </c>
      <c r="M426" s="281"/>
      <c r="N426" s="281" t="s">
        <v>192</v>
      </c>
      <c r="O426" s="281" t="s">
        <v>243</v>
      </c>
      <c r="P426" s="281"/>
      <c r="Q426" s="138"/>
      <c r="R426" s="138"/>
      <c r="S426" s="249">
        <f t="shared" si="24"/>
        <v>0</v>
      </c>
      <c r="T426" s="249" t="str">
        <f t="shared" si="25"/>
        <v/>
      </c>
      <c r="U426" s="249" t="str">
        <f t="shared" si="26"/>
        <v/>
      </c>
      <c r="V426" s="138"/>
      <c r="W426" s="133"/>
    </row>
    <row r="427" spans="10:23">
      <c r="J427" s="248" t="s">
        <v>3214</v>
      </c>
      <c r="K427" s="138" t="str">
        <f t="shared" si="22"/>
        <v>OM</v>
      </c>
      <c r="L427" s="138" t="str">
        <f t="shared" si="23"/>
        <v>OMAN</v>
      </c>
      <c r="M427" s="281"/>
      <c r="N427" s="281" t="s">
        <v>192</v>
      </c>
      <c r="O427" s="281" t="s">
        <v>243</v>
      </c>
      <c r="P427" s="281"/>
      <c r="Q427" s="138"/>
      <c r="R427" s="138"/>
      <c r="S427" s="249">
        <f t="shared" si="24"/>
        <v>0</v>
      </c>
      <c r="T427" s="249" t="str">
        <f t="shared" si="25"/>
        <v/>
      </c>
      <c r="U427" s="249" t="str">
        <f t="shared" si="26"/>
        <v/>
      </c>
      <c r="V427" s="138"/>
      <c r="W427" s="133"/>
    </row>
    <row r="428" spans="10:23">
      <c r="J428" s="248" t="s">
        <v>3216</v>
      </c>
      <c r="K428" s="138" t="str">
        <f t="shared" si="22"/>
        <v>PK</v>
      </c>
      <c r="L428" s="138" t="str">
        <f t="shared" si="23"/>
        <v>PAKISTAN</v>
      </c>
      <c r="M428" s="281"/>
      <c r="N428" s="281" t="s">
        <v>192</v>
      </c>
      <c r="O428" s="281" t="s">
        <v>243</v>
      </c>
      <c r="P428" s="281"/>
      <c r="Q428" s="138"/>
      <c r="R428" s="138"/>
      <c r="S428" s="249">
        <f t="shared" si="24"/>
        <v>0</v>
      </c>
      <c r="T428" s="249" t="str">
        <f t="shared" si="25"/>
        <v/>
      </c>
      <c r="U428" s="249" t="str">
        <f t="shared" si="26"/>
        <v/>
      </c>
      <c r="V428" s="138"/>
      <c r="W428" s="133"/>
    </row>
    <row r="429" spans="10:23">
      <c r="J429" s="248" t="s">
        <v>3218</v>
      </c>
      <c r="K429" s="138" t="str">
        <f t="shared" si="22"/>
        <v>PW</v>
      </c>
      <c r="L429" s="138" t="str">
        <f t="shared" si="23"/>
        <v>PALAU</v>
      </c>
      <c r="M429" s="281"/>
      <c r="N429" s="281" t="s">
        <v>192</v>
      </c>
      <c r="O429" s="281" t="s">
        <v>243</v>
      </c>
      <c r="P429" s="281"/>
      <c r="Q429" s="138"/>
      <c r="R429" s="138"/>
      <c r="S429" s="249">
        <f t="shared" si="24"/>
        <v>0</v>
      </c>
      <c r="T429" s="249" t="str">
        <f t="shared" si="25"/>
        <v/>
      </c>
      <c r="U429" s="249" t="str">
        <f t="shared" si="26"/>
        <v/>
      </c>
      <c r="V429" s="138"/>
      <c r="W429" s="133"/>
    </row>
    <row r="430" spans="10:23">
      <c r="J430" s="248" t="s">
        <v>3220</v>
      </c>
      <c r="K430" s="138" t="str">
        <f t="shared" si="22"/>
        <v>PS</v>
      </c>
      <c r="L430" s="138" t="str">
        <f t="shared" si="23"/>
        <v>PALESTINE, STATE OF</v>
      </c>
      <c r="M430" s="281"/>
      <c r="N430" s="281" t="s">
        <v>192</v>
      </c>
      <c r="O430" s="281" t="s">
        <v>243</v>
      </c>
      <c r="P430" s="281"/>
      <c r="Q430" s="138"/>
      <c r="R430" s="138"/>
      <c r="S430" s="249">
        <f t="shared" si="24"/>
        <v>0</v>
      </c>
      <c r="T430" s="249" t="str">
        <f t="shared" si="25"/>
        <v/>
      </c>
      <c r="U430" s="249" t="str">
        <f t="shared" si="26"/>
        <v/>
      </c>
      <c r="V430" s="138"/>
      <c r="W430" s="133"/>
    </row>
    <row r="431" spans="10:23">
      <c r="J431" s="248" t="s">
        <v>3221</v>
      </c>
      <c r="K431" s="138" t="str">
        <f t="shared" si="22"/>
        <v>PA</v>
      </c>
      <c r="L431" s="138" t="str">
        <f t="shared" si="23"/>
        <v>PANAMA</v>
      </c>
      <c r="M431" s="281"/>
      <c r="N431" s="281" t="s">
        <v>192</v>
      </c>
      <c r="O431" s="281" t="s">
        <v>243</v>
      </c>
      <c r="P431" s="281"/>
      <c r="Q431" s="138"/>
      <c r="R431" s="138"/>
      <c r="S431" s="249">
        <f t="shared" si="24"/>
        <v>0</v>
      </c>
      <c r="T431" s="249" t="str">
        <f t="shared" si="25"/>
        <v/>
      </c>
      <c r="U431" s="249" t="str">
        <f t="shared" si="26"/>
        <v/>
      </c>
      <c r="V431" s="138"/>
      <c r="W431" s="133"/>
    </row>
    <row r="432" spans="10:23">
      <c r="J432" s="248" t="s">
        <v>3222</v>
      </c>
      <c r="K432" s="138" t="str">
        <f t="shared" si="22"/>
        <v>PG</v>
      </c>
      <c r="L432" s="138" t="str">
        <f t="shared" si="23"/>
        <v>PAPUA NEW GUINEA</v>
      </c>
      <c r="M432" s="281"/>
      <c r="N432" s="281" t="s">
        <v>192</v>
      </c>
      <c r="O432" s="281" t="s">
        <v>243</v>
      </c>
      <c r="P432" s="281"/>
      <c r="Q432" s="138"/>
      <c r="R432" s="138"/>
      <c r="S432" s="249">
        <f t="shared" si="24"/>
        <v>0</v>
      </c>
      <c r="T432" s="249" t="str">
        <f t="shared" si="25"/>
        <v/>
      </c>
      <c r="U432" s="249" t="str">
        <f t="shared" si="26"/>
        <v/>
      </c>
      <c r="V432" s="138"/>
      <c r="W432" s="133"/>
    </row>
    <row r="433" spans="10:23">
      <c r="J433" s="248" t="s">
        <v>3224</v>
      </c>
      <c r="K433" s="138" t="str">
        <f t="shared" si="22"/>
        <v>PY</v>
      </c>
      <c r="L433" s="138" t="str">
        <f t="shared" si="23"/>
        <v>PARAGUAY</v>
      </c>
      <c r="M433" s="281"/>
      <c r="N433" s="281" t="s">
        <v>192</v>
      </c>
      <c r="O433" s="281" t="s">
        <v>243</v>
      </c>
      <c r="P433" s="281"/>
      <c r="Q433" s="138"/>
      <c r="R433" s="138"/>
      <c r="S433" s="249">
        <f t="shared" si="24"/>
        <v>0</v>
      </c>
      <c r="T433" s="249" t="str">
        <f t="shared" si="25"/>
        <v/>
      </c>
      <c r="U433" s="249" t="str">
        <f t="shared" si="26"/>
        <v/>
      </c>
      <c r="V433" s="138"/>
      <c r="W433" s="133"/>
    </row>
    <row r="434" spans="10:23">
      <c r="J434" s="248" t="s">
        <v>3226</v>
      </c>
      <c r="K434" s="138" t="str">
        <f t="shared" si="22"/>
        <v>PE</v>
      </c>
      <c r="L434" s="138" t="str">
        <f t="shared" si="23"/>
        <v>PERU</v>
      </c>
      <c r="M434" s="281"/>
      <c r="N434" s="281" t="s">
        <v>192</v>
      </c>
      <c r="O434" s="281" t="s">
        <v>243</v>
      </c>
      <c r="P434" s="281"/>
      <c r="Q434" s="138"/>
      <c r="R434" s="138"/>
      <c r="S434" s="249">
        <f t="shared" si="24"/>
        <v>0</v>
      </c>
      <c r="T434" s="249" t="str">
        <f t="shared" si="25"/>
        <v/>
      </c>
      <c r="U434" s="249" t="str">
        <f t="shared" si="26"/>
        <v/>
      </c>
      <c r="V434" s="138"/>
      <c r="W434" s="133"/>
    </row>
    <row r="435" spans="10:23">
      <c r="J435" s="248" t="s">
        <v>3227</v>
      </c>
      <c r="K435" s="138" t="str">
        <f t="shared" si="22"/>
        <v>PH</v>
      </c>
      <c r="L435" s="138" t="str">
        <f t="shared" si="23"/>
        <v>PHILIPPINES</v>
      </c>
      <c r="M435" s="281"/>
      <c r="N435" s="281" t="s">
        <v>192</v>
      </c>
      <c r="O435" s="281" t="s">
        <v>243</v>
      </c>
      <c r="P435" s="281"/>
      <c r="Q435" s="138"/>
      <c r="R435" s="138"/>
      <c r="S435" s="249">
        <f t="shared" si="24"/>
        <v>0</v>
      </c>
      <c r="T435" s="249" t="str">
        <f t="shared" si="25"/>
        <v/>
      </c>
      <c r="U435" s="249" t="str">
        <f t="shared" si="26"/>
        <v/>
      </c>
      <c r="V435" s="138"/>
      <c r="W435" s="133"/>
    </row>
    <row r="436" spans="10:23">
      <c r="J436" s="248" t="s">
        <v>3229</v>
      </c>
      <c r="K436" s="138" t="str">
        <f t="shared" si="22"/>
        <v>PN</v>
      </c>
      <c r="L436" s="138" t="str">
        <f t="shared" si="23"/>
        <v>PITCAIRN</v>
      </c>
      <c r="M436" s="281"/>
      <c r="N436" s="281" t="s">
        <v>192</v>
      </c>
      <c r="O436" s="281" t="s">
        <v>243</v>
      </c>
      <c r="P436" s="281"/>
      <c r="Q436" s="138"/>
      <c r="R436" s="138"/>
      <c r="S436" s="249">
        <f t="shared" si="24"/>
        <v>0</v>
      </c>
      <c r="T436" s="249" t="str">
        <f t="shared" si="25"/>
        <v/>
      </c>
      <c r="U436" s="249" t="str">
        <f t="shared" si="26"/>
        <v/>
      </c>
      <c r="V436" s="138"/>
      <c r="W436" s="133"/>
    </row>
    <row r="437" spans="10:23">
      <c r="J437" s="248" t="s">
        <v>3231</v>
      </c>
      <c r="K437" s="138" t="str">
        <f t="shared" si="22"/>
        <v>PL</v>
      </c>
      <c r="L437" s="138" t="str">
        <f t="shared" si="23"/>
        <v>POLAND</v>
      </c>
      <c r="M437" s="281"/>
      <c r="N437" s="281" t="s">
        <v>192</v>
      </c>
      <c r="O437" s="281" t="s">
        <v>243</v>
      </c>
      <c r="P437" s="281"/>
      <c r="Q437" s="138"/>
      <c r="R437" s="138"/>
      <c r="S437" s="249">
        <f t="shared" si="24"/>
        <v>0</v>
      </c>
      <c r="T437" s="249" t="str">
        <f t="shared" si="25"/>
        <v/>
      </c>
      <c r="U437" s="249" t="str">
        <f t="shared" si="26"/>
        <v/>
      </c>
      <c r="V437" s="138"/>
      <c r="W437" s="133"/>
    </row>
    <row r="438" spans="10:23">
      <c r="J438" s="248" t="s">
        <v>3233</v>
      </c>
      <c r="K438" s="138" t="str">
        <f t="shared" si="22"/>
        <v>PT</v>
      </c>
      <c r="L438" s="138" t="str">
        <f t="shared" si="23"/>
        <v>PORTUGAL</v>
      </c>
      <c r="M438" s="281"/>
      <c r="N438" s="281" t="s">
        <v>192</v>
      </c>
      <c r="O438" s="281" t="s">
        <v>243</v>
      </c>
      <c r="P438" s="281"/>
      <c r="Q438" s="138"/>
      <c r="R438" s="138"/>
      <c r="S438" s="249">
        <f t="shared" si="24"/>
        <v>0</v>
      </c>
      <c r="T438" s="249" t="str">
        <f t="shared" si="25"/>
        <v/>
      </c>
      <c r="U438" s="249" t="str">
        <f t="shared" si="26"/>
        <v/>
      </c>
      <c r="V438" s="138"/>
      <c r="W438" s="133"/>
    </row>
    <row r="439" spans="10:23">
      <c r="J439" s="248" t="s">
        <v>3235</v>
      </c>
      <c r="K439" s="138" t="str">
        <f t="shared" si="22"/>
        <v>PR</v>
      </c>
      <c r="L439" s="138" t="str">
        <f t="shared" si="23"/>
        <v>PUERTO RICO</v>
      </c>
      <c r="M439" s="281"/>
      <c r="N439" s="281" t="s">
        <v>192</v>
      </c>
      <c r="O439" s="281" t="s">
        <v>243</v>
      </c>
      <c r="P439" s="281"/>
      <c r="Q439" s="138"/>
      <c r="R439" s="138"/>
      <c r="S439" s="249">
        <f t="shared" si="24"/>
        <v>0</v>
      </c>
      <c r="T439" s="249" t="str">
        <f t="shared" si="25"/>
        <v/>
      </c>
      <c r="U439" s="249" t="str">
        <f t="shared" si="26"/>
        <v/>
      </c>
      <c r="V439" s="138"/>
      <c r="W439" s="133"/>
    </row>
    <row r="440" spans="10:23">
      <c r="J440" s="248" t="s">
        <v>3236</v>
      </c>
      <c r="K440" s="138" t="str">
        <f t="shared" si="22"/>
        <v>QA</v>
      </c>
      <c r="L440" s="138" t="str">
        <f t="shared" si="23"/>
        <v>QATAR</v>
      </c>
      <c r="M440" s="281"/>
      <c r="N440" s="281" t="s">
        <v>192</v>
      </c>
      <c r="O440" s="281" t="s">
        <v>243</v>
      </c>
      <c r="P440" s="281"/>
      <c r="Q440" s="138"/>
      <c r="R440" s="138"/>
      <c r="S440" s="249">
        <f t="shared" si="24"/>
        <v>0</v>
      </c>
      <c r="T440" s="249" t="str">
        <f t="shared" si="25"/>
        <v/>
      </c>
      <c r="U440" s="249" t="str">
        <f t="shared" si="26"/>
        <v/>
      </c>
      <c r="V440" s="138"/>
      <c r="W440" s="133"/>
    </row>
    <row r="441" spans="10:23">
      <c r="J441" s="248" t="s">
        <v>3238</v>
      </c>
      <c r="K441" s="138" t="str">
        <f t="shared" si="22"/>
        <v>RE</v>
      </c>
      <c r="L441" s="138" t="str">
        <f t="shared" si="23"/>
        <v>RÉUNION</v>
      </c>
      <c r="M441" s="281"/>
      <c r="N441" s="281" t="s">
        <v>192</v>
      </c>
      <c r="O441" s="281" t="s">
        <v>243</v>
      </c>
      <c r="P441" s="281"/>
      <c r="Q441" s="138"/>
      <c r="R441" s="138"/>
      <c r="S441" s="249">
        <f t="shared" si="24"/>
        <v>0</v>
      </c>
      <c r="T441" s="249" t="str">
        <f t="shared" si="25"/>
        <v/>
      </c>
      <c r="U441" s="249" t="str">
        <f t="shared" si="26"/>
        <v/>
      </c>
      <c r="V441" s="138"/>
      <c r="W441" s="133"/>
    </row>
    <row r="442" spans="10:23">
      <c r="J442" s="248" t="s">
        <v>3239</v>
      </c>
      <c r="K442" s="138" t="str">
        <f t="shared" si="22"/>
        <v>RO</v>
      </c>
      <c r="L442" s="138" t="str">
        <f t="shared" si="23"/>
        <v>ROMANIA</v>
      </c>
      <c r="M442" s="281"/>
      <c r="N442" s="281" t="s">
        <v>192</v>
      </c>
      <c r="O442" s="281" t="s">
        <v>243</v>
      </c>
      <c r="P442" s="281"/>
      <c r="Q442" s="138"/>
      <c r="R442" s="138"/>
      <c r="S442" s="249">
        <f t="shared" si="24"/>
        <v>0</v>
      </c>
      <c r="T442" s="249" t="str">
        <f t="shared" si="25"/>
        <v/>
      </c>
      <c r="U442" s="249" t="str">
        <f t="shared" si="26"/>
        <v/>
      </c>
      <c r="V442" s="138"/>
      <c r="W442" s="133"/>
    </row>
    <row r="443" spans="10:23">
      <c r="J443" s="248" t="s">
        <v>3241</v>
      </c>
      <c r="K443" s="138" t="str">
        <f t="shared" si="22"/>
        <v>RU</v>
      </c>
      <c r="L443" s="138" t="str">
        <f t="shared" si="23"/>
        <v>RUSSIAN FEDERATION</v>
      </c>
      <c r="M443" s="281"/>
      <c r="N443" s="281" t="s">
        <v>192</v>
      </c>
      <c r="O443" s="281" t="s">
        <v>243</v>
      </c>
      <c r="P443" s="281"/>
      <c r="Q443" s="138"/>
      <c r="R443" s="138"/>
      <c r="S443" s="249">
        <f t="shared" si="24"/>
        <v>0</v>
      </c>
      <c r="T443" s="249" t="str">
        <f t="shared" si="25"/>
        <v/>
      </c>
      <c r="U443" s="249" t="str">
        <f t="shared" si="26"/>
        <v/>
      </c>
      <c r="V443" s="138"/>
      <c r="W443" s="133"/>
    </row>
    <row r="444" spans="10:23">
      <c r="J444" s="248" t="s">
        <v>3243</v>
      </c>
      <c r="K444" s="138" t="str">
        <f t="shared" si="22"/>
        <v>RW</v>
      </c>
      <c r="L444" s="138" t="str">
        <f t="shared" si="23"/>
        <v>RWANDA</v>
      </c>
      <c r="M444" s="281"/>
      <c r="N444" s="281" t="s">
        <v>192</v>
      </c>
      <c r="O444" s="281" t="s">
        <v>243</v>
      </c>
      <c r="P444" s="281"/>
      <c r="Q444" s="138"/>
      <c r="R444" s="138"/>
      <c r="S444" s="249">
        <f t="shared" si="24"/>
        <v>0</v>
      </c>
      <c r="T444" s="249" t="str">
        <f t="shared" si="25"/>
        <v/>
      </c>
      <c r="U444" s="249" t="str">
        <f t="shared" si="26"/>
        <v/>
      </c>
      <c r="V444" s="138"/>
      <c r="W444" s="133"/>
    </row>
    <row r="445" spans="10:23">
      <c r="J445" s="248" t="s">
        <v>3245</v>
      </c>
      <c r="K445" s="138" t="str">
        <f t="shared" si="22"/>
        <v>BL</v>
      </c>
      <c r="L445" s="138" t="str">
        <f t="shared" si="23"/>
        <v>SAINT BARTHÉLEMY</v>
      </c>
      <c r="M445" s="281"/>
      <c r="N445" s="281" t="s">
        <v>192</v>
      </c>
      <c r="O445" s="281" t="s">
        <v>243</v>
      </c>
      <c r="P445" s="281"/>
      <c r="Q445" s="138"/>
      <c r="R445" s="138"/>
      <c r="S445" s="249">
        <f t="shared" si="24"/>
        <v>0</v>
      </c>
      <c r="T445" s="249" t="str">
        <f t="shared" si="25"/>
        <v/>
      </c>
      <c r="U445" s="249" t="str">
        <f t="shared" si="26"/>
        <v/>
      </c>
      <c r="V445" s="138"/>
      <c r="W445" s="133"/>
    </row>
    <row r="446" spans="10:23">
      <c r="J446" s="248" t="s">
        <v>3246</v>
      </c>
      <c r="K446" s="138" t="str">
        <f t="shared" si="22"/>
        <v>SH</v>
      </c>
      <c r="L446" s="138" t="str">
        <f t="shared" si="23"/>
        <v>SAINT HELENA, ASCENSION AND TRISTAN DA CUNHA</v>
      </c>
      <c r="M446" s="281"/>
      <c r="N446" s="281" t="s">
        <v>192</v>
      </c>
      <c r="O446" s="281" t="s">
        <v>243</v>
      </c>
      <c r="P446" s="281"/>
      <c r="Q446" s="138"/>
      <c r="R446" s="138"/>
      <c r="S446" s="249">
        <f t="shared" si="24"/>
        <v>0</v>
      </c>
      <c r="T446" s="249" t="str">
        <f t="shared" si="25"/>
        <v/>
      </c>
      <c r="U446" s="249" t="str">
        <f t="shared" si="26"/>
        <v/>
      </c>
      <c r="V446" s="138"/>
      <c r="W446" s="133"/>
    </row>
    <row r="447" spans="10:23">
      <c r="J447" s="248" t="s">
        <v>3248</v>
      </c>
      <c r="K447" s="138" t="str">
        <f t="shared" si="22"/>
        <v>KN</v>
      </c>
      <c r="L447" s="138" t="str">
        <f t="shared" si="23"/>
        <v>SAINT KITTS AND NEVIS</v>
      </c>
      <c r="M447" s="281"/>
      <c r="N447" s="281" t="s">
        <v>192</v>
      </c>
      <c r="O447" s="281" t="s">
        <v>243</v>
      </c>
      <c r="P447" s="281"/>
      <c r="Q447" s="138"/>
      <c r="R447" s="138"/>
      <c r="S447" s="249">
        <f t="shared" si="24"/>
        <v>0</v>
      </c>
      <c r="T447" s="249" t="str">
        <f t="shared" si="25"/>
        <v/>
      </c>
      <c r="U447" s="249" t="str">
        <f t="shared" si="26"/>
        <v/>
      </c>
      <c r="V447" s="138"/>
      <c r="W447" s="133"/>
    </row>
    <row r="448" spans="10:23">
      <c r="J448" s="248" t="s">
        <v>3250</v>
      </c>
      <c r="K448" s="138" t="str">
        <f t="shared" si="22"/>
        <v>LC</v>
      </c>
      <c r="L448" s="138" t="str">
        <f t="shared" si="23"/>
        <v>SAINT LUCIA</v>
      </c>
      <c r="M448" s="281"/>
      <c r="N448" s="281" t="s">
        <v>192</v>
      </c>
      <c r="O448" s="281" t="s">
        <v>243</v>
      </c>
      <c r="P448" s="281"/>
      <c r="Q448" s="138"/>
      <c r="R448" s="138"/>
      <c r="S448" s="249">
        <f t="shared" si="24"/>
        <v>0</v>
      </c>
      <c r="T448" s="249" t="str">
        <f t="shared" si="25"/>
        <v/>
      </c>
      <c r="U448" s="249" t="str">
        <f t="shared" si="26"/>
        <v/>
      </c>
      <c r="V448" s="138"/>
      <c r="W448" s="133"/>
    </row>
    <row r="449" spans="10:23">
      <c r="J449" s="248" t="s">
        <v>3252</v>
      </c>
      <c r="K449" s="138" t="str">
        <f t="shared" si="22"/>
        <v>MF</v>
      </c>
      <c r="L449" s="138" t="str">
        <f t="shared" si="23"/>
        <v>SAINT MARTIN (FRENCH PART)</v>
      </c>
      <c r="M449" s="281"/>
      <c r="N449" s="281" t="s">
        <v>192</v>
      </c>
      <c r="O449" s="281" t="s">
        <v>243</v>
      </c>
      <c r="P449" s="281"/>
      <c r="Q449" s="138"/>
      <c r="R449" s="138"/>
      <c r="S449" s="249">
        <f t="shared" si="24"/>
        <v>0</v>
      </c>
      <c r="T449" s="249" t="str">
        <f t="shared" si="25"/>
        <v/>
      </c>
      <c r="U449" s="249" t="str">
        <f t="shared" si="26"/>
        <v/>
      </c>
      <c r="V449" s="138"/>
      <c r="W449" s="133"/>
    </row>
    <row r="450" spans="10:23">
      <c r="J450" s="248" t="s">
        <v>3254</v>
      </c>
      <c r="K450" s="138" t="str">
        <f t="shared" si="22"/>
        <v>PM</v>
      </c>
      <c r="L450" s="138" t="str">
        <f t="shared" si="23"/>
        <v>SAINT PIERRE AND MIQUELON</v>
      </c>
      <c r="M450" s="281"/>
      <c r="N450" s="281" t="s">
        <v>192</v>
      </c>
      <c r="O450" s="281" t="s">
        <v>243</v>
      </c>
      <c r="P450" s="281"/>
      <c r="Q450" s="138"/>
      <c r="R450" s="138"/>
      <c r="S450" s="249">
        <f t="shared" si="24"/>
        <v>0</v>
      </c>
      <c r="T450" s="249" t="str">
        <f t="shared" si="25"/>
        <v/>
      </c>
      <c r="U450" s="249" t="str">
        <f t="shared" si="26"/>
        <v/>
      </c>
      <c r="V450" s="138"/>
      <c r="W450" s="133"/>
    </row>
    <row r="451" spans="10:23">
      <c r="J451" s="248" t="s">
        <v>3256</v>
      </c>
      <c r="K451" s="138" t="str">
        <f t="shared" ref="K451:K514" si="27">VLOOKUP(J451,$A:$B,2,0)</f>
        <v>VC</v>
      </c>
      <c r="L451" s="138" t="str">
        <f t="shared" ref="L451:L515" si="28">J451</f>
        <v>SAINT VINCENT AND THE GRENADINES</v>
      </c>
      <c r="M451" s="281"/>
      <c r="N451" s="281" t="s">
        <v>192</v>
      </c>
      <c r="O451" s="281" t="s">
        <v>243</v>
      </c>
      <c r="P451" s="281"/>
      <c r="Q451" s="138"/>
      <c r="R451" s="138"/>
      <c r="S451" s="249">
        <f t="shared" ref="S451:S516" si="29">VLOOKUP(J451,A:G,5,FALSE)</f>
        <v>0</v>
      </c>
      <c r="T451" s="249" t="str">
        <f t="shared" ref="T451:T516" si="30">IF(VLOOKUP(J451,A:G,6,FALSE)=0,"",VLOOKUP(J451,A:G,6,FALSE))</f>
        <v/>
      </c>
      <c r="U451" s="249" t="str">
        <f t="shared" ref="U451:U516" si="31">IF(VLOOKUP(J451,A:G,7,FALSE)=0,"",VLOOKUP(J451,A:G,7,FALSE))</f>
        <v/>
      </c>
      <c r="V451" s="138"/>
      <c r="W451" s="133"/>
    </row>
    <row r="452" spans="10:23">
      <c r="J452" s="248" t="s">
        <v>3258</v>
      </c>
      <c r="K452" s="138" t="str">
        <f t="shared" si="27"/>
        <v>WS</v>
      </c>
      <c r="L452" s="138" t="str">
        <f t="shared" si="28"/>
        <v>SAMOA</v>
      </c>
      <c r="M452" s="281"/>
      <c r="N452" s="281" t="s">
        <v>192</v>
      </c>
      <c r="O452" s="281" t="s">
        <v>243</v>
      </c>
      <c r="P452" s="281"/>
      <c r="Q452" s="138"/>
      <c r="R452" s="138"/>
      <c r="S452" s="249">
        <f t="shared" si="29"/>
        <v>0</v>
      </c>
      <c r="T452" s="249" t="str">
        <f t="shared" si="30"/>
        <v/>
      </c>
      <c r="U452" s="249" t="str">
        <f t="shared" si="31"/>
        <v/>
      </c>
      <c r="V452" s="138"/>
      <c r="W452" s="133"/>
    </row>
    <row r="453" spans="10:23">
      <c r="J453" s="248" t="s">
        <v>3260</v>
      </c>
      <c r="K453" s="138" t="str">
        <f t="shared" si="27"/>
        <v>SM</v>
      </c>
      <c r="L453" s="138" t="str">
        <f t="shared" si="28"/>
        <v>SAN MARINO</v>
      </c>
      <c r="M453" s="281"/>
      <c r="N453" s="281" t="s">
        <v>192</v>
      </c>
      <c r="O453" s="281" t="s">
        <v>243</v>
      </c>
      <c r="P453" s="281"/>
      <c r="Q453" s="138"/>
      <c r="R453" s="138"/>
      <c r="S453" s="249">
        <f t="shared" si="29"/>
        <v>0</v>
      </c>
      <c r="T453" s="249" t="str">
        <f t="shared" si="30"/>
        <v/>
      </c>
      <c r="U453" s="249" t="str">
        <f t="shared" si="31"/>
        <v/>
      </c>
      <c r="V453" s="138"/>
      <c r="W453" s="133"/>
    </row>
    <row r="454" spans="10:23">
      <c r="J454" s="248" t="s">
        <v>3262</v>
      </c>
      <c r="K454" s="138" t="str">
        <f t="shared" si="27"/>
        <v>ST</v>
      </c>
      <c r="L454" s="138" t="str">
        <f t="shared" si="28"/>
        <v>SAO TOME AND PRINCIPE</v>
      </c>
      <c r="M454" s="281"/>
      <c r="N454" s="281" t="s">
        <v>192</v>
      </c>
      <c r="O454" s="281" t="s">
        <v>243</v>
      </c>
      <c r="P454" s="281"/>
      <c r="Q454" s="138"/>
      <c r="R454" s="138"/>
      <c r="S454" s="249">
        <f t="shared" si="29"/>
        <v>0</v>
      </c>
      <c r="T454" s="249" t="str">
        <f t="shared" si="30"/>
        <v/>
      </c>
      <c r="U454" s="249" t="str">
        <f t="shared" si="31"/>
        <v/>
      </c>
      <c r="V454" s="138"/>
      <c r="W454" s="133"/>
    </row>
    <row r="455" spans="10:23">
      <c r="J455" s="248" t="s">
        <v>3264</v>
      </c>
      <c r="K455" s="138" t="str">
        <f t="shared" si="27"/>
        <v>SA</v>
      </c>
      <c r="L455" s="138" t="str">
        <f t="shared" si="28"/>
        <v>SAUDI ARABIA</v>
      </c>
      <c r="M455" s="281"/>
      <c r="N455" s="281" t="s">
        <v>192</v>
      </c>
      <c r="O455" s="281" t="s">
        <v>243</v>
      </c>
      <c r="P455" s="281"/>
      <c r="Q455" s="138"/>
      <c r="R455" s="138"/>
      <c r="S455" s="249">
        <f t="shared" si="29"/>
        <v>0</v>
      </c>
      <c r="T455" s="249" t="str">
        <f t="shared" si="30"/>
        <v/>
      </c>
      <c r="U455" s="249" t="str">
        <f t="shared" si="31"/>
        <v/>
      </c>
      <c r="V455" s="138"/>
      <c r="W455" s="133"/>
    </row>
    <row r="456" spans="10:23">
      <c r="J456" s="248" t="s">
        <v>3266</v>
      </c>
      <c r="K456" s="138" t="str">
        <f t="shared" si="27"/>
        <v>SN</v>
      </c>
      <c r="L456" s="138" t="str">
        <f t="shared" si="28"/>
        <v>SENEGAL</v>
      </c>
      <c r="M456" s="281"/>
      <c r="N456" s="281" t="s">
        <v>192</v>
      </c>
      <c r="O456" s="281" t="s">
        <v>243</v>
      </c>
      <c r="P456" s="281"/>
      <c r="Q456" s="138"/>
      <c r="R456" s="138"/>
      <c r="S456" s="249">
        <f t="shared" si="29"/>
        <v>0</v>
      </c>
      <c r="T456" s="249" t="str">
        <f t="shared" si="30"/>
        <v/>
      </c>
      <c r="U456" s="249" t="str">
        <f t="shared" si="31"/>
        <v/>
      </c>
      <c r="V456" s="138"/>
      <c r="W456" s="133"/>
    </row>
    <row r="457" spans="10:23">
      <c r="J457" s="248" t="s">
        <v>3268</v>
      </c>
      <c r="K457" s="138" t="str">
        <f t="shared" si="27"/>
        <v>RS</v>
      </c>
      <c r="L457" s="138" t="str">
        <f t="shared" si="28"/>
        <v>SERBIA</v>
      </c>
      <c r="M457" s="281"/>
      <c r="N457" s="281" t="s">
        <v>192</v>
      </c>
      <c r="O457" s="281" t="s">
        <v>243</v>
      </c>
      <c r="P457" s="281"/>
      <c r="Q457" s="138"/>
      <c r="R457" s="138"/>
      <c r="S457" s="249">
        <f t="shared" si="29"/>
        <v>0</v>
      </c>
      <c r="T457" s="249" t="str">
        <f t="shared" si="30"/>
        <v/>
      </c>
      <c r="U457" s="249" t="str">
        <f t="shared" si="31"/>
        <v/>
      </c>
      <c r="V457" s="138"/>
      <c r="W457" s="133"/>
    </row>
    <row r="458" spans="10:23">
      <c r="J458" s="248" t="s">
        <v>3270</v>
      </c>
      <c r="K458" s="138" t="str">
        <f t="shared" si="27"/>
        <v>SC</v>
      </c>
      <c r="L458" s="138" t="str">
        <f t="shared" si="28"/>
        <v>SEYCHELLES</v>
      </c>
      <c r="M458" s="281"/>
      <c r="N458" s="281" t="s">
        <v>192</v>
      </c>
      <c r="O458" s="281" t="s">
        <v>243</v>
      </c>
      <c r="P458" s="281"/>
      <c r="Q458" s="138"/>
      <c r="R458" s="138"/>
      <c r="S458" s="249">
        <f t="shared" si="29"/>
        <v>0</v>
      </c>
      <c r="T458" s="249" t="str">
        <f t="shared" si="30"/>
        <v/>
      </c>
      <c r="U458" s="249" t="str">
        <f t="shared" si="31"/>
        <v/>
      </c>
      <c r="V458" s="138"/>
      <c r="W458" s="133"/>
    </row>
    <row r="459" spans="10:23">
      <c r="J459" s="248" t="s">
        <v>3271</v>
      </c>
      <c r="K459" s="138" t="str">
        <f t="shared" si="27"/>
        <v>SL</v>
      </c>
      <c r="L459" s="138" t="str">
        <f t="shared" si="28"/>
        <v>SIERRA LEONE</v>
      </c>
      <c r="M459" s="281"/>
      <c r="N459" s="281" t="s">
        <v>192</v>
      </c>
      <c r="O459" s="281" t="s">
        <v>243</v>
      </c>
      <c r="P459" s="281"/>
      <c r="Q459" s="138"/>
      <c r="R459" s="138"/>
      <c r="S459" s="249">
        <f t="shared" si="29"/>
        <v>0</v>
      </c>
      <c r="T459" s="249" t="str">
        <f t="shared" si="30"/>
        <v/>
      </c>
      <c r="U459" s="249" t="str">
        <f t="shared" si="31"/>
        <v/>
      </c>
      <c r="V459" s="138"/>
      <c r="W459" s="133"/>
    </row>
    <row r="460" spans="10:23">
      <c r="J460" s="248" t="s">
        <v>3273</v>
      </c>
      <c r="K460" s="138" t="str">
        <f t="shared" si="27"/>
        <v>SG</v>
      </c>
      <c r="L460" s="138" t="str">
        <f t="shared" si="28"/>
        <v>SINGAPORE</v>
      </c>
      <c r="M460" s="281"/>
      <c r="N460" s="281" t="s">
        <v>192</v>
      </c>
      <c r="O460" s="281" t="s">
        <v>243</v>
      </c>
      <c r="P460" s="281"/>
      <c r="Q460" s="138"/>
      <c r="R460" s="138"/>
      <c r="S460" s="249">
        <f t="shared" si="29"/>
        <v>0</v>
      </c>
      <c r="T460" s="249" t="str">
        <f t="shared" si="30"/>
        <v/>
      </c>
      <c r="U460" s="249" t="str">
        <f t="shared" si="31"/>
        <v/>
      </c>
      <c r="V460" s="138"/>
      <c r="W460" s="133"/>
    </row>
    <row r="461" spans="10:23">
      <c r="J461" s="248" t="s">
        <v>3275</v>
      </c>
      <c r="K461" s="138" t="str">
        <f t="shared" si="27"/>
        <v>SX</v>
      </c>
      <c r="L461" s="138" t="str">
        <f t="shared" si="28"/>
        <v>SINT MAARTEN (DUTCH PART)</v>
      </c>
      <c r="M461" s="281"/>
      <c r="N461" s="281" t="s">
        <v>192</v>
      </c>
      <c r="O461" s="281" t="s">
        <v>243</v>
      </c>
      <c r="P461" s="281"/>
      <c r="Q461" s="138"/>
      <c r="R461" s="138"/>
      <c r="S461" s="249">
        <f t="shared" si="29"/>
        <v>0</v>
      </c>
      <c r="T461" s="249" t="str">
        <f t="shared" si="30"/>
        <v/>
      </c>
      <c r="U461" s="249" t="str">
        <f t="shared" si="31"/>
        <v/>
      </c>
      <c r="V461" s="138"/>
      <c r="W461" s="133"/>
    </row>
    <row r="462" spans="10:23">
      <c r="J462" s="248" t="s">
        <v>3277</v>
      </c>
      <c r="K462" s="138" t="str">
        <f t="shared" si="27"/>
        <v>SK</v>
      </c>
      <c r="L462" s="138" t="str">
        <f t="shared" si="28"/>
        <v>SLOVAKIA</v>
      </c>
      <c r="M462" s="281"/>
      <c r="N462" s="281" t="s">
        <v>192</v>
      </c>
      <c r="O462" s="281" t="s">
        <v>243</v>
      </c>
      <c r="P462" s="281"/>
      <c r="Q462" s="138"/>
      <c r="R462" s="138"/>
      <c r="S462" s="249">
        <f t="shared" si="29"/>
        <v>0</v>
      </c>
      <c r="T462" s="249" t="str">
        <f t="shared" si="30"/>
        <v/>
      </c>
      <c r="U462" s="249" t="str">
        <f t="shared" si="31"/>
        <v/>
      </c>
      <c r="V462" s="138"/>
      <c r="W462" s="133"/>
    </row>
    <row r="463" spans="10:23">
      <c r="J463" s="248" t="s">
        <v>3279</v>
      </c>
      <c r="K463" s="138" t="str">
        <f t="shared" si="27"/>
        <v>SI</v>
      </c>
      <c r="L463" s="138" t="str">
        <f t="shared" si="28"/>
        <v>SLOVENIA</v>
      </c>
      <c r="M463" s="281"/>
      <c r="N463" s="281" t="s">
        <v>192</v>
      </c>
      <c r="O463" s="281" t="s">
        <v>243</v>
      </c>
      <c r="P463" s="281"/>
      <c r="Q463" s="138"/>
      <c r="R463" s="138"/>
      <c r="S463" s="249">
        <f t="shared" si="29"/>
        <v>0</v>
      </c>
      <c r="T463" s="249" t="str">
        <f t="shared" si="30"/>
        <v/>
      </c>
      <c r="U463" s="249" t="str">
        <f t="shared" si="31"/>
        <v/>
      </c>
      <c r="V463" s="138"/>
      <c r="W463" s="133"/>
    </row>
    <row r="464" spans="10:23">
      <c r="J464" s="248" t="s">
        <v>3281</v>
      </c>
      <c r="K464" s="138" t="str">
        <f t="shared" si="27"/>
        <v>SB</v>
      </c>
      <c r="L464" s="138" t="str">
        <f t="shared" si="28"/>
        <v>SOLOMON ISLANDS</v>
      </c>
      <c r="M464" s="281"/>
      <c r="N464" s="281" t="s">
        <v>192</v>
      </c>
      <c r="O464" s="281" t="s">
        <v>243</v>
      </c>
      <c r="P464" s="281"/>
      <c r="Q464" s="138"/>
      <c r="R464" s="138"/>
      <c r="S464" s="249">
        <f t="shared" si="29"/>
        <v>0</v>
      </c>
      <c r="T464" s="249" t="str">
        <f t="shared" si="30"/>
        <v/>
      </c>
      <c r="U464" s="249" t="str">
        <f t="shared" si="31"/>
        <v/>
      </c>
      <c r="V464" s="138"/>
      <c r="W464" s="133"/>
    </row>
    <row r="465" spans="10:23">
      <c r="J465" s="248" t="s">
        <v>3283</v>
      </c>
      <c r="K465" s="138" t="str">
        <f t="shared" si="27"/>
        <v>SO</v>
      </c>
      <c r="L465" s="138" t="str">
        <f t="shared" si="28"/>
        <v>SOMALIA</v>
      </c>
      <c r="M465" s="281"/>
      <c r="N465" s="281" t="s">
        <v>192</v>
      </c>
      <c r="O465" s="281" t="s">
        <v>243</v>
      </c>
      <c r="P465" s="281"/>
      <c r="Q465" s="138"/>
      <c r="R465" s="138"/>
      <c r="S465" s="249">
        <f t="shared" si="29"/>
        <v>0</v>
      </c>
      <c r="T465" s="249" t="str">
        <f t="shared" si="30"/>
        <v/>
      </c>
      <c r="U465" s="249" t="str">
        <f t="shared" si="31"/>
        <v/>
      </c>
      <c r="V465" s="138"/>
      <c r="W465" s="133"/>
    </row>
    <row r="466" spans="10:23">
      <c r="J466" s="248" t="s">
        <v>3284</v>
      </c>
      <c r="K466" s="138" t="str">
        <f t="shared" si="27"/>
        <v>ZA</v>
      </c>
      <c r="L466" s="138" t="str">
        <f t="shared" si="28"/>
        <v>SOUTH AFRICA</v>
      </c>
      <c r="M466" s="281"/>
      <c r="N466" s="281" t="s">
        <v>192</v>
      </c>
      <c r="O466" s="281" t="s">
        <v>243</v>
      </c>
      <c r="P466" s="281"/>
      <c r="Q466" s="138"/>
      <c r="R466" s="138"/>
      <c r="S466" s="249">
        <f t="shared" si="29"/>
        <v>0</v>
      </c>
      <c r="T466" s="249" t="str">
        <f t="shared" si="30"/>
        <v/>
      </c>
      <c r="U466" s="249" t="str">
        <f t="shared" si="31"/>
        <v/>
      </c>
      <c r="V466" s="138"/>
      <c r="W466" s="133"/>
    </row>
    <row r="467" spans="10:23">
      <c r="J467" s="248" t="s">
        <v>3286</v>
      </c>
      <c r="K467" s="138" t="str">
        <f t="shared" si="27"/>
        <v>GS</v>
      </c>
      <c r="L467" s="138" t="str">
        <f t="shared" si="28"/>
        <v>SOUTH GEORGIA AND THE SOUTH SANDWICH ISLANDS</v>
      </c>
      <c r="M467" s="281"/>
      <c r="N467" s="281" t="s">
        <v>192</v>
      </c>
      <c r="O467" s="281" t="s">
        <v>243</v>
      </c>
      <c r="P467" s="281"/>
      <c r="Q467" s="138"/>
      <c r="R467" s="138"/>
      <c r="S467" s="249">
        <f t="shared" si="29"/>
        <v>0</v>
      </c>
      <c r="T467" s="249" t="str">
        <f t="shared" si="30"/>
        <v/>
      </c>
      <c r="U467" s="249" t="str">
        <f t="shared" si="31"/>
        <v/>
      </c>
      <c r="V467" s="138"/>
      <c r="W467" s="133"/>
    </row>
    <row r="468" spans="10:23">
      <c r="J468" s="248" t="s">
        <v>7267</v>
      </c>
      <c r="K468" s="138" t="str">
        <f t="shared" si="27"/>
        <v>SS</v>
      </c>
      <c r="L468" s="138" t="str">
        <f>J468</f>
        <v>SOUTH SUDAN</v>
      </c>
      <c r="M468" s="281"/>
      <c r="N468" s="281" t="s">
        <v>192</v>
      </c>
      <c r="O468" s="281" t="s">
        <v>243</v>
      </c>
      <c r="P468" s="281"/>
      <c r="Q468" s="138"/>
      <c r="R468" s="138"/>
      <c r="S468" s="249">
        <f t="shared" si="29"/>
        <v>0</v>
      </c>
      <c r="T468" s="249" t="str">
        <f t="shared" si="30"/>
        <v/>
      </c>
      <c r="U468" s="249" t="str">
        <f t="shared" si="31"/>
        <v/>
      </c>
      <c r="V468" s="138"/>
      <c r="W468" s="133"/>
    </row>
    <row r="469" spans="10:23">
      <c r="J469" s="248" t="s">
        <v>3288</v>
      </c>
      <c r="K469" s="138" t="str">
        <f t="shared" si="27"/>
        <v>ES</v>
      </c>
      <c r="L469" s="138" t="str">
        <f t="shared" si="28"/>
        <v>SPAIN</v>
      </c>
      <c r="M469" s="281"/>
      <c r="N469" s="281" t="s">
        <v>192</v>
      </c>
      <c r="O469" s="281" t="s">
        <v>243</v>
      </c>
      <c r="P469" s="281"/>
      <c r="Q469" s="138"/>
      <c r="R469" s="138"/>
      <c r="S469" s="249">
        <f t="shared" si="29"/>
        <v>0</v>
      </c>
      <c r="T469" s="249" t="str">
        <f t="shared" si="30"/>
        <v/>
      </c>
      <c r="U469" s="249" t="str">
        <f t="shared" si="31"/>
        <v/>
      </c>
      <c r="V469" s="138"/>
      <c r="W469" s="133"/>
    </row>
    <row r="470" spans="10:23">
      <c r="J470" s="248" t="s">
        <v>3290</v>
      </c>
      <c r="K470" s="138" t="str">
        <f t="shared" si="27"/>
        <v>LK</v>
      </c>
      <c r="L470" s="138" t="str">
        <f t="shared" si="28"/>
        <v>SRI LANKA</v>
      </c>
      <c r="M470" s="281"/>
      <c r="N470" s="281" t="s">
        <v>192</v>
      </c>
      <c r="O470" s="281" t="s">
        <v>243</v>
      </c>
      <c r="P470" s="281"/>
      <c r="Q470" s="138"/>
      <c r="R470" s="138"/>
      <c r="S470" s="249">
        <f t="shared" si="29"/>
        <v>0</v>
      </c>
      <c r="T470" s="249" t="str">
        <f t="shared" si="30"/>
        <v/>
      </c>
      <c r="U470" s="249" t="str">
        <f t="shared" si="31"/>
        <v/>
      </c>
      <c r="V470" s="138"/>
      <c r="W470" s="133"/>
    </row>
    <row r="471" spans="10:23">
      <c r="J471" s="248" t="s">
        <v>3292</v>
      </c>
      <c r="K471" s="138" t="str">
        <f t="shared" si="27"/>
        <v>SD</v>
      </c>
      <c r="L471" s="138" t="str">
        <f t="shared" si="28"/>
        <v>SUDAN</v>
      </c>
      <c r="M471" s="281"/>
      <c r="N471" s="281" t="s">
        <v>192</v>
      </c>
      <c r="O471" s="281" t="s">
        <v>243</v>
      </c>
      <c r="P471" s="281"/>
      <c r="Q471" s="138"/>
      <c r="R471" s="138"/>
      <c r="S471" s="249">
        <f t="shared" si="29"/>
        <v>0</v>
      </c>
      <c r="T471" s="249" t="str">
        <f t="shared" si="30"/>
        <v/>
      </c>
      <c r="U471" s="249" t="str">
        <f t="shared" si="31"/>
        <v/>
      </c>
      <c r="V471" s="138"/>
      <c r="W471" s="133"/>
    </row>
    <row r="472" spans="10:23">
      <c r="J472" s="248" t="s">
        <v>3293</v>
      </c>
      <c r="K472" s="138" t="str">
        <f t="shared" si="27"/>
        <v>SR</v>
      </c>
      <c r="L472" s="138" t="str">
        <f t="shared" si="28"/>
        <v>SURINAME</v>
      </c>
      <c r="M472" s="281"/>
      <c r="N472" s="281" t="s">
        <v>192</v>
      </c>
      <c r="O472" s="281" t="s">
        <v>243</v>
      </c>
      <c r="P472" s="281"/>
      <c r="Q472" s="138"/>
      <c r="R472" s="138"/>
      <c r="S472" s="249">
        <f t="shared" si="29"/>
        <v>0</v>
      </c>
      <c r="T472" s="249" t="str">
        <f t="shared" si="30"/>
        <v/>
      </c>
      <c r="U472" s="249" t="str">
        <f t="shared" si="31"/>
        <v/>
      </c>
      <c r="V472" s="138"/>
      <c r="W472" s="133"/>
    </row>
    <row r="473" spans="10:23">
      <c r="J473" s="248" t="s">
        <v>3295</v>
      </c>
      <c r="K473" s="138" t="str">
        <f t="shared" si="27"/>
        <v>SJ</v>
      </c>
      <c r="L473" s="138" t="str">
        <f t="shared" si="28"/>
        <v>SVALBARD AND JAN MAYEN</v>
      </c>
      <c r="M473" s="281"/>
      <c r="N473" s="281" t="s">
        <v>192</v>
      </c>
      <c r="O473" s="281" t="s">
        <v>243</v>
      </c>
      <c r="P473" s="281"/>
      <c r="Q473" s="138"/>
      <c r="R473" s="138"/>
      <c r="S473" s="249">
        <f t="shared" si="29"/>
        <v>0</v>
      </c>
      <c r="T473" s="249" t="str">
        <f t="shared" si="30"/>
        <v/>
      </c>
      <c r="U473" s="249" t="str">
        <f t="shared" si="31"/>
        <v/>
      </c>
      <c r="V473" s="138"/>
      <c r="W473" s="133"/>
    </row>
    <row r="474" spans="10:23">
      <c r="J474" s="248" t="s">
        <v>3297</v>
      </c>
      <c r="K474" s="138" t="str">
        <f t="shared" si="27"/>
        <v>SZ</v>
      </c>
      <c r="L474" s="138" t="str">
        <f t="shared" si="28"/>
        <v>ESWATINI</v>
      </c>
      <c r="M474" s="281"/>
      <c r="N474" s="281" t="s">
        <v>192</v>
      </c>
      <c r="O474" s="281" t="s">
        <v>243</v>
      </c>
      <c r="P474" s="281"/>
      <c r="Q474" s="138"/>
      <c r="R474" s="138"/>
      <c r="S474" s="249">
        <f t="shared" si="29"/>
        <v>0</v>
      </c>
      <c r="T474" s="249" t="str">
        <f t="shared" si="30"/>
        <v/>
      </c>
      <c r="U474" s="249" t="str">
        <f t="shared" si="31"/>
        <v/>
      </c>
      <c r="V474" s="138"/>
      <c r="W474" s="133"/>
    </row>
    <row r="475" spans="10:23">
      <c r="J475" s="248" t="s">
        <v>3299</v>
      </c>
      <c r="K475" s="138" t="str">
        <f t="shared" si="27"/>
        <v>SE</v>
      </c>
      <c r="L475" s="138" t="str">
        <f t="shared" si="28"/>
        <v>SWEDEN</v>
      </c>
      <c r="M475" s="281"/>
      <c r="N475" s="281" t="s">
        <v>192</v>
      </c>
      <c r="O475" s="281" t="s">
        <v>243</v>
      </c>
      <c r="P475" s="281"/>
      <c r="Q475" s="138"/>
      <c r="R475" s="138"/>
      <c r="S475" s="249">
        <f t="shared" si="29"/>
        <v>0</v>
      </c>
      <c r="T475" s="249" t="str">
        <f t="shared" si="30"/>
        <v/>
      </c>
      <c r="U475" s="249" t="str">
        <f t="shared" si="31"/>
        <v/>
      </c>
      <c r="V475" s="138"/>
      <c r="W475" s="133"/>
    </row>
    <row r="476" spans="10:23">
      <c r="J476" s="248" t="s">
        <v>3300</v>
      </c>
      <c r="K476" s="138" t="str">
        <f t="shared" si="27"/>
        <v>CH</v>
      </c>
      <c r="L476" s="138" t="str">
        <f t="shared" si="28"/>
        <v>SWITZERLAND</v>
      </c>
      <c r="M476" s="281"/>
      <c r="N476" s="281" t="s">
        <v>192</v>
      </c>
      <c r="O476" s="281" t="s">
        <v>243</v>
      </c>
      <c r="P476" s="281"/>
      <c r="Q476" s="138"/>
      <c r="R476" s="138"/>
      <c r="S476" s="249">
        <f t="shared" si="29"/>
        <v>0</v>
      </c>
      <c r="T476" s="249" t="str">
        <f t="shared" si="30"/>
        <v/>
      </c>
      <c r="U476" s="249" t="str">
        <f t="shared" si="31"/>
        <v/>
      </c>
      <c r="V476" s="138"/>
      <c r="W476" s="133"/>
    </row>
    <row r="477" spans="10:23">
      <c r="J477" s="248" t="s">
        <v>3302</v>
      </c>
      <c r="K477" s="138" t="str">
        <f t="shared" si="27"/>
        <v>SY</v>
      </c>
      <c r="L477" s="138" t="str">
        <f t="shared" si="28"/>
        <v>SYRIAN ARAB REPUBLIC</v>
      </c>
      <c r="M477" s="281"/>
      <c r="N477" s="281" t="s">
        <v>192</v>
      </c>
      <c r="O477" s="281" t="s">
        <v>243</v>
      </c>
      <c r="P477" s="281"/>
      <c r="Q477" s="138"/>
      <c r="R477" s="138"/>
      <c r="S477" s="249">
        <f t="shared" si="29"/>
        <v>0</v>
      </c>
      <c r="T477" s="249" t="str">
        <f t="shared" si="30"/>
        <v/>
      </c>
      <c r="U477" s="249" t="str">
        <f t="shared" si="31"/>
        <v/>
      </c>
      <c r="V477" s="138"/>
      <c r="W477" s="133"/>
    </row>
    <row r="478" spans="10:23">
      <c r="J478" s="248" t="s">
        <v>3304</v>
      </c>
      <c r="K478" s="138" t="str">
        <f t="shared" si="27"/>
        <v>TW</v>
      </c>
      <c r="L478" s="138" t="str">
        <f t="shared" si="28"/>
        <v>TAIWAN, PROVINCE OF CHINA</v>
      </c>
      <c r="M478" s="281"/>
      <c r="N478" s="281" t="s">
        <v>192</v>
      </c>
      <c r="O478" s="281" t="s">
        <v>243</v>
      </c>
      <c r="P478" s="281"/>
      <c r="Q478" s="138"/>
      <c r="R478" s="138"/>
      <c r="S478" s="249">
        <f t="shared" si="29"/>
        <v>0</v>
      </c>
      <c r="T478" s="249" t="str">
        <f t="shared" si="30"/>
        <v/>
      </c>
      <c r="U478" s="249" t="str">
        <f t="shared" si="31"/>
        <v/>
      </c>
      <c r="V478" s="138"/>
      <c r="W478" s="133"/>
    </row>
    <row r="479" spans="10:23">
      <c r="J479" s="248" t="s">
        <v>3306</v>
      </c>
      <c r="K479" s="138" t="str">
        <f t="shared" si="27"/>
        <v>TJ</v>
      </c>
      <c r="L479" s="138" t="str">
        <f t="shared" si="28"/>
        <v>TAJIKISTAN</v>
      </c>
      <c r="M479" s="281"/>
      <c r="N479" s="281" t="s">
        <v>192</v>
      </c>
      <c r="O479" s="281" t="s">
        <v>243</v>
      </c>
      <c r="P479" s="281"/>
      <c r="Q479" s="138"/>
      <c r="R479" s="138"/>
      <c r="S479" s="249">
        <f t="shared" si="29"/>
        <v>0</v>
      </c>
      <c r="T479" s="249" t="str">
        <f t="shared" si="30"/>
        <v/>
      </c>
      <c r="U479" s="249" t="str">
        <f t="shared" si="31"/>
        <v/>
      </c>
      <c r="V479" s="138"/>
      <c r="W479" s="133"/>
    </row>
    <row r="480" spans="10:23">
      <c r="J480" s="248" t="s">
        <v>3308</v>
      </c>
      <c r="K480" s="138" t="str">
        <f t="shared" si="27"/>
        <v>TZ</v>
      </c>
      <c r="L480" s="138" t="str">
        <f t="shared" si="28"/>
        <v>TANZANIA, UNITED REPUBLIC OF</v>
      </c>
      <c r="M480" s="281"/>
      <c r="N480" s="281" t="s">
        <v>192</v>
      </c>
      <c r="O480" s="281" t="s">
        <v>243</v>
      </c>
      <c r="P480" s="281"/>
      <c r="Q480" s="138"/>
      <c r="R480" s="138"/>
      <c r="S480" s="249">
        <f t="shared" si="29"/>
        <v>0</v>
      </c>
      <c r="T480" s="249" t="str">
        <f t="shared" si="30"/>
        <v/>
      </c>
      <c r="U480" s="249" t="str">
        <f t="shared" si="31"/>
        <v/>
      </c>
      <c r="V480" s="138"/>
      <c r="W480" s="133"/>
    </row>
    <row r="481" spans="10:23">
      <c r="J481" s="248" t="s">
        <v>3309</v>
      </c>
      <c r="K481" s="138" t="str">
        <f t="shared" si="27"/>
        <v>TH</v>
      </c>
      <c r="L481" s="138" t="str">
        <f t="shared" si="28"/>
        <v>THAILAND</v>
      </c>
      <c r="M481" s="281"/>
      <c r="N481" s="281" t="s">
        <v>192</v>
      </c>
      <c r="O481" s="281" t="s">
        <v>243</v>
      </c>
      <c r="P481" s="281"/>
      <c r="Q481" s="138"/>
      <c r="R481" s="138"/>
      <c r="S481" s="249">
        <f t="shared" si="29"/>
        <v>0</v>
      </c>
      <c r="T481" s="249" t="str">
        <f t="shared" si="30"/>
        <v/>
      </c>
      <c r="U481" s="249" t="str">
        <f t="shared" si="31"/>
        <v/>
      </c>
      <c r="V481" s="138"/>
      <c r="W481" s="133"/>
    </row>
    <row r="482" spans="10:23">
      <c r="J482" s="248" t="s">
        <v>3311</v>
      </c>
      <c r="K482" s="138" t="str">
        <f t="shared" si="27"/>
        <v>TL</v>
      </c>
      <c r="L482" s="138" t="str">
        <f t="shared" si="28"/>
        <v>TIMOR-LESTE</v>
      </c>
      <c r="M482" s="281"/>
      <c r="N482" s="281" t="s">
        <v>192</v>
      </c>
      <c r="O482" s="281" t="s">
        <v>243</v>
      </c>
      <c r="P482" s="281"/>
      <c r="Q482" s="138"/>
      <c r="R482" s="138"/>
      <c r="S482" s="249">
        <f t="shared" si="29"/>
        <v>0</v>
      </c>
      <c r="T482" s="249" t="str">
        <f t="shared" si="30"/>
        <v/>
      </c>
      <c r="U482" s="249" t="str">
        <f t="shared" si="31"/>
        <v/>
      </c>
      <c r="V482" s="138"/>
      <c r="W482" s="133"/>
    </row>
    <row r="483" spans="10:23">
      <c r="J483" s="248" t="s">
        <v>3313</v>
      </c>
      <c r="K483" s="138" t="str">
        <f t="shared" si="27"/>
        <v>TG</v>
      </c>
      <c r="L483" s="138" t="str">
        <f t="shared" si="28"/>
        <v>TOGO</v>
      </c>
      <c r="M483" s="281"/>
      <c r="N483" s="281" t="s">
        <v>192</v>
      </c>
      <c r="O483" s="281" t="s">
        <v>243</v>
      </c>
      <c r="P483" s="281"/>
      <c r="Q483" s="138"/>
      <c r="R483" s="138"/>
      <c r="S483" s="249">
        <f t="shared" si="29"/>
        <v>0</v>
      </c>
      <c r="T483" s="249" t="str">
        <f t="shared" si="30"/>
        <v/>
      </c>
      <c r="U483" s="249" t="str">
        <f t="shared" si="31"/>
        <v/>
      </c>
      <c r="V483" s="138"/>
      <c r="W483" s="133"/>
    </row>
    <row r="484" spans="10:23">
      <c r="J484" s="248" t="s">
        <v>3314</v>
      </c>
      <c r="K484" s="138" t="str">
        <f t="shared" si="27"/>
        <v>TK</v>
      </c>
      <c r="L484" s="138" t="str">
        <f t="shared" si="28"/>
        <v>TOKELAU</v>
      </c>
      <c r="M484" s="281"/>
      <c r="N484" s="281" t="s">
        <v>192</v>
      </c>
      <c r="O484" s="281" t="s">
        <v>243</v>
      </c>
      <c r="P484" s="281"/>
      <c r="Q484" s="138"/>
      <c r="R484" s="138"/>
      <c r="S484" s="249">
        <f t="shared" si="29"/>
        <v>0</v>
      </c>
      <c r="T484" s="249" t="str">
        <f t="shared" si="30"/>
        <v/>
      </c>
      <c r="U484" s="249" t="str">
        <f t="shared" si="31"/>
        <v/>
      </c>
      <c r="V484" s="138"/>
      <c r="W484" s="133"/>
    </row>
    <row r="485" spans="10:23">
      <c r="J485" s="248" t="s">
        <v>3316</v>
      </c>
      <c r="K485" s="138" t="str">
        <f t="shared" si="27"/>
        <v>TO</v>
      </c>
      <c r="L485" s="138" t="str">
        <f t="shared" si="28"/>
        <v>TONGA</v>
      </c>
      <c r="M485" s="281"/>
      <c r="N485" s="281" t="s">
        <v>192</v>
      </c>
      <c r="O485" s="281" t="s">
        <v>243</v>
      </c>
      <c r="P485" s="281"/>
      <c r="Q485" s="138"/>
      <c r="R485" s="138"/>
      <c r="S485" s="249">
        <f t="shared" si="29"/>
        <v>0</v>
      </c>
      <c r="T485" s="249" t="str">
        <f t="shared" si="30"/>
        <v/>
      </c>
      <c r="U485" s="249" t="str">
        <f t="shared" si="31"/>
        <v/>
      </c>
      <c r="V485" s="138"/>
      <c r="W485" s="133"/>
    </row>
    <row r="486" spans="10:23">
      <c r="J486" s="248" t="s">
        <v>3318</v>
      </c>
      <c r="K486" s="138" t="str">
        <f t="shared" si="27"/>
        <v>TT</v>
      </c>
      <c r="L486" s="138" t="str">
        <f t="shared" si="28"/>
        <v>TRINIDAD AND TOBAGO</v>
      </c>
      <c r="M486" s="281"/>
      <c r="N486" s="281" t="s">
        <v>192</v>
      </c>
      <c r="O486" s="281" t="s">
        <v>243</v>
      </c>
      <c r="P486" s="281"/>
      <c r="Q486" s="138"/>
      <c r="R486" s="138"/>
      <c r="S486" s="249">
        <f t="shared" si="29"/>
        <v>0</v>
      </c>
      <c r="T486" s="249" t="str">
        <f t="shared" si="30"/>
        <v/>
      </c>
      <c r="U486" s="249" t="str">
        <f t="shared" si="31"/>
        <v/>
      </c>
      <c r="V486" s="138"/>
      <c r="W486" s="133"/>
    </row>
    <row r="487" spans="10:23">
      <c r="J487" s="248" t="s">
        <v>3320</v>
      </c>
      <c r="K487" s="138" t="str">
        <f t="shared" si="27"/>
        <v>TN</v>
      </c>
      <c r="L487" s="138" t="str">
        <f t="shared" si="28"/>
        <v>TUNISIA</v>
      </c>
      <c r="M487" s="281"/>
      <c r="N487" s="281" t="s">
        <v>192</v>
      </c>
      <c r="O487" s="281" t="s">
        <v>243</v>
      </c>
      <c r="P487" s="281"/>
      <c r="Q487" s="138"/>
      <c r="R487" s="138"/>
      <c r="S487" s="249">
        <f t="shared" si="29"/>
        <v>0</v>
      </c>
      <c r="T487" s="249" t="str">
        <f t="shared" si="30"/>
        <v/>
      </c>
      <c r="U487" s="249" t="str">
        <f t="shared" si="31"/>
        <v/>
      </c>
      <c r="V487" s="138"/>
      <c r="W487" s="133"/>
    </row>
    <row r="488" spans="10:23">
      <c r="J488" s="248" t="s">
        <v>3322</v>
      </c>
      <c r="K488" s="138" t="str">
        <f t="shared" si="27"/>
        <v>TR</v>
      </c>
      <c r="L488" s="138" t="str">
        <f t="shared" si="28"/>
        <v>TURKEY</v>
      </c>
      <c r="M488" s="281"/>
      <c r="N488" s="281" t="s">
        <v>192</v>
      </c>
      <c r="O488" s="281" t="s">
        <v>243</v>
      </c>
      <c r="P488" s="281"/>
      <c r="Q488" s="138"/>
      <c r="R488" s="138"/>
      <c r="S488" s="249">
        <f t="shared" si="29"/>
        <v>0</v>
      </c>
      <c r="T488" s="249" t="str">
        <f t="shared" si="30"/>
        <v/>
      </c>
      <c r="U488" s="249" t="str">
        <f t="shared" si="31"/>
        <v/>
      </c>
      <c r="V488" s="138"/>
      <c r="W488" s="133"/>
    </row>
    <row r="489" spans="10:23">
      <c r="J489" s="248" t="s">
        <v>3323</v>
      </c>
      <c r="K489" s="138" t="str">
        <f t="shared" si="27"/>
        <v>TM</v>
      </c>
      <c r="L489" s="138" t="str">
        <f t="shared" si="28"/>
        <v>TURKMENISTAN</v>
      </c>
      <c r="M489" s="281"/>
      <c r="N489" s="281" t="s">
        <v>192</v>
      </c>
      <c r="O489" s="281" t="s">
        <v>243</v>
      </c>
      <c r="P489" s="281"/>
      <c r="Q489" s="138"/>
      <c r="R489" s="138"/>
      <c r="S489" s="249">
        <f t="shared" si="29"/>
        <v>0</v>
      </c>
      <c r="T489" s="249" t="str">
        <f t="shared" si="30"/>
        <v/>
      </c>
      <c r="U489" s="249" t="str">
        <f t="shared" si="31"/>
        <v/>
      </c>
      <c r="V489" s="138"/>
      <c r="W489" s="133"/>
    </row>
    <row r="490" spans="10:23">
      <c r="J490" s="248" t="s">
        <v>3325</v>
      </c>
      <c r="K490" s="138" t="str">
        <f t="shared" si="27"/>
        <v>TC</v>
      </c>
      <c r="L490" s="138" t="str">
        <f t="shared" si="28"/>
        <v>TURKS AND CAICOS ISLANDS</v>
      </c>
      <c r="M490" s="281"/>
      <c r="N490" s="281" t="s">
        <v>192</v>
      </c>
      <c r="O490" s="281" t="s">
        <v>243</v>
      </c>
      <c r="P490" s="281"/>
      <c r="Q490" s="138"/>
      <c r="R490" s="138"/>
      <c r="S490" s="249">
        <f t="shared" si="29"/>
        <v>0</v>
      </c>
      <c r="T490" s="249" t="str">
        <f t="shared" si="30"/>
        <v/>
      </c>
      <c r="U490" s="249" t="str">
        <f t="shared" si="31"/>
        <v/>
      </c>
      <c r="V490" s="138"/>
      <c r="W490" s="133"/>
    </row>
    <row r="491" spans="10:23">
      <c r="J491" s="248" t="s">
        <v>3327</v>
      </c>
      <c r="K491" s="138" t="str">
        <f t="shared" si="27"/>
        <v>TV</v>
      </c>
      <c r="L491" s="138" t="str">
        <f t="shared" si="28"/>
        <v>TUVALU</v>
      </c>
      <c r="M491" s="281"/>
      <c r="N491" s="281" t="s">
        <v>192</v>
      </c>
      <c r="O491" s="281" t="s">
        <v>243</v>
      </c>
      <c r="P491" s="281"/>
      <c r="Q491" s="138"/>
      <c r="R491" s="138"/>
      <c r="S491" s="249">
        <f t="shared" si="29"/>
        <v>0</v>
      </c>
      <c r="T491" s="249" t="str">
        <f t="shared" si="30"/>
        <v/>
      </c>
      <c r="U491" s="249" t="str">
        <f t="shared" si="31"/>
        <v/>
      </c>
      <c r="V491" s="138"/>
      <c r="W491" s="133"/>
    </row>
    <row r="492" spans="10:23">
      <c r="J492" s="248" t="s">
        <v>3329</v>
      </c>
      <c r="K492" s="138" t="str">
        <f t="shared" si="27"/>
        <v>UG</v>
      </c>
      <c r="L492" s="138" t="str">
        <f t="shared" si="28"/>
        <v>UGANDA</v>
      </c>
      <c r="M492" s="281"/>
      <c r="N492" s="281" t="s">
        <v>192</v>
      </c>
      <c r="O492" s="281" t="s">
        <v>243</v>
      </c>
      <c r="P492" s="281"/>
      <c r="Q492" s="138"/>
      <c r="R492" s="138"/>
      <c r="S492" s="249">
        <f t="shared" si="29"/>
        <v>0</v>
      </c>
      <c r="T492" s="249" t="str">
        <f t="shared" si="30"/>
        <v/>
      </c>
      <c r="U492" s="249" t="str">
        <f t="shared" si="31"/>
        <v/>
      </c>
      <c r="V492" s="138"/>
      <c r="W492" s="133"/>
    </row>
    <row r="493" spans="10:23">
      <c r="J493" s="248" t="s">
        <v>3331</v>
      </c>
      <c r="K493" s="138" t="str">
        <f t="shared" si="27"/>
        <v>UA</v>
      </c>
      <c r="L493" s="138" t="str">
        <f t="shared" si="28"/>
        <v>UKRAINE</v>
      </c>
      <c r="M493" s="281"/>
      <c r="N493" s="281" t="s">
        <v>192</v>
      </c>
      <c r="O493" s="281" t="s">
        <v>243</v>
      </c>
      <c r="P493" s="281"/>
      <c r="Q493" s="138"/>
      <c r="R493" s="138"/>
      <c r="S493" s="249">
        <f t="shared" si="29"/>
        <v>0</v>
      </c>
      <c r="T493" s="249" t="str">
        <f t="shared" si="30"/>
        <v/>
      </c>
      <c r="U493" s="249" t="str">
        <f t="shared" si="31"/>
        <v/>
      </c>
      <c r="V493" s="138"/>
      <c r="W493" s="133"/>
    </row>
    <row r="494" spans="10:23">
      <c r="J494" s="248" t="s">
        <v>3333</v>
      </c>
      <c r="K494" s="138" t="str">
        <f t="shared" si="27"/>
        <v>AE</v>
      </c>
      <c r="L494" s="138" t="str">
        <f t="shared" si="28"/>
        <v>UNITED ARAB EMIRATES</v>
      </c>
      <c r="M494" s="281"/>
      <c r="N494" s="281" t="s">
        <v>192</v>
      </c>
      <c r="O494" s="281" t="s">
        <v>243</v>
      </c>
      <c r="P494" s="281"/>
      <c r="Q494" s="138"/>
      <c r="R494" s="138"/>
      <c r="S494" s="249">
        <f t="shared" si="29"/>
        <v>0</v>
      </c>
      <c r="T494" s="249" t="str">
        <f t="shared" si="30"/>
        <v/>
      </c>
      <c r="U494" s="249" t="str">
        <f t="shared" si="31"/>
        <v/>
      </c>
      <c r="V494" s="138"/>
      <c r="W494" s="133"/>
    </row>
    <row r="495" spans="10:23">
      <c r="J495" s="248" t="s">
        <v>3334</v>
      </c>
      <c r="K495" s="138" t="str">
        <f t="shared" si="27"/>
        <v>GB</v>
      </c>
      <c r="L495" s="138" t="str">
        <f t="shared" si="28"/>
        <v>UNITED KINGDOM</v>
      </c>
      <c r="M495" s="281"/>
      <c r="N495" s="281" t="s">
        <v>192</v>
      </c>
      <c r="O495" s="281" t="s">
        <v>243</v>
      </c>
      <c r="P495" s="281"/>
      <c r="Q495" s="138"/>
      <c r="R495" s="138"/>
      <c r="S495" s="249">
        <f t="shared" si="29"/>
        <v>0</v>
      </c>
      <c r="T495" s="249" t="str">
        <f t="shared" si="30"/>
        <v/>
      </c>
      <c r="U495" s="249" t="str">
        <f t="shared" si="31"/>
        <v/>
      </c>
      <c r="V495" s="138"/>
      <c r="W495" s="133"/>
    </row>
    <row r="496" spans="10:23">
      <c r="J496" s="248" t="s">
        <v>3336</v>
      </c>
      <c r="K496" s="138" t="str">
        <f t="shared" si="27"/>
        <v>US</v>
      </c>
      <c r="L496" s="138" t="str">
        <f t="shared" si="28"/>
        <v>UNITED STATES</v>
      </c>
      <c r="M496" s="281"/>
      <c r="N496" s="281" t="s">
        <v>192</v>
      </c>
      <c r="O496" s="281" t="s">
        <v>243</v>
      </c>
      <c r="P496" s="281"/>
      <c r="Q496" s="138"/>
      <c r="R496" s="138"/>
      <c r="S496" s="249">
        <f t="shared" si="29"/>
        <v>0</v>
      </c>
      <c r="T496" s="249" t="str">
        <f t="shared" si="30"/>
        <v/>
      </c>
      <c r="U496" s="249" t="str">
        <f t="shared" si="31"/>
        <v/>
      </c>
      <c r="V496" s="138"/>
      <c r="W496" s="133"/>
    </row>
    <row r="497" spans="10:23">
      <c r="J497" s="248" t="s">
        <v>3338</v>
      </c>
      <c r="K497" s="138" t="str">
        <f t="shared" si="27"/>
        <v>UM</v>
      </c>
      <c r="L497" s="138" t="str">
        <f t="shared" si="28"/>
        <v>UNITED STATES MINOR OUTLYING ISLANDS</v>
      </c>
      <c r="M497" s="281"/>
      <c r="N497" s="281" t="s">
        <v>192</v>
      </c>
      <c r="O497" s="281" t="s">
        <v>243</v>
      </c>
      <c r="P497" s="281"/>
      <c r="Q497" s="138"/>
      <c r="R497" s="138"/>
      <c r="S497" s="249">
        <f t="shared" si="29"/>
        <v>0</v>
      </c>
      <c r="T497" s="249" t="str">
        <f t="shared" si="30"/>
        <v/>
      </c>
      <c r="U497" s="249" t="str">
        <f t="shared" si="31"/>
        <v/>
      </c>
      <c r="V497" s="138"/>
      <c r="W497" s="133"/>
    </row>
    <row r="498" spans="10:23">
      <c r="J498" s="248" t="s">
        <v>3340</v>
      </c>
      <c r="K498" s="138" t="str">
        <f t="shared" si="27"/>
        <v>UY</v>
      </c>
      <c r="L498" s="138" t="str">
        <f t="shared" si="28"/>
        <v>URUGUAY</v>
      </c>
      <c r="M498" s="281"/>
      <c r="N498" s="281" t="s">
        <v>192</v>
      </c>
      <c r="O498" s="281" t="s">
        <v>243</v>
      </c>
      <c r="P498" s="281"/>
      <c r="Q498" s="138"/>
      <c r="R498" s="138"/>
      <c r="S498" s="249">
        <f t="shared" si="29"/>
        <v>0</v>
      </c>
      <c r="T498" s="249" t="str">
        <f t="shared" si="30"/>
        <v/>
      </c>
      <c r="U498" s="249" t="str">
        <f t="shared" si="31"/>
        <v/>
      </c>
      <c r="V498" s="138"/>
      <c r="W498" s="133"/>
    </row>
    <row r="499" spans="10:23">
      <c r="J499" s="248" t="s">
        <v>3342</v>
      </c>
      <c r="K499" s="138" t="str">
        <f t="shared" si="27"/>
        <v>UZ</v>
      </c>
      <c r="L499" s="138" t="str">
        <f t="shared" si="28"/>
        <v>UZBEKISTAN</v>
      </c>
      <c r="M499" s="281"/>
      <c r="N499" s="281" t="s">
        <v>192</v>
      </c>
      <c r="O499" s="281" t="s">
        <v>243</v>
      </c>
      <c r="P499" s="281"/>
      <c r="Q499" s="138"/>
      <c r="R499" s="138"/>
      <c r="S499" s="249">
        <f t="shared" si="29"/>
        <v>0</v>
      </c>
      <c r="T499" s="249" t="str">
        <f t="shared" si="30"/>
        <v/>
      </c>
      <c r="U499" s="249" t="str">
        <f t="shared" si="31"/>
        <v/>
      </c>
      <c r="V499" s="138"/>
      <c r="W499" s="133"/>
    </row>
    <row r="500" spans="10:23">
      <c r="J500" s="248" t="s">
        <v>3344</v>
      </c>
      <c r="K500" s="138" t="str">
        <f t="shared" si="27"/>
        <v>VU</v>
      </c>
      <c r="L500" s="138" t="str">
        <f t="shared" si="28"/>
        <v>VANUATU</v>
      </c>
      <c r="M500" s="281"/>
      <c r="N500" s="281" t="s">
        <v>192</v>
      </c>
      <c r="O500" s="281" t="s">
        <v>243</v>
      </c>
      <c r="P500" s="281"/>
      <c r="Q500" s="138"/>
      <c r="R500" s="138"/>
      <c r="S500" s="249">
        <f t="shared" si="29"/>
        <v>0</v>
      </c>
      <c r="T500" s="249" t="str">
        <f t="shared" si="30"/>
        <v/>
      </c>
      <c r="U500" s="249" t="str">
        <f t="shared" si="31"/>
        <v/>
      </c>
      <c r="V500" s="138"/>
      <c r="W500" s="133"/>
    </row>
    <row r="501" spans="10:23">
      <c r="J501" s="248" t="s">
        <v>3346</v>
      </c>
      <c r="K501" s="138" t="str">
        <f t="shared" si="27"/>
        <v>VE</v>
      </c>
      <c r="L501" s="138" t="str">
        <f t="shared" si="28"/>
        <v>VENEZUELA, BOLIVARIAN REPUBLIC OF</v>
      </c>
      <c r="M501" s="281"/>
      <c r="N501" s="281" t="s">
        <v>192</v>
      </c>
      <c r="O501" s="281" t="s">
        <v>243</v>
      </c>
      <c r="P501" s="281"/>
      <c r="Q501" s="138"/>
      <c r="R501" s="138"/>
      <c r="S501" s="249">
        <f t="shared" si="29"/>
        <v>0</v>
      </c>
      <c r="T501" s="249" t="str">
        <f t="shared" si="30"/>
        <v/>
      </c>
      <c r="U501" s="249" t="str">
        <f t="shared" si="31"/>
        <v/>
      </c>
      <c r="V501" s="138"/>
      <c r="W501" s="133"/>
    </row>
    <row r="502" spans="10:23">
      <c r="J502" s="248" t="s">
        <v>3348</v>
      </c>
      <c r="K502" s="138" t="str">
        <f t="shared" si="27"/>
        <v>VN</v>
      </c>
      <c r="L502" s="138" t="str">
        <f t="shared" si="28"/>
        <v>VIET NAM</v>
      </c>
      <c r="M502" s="281"/>
      <c r="N502" s="281" t="s">
        <v>192</v>
      </c>
      <c r="O502" s="281" t="s">
        <v>243</v>
      </c>
      <c r="P502" s="281"/>
      <c r="Q502" s="138"/>
      <c r="R502" s="138"/>
      <c r="S502" s="249">
        <f t="shared" si="29"/>
        <v>0</v>
      </c>
      <c r="T502" s="249" t="str">
        <f t="shared" si="30"/>
        <v/>
      </c>
      <c r="U502" s="249" t="str">
        <f t="shared" si="31"/>
        <v/>
      </c>
      <c r="V502" s="138"/>
      <c r="W502" s="133"/>
    </row>
    <row r="503" spans="10:23">
      <c r="J503" s="248" t="s">
        <v>3350</v>
      </c>
      <c r="K503" s="138" t="str">
        <f t="shared" si="27"/>
        <v>VG</v>
      </c>
      <c r="L503" s="138" t="str">
        <f t="shared" si="28"/>
        <v>VIRGIN ISLANDS, BRITISH</v>
      </c>
      <c r="M503" s="281"/>
      <c r="N503" s="281" t="s">
        <v>192</v>
      </c>
      <c r="O503" s="281" t="s">
        <v>243</v>
      </c>
      <c r="P503" s="281"/>
      <c r="Q503" s="138"/>
      <c r="R503" s="138"/>
      <c r="S503" s="249">
        <f t="shared" si="29"/>
        <v>0</v>
      </c>
      <c r="T503" s="249" t="str">
        <f t="shared" si="30"/>
        <v/>
      </c>
      <c r="U503" s="249" t="str">
        <f t="shared" si="31"/>
        <v/>
      </c>
      <c r="V503" s="138"/>
      <c r="W503" s="133"/>
    </row>
    <row r="504" spans="10:23">
      <c r="J504" s="248" t="s">
        <v>3351</v>
      </c>
      <c r="K504" s="138" t="str">
        <f t="shared" si="27"/>
        <v>VI</v>
      </c>
      <c r="L504" s="138" t="str">
        <f t="shared" si="28"/>
        <v>VIRGIN ISLANDS, U.S.</v>
      </c>
      <c r="M504" s="281"/>
      <c r="N504" s="281" t="s">
        <v>192</v>
      </c>
      <c r="O504" s="281" t="s">
        <v>243</v>
      </c>
      <c r="P504" s="281"/>
      <c r="Q504" s="138"/>
      <c r="R504" s="138"/>
      <c r="S504" s="249">
        <f t="shared" si="29"/>
        <v>0</v>
      </c>
      <c r="T504" s="249" t="str">
        <f t="shared" si="30"/>
        <v/>
      </c>
      <c r="U504" s="249" t="str">
        <f t="shared" si="31"/>
        <v/>
      </c>
      <c r="V504" s="138"/>
      <c r="W504" s="133"/>
    </row>
    <row r="505" spans="10:23">
      <c r="J505" s="248" t="s">
        <v>3353</v>
      </c>
      <c r="K505" s="138" t="str">
        <f t="shared" si="27"/>
        <v>WF</v>
      </c>
      <c r="L505" s="138" t="str">
        <f t="shared" si="28"/>
        <v>WALLIS AND FUTUNA</v>
      </c>
      <c r="M505" s="281"/>
      <c r="N505" s="281" t="s">
        <v>192</v>
      </c>
      <c r="O505" s="281" t="s">
        <v>243</v>
      </c>
      <c r="P505" s="281"/>
      <c r="Q505" s="138"/>
      <c r="R505" s="138"/>
      <c r="S505" s="249">
        <f t="shared" si="29"/>
        <v>0</v>
      </c>
      <c r="T505" s="249" t="str">
        <f t="shared" si="30"/>
        <v/>
      </c>
      <c r="U505" s="249" t="str">
        <f t="shared" si="31"/>
        <v/>
      </c>
      <c r="V505" s="138"/>
      <c r="W505" s="133"/>
    </row>
    <row r="506" spans="10:23">
      <c r="J506" s="248" t="s">
        <v>3355</v>
      </c>
      <c r="K506" s="138" t="str">
        <f t="shared" si="27"/>
        <v>EH</v>
      </c>
      <c r="L506" s="138" t="str">
        <f t="shared" si="28"/>
        <v>WESTERN SAHARA</v>
      </c>
      <c r="M506" s="281"/>
      <c r="N506" s="281" t="s">
        <v>192</v>
      </c>
      <c r="O506" s="281" t="s">
        <v>243</v>
      </c>
      <c r="P506" s="281"/>
      <c r="Q506" s="138"/>
      <c r="R506" s="138"/>
      <c r="S506" s="249">
        <f t="shared" si="29"/>
        <v>0</v>
      </c>
      <c r="T506" s="249" t="str">
        <f t="shared" si="30"/>
        <v/>
      </c>
      <c r="U506" s="249" t="str">
        <f t="shared" si="31"/>
        <v/>
      </c>
      <c r="V506" s="138"/>
      <c r="W506" s="133"/>
    </row>
    <row r="507" spans="10:23">
      <c r="J507" s="248" t="s">
        <v>3357</v>
      </c>
      <c r="K507" s="138" t="str">
        <f t="shared" si="27"/>
        <v>YE</v>
      </c>
      <c r="L507" s="138" t="str">
        <f t="shared" si="28"/>
        <v>YEMEN</v>
      </c>
      <c r="M507" s="281"/>
      <c r="N507" s="281" t="s">
        <v>192</v>
      </c>
      <c r="O507" s="281" t="s">
        <v>243</v>
      </c>
      <c r="P507" s="281"/>
      <c r="Q507" s="138"/>
      <c r="R507" s="138"/>
      <c r="S507" s="249">
        <f t="shared" si="29"/>
        <v>0</v>
      </c>
      <c r="T507" s="249" t="str">
        <f t="shared" si="30"/>
        <v/>
      </c>
      <c r="U507" s="249" t="str">
        <f t="shared" si="31"/>
        <v/>
      </c>
      <c r="V507" s="138"/>
      <c r="W507" s="133"/>
    </row>
    <row r="508" spans="10:23">
      <c r="J508" s="248" t="s">
        <v>3359</v>
      </c>
      <c r="K508" s="138" t="str">
        <f t="shared" si="27"/>
        <v>ZM</v>
      </c>
      <c r="L508" s="138" t="str">
        <f t="shared" si="28"/>
        <v>ZAMBIA</v>
      </c>
      <c r="M508" s="281"/>
      <c r="N508" s="281" t="s">
        <v>192</v>
      </c>
      <c r="O508" s="281" t="s">
        <v>243</v>
      </c>
      <c r="P508" s="281"/>
      <c r="Q508" s="138"/>
      <c r="R508" s="138"/>
      <c r="S508" s="249">
        <f t="shared" si="29"/>
        <v>0</v>
      </c>
      <c r="T508" s="249" t="str">
        <f t="shared" si="30"/>
        <v/>
      </c>
      <c r="U508" s="249" t="str">
        <f t="shared" si="31"/>
        <v/>
      </c>
      <c r="V508" s="138"/>
      <c r="W508" s="133"/>
    </row>
    <row r="509" spans="10:23">
      <c r="J509" s="248" t="s">
        <v>3361</v>
      </c>
      <c r="K509" s="138" t="str">
        <f t="shared" si="27"/>
        <v>ZW</v>
      </c>
      <c r="L509" s="138" t="str">
        <f t="shared" si="28"/>
        <v>ZIMBABWE</v>
      </c>
      <c r="M509" s="281"/>
      <c r="N509" s="281" t="s">
        <v>192</v>
      </c>
      <c r="O509" s="281" t="s">
        <v>243</v>
      </c>
      <c r="P509" s="281"/>
      <c r="Q509" s="138"/>
      <c r="R509" s="138"/>
      <c r="S509" s="249">
        <f t="shared" si="29"/>
        <v>0</v>
      </c>
      <c r="T509" s="249" t="str">
        <f t="shared" si="30"/>
        <v/>
      </c>
      <c r="U509" s="249" t="str">
        <f t="shared" si="31"/>
        <v/>
      </c>
      <c r="V509" s="138"/>
      <c r="W509" s="133"/>
    </row>
    <row r="510" spans="10:23">
      <c r="J510" s="248" t="s">
        <v>7276</v>
      </c>
      <c r="K510" s="138" t="str">
        <f>VLOOKUP(J510,$A:$B,2,0)</f>
        <v>EU</v>
      </c>
      <c r="L510" s="138" t="str">
        <f t="shared" si="28"/>
        <v>Institutions de l’Union européenne</v>
      </c>
      <c r="M510" s="281"/>
      <c r="N510" s="281" t="s">
        <v>192</v>
      </c>
      <c r="O510" s="281" t="s">
        <v>243</v>
      </c>
      <c r="P510" s="281"/>
      <c r="Q510" s="138"/>
      <c r="R510" s="138"/>
      <c r="S510" s="249">
        <f t="shared" si="29"/>
        <v>0</v>
      </c>
      <c r="T510" s="249" t="str">
        <f t="shared" si="30"/>
        <v/>
      </c>
      <c r="U510" s="249" t="str">
        <f t="shared" si="31"/>
        <v/>
      </c>
      <c r="V510" s="138"/>
      <c r="W510" s="133"/>
    </row>
    <row r="511" spans="10:23">
      <c r="J511" s="248" t="s">
        <v>7275</v>
      </c>
      <c r="K511" s="138" t="str">
        <f t="shared" si="27"/>
        <v>XA</v>
      </c>
      <c r="L511" s="138" t="str">
        <f>J511</f>
        <v>Emetteurs supranationaux</v>
      </c>
      <c r="M511" s="281"/>
      <c r="N511" s="281" t="s">
        <v>192</v>
      </c>
      <c r="O511" s="281" t="s">
        <v>243</v>
      </c>
      <c r="P511" s="281"/>
      <c r="Q511" s="138"/>
      <c r="R511" s="138"/>
      <c r="S511" s="249">
        <f t="shared" si="29"/>
        <v>0</v>
      </c>
      <c r="T511" s="249" t="str">
        <f t="shared" si="30"/>
        <v/>
      </c>
      <c r="U511" s="249" t="str">
        <f t="shared" si="31"/>
        <v/>
      </c>
      <c r="V511" s="138"/>
      <c r="W511" s="133"/>
    </row>
    <row r="512" spans="10:23">
      <c r="J512" s="248" t="s">
        <v>7268</v>
      </c>
      <c r="K512" s="138" t="str">
        <f t="shared" si="27"/>
        <v>x115</v>
      </c>
      <c r="L512" s="138" t="str">
        <f t="shared" si="28"/>
        <v>UNITED KINGDOM (AFTER BREXIT)</v>
      </c>
      <c r="M512" s="281"/>
      <c r="N512" s="281" t="s">
        <v>192</v>
      </c>
      <c r="O512" s="281" t="s">
        <v>243</v>
      </c>
      <c r="P512" s="281"/>
      <c r="Q512" s="138"/>
      <c r="R512" s="138"/>
      <c r="S512" s="249">
        <f t="shared" si="29"/>
        <v>0</v>
      </c>
      <c r="T512" s="249" t="str">
        <f t="shared" si="30"/>
        <v/>
      </c>
      <c r="U512" s="249" t="str">
        <f t="shared" si="31"/>
        <v/>
      </c>
      <c r="V512" s="138"/>
      <c r="W512" s="133"/>
    </row>
    <row r="513" spans="9:23">
      <c r="J513" s="248" t="s">
        <v>7269</v>
      </c>
      <c r="K513" s="138" t="str">
        <f t="shared" si="27"/>
        <v>x116</v>
      </c>
      <c r="L513" s="138" t="str">
        <f t="shared" si="28"/>
        <v>UNITED KINGDOM (GIBRALTAR) (AFTER BREXIT)</v>
      </c>
      <c r="M513" s="281"/>
      <c r="N513" s="281" t="s">
        <v>192</v>
      </c>
      <c r="O513" s="281" t="s">
        <v>243</v>
      </c>
      <c r="P513" s="281"/>
      <c r="Q513" s="138"/>
      <c r="R513" s="138"/>
      <c r="S513" s="249">
        <f t="shared" si="29"/>
        <v>0</v>
      </c>
      <c r="T513" s="249" t="str">
        <f t="shared" si="30"/>
        <v/>
      </c>
      <c r="U513" s="249" t="str">
        <f t="shared" si="31"/>
        <v/>
      </c>
      <c r="V513" s="138"/>
      <c r="W513" s="133"/>
    </row>
    <row r="514" spans="9:23">
      <c r="J514" s="248" t="s">
        <v>7270</v>
      </c>
      <c r="K514" s="138" t="str">
        <f t="shared" si="27"/>
        <v>x112</v>
      </c>
      <c r="L514" s="138" t="str">
        <f t="shared" si="28"/>
        <v>Temporary identifier for country 1</v>
      </c>
      <c r="M514" s="104"/>
      <c r="N514" s="281" t="s">
        <v>192</v>
      </c>
      <c r="O514" s="281" t="s">
        <v>243</v>
      </c>
      <c r="P514" s="104"/>
      <c r="Q514" s="133"/>
      <c r="R514" s="133"/>
      <c r="S514" s="249">
        <f t="shared" si="29"/>
        <v>0</v>
      </c>
      <c r="T514" s="249" t="str">
        <f t="shared" si="30"/>
        <v/>
      </c>
      <c r="U514" s="249" t="str">
        <f t="shared" si="31"/>
        <v/>
      </c>
      <c r="V514" s="133"/>
      <c r="W514" s="133"/>
    </row>
    <row r="515" spans="9:23">
      <c r="J515" s="248" t="s">
        <v>7271</v>
      </c>
      <c r="K515" s="138" t="str">
        <f>VLOOKUP(J515,$A:$B,2,0)</f>
        <v>x113</v>
      </c>
      <c r="L515" s="138" t="str">
        <f t="shared" si="28"/>
        <v>Temporary identifier for country 2</v>
      </c>
      <c r="M515" s="104"/>
      <c r="N515" s="281" t="s">
        <v>192</v>
      </c>
      <c r="O515" s="281" t="s">
        <v>243</v>
      </c>
      <c r="P515" s="104"/>
      <c r="Q515" s="133"/>
      <c r="R515" s="133"/>
      <c r="S515" s="249">
        <f t="shared" si="29"/>
        <v>0</v>
      </c>
      <c r="T515" s="249" t="str">
        <f t="shared" si="30"/>
        <v/>
      </c>
      <c r="U515" s="249" t="str">
        <f t="shared" si="31"/>
        <v/>
      </c>
      <c r="V515" s="133"/>
      <c r="W515" s="133"/>
    </row>
    <row r="516" spans="9:23">
      <c r="J516" s="248" t="s">
        <v>7272</v>
      </c>
      <c r="K516" s="138" t="str">
        <f>VLOOKUP(J516,$A:$B,2,0)</f>
        <v>x114</v>
      </c>
      <c r="L516" s="138" t="str">
        <f>J516</f>
        <v>Temporary identifier for country 3</v>
      </c>
      <c r="M516" s="104"/>
      <c r="N516" s="281" t="s">
        <v>192</v>
      </c>
      <c r="O516" s="281" t="s">
        <v>243</v>
      </c>
      <c r="P516" s="104"/>
      <c r="Q516" s="133"/>
      <c r="R516" s="133"/>
      <c r="S516" s="249">
        <f t="shared" si="29"/>
        <v>0</v>
      </c>
      <c r="T516" s="249" t="str">
        <f t="shared" si="30"/>
        <v/>
      </c>
      <c r="U516" s="249" t="str">
        <f t="shared" si="31"/>
        <v/>
      </c>
      <c r="V516" s="133"/>
      <c r="W516" s="133"/>
    </row>
    <row r="517" spans="9:23">
      <c r="I517" s="138"/>
      <c r="J517" s="138"/>
      <c r="K517" s="138"/>
      <c r="L517" s="138"/>
      <c r="M517" s="281"/>
      <c r="N517" s="281"/>
      <c r="O517" s="281"/>
      <c r="P517" s="281"/>
      <c r="Q517" s="138"/>
      <c r="R517" s="138"/>
      <c r="S517" s="249"/>
      <c r="T517" s="249"/>
      <c r="U517" s="249">
        <v>44392</v>
      </c>
      <c r="V517" s="138"/>
      <c r="W517" s="133"/>
    </row>
  </sheetData>
  <sortState ref="A3:B6">
    <sortCondition ref="A3:A6"/>
  </sortState>
  <conditionalFormatting sqref="A7:A254">
    <cfRule type="duplicateValues" dxfId="21" priority="22"/>
  </conditionalFormatting>
  <conditionalFormatting sqref="J10:J84 J86:J257">
    <cfRule type="duplicateValues" dxfId="20" priority="21"/>
  </conditionalFormatting>
  <conditionalFormatting sqref="J85">
    <cfRule type="duplicateValues" dxfId="19" priority="19"/>
  </conditionalFormatting>
  <conditionalFormatting sqref="A255">
    <cfRule type="duplicateValues" dxfId="18" priority="18"/>
  </conditionalFormatting>
  <conditionalFormatting sqref="A256">
    <cfRule type="duplicateValues" dxfId="17" priority="17"/>
  </conditionalFormatting>
  <conditionalFormatting sqref="A257">
    <cfRule type="duplicateValues" dxfId="16" priority="16"/>
  </conditionalFormatting>
  <conditionalFormatting sqref="A258">
    <cfRule type="duplicateValues" dxfId="15" priority="15"/>
  </conditionalFormatting>
  <conditionalFormatting sqref="A259">
    <cfRule type="duplicateValues" dxfId="14" priority="14"/>
  </conditionalFormatting>
  <conditionalFormatting sqref="A260">
    <cfRule type="duplicateValues" dxfId="13" priority="13"/>
  </conditionalFormatting>
  <conditionalFormatting sqref="A261">
    <cfRule type="duplicateValues" dxfId="12" priority="12"/>
  </conditionalFormatting>
  <conditionalFormatting sqref="A262">
    <cfRule type="duplicateValues" dxfId="11" priority="2"/>
  </conditionalFormatting>
  <conditionalFormatting sqref="A263">
    <cfRule type="duplicateValues" dxfId="10" priority="1"/>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V6"/>
  <sheetViews>
    <sheetView zoomScale="90" zoomScaleNormal="90" workbookViewId="0"/>
  </sheetViews>
  <sheetFormatPr baseColWidth="10" defaultRowHeight="14.4"/>
  <cols>
    <col min="1" max="1" width="58.5546875" bestFit="1" customWidth="1"/>
    <col min="10" max="10" width="43.109375" customWidth="1"/>
    <col min="12" max="12" width="20.44140625" style="131" customWidth="1"/>
  </cols>
  <sheetData>
    <row r="1" spans="1:22" s="130" customFormat="1">
      <c r="A1" s="35" t="s">
        <v>576</v>
      </c>
      <c r="B1" s="35" t="s">
        <v>235</v>
      </c>
      <c r="C1" s="35" t="s">
        <v>603</v>
      </c>
      <c r="D1" s="35" t="s">
        <v>238</v>
      </c>
      <c r="E1" s="116" t="s">
        <v>1819</v>
      </c>
      <c r="F1" s="116" t="s">
        <v>1820</v>
      </c>
      <c r="G1" s="116" t="s">
        <v>1821</v>
      </c>
      <c r="H1" s="35" t="s">
        <v>581</v>
      </c>
      <c r="I1" s="35" t="s">
        <v>242</v>
      </c>
      <c r="J1" s="115" t="s">
        <v>234</v>
      </c>
      <c r="K1" s="35" t="s">
        <v>235</v>
      </c>
      <c r="L1" s="114" t="s">
        <v>2525</v>
      </c>
      <c r="M1" s="35" t="s">
        <v>236</v>
      </c>
      <c r="N1" s="35" t="s">
        <v>237</v>
      </c>
      <c r="O1" s="35" t="s">
        <v>238</v>
      </c>
      <c r="P1" s="35" t="s">
        <v>239</v>
      </c>
      <c r="Q1" s="35" t="s">
        <v>240</v>
      </c>
      <c r="R1" s="35" t="s">
        <v>241</v>
      </c>
      <c r="S1" s="116" t="s">
        <v>1819</v>
      </c>
      <c r="T1" s="116" t="s">
        <v>1820</v>
      </c>
      <c r="U1" s="116" t="s">
        <v>1821</v>
      </c>
      <c r="V1" s="116" t="s">
        <v>242</v>
      </c>
    </row>
    <row r="2" spans="1:22" s="140" customFormat="1">
      <c r="A2" s="139" t="s">
        <v>244</v>
      </c>
      <c r="B2" s="140" t="s">
        <v>1943</v>
      </c>
      <c r="C2" s="140" t="s">
        <v>609</v>
      </c>
      <c r="D2" s="140" t="s">
        <v>426</v>
      </c>
      <c r="H2" s="140">
        <f>COUNTIF($J$2:$J$362,A2)</f>
        <v>1</v>
      </c>
      <c r="J2" s="141" t="s">
        <v>2230</v>
      </c>
      <c r="K2" s="95"/>
      <c r="L2" s="124"/>
      <c r="M2" s="95"/>
      <c r="N2" s="95"/>
      <c r="O2" s="95" t="s">
        <v>426</v>
      </c>
      <c r="P2" s="95"/>
      <c r="Q2" s="95" t="s">
        <v>1966</v>
      </c>
      <c r="R2" s="95"/>
    </row>
    <row r="3" spans="1:22" s="140" customFormat="1">
      <c r="A3" s="140" t="s">
        <v>2231</v>
      </c>
      <c r="B3" s="140" t="s">
        <v>2232</v>
      </c>
      <c r="D3" s="140" t="s">
        <v>426</v>
      </c>
      <c r="H3" s="140">
        <f>COUNTIF($J$2:$J$362,A3)</f>
        <v>1</v>
      </c>
      <c r="J3" s="142" t="s">
        <v>244</v>
      </c>
      <c r="K3" s="95" t="str">
        <f>VLOOKUP(J3,A:B,2,FALSE)</f>
        <v>e0</v>
      </c>
      <c r="L3" s="124" t="str">
        <f>J3</f>
        <v>Total/NA</v>
      </c>
      <c r="M3" s="95" t="s">
        <v>190</v>
      </c>
      <c r="N3" s="95"/>
      <c r="O3" s="95" t="s">
        <v>243</v>
      </c>
      <c r="P3" s="95"/>
      <c r="Q3" s="95"/>
      <c r="R3" s="95"/>
    </row>
    <row r="4" spans="1:22" s="140" customFormat="1">
      <c r="A4" s="140" t="s">
        <v>2233</v>
      </c>
      <c r="B4" s="140" t="s">
        <v>2234</v>
      </c>
      <c r="D4" s="140" t="s">
        <v>426</v>
      </c>
      <c r="H4" s="140">
        <f>COUNTIF($J$2:$J$362,A4)</f>
        <v>1</v>
      </c>
      <c r="J4" s="122" t="s">
        <v>2231</v>
      </c>
      <c r="K4" s="95" t="str">
        <f>VLOOKUP(J4,A:B,2,FALSE)</f>
        <v>e2200</v>
      </c>
      <c r="L4" s="124" t="str">
        <f>J4</f>
        <v>Régime obligatoire d'assurance maladie (délégation de gestion)</v>
      </c>
      <c r="M4" s="95"/>
      <c r="N4" s="95" t="s">
        <v>192</v>
      </c>
      <c r="O4" s="95" t="s">
        <v>426</v>
      </c>
      <c r="P4" s="95"/>
      <c r="Q4" s="95"/>
      <c r="R4" s="95"/>
    </row>
    <row r="5" spans="1:22" s="140" customFormat="1" ht="15" customHeight="1">
      <c r="J5" s="143" t="s">
        <v>2233</v>
      </c>
      <c r="K5" s="95" t="str">
        <f>VLOOKUP(J5,A:B,2,FALSE)</f>
        <v>e2201</v>
      </c>
      <c r="L5" s="125" t="str">
        <f>J5</f>
        <v>Régime complémentaire</v>
      </c>
      <c r="M5" s="95"/>
      <c r="N5" s="95" t="s">
        <v>192</v>
      </c>
      <c r="O5" s="95" t="s">
        <v>426</v>
      </c>
      <c r="P5" s="95"/>
      <c r="Q5" s="95"/>
      <c r="R5" s="95"/>
    </row>
    <row r="6" spans="1:22" s="130" customFormat="1">
      <c r="L6" s="13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4"/>
  <sheetViews>
    <sheetView zoomScale="81" zoomScaleNormal="81" workbookViewId="0">
      <pane ySplit="1" topLeftCell="A2" activePane="bottomLeft" state="frozen"/>
      <selection pane="bottomLeft" activeCell="J51" sqref="J51:M51"/>
    </sheetView>
  </sheetViews>
  <sheetFormatPr baseColWidth="10" defaultColWidth="9.109375" defaultRowHeight="14.4"/>
  <cols>
    <col min="1" max="1" width="56.44140625" style="130" bestFit="1" customWidth="1"/>
    <col min="2" max="4" width="9.109375" style="130"/>
    <col min="5" max="5" width="11.44140625" style="130" customWidth="1"/>
    <col min="6" max="9" width="9.109375" style="130"/>
    <col min="10" max="10" width="24.5546875" style="130" customWidth="1"/>
    <col min="11" max="16" width="9.109375" style="130"/>
    <col min="17" max="17" width="12.44140625" style="130" customWidth="1"/>
    <col min="18" max="18" width="22.44140625" style="130" customWidth="1"/>
    <col min="19" max="19" width="13.33203125" style="130" bestFit="1" customWidth="1"/>
    <col min="20" max="20" width="12.44140625" style="130" bestFit="1" customWidth="1"/>
    <col min="21" max="21" width="17.5546875" style="130" bestFit="1" customWidth="1"/>
    <col min="22" max="22" width="12.6640625" style="130" bestFit="1" customWidth="1"/>
    <col min="23" max="16384" width="9.109375" style="130"/>
  </cols>
  <sheetData>
    <row r="1" spans="1:22">
      <c r="A1" s="118" t="s">
        <v>576</v>
      </c>
      <c r="B1" s="118" t="s">
        <v>235</v>
      </c>
      <c r="C1" s="118" t="s">
        <v>603</v>
      </c>
      <c r="D1" s="118" t="s">
        <v>238</v>
      </c>
      <c r="E1" s="118" t="s">
        <v>1819</v>
      </c>
      <c r="F1" s="118" t="s">
        <v>1820</v>
      </c>
      <c r="G1" s="118" t="s">
        <v>1821</v>
      </c>
      <c r="H1" s="118" t="s">
        <v>581</v>
      </c>
      <c r="I1" s="118" t="s">
        <v>242</v>
      </c>
      <c r="J1" s="117" t="s">
        <v>234</v>
      </c>
      <c r="K1" s="118" t="s">
        <v>235</v>
      </c>
      <c r="L1" s="118" t="s">
        <v>2525</v>
      </c>
      <c r="M1" s="118" t="s">
        <v>236</v>
      </c>
      <c r="N1" s="118" t="s">
        <v>237</v>
      </c>
      <c r="O1" s="118" t="s">
        <v>238</v>
      </c>
      <c r="P1" s="118" t="s">
        <v>239</v>
      </c>
      <c r="Q1" s="118" t="s">
        <v>240</v>
      </c>
      <c r="R1" s="118" t="s">
        <v>241</v>
      </c>
      <c r="S1" s="118" t="s">
        <v>1819</v>
      </c>
      <c r="T1" s="118" t="s">
        <v>1820</v>
      </c>
      <c r="U1" s="118" t="s">
        <v>1821</v>
      </c>
      <c r="V1" s="118" t="s">
        <v>242</v>
      </c>
    </row>
    <row r="2" spans="1:22">
      <c r="A2" s="224" t="s">
        <v>244</v>
      </c>
      <c r="B2" s="224" t="s">
        <v>245</v>
      </c>
      <c r="C2" s="224" t="s">
        <v>609</v>
      </c>
      <c r="D2" s="224" t="s">
        <v>243</v>
      </c>
      <c r="E2" s="276">
        <v>42277</v>
      </c>
      <c r="F2" s="224"/>
      <c r="G2" s="224"/>
      <c r="H2" s="224">
        <f>COUNTIF(J:J,A2)</f>
        <v>1</v>
      </c>
      <c r="I2" s="224"/>
      <c r="J2" s="329" t="s">
        <v>6123</v>
      </c>
      <c r="K2" s="224"/>
      <c r="L2" s="224"/>
      <c r="M2" s="224"/>
      <c r="N2" s="224"/>
      <c r="O2" s="224" t="s">
        <v>243</v>
      </c>
      <c r="P2" s="224"/>
      <c r="Q2" s="224" t="s">
        <v>1848</v>
      </c>
      <c r="R2" s="224"/>
      <c r="S2" s="276">
        <v>42277</v>
      </c>
      <c r="T2" s="276"/>
      <c r="U2" s="276"/>
      <c r="V2" s="224"/>
    </row>
    <row r="3" spans="1:22">
      <c r="A3" s="224" t="s">
        <v>6121</v>
      </c>
      <c r="B3" s="224" t="s">
        <v>6122</v>
      </c>
      <c r="C3" s="224"/>
      <c r="D3" s="224" t="s">
        <v>243</v>
      </c>
      <c r="E3" s="276">
        <v>42277</v>
      </c>
      <c r="F3" s="224"/>
      <c r="G3" s="224"/>
      <c r="H3" s="224">
        <f t="shared" ref="H3:H66" si="0">COUNTIF(J:J,A3)</f>
        <v>1</v>
      </c>
      <c r="I3" s="224"/>
      <c r="J3" s="330" t="s">
        <v>244</v>
      </c>
      <c r="K3" s="224" t="str">
        <f>VLOOKUP(J3,$A:$B,2,0)</f>
        <v>x0</v>
      </c>
      <c r="L3" s="224" t="str">
        <f>J3</f>
        <v>Total/NA</v>
      </c>
      <c r="M3" s="224" t="s">
        <v>190</v>
      </c>
      <c r="N3" s="224"/>
      <c r="O3" s="224" t="s">
        <v>243</v>
      </c>
      <c r="P3" s="224" t="s">
        <v>2404</v>
      </c>
      <c r="Q3" s="224"/>
      <c r="R3" s="224"/>
      <c r="S3" s="276">
        <f>VLOOKUP(J3,A:G,5,FALSE)</f>
        <v>42277</v>
      </c>
      <c r="T3" s="276" t="str">
        <f>IF(VLOOKUP(J3,A:G,6,FALSE)=0,"",VLOOKUP(J3,A:G,6,FALSE))</f>
        <v/>
      </c>
      <c r="U3" s="276" t="str">
        <f>IF(VLOOKUP(J3,A:G,7,FALSE)=0,"",VLOOKUP(J3,A:G,7,FALSE))</f>
        <v/>
      </c>
      <c r="V3" s="224"/>
    </row>
    <row r="4" spans="1:22">
      <c r="A4" s="224" t="s">
        <v>6124</v>
      </c>
      <c r="B4" s="224" t="s">
        <v>6125</v>
      </c>
      <c r="C4" s="224"/>
      <c r="D4" s="224" t="s">
        <v>243</v>
      </c>
      <c r="E4" s="276">
        <v>42277</v>
      </c>
      <c r="F4" s="224"/>
      <c r="G4" s="224"/>
      <c r="H4" s="224">
        <f t="shared" si="0"/>
        <v>1</v>
      </c>
      <c r="I4" s="224"/>
      <c r="J4" s="331" t="s">
        <v>6121</v>
      </c>
      <c r="K4" s="224" t="str">
        <f t="shared" ref="K4:K67" si="1">VLOOKUP(J4,$A:$B,2,0)</f>
        <v>aa</v>
      </c>
      <c r="L4" s="224" t="str">
        <f t="shared" ref="L4:L67" si="2">J4</f>
        <v>Afar</v>
      </c>
      <c r="M4" s="224"/>
      <c r="N4" s="224" t="s">
        <v>192</v>
      </c>
      <c r="O4" s="224" t="s">
        <v>243</v>
      </c>
      <c r="P4" s="224"/>
      <c r="Q4" s="224"/>
      <c r="R4" s="224"/>
      <c r="S4" s="276">
        <f t="shared" ref="S4:S67" si="3">VLOOKUP(J4,A:G,5,FALSE)</f>
        <v>42277</v>
      </c>
      <c r="T4" s="276" t="str">
        <f t="shared" ref="T4:T67" si="4">IF(VLOOKUP(J4,A:G,6,FALSE)=0,"",VLOOKUP(J4,A:G,6,FALSE))</f>
        <v/>
      </c>
      <c r="U4" s="276" t="str">
        <f t="shared" ref="U4:U67" si="5">IF(VLOOKUP(J4,A:G,7,FALSE)=0,"",VLOOKUP(J4,A:G,7,FALSE))</f>
        <v/>
      </c>
      <c r="V4" s="224"/>
    </row>
    <row r="5" spans="1:22">
      <c r="A5" s="224" t="s">
        <v>6126</v>
      </c>
      <c r="B5" s="224" t="s">
        <v>6127</v>
      </c>
      <c r="C5" s="224"/>
      <c r="D5" s="224" t="s">
        <v>243</v>
      </c>
      <c r="E5" s="276">
        <v>42277</v>
      </c>
      <c r="F5" s="224"/>
      <c r="G5" s="224"/>
      <c r="H5" s="224">
        <f t="shared" si="0"/>
        <v>1</v>
      </c>
      <c r="I5" s="224"/>
      <c r="J5" s="331" t="s">
        <v>6124</v>
      </c>
      <c r="K5" s="224" t="str">
        <f t="shared" si="1"/>
        <v>ab</v>
      </c>
      <c r="L5" s="224" t="str">
        <f t="shared" si="2"/>
        <v>Abkhazian</v>
      </c>
      <c r="M5" s="224"/>
      <c r="N5" s="224" t="s">
        <v>192</v>
      </c>
      <c r="O5" s="224" t="s">
        <v>243</v>
      </c>
      <c r="P5" s="224"/>
      <c r="Q5" s="224"/>
      <c r="R5" s="224"/>
      <c r="S5" s="276">
        <f t="shared" si="3"/>
        <v>42277</v>
      </c>
      <c r="T5" s="276" t="str">
        <f t="shared" si="4"/>
        <v/>
      </c>
      <c r="U5" s="276" t="str">
        <f t="shared" si="5"/>
        <v/>
      </c>
      <c r="V5" s="224"/>
    </row>
    <row r="6" spans="1:22">
      <c r="A6" s="224" t="s">
        <v>6128</v>
      </c>
      <c r="B6" s="224" t="s">
        <v>6129</v>
      </c>
      <c r="C6" s="224"/>
      <c r="D6" s="224" t="s">
        <v>243</v>
      </c>
      <c r="E6" s="276">
        <v>42277</v>
      </c>
      <c r="F6" s="224"/>
      <c r="G6" s="224"/>
      <c r="H6" s="224">
        <f t="shared" si="0"/>
        <v>1</v>
      </c>
      <c r="I6" s="224"/>
      <c r="J6" s="331" t="s">
        <v>6126</v>
      </c>
      <c r="K6" s="224" t="str">
        <f t="shared" si="1"/>
        <v>ae</v>
      </c>
      <c r="L6" s="224" t="str">
        <f t="shared" si="2"/>
        <v>Avestan</v>
      </c>
      <c r="M6" s="224"/>
      <c r="N6" s="224" t="s">
        <v>192</v>
      </c>
      <c r="O6" s="224" t="s">
        <v>243</v>
      </c>
      <c r="P6" s="224"/>
      <c r="Q6" s="224"/>
      <c r="R6" s="224"/>
      <c r="S6" s="276">
        <f t="shared" si="3"/>
        <v>42277</v>
      </c>
      <c r="T6" s="276" t="str">
        <f t="shared" si="4"/>
        <v/>
      </c>
      <c r="U6" s="276" t="str">
        <f t="shared" si="5"/>
        <v/>
      </c>
      <c r="V6" s="224"/>
    </row>
    <row r="7" spans="1:22">
      <c r="A7" s="224" t="s">
        <v>6130</v>
      </c>
      <c r="B7" s="224" t="s">
        <v>6131</v>
      </c>
      <c r="C7" s="224"/>
      <c r="D7" s="224" t="s">
        <v>243</v>
      </c>
      <c r="E7" s="276">
        <v>42277</v>
      </c>
      <c r="F7" s="224"/>
      <c r="G7" s="224"/>
      <c r="H7" s="224">
        <f t="shared" si="0"/>
        <v>1</v>
      </c>
      <c r="I7" s="224"/>
      <c r="J7" s="331" t="s">
        <v>6128</v>
      </c>
      <c r="K7" s="224" t="str">
        <f t="shared" si="1"/>
        <v>af</v>
      </c>
      <c r="L7" s="224" t="str">
        <f t="shared" si="2"/>
        <v>Afrikaans</v>
      </c>
      <c r="M7" s="224"/>
      <c r="N7" s="224" t="s">
        <v>192</v>
      </c>
      <c r="O7" s="224" t="s">
        <v>243</v>
      </c>
      <c r="P7" s="224"/>
      <c r="Q7" s="224"/>
      <c r="R7" s="224"/>
      <c r="S7" s="276">
        <f t="shared" si="3"/>
        <v>42277</v>
      </c>
      <c r="T7" s="276" t="str">
        <f t="shared" si="4"/>
        <v/>
      </c>
      <c r="U7" s="276" t="str">
        <f t="shared" si="5"/>
        <v/>
      </c>
      <c r="V7" s="224"/>
    </row>
    <row r="8" spans="1:22">
      <c r="A8" s="224" t="s">
        <v>6132</v>
      </c>
      <c r="B8" s="224" t="s">
        <v>6133</v>
      </c>
      <c r="C8" s="224"/>
      <c r="D8" s="224" t="s">
        <v>243</v>
      </c>
      <c r="E8" s="276">
        <v>42277</v>
      </c>
      <c r="F8" s="224"/>
      <c r="G8" s="224"/>
      <c r="H8" s="224">
        <f t="shared" si="0"/>
        <v>1</v>
      </c>
      <c r="I8" s="224"/>
      <c r="J8" s="331" t="s">
        <v>6130</v>
      </c>
      <c r="K8" s="224" t="str">
        <f t="shared" si="1"/>
        <v>ak</v>
      </c>
      <c r="L8" s="224" t="str">
        <f t="shared" si="2"/>
        <v>Akan</v>
      </c>
      <c r="M8" s="224"/>
      <c r="N8" s="224" t="s">
        <v>192</v>
      </c>
      <c r="O8" s="224" t="s">
        <v>243</v>
      </c>
      <c r="P8" s="224"/>
      <c r="Q8" s="224"/>
      <c r="R8" s="224"/>
      <c r="S8" s="276">
        <f t="shared" si="3"/>
        <v>42277</v>
      </c>
      <c r="T8" s="276" t="str">
        <f t="shared" si="4"/>
        <v/>
      </c>
      <c r="U8" s="276" t="str">
        <f t="shared" si="5"/>
        <v/>
      </c>
      <c r="V8" s="224"/>
    </row>
    <row r="9" spans="1:22">
      <c r="A9" s="224" t="s">
        <v>6134</v>
      </c>
      <c r="B9" s="224" t="s">
        <v>6135</v>
      </c>
      <c r="C9" s="224"/>
      <c r="D9" s="224" t="s">
        <v>243</v>
      </c>
      <c r="E9" s="276">
        <v>42277</v>
      </c>
      <c r="F9" s="224"/>
      <c r="G9" s="224"/>
      <c r="H9" s="224">
        <f t="shared" si="0"/>
        <v>1</v>
      </c>
      <c r="I9" s="224"/>
      <c r="J9" s="331" t="s">
        <v>6132</v>
      </c>
      <c r="K9" s="224" t="str">
        <f t="shared" si="1"/>
        <v>am</v>
      </c>
      <c r="L9" s="224" t="str">
        <f t="shared" si="2"/>
        <v>Amharic</v>
      </c>
      <c r="M9" s="224"/>
      <c r="N9" s="224" t="s">
        <v>192</v>
      </c>
      <c r="O9" s="224" t="s">
        <v>243</v>
      </c>
      <c r="P9" s="224"/>
      <c r="Q9" s="224"/>
      <c r="R9" s="224"/>
      <c r="S9" s="276">
        <f t="shared" si="3"/>
        <v>42277</v>
      </c>
      <c r="T9" s="276" t="str">
        <f t="shared" si="4"/>
        <v/>
      </c>
      <c r="U9" s="276" t="str">
        <f t="shared" si="5"/>
        <v/>
      </c>
      <c r="V9" s="224"/>
    </row>
    <row r="10" spans="1:22">
      <c r="A10" s="224" t="s">
        <v>6136</v>
      </c>
      <c r="B10" s="224" t="s">
        <v>6137</v>
      </c>
      <c r="C10" s="224"/>
      <c r="D10" s="224" t="s">
        <v>243</v>
      </c>
      <c r="E10" s="276">
        <v>42277</v>
      </c>
      <c r="F10" s="224"/>
      <c r="G10" s="224"/>
      <c r="H10" s="224">
        <f t="shared" si="0"/>
        <v>1</v>
      </c>
      <c r="I10" s="224"/>
      <c r="J10" s="331" t="s">
        <v>6134</v>
      </c>
      <c r="K10" s="224" t="str">
        <f t="shared" si="1"/>
        <v>an</v>
      </c>
      <c r="L10" s="224" t="str">
        <f t="shared" si="2"/>
        <v>Aragonese</v>
      </c>
      <c r="M10" s="224"/>
      <c r="N10" s="224" t="s">
        <v>192</v>
      </c>
      <c r="O10" s="224" t="s">
        <v>243</v>
      </c>
      <c r="P10" s="224"/>
      <c r="Q10" s="224"/>
      <c r="R10" s="224"/>
      <c r="S10" s="276">
        <f t="shared" si="3"/>
        <v>42277</v>
      </c>
      <c r="T10" s="276" t="str">
        <f t="shared" si="4"/>
        <v/>
      </c>
      <c r="U10" s="276" t="str">
        <f t="shared" si="5"/>
        <v/>
      </c>
      <c r="V10" s="224"/>
    </row>
    <row r="11" spans="1:22">
      <c r="A11" s="224" t="s">
        <v>6138</v>
      </c>
      <c r="B11" s="224" t="s">
        <v>6139</v>
      </c>
      <c r="C11" s="224"/>
      <c r="D11" s="224" t="s">
        <v>243</v>
      </c>
      <c r="E11" s="276">
        <v>42277</v>
      </c>
      <c r="F11" s="224"/>
      <c r="G11" s="224"/>
      <c r="H11" s="224">
        <f t="shared" si="0"/>
        <v>1</v>
      </c>
      <c r="I11" s="224"/>
      <c r="J11" s="331" t="s">
        <v>6136</v>
      </c>
      <c r="K11" s="224" t="str">
        <f t="shared" si="1"/>
        <v>ar</v>
      </c>
      <c r="L11" s="224" t="str">
        <f t="shared" si="2"/>
        <v>Arabic</v>
      </c>
      <c r="M11" s="224"/>
      <c r="N11" s="224" t="s">
        <v>192</v>
      </c>
      <c r="O11" s="224" t="s">
        <v>243</v>
      </c>
      <c r="P11" s="224"/>
      <c r="Q11" s="224"/>
      <c r="R11" s="224"/>
      <c r="S11" s="276">
        <f t="shared" si="3"/>
        <v>42277</v>
      </c>
      <c r="T11" s="276" t="str">
        <f t="shared" si="4"/>
        <v/>
      </c>
      <c r="U11" s="276" t="str">
        <f t="shared" si="5"/>
        <v/>
      </c>
      <c r="V11" s="224"/>
    </row>
    <row r="12" spans="1:22">
      <c r="A12" s="224" t="s">
        <v>6140</v>
      </c>
      <c r="B12" s="224" t="s">
        <v>6141</v>
      </c>
      <c r="C12" s="224"/>
      <c r="D12" s="224" t="s">
        <v>243</v>
      </c>
      <c r="E12" s="276">
        <v>42277</v>
      </c>
      <c r="F12" s="224"/>
      <c r="G12" s="224"/>
      <c r="H12" s="224">
        <f t="shared" si="0"/>
        <v>1</v>
      </c>
      <c r="I12" s="224"/>
      <c r="J12" s="331" t="s">
        <v>6138</v>
      </c>
      <c r="K12" s="224" t="str">
        <f t="shared" si="1"/>
        <v>as</v>
      </c>
      <c r="L12" s="224" t="str">
        <f t="shared" si="2"/>
        <v>Assamese</v>
      </c>
      <c r="M12" s="224"/>
      <c r="N12" s="224" t="s">
        <v>192</v>
      </c>
      <c r="O12" s="224" t="s">
        <v>243</v>
      </c>
      <c r="P12" s="224"/>
      <c r="Q12" s="224"/>
      <c r="R12" s="224"/>
      <c r="S12" s="276">
        <f t="shared" si="3"/>
        <v>42277</v>
      </c>
      <c r="T12" s="276" t="str">
        <f t="shared" si="4"/>
        <v/>
      </c>
      <c r="U12" s="276" t="str">
        <f t="shared" si="5"/>
        <v/>
      </c>
      <c r="V12" s="224"/>
    </row>
    <row r="13" spans="1:22">
      <c r="A13" s="224" t="s">
        <v>6142</v>
      </c>
      <c r="B13" s="224" t="s">
        <v>6143</v>
      </c>
      <c r="C13" s="224"/>
      <c r="D13" s="224" t="s">
        <v>243</v>
      </c>
      <c r="E13" s="276">
        <v>42277</v>
      </c>
      <c r="F13" s="224"/>
      <c r="G13" s="224"/>
      <c r="H13" s="224">
        <f t="shared" si="0"/>
        <v>1</v>
      </c>
      <c r="I13" s="224"/>
      <c r="J13" s="331" t="s">
        <v>6140</v>
      </c>
      <c r="K13" s="224" t="str">
        <f t="shared" si="1"/>
        <v>av</v>
      </c>
      <c r="L13" s="224" t="str">
        <f t="shared" si="2"/>
        <v>Avaric</v>
      </c>
      <c r="M13" s="224"/>
      <c r="N13" s="224" t="s">
        <v>192</v>
      </c>
      <c r="O13" s="224" t="s">
        <v>243</v>
      </c>
      <c r="P13" s="224"/>
      <c r="Q13" s="224"/>
      <c r="R13" s="224"/>
      <c r="S13" s="276">
        <f t="shared" si="3"/>
        <v>42277</v>
      </c>
      <c r="T13" s="276" t="str">
        <f t="shared" si="4"/>
        <v/>
      </c>
      <c r="U13" s="276" t="str">
        <f t="shared" si="5"/>
        <v/>
      </c>
      <c r="V13" s="224"/>
    </row>
    <row r="14" spans="1:22">
      <c r="A14" s="224" t="s">
        <v>6144</v>
      </c>
      <c r="B14" s="224" t="s">
        <v>6145</v>
      </c>
      <c r="C14" s="224"/>
      <c r="D14" s="224" t="s">
        <v>243</v>
      </c>
      <c r="E14" s="276">
        <v>42277</v>
      </c>
      <c r="F14" s="224"/>
      <c r="G14" s="224"/>
      <c r="H14" s="224">
        <f t="shared" si="0"/>
        <v>1</v>
      </c>
      <c r="I14" s="224"/>
      <c r="J14" s="331" t="s">
        <v>6142</v>
      </c>
      <c r="K14" s="224" t="str">
        <f t="shared" si="1"/>
        <v>ay</v>
      </c>
      <c r="L14" s="224" t="str">
        <f t="shared" si="2"/>
        <v>Aymara</v>
      </c>
      <c r="M14" s="224"/>
      <c r="N14" s="224" t="s">
        <v>192</v>
      </c>
      <c r="O14" s="224" t="s">
        <v>243</v>
      </c>
      <c r="P14" s="224"/>
      <c r="Q14" s="224"/>
      <c r="R14" s="224"/>
      <c r="S14" s="276">
        <f t="shared" si="3"/>
        <v>42277</v>
      </c>
      <c r="T14" s="276" t="str">
        <f t="shared" si="4"/>
        <v/>
      </c>
      <c r="U14" s="276" t="str">
        <f t="shared" si="5"/>
        <v/>
      </c>
      <c r="V14" s="224"/>
    </row>
    <row r="15" spans="1:22">
      <c r="A15" s="224" t="s">
        <v>6146</v>
      </c>
      <c r="B15" s="224" t="s">
        <v>6147</v>
      </c>
      <c r="C15" s="224"/>
      <c r="D15" s="224" t="s">
        <v>243</v>
      </c>
      <c r="E15" s="276">
        <v>42277</v>
      </c>
      <c r="F15" s="224"/>
      <c r="G15" s="224"/>
      <c r="H15" s="224">
        <f t="shared" si="0"/>
        <v>1</v>
      </c>
      <c r="I15" s="224"/>
      <c r="J15" s="331" t="s">
        <v>6144</v>
      </c>
      <c r="K15" s="224" t="str">
        <f t="shared" si="1"/>
        <v>az</v>
      </c>
      <c r="L15" s="224" t="str">
        <f t="shared" si="2"/>
        <v>Azerbaijani</v>
      </c>
      <c r="M15" s="224"/>
      <c r="N15" s="224" t="s">
        <v>192</v>
      </c>
      <c r="O15" s="224" t="s">
        <v>243</v>
      </c>
      <c r="P15" s="224"/>
      <c r="Q15" s="224"/>
      <c r="R15" s="224"/>
      <c r="S15" s="276">
        <f t="shared" si="3"/>
        <v>42277</v>
      </c>
      <c r="T15" s="276" t="str">
        <f t="shared" si="4"/>
        <v/>
      </c>
      <c r="U15" s="276" t="str">
        <f t="shared" si="5"/>
        <v/>
      </c>
      <c r="V15" s="224"/>
    </row>
    <row r="16" spans="1:22">
      <c r="A16" s="224" t="s">
        <v>6148</v>
      </c>
      <c r="B16" s="224" t="s">
        <v>6149</v>
      </c>
      <c r="C16" s="224"/>
      <c r="D16" s="224" t="s">
        <v>243</v>
      </c>
      <c r="E16" s="276">
        <v>42277</v>
      </c>
      <c r="F16" s="224"/>
      <c r="G16" s="224"/>
      <c r="H16" s="224">
        <f t="shared" si="0"/>
        <v>1</v>
      </c>
      <c r="I16" s="224"/>
      <c r="J16" s="331" t="s">
        <v>6146</v>
      </c>
      <c r="K16" s="224" t="str">
        <f t="shared" si="1"/>
        <v>ba</v>
      </c>
      <c r="L16" s="224" t="str">
        <f t="shared" si="2"/>
        <v>Bashkir</v>
      </c>
      <c r="M16" s="224"/>
      <c r="N16" s="224" t="s">
        <v>192</v>
      </c>
      <c r="O16" s="224" t="s">
        <v>243</v>
      </c>
      <c r="P16" s="224"/>
      <c r="Q16" s="224"/>
      <c r="R16" s="224"/>
      <c r="S16" s="276">
        <f t="shared" si="3"/>
        <v>42277</v>
      </c>
      <c r="T16" s="276" t="str">
        <f t="shared" si="4"/>
        <v/>
      </c>
      <c r="U16" s="276" t="str">
        <f t="shared" si="5"/>
        <v/>
      </c>
      <c r="V16" s="224"/>
    </row>
    <row r="17" spans="1:22">
      <c r="A17" s="224" t="s">
        <v>6150</v>
      </c>
      <c r="B17" s="224" t="s">
        <v>6151</v>
      </c>
      <c r="C17" s="224"/>
      <c r="D17" s="224" t="s">
        <v>243</v>
      </c>
      <c r="E17" s="276">
        <v>42277</v>
      </c>
      <c r="F17" s="224"/>
      <c r="G17" s="224"/>
      <c r="H17" s="224">
        <f t="shared" si="0"/>
        <v>1</v>
      </c>
      <c r="I17" s="224"/>
      <c r="J17" s="331" t="s">
        <v>6148</v>
      </c>
      <c r="K17" s="224" t="str">
        <f t="shared" si="1"/>
        <v>be</v>
      </c>
      <c r="L17" s="224" t="str">
        <f t="shared" si="2"/>
        <v>Belarusian</v>
      </c>
      <c r="M17" s="224"/>
      <c r="N17" s="224" t="s">
        <v>192</v>
      </c>
      <c r="O17" s="224" t="s">
        <v>243</v>
      </c>
      <c r="P17" s="224"/>
      <c r="Q17" s="224"/>
      <c r="R17" s="224"/>
      <c r="S17" s="276">
        <f t="shared" si="3"/>
        <v>42277</v>
      </c>
      <c r="T17" s="276" t="str">
        <f t="shared" si="4"/>
        <v/>
      </c>
      <c r="U17" s="276" t="str">
        <f t="shared" si="5"/>
        <v/>
      </c>
      <c r="V17" s="224"/>
    </row>
    <row r="18" spans="1:22">
      <c r="A18" s="224" t="s">
        <v>6152</v>
      </c>
      <c r="B18" s="224" t="s">
        <v>6153</v>
      </c>
      <c r="C18" s="224"/>
      <c r="D18" s="224" t="s">
        <v>243</v>
      </c>
      <c r="E18" s="276">
        <v>42277</v>
      </c>
      <c r="F18" s="224"/>
      <c r="G18" s="224"/>
      <c r="H18" s="224">
        <f t="shared" si="0"/>
        <v>1</v>
      </c>
      <c r="I18" s="224"/>
      <c r="J18" s="331" t="s">
        <v>6150</v>
      </c>
      <c r="K18" s="224" t="str">
        <f t="shared" si="1"/>
        <v>bg</v>
      </c>
      <c r="L18" s="224" t="str">
        <f t="shared" si="2"/>
        <v>Bulgarian</v>
      </c>
      <c r="M18" s="224"/>
      <c r="N18" s="224" t="s">
        <v>192</v>
      </c>
      <c r="O18" s="224" t="s">
        <v>243</v>
      </c>
      <c r="P18" s="224"/>
      <c r="Q18" s="224"/>
      <c r="R18" s="224"/>
      <c r="S18" s="276">
        <f t="shared" si="3"/>
        <v>42277</v>
      </c>
      <c r="T18" s="276" t="str">
        <f t="shared" si="4"/>
        <v/>
      </c>
      <c r="U18" s="276" t="str">
        <f t="shared" si="5"/>
        <v/>
      </c>
      <c r="V18" s="224"/>
    </row>
    <row r="19" spans="1:22">
      <c r="A19" s="224" t="s">
        <v>6154</v>
      </c>
      <c r="B19" s="224" t="s">
        <v>6155</v>
      </c>
      <c r="C19" s="224"/>
      <c r="D19" s="224" t="s">
        <v>243</v>
      </c>
      <c r="E19" s="276">
        <v>42277</v>
      </c>
      <c r="F19" s="224"/>
      <c r="G19" s="224"/>
      <c r="H19" s="224">
        <f t="shared" si="0"/>
        <v>1</v>
      </c>
      <c r="I19" s="224"/>
      <c r="J19" s="331" t="s">
        <v>6152</v>
      </c>
      <c r="K19" s="224" t="str">
        <f t="shared" si="1"/>
        <v>bh</v>
      </c>
      <c r="L19" s="224" t="str">
        <f t="shared" si="2"/>
        <v>Bihari languages</v>
      </c>
      <c r="M19" s="224"/>
      <c r="N19" s="224" t="s">
        <v>192</v>
      </c>
      <c r="O19" s="224" t="s">
        <v>243</v>
      </c>
      <c r="P19" s="224"/>
      <c r="Q19" s="224"/>
      <c r="R19" s="224"/>
      <c r="S19" s="276">
        <f t="shared" si="3"/>
        <v>42277</v>
      </c>
      <c r="T19" s="276" t="str">
        <f t="shared" si="4"/>
        <v/>
      </c>
      <c r="U19" s="276" t="str">
        <f t="shared" si="5"/>
        <v/>
      </c>
      <c r="V19" s="224"/>
    </row>
    <row r="20" spans="1:22">
      <c r="A20" s="224" t="s">
        <v>6156</v>
      </c>
      <c r="B20" s="224" t="s">
        <v>6157</v>
      </c>
      <c r="C20" s="224"/>
      <c r="D20" s="224" t="s">
        <v>243</v>
      </c>
      <c r="E20" s="276">
        <v>42277</v>
      </c>
      <c r="F20" s="224"/>
      <c r="G20" s="224"/>
      <c r="H20" s="224">
        <f t="shared" si="0"/>
        <v>1</v>
      </c>
      <c r="I20" s="224"/>
      <c r="J20" s="331" t="s">
        <v>6154</v>
      </c>
      <c r="K20" s="224" t="str">
        <f t="shared" si="1"/>
        <v>bi</v>
      </c>
      <c r="L20" s="224" t="str">
        <f t="shared" si="2"/>
        <v>Bislama</v>
      </c>
      <c r="M20" s="224"/>
      <c r="N20" s="224" t="s">
        <v>192</v>
      </c>
      <c r="O20" s="224" t="s">
        <v>243</v>
      </c>
      <c r="P20" s="224"/>
      <c r="Q20" s="224"/>
      <c r="R20" s="224"/>
      <c r="S20" s="276">
        <f t="shared" si="3"/>
        <v>42277</v>
      </c>
      <c r="T20" s="276" t="str">
        <f t="shared" si="4"/>
        <v/>
      </c>
      <c r="U20" s="276" t="str">
        <f t="shared" si="5"/>
        <v/>
      </c>
      <c r="V20" s="224"/>
    </row>
    <row r="21" spans="1:22">
      <c r="A21" s="224" t="s">
        <v>6158</v>
      </c>
      <c r="B21" s="224" t="s">
        <v>6159</v>
      </c>
      <c r="C21" s="224"/>
      <c r="D21" s="224" t="s">
        <v>243</v>
      </c>
      <c r="E21" s="276">
        <v>42277</v>
      </c>
      <c r="F21" s="224"/>
      <c r="G21" s="224"/>
      <c r="H21" s="224">
        <f t="shared" si="0"/>
        <v>1</v>
      </c>
      <c r="I21" s="224"/>
      <c r="J21" s="331" t="s">
        <v>6156</v>
      </c>
      <c r="K21" s="224" t="str">
        <f t="shared" si="1"/>
        <v>bm</v>
      </c>
      <c r="L21" s="224" t="str">
        <f t="shared" si="2"/>
        <v>Bambara</v>
      </c>
      <c r="M21" s="224"/>
      <c r="N21" s="224" t="s">
        <v>192</v>
      </c>
      <c r="O21" s="224" t="s">
        <v>243</v>
      </c>
      <c r="P21" s="224"/>
      <c r="Q21" s="224"/>
      <c r="R21" s="224"/>
      <c r="S21" s="276">
        <f t="shared" si="3"/>
        <v>42277</v>
      </c>
      <c r="T21" s="276" t="str">
        <f t="shared" si="4"/>
        <v/>
      </c>
      <c r="U21" s="276" t="str">
        <f t="shared" si="5"/>
        <v/>
      </c>
      <c r="V21" s="224"/>
    </row>
    <row r="22" spans="1:22">
      <c r="A22" s="224" t="s">
        <v>6160</v>
      </c>
      <c r="B22" s="224" t="s">
        <v>6161</v>
      </c>
      <c r="C22" s="224"/>
      <c r="D22" s="224" t="s">
        <v>243</v>
      </c>
      <c r="E22" s="276">
        <v>42277</v>
      </c>
      <c r="F22" s="224"/>
      <c r="G22" s="224"/>
      <c r="H22" s="224">
        <f t="shared" si="0"/>
        <v>1</v>
      </c>
      <c r="I22" s="224"/>
      <c r="J22" s="331" t="s">
        <v>6158</v>
      </c>
      <c r="K22" s="224" t="str">
        <f t="shared" si="1"/>
        <v>bn</v>
      </c>
      <c r="L22" s="224" t="str">
        <f t="shared" si="2"/>
        <v>Bengali</v>
      </c>
      <c r="M22" s="224"/>
      <c r="N22" s="224" t="s">
        <v>192</v>
      </c>
      <c r="O22" s="224" t="s">
        <v>243</v>
      </c>
      <c r="P22" s="224"/>
      <c r="Q22" s="224"/>
      <c r="R22" s="224"/>
      <c r="S22" s="276">
        <f t="shared" si="3"/>
        <v>42277</v>
      </c>
      <c r="T22" s="276" t="str">
        <f t="shared" si="4"/>
        <v/>
      </c>
      <c r="U22" s="276" t="str">
        <f t="shared" si="5"/>
        <v/>
      </c>
      <c r="V22" s="224"/>
    </row>
    <row r="23" spans="1:22">
      <c r="A23" s="224" t="s">
        <v>6162</v>
      </c>
      <c r="B23" s="224" t="s">
        <v>6163</v>
      </c>
      <c r="C23" s="224"/>
      <c r="D23" s="224" t="s">
        <v>243</v>
      </c>
      <c r="E23" s="276">
        <v>42277</v>
      </c>
      <c r="F23" s="224"/>
      <c r="G23" s="224"/>
      <c r="H23" s="224">
        <f t="shared" si="0"/>
        <v>1</v>
      </c>
      <c r="I23" s="224"/>
      <c r="J23" s="331" t="s">
        <v>6160</v>
      </c>
      <c r="K23" s="224" t="str">
        <f t="shared" si="1"/>
        <v>bo</v>
      </c>
      <c r="L23" s="224" t="str">
        <f t="shared" si="2"/>
        <v>Tibetan</v>
      </c>
      <c r="M23" s="224"/>
      <c r="N23" s="224" t="s">
        <v>192</v>
      </c>
      <c r="O23" s="224" t="s">
        <v>243</v>
      </c>
      <c r="P23" s="224"/>
      <c r="Q23" s="224"/>
      <c r="R23" s="224"/>
      <c r="S23" s="276">
        <f t="shared" si="3"/>
        <v>42277</v>
      </c>
      <c r="T23" s="276" t="str">
        <f t="shared" si="4"/>
        <v/>
      </c>
      <c r="U23" s="276" t="str">
        <f t="shared" si="5"/>
        <v/>
      </c>
      <c r="V23" s="224"/>
    </row>
    <row r="24" spans="1:22">
      <c r="A24" s="224" t="s">
        <v>6164</v>
      </c>
      <c r="B24" s="224" t="s">
        <v>6165</v>
      </c>
      <c r="C24" s="224"/>
      <c r="D24" s="224" t="s">
        <v>243</v>
      </c>
      <c r="E24" s="276">
        <v>42277</v>
      </c>
      <c r="F24" s="224"/>
      <c r="G24" s="224"/>
      <c r="H24" s="224">
        <f t="shared" si="0"/>
        <v>1</v>
      </c>
      <c r="I24" s="224"/>
      <c r="J24" s="331" t="s">
        <v>6162</v>
      </c>
      <c r="K24" s="224" t="str">
        <f t="shared" si="1"/>
        <v>br</v>
      </c>
      <c r="L24" s="224" t="str">
        <f t="shared" si="2"/>
        <v>Breton</v>
      </c>
      <c r="M24" s="224"/>
      <c r="N24" s="224" t="s">
        <v>192</v>
      </c>
      <c r="O24" s="224" t="s">
        <v>243</v>
      </c>
      <c r="P24" s="224"/>
      <c r="Q24" s="224"/>
      <c r="R24" s="224"/>
      <c r="S24" s="276">
        <f t="shared" si="3"/>
        <v>42277</v>
      </c>
      <c r="T24" s="276" t="str">
        <f t="shared" si="4"/>
        <v/>
      </c>
      <c r="U24" s="276" t="str">
        <f t="shared" si="5"/>
        <v/>
      </c>
      <c r="V24" s="224"/>
    </row>
    <row r="25" spans="1:22">
      <c r="A25" s="224" t="s">
        <v>6166</v>
      </c>
      <c r="B25" s="224" t="s">
        <v>6167</v>
      </c>
      <c r="C25" s="224"/>
      <c r="D25" s="224" t="s">
        <v>243</v>
      </c>
      <c r="E25" s="276">
        <v>42277</v>
      </c>
      <c r="F25" s="224"/>
      <c r="G25" s="224"/>
      <c r="H25" s="224">
        <f t="shared" si="0"/>
        <v>1</v>
      </c>
      <c r="I25" s="224"/>
      <c r="J25" s="331" t="s">
        <v>6164</v>
      </c>
      <c r="K25" s="224" t="str">
        <f t="shared" si="1"/>
        <v>bs</v>
      </c>
      <c r="L25" s="224" t="str">
        <f t="shared" si="2"/>
        <v>Bosnian</v>
      </c>
      <c r="M25" s="224"/>
      <c r="N25" s="224" t="s">
        <v>192</v>
      </c>
      <c r="O25" s="224" t="s">
        <v>243</v>
      </c>
      <c r="P25" s="224"/>
      <c r="Q25" s="224"/>
      <c r="R25" s="224"/>
      <c r="S25" s="276">
        <f t="shared" si="3"/>
        <v>42277</v>
      </c>
      <c r="T25" s="276" t="str">
        <f t="shared" si="4"/>
        <v/>
      </c>
      <c r="U25" s="276" t="str">
        <f t="shared" si="5"/>
        <v/>
      </c>
      <c r="V25" s="224"/>
    </row>
    <row r="26" spans="1:22">
      <c r="A26" s="224" t="s">
        <v>6168</v>
      </c>
      <c r="B26" s="224" t="s">
        <v>6169</v>
      </c>
      <c r="C26" s="224"/>
      <c r="D26" s="224" t="s">
        <v>243</v>
      </c>
      <c r="E26" s="276">
        <v>42277</v>
      </c>
      <c r="F26" s="224"/>
      <c r="G26" s="224"/>
      <c r="H26" s="224">
        <f t="shared" si="0"/>
        <v>1</v>
      </c>
      <c r="I26" s="224"/>
      <c r="J26" s="331" t="s">
        <v>6166</v>
      </c>
      <c r="K26" s="224" t="str">
        <f t="shared" si="1"/>
        <v>ca</v>
      </c>
      <c r="L26" s="224" t="str">
        <f t="shared" si="2"/>
        <v>Catalan</v>
      </c>
      <c r="M26" s="224"/>
      <c r="N26" s="224" t="s">
        <v>192</v>
      </c>
      <c r="O26" s="224" t="s">
        <v>243</v>
      </c>
      <c r="P26" s="224"/>
      <c r="Q26" s="224"/>
      <c r="R26" s="224"/>
      <c r="S26" s="276">
        <f t="shared" si="3"/>
        <v>42277</v>
      </c>
      <c r="T26" s="276" t="str">
        <f t="shared" si="4"/>
        <v/>
      </c>
      <c r="U26" s="276" t="str">
        <f t="shared" si="5"/>
        <v/>
      </c>
      <c r="V26" s="224"/>
    </row>
    <row r="27" spans="1:22">
      <c r="A27" s="224" t="s">
        <v>6170</v>
      </c>
      <c r="B27" s="224" t="s">
        <v>6171</v>
      </c>
      <c r="C27" s="224"/>
      <c r="D27" s="224" t="s">
        <v>243</v>
      </c>
      <c r="E27" s="276">
        <v>42277</v>
      </c>
      <c r="F27" s="224"/>
      <c r="G27" s="224"/>
      <c r="H27" s="224">
        <f t="shared" si="0"/>
        <v>1</v>
      </c>
      <c r="I27" s="224"/>
      <c r="J27" s="331" t="s">
        <v>6168</v>
      </c>
      <c r="K27" s="224" t="str">
        <f t="shared" si="1"/>
        <v>ce</v>
      </c>
      <c r="L27" s="224" t="str">
        <f t="shared" si="2"/>
        <v>Chechen</v>
      </c>
      <c r="M27" s="224"/>
      <c r="N27" s="224" t="s">
        <v>192</v>
      </c>
      <c r="O27" s="224" t="s">
        <v>243</v>
      </c>
      <c r="P27" s="224"/>
      <c r="Q27" s="224"/>
      <c r="R27" s="224"/>
      <c r="S27" s="276">
        <f t="shared" si="3"/>
        <v>42277</v>
      </c>
      <c r="T27" s="276" t="str">
        <f t="shared" si="4"/>
        <v/>
      </c>
      <c r="U27" s="276" t="str">
        <f t="shared" si="5"/>
        <v/>
      </c>
      <c r="V27" s="224"/>
    </row>
    <row r="28" spans="1:22">
      <c r="A28" s="224" t="s">
        <v>6172</v>
      </c>
      <c r="B28" s="224" t="s">
        <v>6173</v>
      </c>
      <c r="C28" s="224"/>
      <c r="D28" s="224" t="s">
        <v>243</v>
      </c>
      <c r="E28" s="276">
        <v>42277</v>
      </c>
      <c r="F28" s="224"/>
      <c r="G28" s="224"/>
      <c r="H28" s="224">
        <f t="shared" si="0"/>
        <v>1</v>
      </c>
      <c r="I28" s="224"/>
      <c r="J28" s="331" t="s">
        <v>6170</v>
      </c>
      <c r="K28" s="224" t="str">
        <f t="shared" si="1"/>
        <v>ch</v>
      </c>
      <c r="L28" s="224" t="str">
        <f t="shared" si="2"/>
        <v>Chamorro</v>
      </c>
      <c r="M28" s="224"/>
      <c r="N28" s="224" t="s">
        <v>192</v>
      </c>
      <c r="O28" s="224" t="s">
        <v>243</v>
      </c>
      <c r="P28" s="224"/>
      <c r="Q28" s="224"/>
      <c r="R28" s="224"/>
      <c r="S28" s="276">
        <f t="shared" si="3"/>
        <v>42277</v>
      </c>
      <c r="T28" s="276" t="str">
        <f t="shared" si="4"/>
        <v/>
      </c>
      <c r="U28" s="276" t="str">
        <f t="shared" si="5"/>
        <v/>
      </c>
      <c r="V28" s="224"/>
    </row>
    <row r="29" spans="1:22">
      <c r="A29" s="224" t="s">
        <v>6174</v>
      </c>
      <c r="B29" s="224" t="s">
        <v>6175</v>
      </c>
      <c r="C29" s="224"/>
      <c r="D29" s="224" t="s">
        <v>243</v>
      </c>
      <c r="E29" s="276">
        <v>42277</v>
      </c>
      <c r="F29" s="224"/>
      <c r="G29" s="224"/>
      <c r="H29" s="224">
        <f t="shared" si="0"/>
        <v>1</v>
      </c>
      <c r="I29" s="224"/>
      <c r="J29" s="331" t="s">
        <v>6172</v>
      </c>
      <c r="K29" s="224" t="str">
        <f t="shared" si="1"/>
        <v>co</v>
      </c>
      <c r="L29" s="224" t="str">
        <f t="shared" si="2"/>
        <v>Corsican</v>
      </c>
      <c r="M29" s="224"/>
      <c r="N29" s="224" t="s">
        <v>192</v>
      </c>
      <c r="O29" s="224" t="s">
        <v>243</v>
      </c>
      <c r="P29" s="224"/>
      <c r="Q29" s="224"/>
      <c r="R29" s="224"/>
      <c r="S29" s="276">
        <f t="shared" si="3"/>
        <v>42277</v>
      </c>
      <c r="T29" s="276" t="str">
        <f t="shared" si="4"/>
        <v/>
      </c>
      <c r="U29" s="276" t="str">
        <f t="shared" si="5"/>
        <v/>
      </c>
      <c r="V29" s="224"/>
    </row>
    <row r="30" spans="1:22">
      <c r="A30" s="224" t="s">
        <v>6176</v>
      </c>
      <c r="B30" s="224" t="s">
        <v>6177</v>
      </c>
      <c r="C30" s="224"/>
      <c r="D30" s="224" t="s">
        <v>243</v>
      </c>
      <c r="E30" s="276">
        <v>42277</v>
      </c>
      <c r="F30" s="224"/>
      <c r="G30" s="224"/>
      <c r="H30" s="224">
        <f t="shared" si="0"/>
        <v>1</v>
      </c>
      <c r="I30" s="224"/>
      <c r="J30" s="331" t="s">
        <v>6174</v>
      </c>
      <c r="K30" s="224" t="str">
        <f t="shared" si="1"/>
        <v>cr</v>
      </c>
      <c r="L30" s="224" t="str">
        <f t="shared" si="2"/>
        <v>Cree</v>
      </c>
      <c r="M30" s="224"/>
      <c r="N30" s="224" t="s">
        <v>192</v>
      </c>
      <c r="O30" s="224" t="s">
        <v>243</v>
      </c>
      <c r="P30" s="224"/>
      <c r="Q30" s="224"/>
      <c r="R30" s="224"/>
      <c r="S30" s="276">
        <f t="shared" si="3"/>
        <v>42277</v>
      </c>
      <c r="T30" s="276" t="str">
        <f t="shared" si="4"/>
        <v/>
      </c>
      <c r="U30" s="276" t="str">
        <f t="shared" si="5"/>
        <v/>
      </c>
      <c r="V30" s="224"/>
    </row>
    <row r="31" spans="1:22">
      <c r="A31" s="224" t="s">
        <v>6178</v>
      </c>
      <c r="B31" s="224" t="s">
        <v>6179</v>
      </c>
      <c r="C31" s="224"/>
      <c r="D31" s="224" t="s">
        <v>243</v>
      </c>
      <c r="E31" s="276">
        <v>42277</v>
      </c>
      <c r="F31" s="224"/>
      <c r="G31" s="224"/>
      <c r="H31" s="224">
        <f t="shared" si="0"/>
        <v>1</v>
      </c>
      <c r="I31" s="224"/>
      <c r="J31" s="331" t="s">
        <v>6176</v>
      </c>
      <c r="K31" s="224" t="str">
        <f t="shared" si="1"/>
        <v>cs</v>
      </c>
      <c r="L31" s="224" t="str">
        <f t="shared" si="2"/>
        <v>Czech</v>
      </c>
      <c r="M31" s="224"/>
      <c r="N31" s="224" t="s">
        <v>192</v>
      </c>
      <c r="O31" s="224" t="s">
        <v>243</v>
      </c>
      <c r="P31" s="224"/>
      <c r="Q31" s="224"/>
      <c r="R31" s="224"/>
      <c r="S31" s="276">
        <f t="shared" si="3"/>
        <v>42277</v>
      </c>
      <c r="T31" s="276" t="str">
        <f t="shared" si="4"/>
        <v/>
      </c>
      <c r="U31" s="276" t="str">
        <f t="shared" si="5"/>
        <v/>
      </c>
      <c r="V31" s="224"/>
    </row>
    <row r="32" spans="1:22">
      <c r="A32" s="224" t="s">
        <v>6180</v>
      </c>
      <c r="B32" s="224" t="s">
        <v>6181</v>
      </c>
      <c r="C32" s="224"/>
      <c r="D32" s="224" t="s">
        <v>243</v>
      </c>
      <c r="E32" s="276">
        <v>42277</v>
      </c>
      <c r="F32" s="224"/>
      <c r="G32" s="224"/>
      <c r="H32" s="224">
        <f t="shared" si="0"/>
        <v>1</v>
      </c>
      <c r="I32" s="224"/>
      <c r="J32" s="331" t="s">
        <v>6178</v>
      </c>
      <c r="K32" s="224" t="str">
        <f t="shared" si="1"/>
        <v>cu</v>
      </c>
      <c r="L32" s="224" t="str">
        <f t="shared" si="2"/>
        <v>Church Slavic</v>
      </c>
      <c r="M32" s="224"/>
      <c r="N32" s="224" t="s">
        <v>192</v>
      </c>
      <c r="O32" s="224" t="s">
        <v>243</v>
      </c>
      <c r="P32" s="224"/>
      <c r="Q32" s="224"/>
      <c r="R32" s="224"/>
      <c r="S32" s="276">
        <f t="shared" si="3"/>
        <v>42277</v>
      </c>
      <c r="T32" s="276" t="str">
        <f t="shared" si="4"/>
        <v/>
      </c>
      <c r="U32" s="276" t="str">
        <f t="shared" si="5"/>
        <v/>
      </c>
      <c r="V32" s="224"/>
    </row>
    <row r="33" spans="1:22">
      <c r="A33" s="224" t="s">
        <v>6182</v>
      </c>
      <c r="B33" s="224" t="s">
        <v>6183</v>
      </c>
      <c r="C33" s="224"/>
      <c r="D33" s="224" t="s">
        <v>243</v>
      </c>
      <c r="E33" s="276">
        <v>42277</v>
      </c>
      <c r="F33" s="224"/>
      <c r="G33" s="224"/>
      <c r="H33" s="224">
        <f t="shared" si="0"/>
        <v>1</v>
      </c>
      <c r="I33" s="224"/>
      <c r="J33" s="331" t="s">
        <v>6180</v>
      </c>
      <c r="K33" s="224" t="str">
        <f t="shared" si="1"/>
        <v>cv</v>
      </c>
      <c r="L33" s="224" t="str">
        <f t="shared" si="2"/>
        <v>Chuvash</v>
      </c>
      <c r="M33" s="224"/>
      <c r="N33" s="224" t="s">
        <v>192</v>
      </c>
      <c r="O33" s="224" t="s">
        <v>243</v>
      </c>
      <c r="P33" s="224"/>
      <c r="Q33" s="224"/>
      <c r="R33" s="224"/>
      <c r="S33" s="276">
        <f t="shared" si="3"/>
        <v>42277</v>
      </c>
      <c r="T33" s="276" t="str">
        <f t="shared" si="4"/>
        <v/>
      </c>
      <c r="U33" s="276" t="str">
        <f t="shared" si="5"/>
        <v/>
      </c>
      <c r="V33" s="224"/>
    </row>
    <row r="34" spans="1:22">
      <c r="A34" s="224" t="s">
        <v>6184</v>
      </c>
      <c r="B34" s="224" t="s">
        <v>6185</v>
      </c>
      <c r="C34" s="224"/>
      <c r="D34" s="224" t="s">
        <v>243</v>
      </c>
      <c r="E34" s="276">
        <v>42277</v>
      </c>
      <c r="F34" s="224"/>
      <c r="G34" s="224"/>
      <c r="H34" s="224">
        <f t="shared" si="0"/>
        <v>1</v>
      </c>
      <c r="I34" s="224"/>
      <c r="J34" s="331" t="s">
        <v>6182</v>
      </c>
      <c r="K34" s="224" t="str">
        <f t="shared" si="1"/>
        <v>cy</v>
      </c>
      <c r="L34" s="224" t="str">
        <f t="shared" si="2"/>
        <v>Welsh</v>
      </c>
      <c r="M34" s="224"/>
      <c r="N34" s="224" t="s">
        <v>192</v>
      </c>
      <c r="O34" s="224" t="s">
        <v>243</v>
      </c>
      <c r="P34" s="224"/>
      <c r="Q34" s="224"/>
      <c r="R34" s="224"/>
      <c r="S34" s="276">
        <f t="shared" si="3"/>
        <v>42277</v>
      </c>
      <c r="T34" s="276" t="str">
        <f t="shared" si="4"/>
        <v/>
      </c>
      <c r="U34" s="276" t="str">
        <f t="shared" si="5"/>
        <v/>
      </c>
      <c r="V34" s="224"/>
    </row>
    <row r="35" spans="1:22">
      <c r="A35" s="224" t="s">
        <v>6186</v>
      </c>
      <c r="B35" s="224" t="s">
        <v>6187</v>
      </c>
      <c r="C35" s="224"/>
      <c r="D35" s="224" t="s">
        <v>243</v>
      </c>
      <c r="E35" s="276">
        <v>42277</v>
      </c>
      <c r="F35" s="224"/>
      <c r="G35" s="224"/>
      <c r="H35" s="224">
        <f t="shared" si="0"/>
        <v>1</v>
      </c>
      <c r="I35" s="224"/>
      <c r="J35" s="331" t="s">
        <v>6184</v>
      </c>
      <c r="K35" s="224" t="str">
        <f t="shared" si="1"/>
        <v>da</v>
      </c>
      <c r="L35" s="224" t="str">
        <f t="shared" si="2"/>
        <v>Danish</v>
      </c>
      <c r="M35" s="224"/>
      <c r="N35" s="224" t="s">
        <v>192</v>
      </c>
      <c r="O35" s="224" t="s">
        <v>243</v>
      </c>
      <c r="P35" s="224"/>
      <c r="Q35" s="224"/>
      <c r="R35" s="224"/>
      <c r="S35" s="276">
        <f t="shared" si="3"/>
        <v>42277</v>
      </c>
      <c r="T35" s="276" t="str">
        <f t="shared" si="4"/>
        <v/>
      </c>
      <c r="U35" s="276" t="str">
        <f t="shared" si="5"/>
        <v/>
      </c>
      <c r="V35" s="224"/>
    </row>
    <row r="36" spans="1:22">
      <c r="A36" s="224" t="s">
        <v>6188</v>
      </c>
      <c r="B36" s="224" t="s">
        <v>6189</v>
      </c>
      <c r="C36" s="224"/>
      <c r="D36" s="224" t="s">
        <v>243</v>
      </c>
      <c r="E36" s="276">
        <v>42277</v>
      </c>
      <c r="F36" s="224"/>
      <c r="G36" s="224"/>
      <c r="H36" s="224">
        <f t="shared" si="0"/>
        <v>1</v>
      </c>
      <c r="I36" s="224"/>
      <c r="J36" s="331" t="s">
        <v>6186</v>
      </c>
      <c r="K36" s="224" t="str">
        <f t="shared" si="1"/>
        <v>de</v>
      </c>
      <c r="L36" s="224" t="str">
        <f t="shared" si="2"/>
        <v>German</v>
      </c>
      <c r="M36" s="224"/>
      <c r="N36" s="224" t="s">
        <v>192</v>
      </c>
      <c r="O36" s="224" t="s">
        <v>243</v>
      </c>
      <c r="P36" s="224"/>
      <c r="Q36" s="224"/>
      <c r="R36" s="224"/>
      <c r="S36" s="276">
        <f t="shared" si="3"/>
        <v>42277</v>
      </c>
      <c r="T36" s="276" t="str">
        <f t="shared" si="4"/>
        <v/>
      </c>
      <c r="U36" s="276" t="str">
        <f t="shared" si="5"/>
        <v/>
      </c>
      <c r="V36" s="224"/>
    </row>
    <row r="37" spans="1:22">
      <c r="A37" s="224" t="s">
        <v>6190</v>
      </c>
      <c r="B37" s="224" t="s">
        <v>6191</v>
      </c>
      <c r="C37" s="224"/>
      <c r="D37" s="224" t="s">
        <v>243</v>
      </c>
      <c r="E37" s="276">
        <v>42277</v>
      </c>
      <c r="F37" s="224"/>
      <c r="G37" s="224"/>
      <c r="H37" s="224">
        <f t="shared" si="0"/>
        <v>1</v>
      </c>
      <c r="I37" s="224"/>
      <c r="J37" s="331" t="s">
        <v>6188</v>
      </c>
      <c r="K37" s="224" t="str">
        <f t="shared" si="1"/>
        <v>dv</v>
      </c>
      <c r="L37" s="224" t="str">
        <f t="shared" si="2"/>
        <v>Dhivehi</v>
      </c>
      <c r="M37" s="224"/>
      <c r="N37" s="224" t="s">
        <v>192</v>
      </c>
      <c r="O37" s="224" t="s">
        <v>243</v>
      </c>
      <c r="P37" s="224"/>
      <c r="Q37" s="224"/>
      <c r="R37" s="224"/>
      <c r="S37" s="276">
        <f t="shared" si="3"/>
        <v>42277</v>
      </c>
      <c r="T37" s="276" t="str">
        <f t="shared" si="4"/>
        <v/>
      </c>
      <c r="U37" s="276" t="str">
        <f t="shared" si="5"/>
        <v/>
      </c>
      <c r="V37" s="224"/>
    </row>
    <row r="38" spans="1:22">
      <c r="A38" s="224" t="s">
        <v>6192</v>
      </c>
      <c r="B38" s="224" t="s">
        <v>6193</v>
      </c>
      <c r="C38" s="224"/>
      <c r="D38" s="224" t="s">
        <v>243</v>
      </c>
      <c r="E38" s="276">
        <v>42277</v>
      </c>
      <c r="F38" s="224"/>
      <c r="G38" s="224"/>
      <c r="H38" s="224">
        <f t="shared" si="0"/>
        <v>1</v>
      </c>
      <c r="I38" s="224"/>
      <c r="J38" s="331" t="s">
        <v>6190</v>
      </c>
      <c r="K38" s="224" t="str">
        <f t="shared" si="1"/>
        <v>dz</v>
      </c>
      <c r="L38" s="224" t="str">
        <f t="shared" si="2"/>
        <v>Dzongkha</v>
      </c>
      <c r="M38" s="224"/>
      <c r="N38" s="224" t="s">
        <v>192</v>
      </c>
      <c r="O38" s="224" t="s">
        <v>243</v>
      </c>
      <c r="P38" s="224"/>
      <c r="Q38" s="224"/>
      <c r="R38" s="224"/>
      <c r="S38" s="276">
        <f t="shared" si="3"/>
        <v>42277</v>
      </c>
      <c r="T38" s="276" t="str">
        <f t="shared" si="4"/>
        <v/>
      </c>
      <c r="U38" s="276" t="str">
        <f t="shared" si="5"/>
        <v/>
      </c>
      <c r="V38" s="224"/>
    </row>
    <row r="39" spans="1:22">
      <c r="A39" s="224" t="s">
        <v>6194</v>
      </c>
      <c r="B39" s="224" t="s">
        <v>6195</v>
      </c>
      <c r="C39" s="224"/>
      <c r="D39" s="224" t="s">
        <v>243</v>
      </c>
      <c r="E39" s="276">
        <v>42277</v>
      </c>
      <c r="F39" s="224"/>
      <c r="G39" s="224"/>
      <c r="H39" s="224">
        <f t="shared" si="0"/>
        <v>1</v>
      </c>
      <c r="I39" s="224"/>
      <c r="J39" s="331" t="s">
        <v>6192</v>
      </c>
      <c r="K39" s="224" t="str">
        <f t="shared" si="1"/>
        <v>ee</v>
      </c>
      <c r="L39" s="224" t="str">
        <f t="shared" si="2"/>
        <v>Ewe</v>
      </c>
      <c r="M39" s="224"/>
      <c r="N39" s="224" t="s">
        <v>192</v>
      </c>
      <c r="O39" s="224" t="s">
        <v>243</v>
      </c>
      <c r="P39" s="224"/>
      <c r="Q39" s="224"/>
      <c r="R39" s="224"/>
      <c r="S39" s="276">
        <f t="shared" si="3"/>
        <v>42277</v>
      </c>
      <c r="T39" s="276" t="str">
        <f t="shared" si="4"/>
        <v/>
      </c>
      <c r="U39" s="276" t="str">
        <f t="shared" si="5"/>
        <v/>
      </c>
      <c r="V39" s="224"/>
    </row>
    <row r="40" spans="1:22">
      <c r="A40" s="224" t="s">
        <v>6196</v>
      </c>
      <c r="B40" s="224" t="s">
        <v>6197</v>
      </c>
      <c r="C40" s="224"/>
      <c r="D40" s="224" t="s">
        <v>243</v>
      </c>
      <c r="E40" s="276">
        <v>42277</v>
      </c>
      <c r="F40" s="224"/>
      <c r="G40" s="224"/>
      <c r="H40" s="224">
        <f t="shared" si="0"/>
        <v>1</v>
      </c>
      <c r="I40" s="224"/>
      <c r="J40" s="331" t="s">
        <v>6194</v>
      </c>
      <c r="K40" s="224" t="str">
        <f t="shared" si="1"/>
        <v>el</v>
      </c>
      <c r="L40" s="224" t="str">
        <f t="shared" si="2"/>
        <v>Modern Greek (1453-)</v>
      </c>
      <c r="M40" s="224"/>
      <c r="N40" s="224" t="s">
        <v>192</v>
      </c>
      <c r="O40" s="224" t="s">
        <v>243</v>
      </c>
      <c r="P40" s="224"/>
      <c r="Q40" s="224"/>
      <c r="R40" s="224"/>
      <c r="S40" s="276">
        <f t="shared" si="3"/>
        <v>42277</v>
      </c>
      <c r="T40" s="276" t="str">
        <f t="shared" si="4"/>
        <v/>
      </c>
      <c r="U40" s="276" t="str">
        <f t="shared" si="5"/>
        <v/>
      </c>
      <c r="V40" s="224"/>
    </row>
    <row r="41" spans="1:22">
      <c r="A41" s="224" t="s">
        <v>6198</v>
      </c>
      <c r="B41" s="224" t="s">
        <v>6199</v>
      </c>
      <c r="C41" s="224"/>
      <c r="D41" s="224" t="s">
        <v>243</v>
      </c>
      <c r="E41" s="276">
        <v>42277</v>
      </c>
      <c r="F41" s="224"/>
      <c r="G41" s="224"/>
      <c r="H41" s="224">
        <f t="shared" si="0"/>
        <v>1</v>
      </c>
      <c r="I41" s="224"/>
      <c r="J41" s="331" t="s">
        <v>6196</v>
      </c>
      <c r="K41" s="224" t="str">
        <f t="shared" si="1"/>
        <v>en</v>
      </c>
      <c r="L41" s="224" t="str">
        <f t="shared" si="2"/>
        <v>English</v>
      </c>
      <c r="M41" s="224"/>
      <c r="N41" s="224" t="s">
        <v>192</v>
      </c>
      <c r="O41" s="224" t="s">
        <v>243</v>
      </c>
      <c r="P41" s="224"/>
      <c r="Q41" s="224"/>
      <c r="R41" s="224"/>
      <c r="S41" s="276">
        <f t="shared" si="3"/>
        <v>42277</v>
      </c>
      <c r="T41" s="276" t="str">
        <f t="shared" si="4"/>
        <v/>
      </c>
      <c r="U41" s="276" t="str">
        <f t="shared" si="5"/>
        <v/>
      </c>
      <c r="V41" s="224"/>
    </row>
    <row r="42" spans="1:22">
      <c r="A42" s="224" t="s">
        <v>6200</v>
      </c>
      <c r="B42" s="224" t="s">
        <v>6201</v>
      </c>
      <c r="C42" s="224"/>
      <c r="D42" s="224" t="s">
        <v>243</v>
      </c>
      <c r="E42" s="276">
        <v>42277</v>
      </c>
      <c r="F42" s="224"/>
      <c r="G42" s="224"/>
      <c r="H42" s="224">
        <f t="shared" si="0"/>
        <v>1</v>
      </c>
      <c r="I42" s="224"/>
      <c r="J42" s="331" t="s">
        <v>6198</v>
      </c>
      <c r="K42" s="224" t="str">
        <f t="shared" si="1"/>
        <v>eo</v>
      </c>
      <c r="L42" s="224" t="str">
        <f t="shared" si="2"/>
        <v>Esperanto</v>
      </c>
      <c r="M42" s="224"/>
      <c r="N42" s="224" t="s">
        <v>192</v>
      </c>
      <c r="O42" s="224" t="s">
        <v>243</v>
      </c>
      <c r="P42" s="224"/>
      <c r="Q42" s="224"/>
      <c r="R42" s="224"/>
      <c r="S42" s="276">
        <f t="shared" si="3"/>
        <v>42277</v>
      </c>
      <c r="T42" s="276" t="str">
        <f t="shared" si="4"/>
        <v/>
      </c>
      <c r="U42" s="276" t="str">
        <f t="shared" si="5"/>
        <v/>
      </c>
      <c r="V42" s="224"/>
    </row>
    <row r="43" spans="1:22">
      <c r="A43" s="224" t="s">
        <v>6202</v>
      </c>
      <c r="B43" s="224" t="s">
        <v>6203</v>
      </c>
      <c r="C43" s="224"/>
      <c r="D43" s="224" t="s">
        <v>243</v>
      </c>
      <c r="E43" s="276">
        <v>42277</v>
      </c>
      <c r="F43" s="224"/>
      <c r="G43" s="224"/>
      <c r="H43" s="224">
        <f t="shared" si="0"/>
        <v>1</v>
      </c>
      <c r="I43" s="224"/>
      <c r="J43" s="331" t="s">
        <v>6200</v>
      </c>
      <c r="K43" s="224" t="str">
        <f t="shared" si="1"/>
        <v>es</v>
      </c>
      <c r="L43" s="224" t="str">
        <f t="shared" si="2"/>
        <v>Spanish</v>
      </c>
      <c r="M43" s="224"/>
      <c r="N43" s="224" t="s">
        <v>192</v>
      </c>
      <c r="O43" s="224" t="s">
        <v>243</v>
      </c>
      <c r="P43" s="224"/>
      <c r="Q43" s="224"/>
      <c r="R43" s="224"/>
      <c r="S43" s="276">
        <f t="shared" si="3"/>
        <v>42277</v>
      </c>
      <c r="T43" s="276" t="str">
        <f t="shared" si="4"/>
        <v/>
      </c>
      <c r="U43" s="276" t="str">
        <f t="shared" si="5"/>
        <v/>
      </c>
      <c r="V43" s="224"/>
    </row>
    <row r="44" spans="1:22">
      <c r="A44" s="224" t="s">
        <v>6204</v>
      </c>
      <c r="B44" s="224" t="s">
        <v>422</v>
      </c>
      <c r="C44" s="224"/>
      <c r="D44" s="224" t="s">
        <v>243</v>
      </c>
      <c r="E44" s="276">
        <v>42277</v>
      </c>
      <c r="F44" s="224"/>
      <c r="G44" s="224"/>
      <c r="H44" s="224">
        <f t="shared" si="0"/>
        <v>1</v>
      </c>
      <c r="I44" s="224"/>
      <c r="J44" s="331" t="s">
        <v>6202</v>
      </c>
      <c r="K44" s="224" t="str">
        <f t="shared" si="1"/>
        <v>et</v>
      </c>
      <c r="L44" s="224" t="str">
        <f t="shared" si="2"/>
        <v>Estonian</v>
      </c>
      <c r="M44" s="224"/>
      <c r="N44" s="224" t="s">
        <v>192</v>
      </c>
      <c r="O44" s="224" t="s">
        <v>243</v>
      </c>
      <c r="P44" s="224"/>
      <c r="Q44" s="224"/>
      <c r="R44" s="224"/>
      <c r="S44" s="276">
        <f t="shared" si="3"/>
        <v>42277</v>
      </c>
      <c r="T44" s="276" t="str">
        <f t="shared" si="4"/>
        <v/>
      </c>
      <c r="U44" s="276" t="str">
        <f t="shared" si="5"/>
        <v/>
      </c>
      <c r="V44" s="224"/>
    </row>
    <row r="45" spans="1:22">
      <c r="A45" s="224" t="s">
        <v>6205</v>
      </c>
      <c r="B45" s="224" t="s">
        <v>6206</v>
      </c>
      <c r="C45" s="224"/>
      <c r="D45" s="224" t="s">
        <v>243</v>
      </c>
      <c r="E45" s="276">
        <v>42277</v>
      </c>
      <c r="F45" s="224"/>
      <c r="G45" s="224"/>
      <c r="H45" s="224">
        <f t="shared" si="0"/>
        <v>1</v>
      </c>
      <c r="I45" s="224"/>
      <c r="J45" s="331" t="s">
        <v>6204</v>
      </c>
      <c r="K45" s="224" t="str">
        <f t="shared" si="1"/>
        <v>eu</v>
      </c>
      <c r="L45" s="224" t="str">
        <f t="shared" si="2"/>
        <v>Basque</v>
      </c>
      <c r="M45" s="224"/>
      <c r="N45" s="224" t="s">
        <v>192</v>
      </c>
      <c r="O45" s="224" t="s">
        <v>243</v>
      </c>
      <c r="P45" s="224"/>
      <c r="Q45" s="224"/>
      <c r="R45" s="224"/>
      <c r="S45" s="276">
        <f t="shared" si="3"/>
        <v>42277</v>
      </c>
      <c r="T45" s="276" t="str">
        <f t="shared" si="4"/>
        <v/>
      </c>
      <c r="U45" s="276" t="str">
        <f t="shared" si="5"/>
        <v/>
      </c>
      <c r="V45" s="224"/>
    </row>
    <row r="46" spans="1:22">
      <c r="A46" s="224" t="s">
        <v>6207</v>
      </c>
      <c r="B46" s="224" t="s">
        <v>6208</v>
      </c>
      <c r="C46" s="224"/>
      <c r="D46" s="224" t="s">
        <v>243</v>
      </c>
      <c r="E46" s="276">
        <v>42277</v>
      </c>
      <c r="F46" s="224"/>
      <c r="G46" s="224"/>
      <c r="H46" s="224">
        <f t="shared" si="0"/>
        <v>1</v>
      </c>
      <c r="I46" s="224"/>
      <c r="J46" s="331" t="s">
        <v>6205</v>
      </c>
      <c r="K46" s="224" t="str">
        <f t="shared" si="1"/>
        <v>fa</v>
      </c>
      <c r="L46" s="224" t="str">
        <f t="shared" si="2"/>
        <v>Persian</v>
      </c>
      <c r="M46" s="224"/>
      <c r="N46" s="224" t="s">
        <v>192</v>
      </c>
      <c r="O46" s="224" t="s">
        <v>243</v>
      </c>
      <c r="P46" s="224"/>
      <c r="Q46" s="224"/>
      <c r="R46" s="224"/>
      <c r="S46" s="276">
        <f t="shared" si="3"/>
        <v>42277</v>
      </c>
      <c r="T46" s="276" t="str">
        <f t="shared" si="4"/>
        <v/>
      </c>
      <c r="U46" s="276" t="str">
        <f t="shared" si="5"/>
        <v/>
      </c>
      <c r="V46" s="224"/>
    </row>
    <row r="47" spans="1:22">
      <c r="A47" s="224" t="s">
        <v>6209</v>
      </c>
      <c r="B47" s="224" t="s">
        <v>6210</v>
      </c>
      <c r="C47" s="224"/>
      <c r="D47" s="224" t="s">
        <v>243</v>
      </c>
      <c r="E47" s="276">
        <v>42277</v>
      </c>
      <c r="F47" s="224"/>
      <c r="G47" s="224"/>
      <c r="H47" s="224">
        <f t="shared" si="0"/>
        <v>1</v>
      </c>
      <c r="I47" s="224"/>
      <c r="J47" s="331" t="s">
        <v>6207</v>
      </c>
      <c r="K47" s="224" t="str">
        <f t="shared" si="1"/>
        <v>ff</v>
      </c>
      <c r="L47" s="224" t="str">
        <f t="shared" si="2"/>
        <v>Fulah</v>
      </c>
      <c r="M47" s="224"/>
      <c r="N47" s="224" t="s">
        <v>192</v>
      </c>
      <c r="O47" s="224" t="s">
        <v>243</v>
      </c>
      <c r="P47" s="224"/>
      <c r="Q47" s="224"/>
      <c r="R47" s="224"/>
      <c r="S47" s="276">
        <f t="shared" si="3"/>
        <v>42277</v>
      </c>
      <c r="T47" s="276" t="str">
        <f t="shared" si="4"/>
        <v/>
      </c>
      <c r="U47" s="276" t="str">
        <f t="shared" si="5"/>
        <v/>
      </c>
      <c r="V47" s="224"/>
    </row>
    <row r="48" spans="1:22">
      <c r="A48" s="224" t="s">
        <v>6211</v>
      </c>
      <c r="B48" s="224" t="s">
        <v>6212</v>
      </c>
      <c r="C48" s="224"/>
      <c r="D48" s="224" t="s">
        <v>243</v>
      </c>
      <c r="E48" s="276">
        <v>42277</v>
      </c>
      <c r="F48" s="224"/>
      <c r="G48" s="224"/>
      <c r="H48" s="224">
        <f t="shared" si="0"/>
        <v>1</v>
      </c>
      <c r="I48" s="224"/>
      <c r="J48" s="331" t="s">
        <v>6209</v>
      </c>
      <c r="K48" s="224" t="str">
        <f t="shared" si="1"/>
        <v>fi</v>
      </c>
      <c r="L48" s="224" t="str">
        <f t="shared" si="2"/>
        <v>Finnish</v>
      </c>
      <c r="M48" s="224"/>
      <c r="N48" s="224" t="s">
        <v>192</v>
      </c>
      <c r="O48" s="224" t="s">
        <v>243</v>
      </c>
      <c r="P48" s="224"/>
      <c r="Q48" s="224"/>
      <c r="R48" s="224"/>
      <c r="S48" s="276">
        <f t="shared" si="3"/>
        <v>42277</v>
      </c>
      <c r="T48" s="276" t="str">
        <f t="shared" si="4"/>
        <v/>
      </c>
      <c r="U48" s="276" t="str">
        <f t="shared" si="5"/>
        <v/>
      </c>
      <c r="V48" s="224"/>
    </row>
    <row r="49" spans="1:22">
      <c r="A49" s="224" t="s">
        <v>6213</v>
      </c>
      <c r="B49" s="224" t="s">
        <v>6214</v>
      </c>
      <c r="C49" s="224"/>
      <c r="D49" s="224" t="s">
        <v>243</v>
      </c>
      <c r="E49" s="276">
        <v>42277</v>
      </c>
      <c r="F49" s="224"/>
      <c r="G49" s="224"/>
      <c r="H49" s="224">
        <f t="shared" si="0"/>
        <v>1</v>
      </c>
      <c r="I49" s="224"/>
      <c r="J49" s="331" t="s">
        <v>6211</v>
      </c>
      <c r="K49" s="224" t="str">
        <f t="shared" si="1"/>
        <v>fj</v>
      </c>
      <c r="L49" s="224" t="str">
        <f t="shared" si="2"/>
        <v>Fijian</v>
      </c>
      <c r="M49" s="224"/>
      <c r="N49" s="224" t="s">
        <v>192</v>
      </c>
      <c r="O49" s="224" t="s">
        <v>243</v>
      </c>
      <c r="P49" s="224"/>
      <c r="Q49" s="224"/>
      <c r="R49" s="224"/>
      <c r="S49" s="276">
        <f t="shared" si="3"/>
        <v>42277</v>
      </c>
      <c r="T49" s="276" t="str">
        <f t="shared" si="4"/>
        <v/>
      </c>
      <c r="U49" s="276" t="str">
        <f t="shared" si="5"/>
        <v/>
      </c>
      <c r="V49" s="224"/>
    </row>
    <row r="50" spans="1:22">
      <c r="A50" s="224" t="s">
        <v>6215</v>
      </c>
      <c r="B50" s="224" t="s">
        <v>426</v>
      </c>
      <c r="C50" s="224"/>
      <c r="D50" s="224" t="s">
        <v>243</v>
      </c>
      <c r="E50" s="276">
        <v>42277</v>
      </c>
      <c r="F50" s="224"/>
      <c r="G50" s="224"/>
      <c r="H50" s="224">
        <f t="shared" si="0"/>
        <v>1</v>
      </c>
      <c r="I50" s="224"/>
      <c r="J50" s="331" t="s">
        <v>6213</v>
      </c>
      <c r="K50" s="224" t="str">
        <f t="shared" si="1"/>
        <v>fo</v>
      </c>
      <c r="L50" s="224" t="str">
        <f t="shared" si="2"/>
        <v>Faroese</v>
      </c>
      <c r="M50" s="224"/>
      <c r="N50" s="224" t="s">
        <v>192</v>
      </c>
      <c r="O50" s="224" t="s">
        <v>243</v>
      </c>
      <c r="P50" s="224"/>
      <c r="Q50" s="224"/>
      <c r="R50" s="224"/>
      <c r="S50" s="276">
        <f t="shared" si="3"/>
        <v>42277</v>
      </c>
      <c r="T50" s="276" t="str">
        <f t="shared" si="4"/>
        <v/>
      </c>
      <c r="U50" s="276" t="str">
        <f t="shared" si="5"/>
        <v/>
      </c>
      <c r="V50" s="224"/>
    </row>
    <row r="51" spans="1:22">
      <c r="A51" s="224" t="s">
        <v>6216</v>
      </c>
      <c r="B51" s="224" t="s">
        <v>6217</v>
      </c>
      <c r="C51" s="224"/>
      <c r="D51" s="224" t="s">
        <v>243</v>
      </c>
      <c r="E51" s="276">
        <v>42277</v>
      </c>
      <c r="F51" s="224"/>
      <c r="G51" s="224"/>
      <c r="H51" s="224">
        <f t="shared" si="0"/>
        <v>1</v>
      </c>
      <c r="I51" s="224"/>
      <c r="J51" s="331" t="s">
        <v>6215</v>
      </c>
      <c r="K51" s="224" t="str">
        <f t="shared" si="1"/>
        <v>fr</v>
      </c>
      <c r="L51" s="224" t="str">
        <f t="shared" si="2"/>
        <v>French</v>
      </c>
      <c r="M51" s="224"/>
      <c r="N51" s="224" t="s">
        <v>192</v>
      </c>
      <c r="O51" s="224" t="s">
        <v>243</v>
      </c>
      <c r="P51" s="224"/>
      <c r="Q51" s="224"/>
      <c r="R51" s="224"/>
      <c r="S51" s="276">
        <f t="shared" si="3"/>
        <v>42277</v>
      </c>
      <c r="T51" s="276" t="str">
        <f t="shared" si="4"/>
        <v/>
      </c>
      <c r="U51" s="276" t="str">
        <f t="shared" si="5"/>
        <v/>
      </c>
      <c r="V51" s="224"/>
    </row>
    <row r="52" spans="1:22">
      <c r="A52" s="224" t="s">
        <v>6218</v>
      </c>
      <c r="B52" s="224" t="s">
        <v>6219</v>
      </c>
      <c r="C52" s="224"/>
      <c r="D52" s="224" t="s">
        <v>243</v>
      </c>
      <c r="E52" s="276">
        <v>42277</v>
      </c>
      <c r="F52" s="224"/>
      <c r="G52" s="224"/>
      <c r="H52" s="224">
        <f t="shared" si="0"/>
        <v>1</v>
      </c>
      <c r="I52" s="224"/>
      <c r="J52" s="331" t="s">
        <v>6216</v>
      </c>
      <c r="K52" s="224" t="str">
        <f t="shared" si="1"/>
        <v>fy</v>
      </c>
      <c r="L52" s="224" t="str">
        <f t="shared" si="2"/>
        <v>Western Frisian</v>
      </c>
      <c r="M52" s="224"/>
      <c r="N52" s="224" t="s">
        <v>192</v>
      </c>
      <c r="O52" s="224" t="s">
        <v>243</v>
      </c>
      <c r="P52" s="224"/>
      <c r="Q52" s="224"/>
      <c r="R52" s="224"/>
      <c r="S52" s="276">
        <f t="shared" si="3"/>
        <v>42277</v>
      </c>
      <c r="T52" s="276" t="str">
        <f t="shared" si="4"/>
        <v/>
      </c>
      <c r="U52" s="276" t="str">
        <f t="shared" si="5"/>
        <v/>
      </c>
      <c r="V52" s="224"/>
    </row>
    <row r="53" spans="1:22">
      <c r="A53" s="224" t="s">
        <v>6220</v>
      </c>
      <c r="B53" s="224" t="s">
        <v>6221</v>
      </c>
      <c r="C53" s="224"/>
      <c r="D53" s="224" t="s">
        <v>243</v>
      </c>
      <c r="E53" s="276">
        <v>42277</v>
      </c>
      <c r="F53" s="224"/>
      <c r="G53" s="224"/>
      <c r="H53" s="224">
        <f t="shared" si="0"/>
        <v>1</v>
      </c>
      <c r="I53" s="224"/>
      <c r="J53" s="331" t="s">
        <v>6218</v>
      </c>
      <c r="K53" s="224" t="str">
        <f t="shared" si="1"/>
        <v>ga</v>
      </c>
      <c r="L53" s="224" t="str">
        <f t="shared" si="2"/>
        <v>Irish</v>
      </c>
      <c r="M53" s="224"/>
      <c r="N53" s="224" t="s">
        <v>192</v>
      </c>
      <c r="O53" s="224" t="s">
        <v>243</v>
      </c>
      <c r="P53" s="224"/>
      <c r="Q53" s="224"/>
      <c r="R53" s="224"/>
      <c r="S53" s="276">
        <f t="shared" si="3"/>
        <v>42277</v>
      </c>
      <c r="T53" s="276" t="str">
        <f t="shared" si="4"/>
        <v/>
      </c>
      <c r="U53" s="276" t="str">
        <f t="shared" si="5"/>
        <v/>
      </c>
      <c r="V53" s="224"/>
    </row>
    <row r="54" spans="1:22">
      <c r="A54" s="224" t="s">
        <v>6222</v>
      </c>
      <c r="B54" s="224" t="s">
        <v>6223</v>
      </c>
      <c r="C54" s="224"/>
      <c r="D54" s="224" t="s">
        <v>243</v>
      </c>
      <c r="E54" s="276">
        <v>42277</v>
      </c>
      <c r="F54" s="224"/>
      <c r="G54" s="224"/>
      <c r="H54" s="224">
        <f t="shared" si="0"/>
        <v>1</v>
      </c>
      <c r="I54" s="224"/>
      <c r="J54" s="331" t="s">
        <v>6220</v>
      </c>
      <c r="K54" s="224" t="str">
        <f t="shared" si="1"/>
        <v>gd</v>
      </c>
      <c r="L54" s="224" t="str">
        <f t="shared" si="2"/>
        <v>Scottish Gaelic</v>
      </c>
      <c r="M54" s="224"/>
      <c r="N54" s="224" t="s">
        <v>192</v>
      </c>
      <c r="O54" s="224" t="s">
        <v>243</v>
      </c>
      <c r="P54" s="224"/>
      <c r="Q54" s="224"/>
      <c r="R54" s="224"/>
      <c r="S54" s="276">
        <f t="shared" si="3"/>
        <v>42277</v>
      </c>
      <c r="T54" s="276" t="str">
        <f t="shared" si="4"/>
        <v/>
      </c>
      <c r="U54" s="276" t="str">
        <f t="shared" si="5"/>
        <v/>
      </c>
      <c r="V54" s="224"/>
    </row>
    <row r="55" spans="1:22">
      <c r="A55" s="224" t="s">
        <v>6224</v>
      </c>
      <c r="B55" s="224" t="s">
        <v>6225</v>
      </c>
      <c r="C55" s="224"/>
      <c r="D55" s="224" t="s">
        <v>243</v>
      </c>
      <c r="E55" s="276">
        <v>42277</v>
      </c>
      <c r="F55" s="224"/>
      <c r="G55" s="224"/>
      <c r="H55" s="224">
        <f t="shared" si="0"/>
        <v>1</v>
      </c>
      <c r="I55" s="224"/>
      <c r="J55" s="331" t="s">
        <v>6222</v>
      </c>
      <c r="K55" s="224" t="str">
        <f t="shared" si="1"/>
        <v>gl</v>
      </c>
      <c r="L55" s="224" t="str">
        <f t="shared" si="2"/>
        <v>Galician</v>
      </c>
      <c r="M55" s="224"/>
      <c r="N55" s="224" t="s">
        <v>192</v>
      </c>
      <c r="O55" s="224" t="s">
        <v>243</v>
      </c>
      <c r="P55" s="224"/>
      <c r="Q55" s="224"/>
      <c r="R55" s="224"/>
      <c r="S55" s="276">
        <f t="shared" si="3"/>
        <v>42277</v>
      </c>
      <c r="T55" s="276" t="str">
        <f t="shared" si="4"/>
        <v/>
      </c>
      <c r="U55" s="276" t="str">
        <f t="shared" si="5"/>
        <v/>
      </c>
      <c r="V55" s="224"/>
    </row>
    <row r="56" spans="1:22">
      <c r="A56" s="224" t="s">
        <v>6226</v>
      </c>
      <c r="B56" s="224" t="s">
        <v>6227</v>
      </c>
      <c r="C56" s="224"/>
      <c r="D56" s="224" t="s">
        <v>243</v>
      </c>
      <c r="E56" s="276">
        <v>42277</v>
      </c>
      <c r="F56" s="224"/>
      <c r="G56" s="224"/>
      <c r="H56" s="224">
        <f t="shared" si="0"/>
        <v>1</v>
      </c>
      <c r="I56" s="224"/>
      <c r="J56" s="331" t="s">
        <v>6224</v>
      </c>
      <c r="K56" s="224" t="str">
        <f t="shared" si="1"/>
        <v>gn</v>
      </c>
      <c r="L56" s="224" t="str">
        <f t="shared" si="2"/>
        <v>Guarani</v>
      </c>
      <c r="M56" s="224"/>
      <c r="N56" s="224" t="s">
        <v>192</v>
      </c>
      <c r="O56" s="224" t="s">
        <v>243</v>
      </c>
      <c r="P56" s="224"/>
      <c r="Q56" s="224"/>
      <c r="R56" s="224"/>
      <c r="S56" s="276">
        <f t="shared" si="3"/>
        <v>42277</v>
      </c>
      <c r="T56" s="276" t="str">
        <f t="shared" si="4"/>
        <v/>
      </c>
      <c r="U56" s="276" t="str">
        <f t="shared" si="5"/>
        <v/>
      </c>
      <c r="V56" s="224"/>
    </row>
    <row r="57" spans="1:22">
      <c r="A57" s="224" t="s">
        <v>6228</v>
      </c>
      <c r="B57" s="224" t="s">
        <v>6229</v>
      </c>
      <c r="C57" s="224"/>
      <c r="D57" s="224" t="s">
        <v>243</v>
      </c>
      <c r="E57" s="276">
        <v>42277</v>
      </c>
      <c r="F57" s="224"/>
      <c r="G57" s="224"/>
      <c r="H57" s="224">
        <f t="shared" si="0"/>
        <v>1</v>
      </c>
      <c r="I57" s="224"/>
      <c r="J57" s="331" t="s">
        <v>6226</v>
      </c>
      <c r="K57" s="224" t="str">
        <f t="shared" si="1"/>
        <v>gu</v>
      </c>
      <c r="L57" s="224" t="str">
        <f t="shared" si="2"/>
        <v>Gujarati</v>
      </c>
      <c r="M57" s="224"/>
      <c r="N57" s="224" t="s">
        <v>192</v>
      </c>
      <c r="O57" s="224" t="s">
        <v>243</v>
      </c>
      <c r="P57" s="224"/>
      <c r="Q57" s="224"/>
      <c r="R57" s="224"/>
      <c r="S57" s="276">
        <f t="shared" si="3"/>
        <v>42277</v>
      </c>
      <c r="T57" s="276" t="str">
        <f t="shared" si="4"/>
        <v/>
      </c>
      <c r="U57" s="276" t="str">
        <f t="shared" si="5"/>
        <v/>
      </c>
      <c r="V57" s="224"/>
    </row>
    <row r="58" spans="1:22">
      <c r="A58" s="224" t="s">
        <v>6230</v>
      </c>
      <c r="B58" s="224" t="s">
        <v>6231</v>
      </c>
      <c r="C58" s="224"/>
      <c r="D58" s="224" t="s">
        <v>243</v>
      </c>
      <c r="E58" s="276">
        <v>42277</v>
      </c>
      <c r="F58" s="224"/>
      <c r="G58" s="224"/>
      <c r="H58" s="224">
        <f t="shared" si="0"/>
        <v>1</v>
      </c>
      <c r="I58" s="224"/>
      <c r="J58" s="331" t="s">
        <v>6228</v>
      </c>
      <c r="K58" s="224" t="str">
        <f t="shared" si="1"/>
        <v>gv</v>
      </c>
      <c r="L58" s="224" t="str">
        <f t="shared" si="2"/>
        <v>Manx</v>
      </c>
      <c r="M58" s="224"/>
      <c r="N58" s="224" t="s">
        <v>192</v>
      </c>
      <c r="O58" s="224" t="s">
        <v>243</v>
      </c>
      <c r="P58" s="224"/>
      <c r="Q58" s="224"/>
      <c r="R58" s="224"/>
      <c r="S58" s="276">
        <f t="shared" si="3"/>
        <v>42277</v>
      </c>
      <c r="T58" s="276" t="str">
        <f t="shared" si="4"/>
        <v/>
      </c>
      <c r="U58" s="276" t="str">
        <f t="shared" si="5"/>
        <v/>
      </c>
      <c r="V58" s="224"/>
    </row>
    <row r="59" spans="1:22">
      <c r="A59" s="224" t="s">
        <v>6232</v>
      </c>
      <c r="B59" s="224" t="s">
        <v>6233</v>
      </c>
      <c r="C59" s="224"/>
      <c r="D59" s="224" t="s">
        <v>243</v>
      </c>
      <c r="E59" s="276">
        <v>42277</v>
      </c>
      <c r="F59" s="224"/>
      <c r="G59" s="224"/>
      <c r="H59" s="224">
        <f t="shared" si="0"/>
        <v>1</v>
      </c>
      <c r="I59" s="224"/>
      <c r="J59" s="331" t="s">
        <v>6230</v>
      </c>
      <c r="K59" s="224" t="str">
        <f t="shared" si="1"/>
        <v>ha</v>
      </c>
      <c r="L59" s="224" t="str">
        <f t="shared" si="2"/>
        <v>Hausa</v>
      </c>
      <c r="M59" s="224"/>
      <c r="N59" s="224" t="s">
        <v>192</v>
      </c>
      <c r="O59" s="224" t="s">
        <v>243</v>
      </c>
      <c r="P59" s="224"/>
      <c r="Q59" s="224"/>
      <c r="R59" s="224"/>
      <c r="S59" s="276">
        <f t="shared" si="3"/>
        <v>42277</v>
      </c>
      <c r="T59" s="276" t="str">
        <f t="shared" si="4"/>
        <v/>
      </c>
      <c r="U59" s="276" t="str">
        <f t="shared" si="5"/>
        <v/>
      </c>
      <c r="V59" s="224"/>
    </row>
    <row r="60" spans="1:22">
      <c r="A60" s="224" t="s">
        <v>6234</v>
      </c>
      <c r="B60" s="224" t="s">
        <v>6235</v>
      </c>
      <c r="C60" s="224"/>
      <c r="D60" s="224" t="s">
        <v>243</v>
      </c>
      <c r="E60" s="276">
        <v>42277</v>
      </c>
      <c r="F60" s="224"/>
      <c r="G60" s="224"/>
      <c r="H60" s="224">
        <f t="shared" si="0"/>
        <v>1</v>
      </c>
      <c r="I60" s="224"/>
      <c r="J60" s="331" t="s">
        <v>6232</v>
      </c>
      <c r="K60" s="224" t="str">
        <f t="shared" si="1"/>
        <v>he</v>
      </c>
      <c r="L60" s="224" t="str">
        <f t="shared" si="2"/>
        <v>Hebrew</v>
      </c>
      <c r="M60" s="224"/>
      <c r="N60" s="224" t="s">
        <v>192</v>
      </c>
      <c r="O60" s="224" t="s">
        <v>243</v>
      </c>
      <c r="P60" s="224"/>
      <c r="Q60" s="224"/>
      <c r="R60" s="224"/>
      <c r="S60" s="276">
        <f t="shared" si="3"/>
        <v>42277</v>
      </c>
      <c r="T60" s="276" t="str">
        <f t="shared" si="4"/>
        <v/>
      </c>
      <c r="U60" s="276" t="str">
        <f t="shared" si="5"/>
        <v/>
      </c>
      <c r="V60" s="224"/>
    </row>
    <row r="61" spans="1:22">
      <c r="A61" s="224" t="s">
        <v>6236</v>
      </c>
      <c r="B61" s="224" t="s">
        <v>6237</v>
      </c>
      <c r="C61" s="224"/>
      <c r="D61" s="224" t="s">
        <v>243</v>
      </c>
      <c r="E61" s="276">
        <v>42277</v>
      </c>
      <c r="F61" s="224"/>
      <c r="G61" s="224"/>
      <c r="H61" s="224">
        <f t="shared" si="0"/>
        <v>1</v>
      </c>
      <c r="I61" s="224"/>
      <c r="J61" s="331" t="s">
        <v>6234</v>
      </c>
      <c r="K61" s="224" t="str">
        <f t="shared" si="1"/>
        <v>hi</v>
      </c>
      <c r="L61" s="224" t="str">
        <f t="shared" si="2"/>
        <v>Hindi</v>
      </c>
      <c r="M61" s="224"/>
      <c r="N61" s="224" t="s">
        <v>192</v>
      </c>
      <c r="O61" s="224" t="s">
        <v>243</v>
      </c>
      <c r="P61" s="224"/>
      <c r="Q61" s="224"/>
      <c r="R61" s="224"/>
      <c r="S61" s="276">
        <f t="shared" si="3"/>
        <v>42277</v>
      </c>
      <c r="T61" s="276" t="str">
        <f t="shared" si="4"/>
        <v/>
      </c>
      <c r="U61" s="276" t="str">
        <f t="shared" si="5"/>
        <v/>
      </c>
      <c r="V61" s="224"/>
    </row>
    <row r="62" spans="1:22">
      <c r="A62" s="224" t="s">
        <v>6238</v>
      </c>
      <c r="B62" s="224" t="s">
        <v>6239</v>
      </c>
      <c r="C62" s="224"/>
      <c r="D62" s="224" t="s">
        <v>243</v>
      </c>
      <c r="E62" s="276">
        <v>42277</v>
      </c>
      <c r="F62" s="224"/>
      <c r="G62" s="224"/>
      <c r="H62" s="224">
        <f t="shared" si="0"/>
        <v>1</v>
      </c>
      <c r="I62" s="224"/>
      <c r="J62" s="331" t="s">
        <v>6236</v>
      </c>
      <c r="K62" s="224" t="str">
        <f t="shared" si="1"/>
        <v>ho</v>
      </c>
      <c r="L62" s="224" t="str">
        <f t="shared" si="2"/>
        <v>Hiri Motu</v>
      </c>
      <c r="M62" s="224"/>
      <c r="N62" s="224" t="s">
        <v>192</v>
      </c>
      <c r="O62" s="224" t="s">
        <v>243</v>
      </c>
      <c r="P62" s="224"/>
      <c r="Q62" s="224"/>
      <c r="R62" s="224"/>
      <c r="S62" s="276">
        <f t="shared" si="3"/>
        <v>42277</v>
      </c>
      <c r="T62" s="276" t="str">
        <f t="shared" si="4"/>
        <v/>
      </c>
      <c r="U62" s="276" t="str">
        <f t="shared" si="5"/>
        <v/>
      </c>
      <c r="V62" s="224"/>
    </row>
    <row r="63" spans="1:22">
      <c r="A63" s="224" t="s">
        <v>6240</v>
      </c>
      <c r="B63" s="224" t="s">
        <v>6241</v>
      </c>
      <c r="C63" s="224"/>
      <c r="D63" s="224" t="s">
        <v>243</v>
      </c>
      <c r="E63" s="276">
        <v>42277</v>
      </c>
      <c r="F63" s="224"/>
      <c r="G63" s="224"/>
      <c r="H63" s="224">
        <f t="shared" si="0"/>
        <v>1</v>
      </c>
      <c r="I63" s="224"/>
      <c r="J63" s="331" t="s">
        <v>6238</v>
      </c>
      <c r="K63" s="224" t="str">
        <f t="shared" si="1"/>
        <v>hr</v>
      </c>
      <c r="L63" s="224" t="str">
        <f t="shared" si="2"/>
        <v>Croatian</v>
      </c>
      <c r="M63" s="224"/>
      <c r="N63" s="224" t="s">
        <v>192</v>
      </c>
      <c r="O63" s="224" t="s">
        <v>243</v>
      </c>
      <c r="P63" s="224"/>
      <c r="Q63" s="224"/>
      <c r="R63" s="224"/>
      <c r="S63" s="276">
        <f t="shared" si="3"/>
        <v>42277</v>
      </c>
      <c r="T63" s="276" t="str">
        <f t="shared" si="4"/>
        <v/>
      </c>
      <c r="U63" s="276" t="str">
        <f t="shared" si="5"/>
        <v/>
      </c>
      <c r="V63" s="224"/>
    </row>
    <row r="64" spans="1:22">
      <c r="A64" s="224" t="s">
        <v>6242</v>
      </c>
      <c r="B64" s="224" t="s">
        <v>6243</v>
      </c>
      <c r="C64" s="224"/>
      <c r="D64" s="224" t="s">
        <v>243</v>
      </c>
      <c r="E64" s="276">
        <v>42277</v>
      </c>
      <c r="F64" s="224"/>
      <c r="G64" s="224"/>
      <c r="H64" s="224">
        <f t="shared" si="0"/>
        <v>1</v>
      </c>
      <c r="I64" s="224"/>
      <c r="J64" s="331" t="s">
        <v>6240</v>
      </c>
      <c r="K64" s="224" t="str">
        <f t="shared" si="1"/>
        <v>ht</v>
      </c>
      <c r="L64" s="224" t="str">
        <f t="shared" si="2"/>
        <v>Haitian</v>
      </c>
      <c r="M64" s="224"/>
      <c r="N64" s="224" t="s">
        <v>192</v>
      </c>
      <c r="O64" s="224" t="s">
        <v>243</v>
      </c>
      <c r="P64" s="224"/>
      <c r="Q64" s="224"/>
      <c r="R64" s="224"/>
      <c r="S64" s="276">
        <f t="shared" si="3"/>
        <v>42277</v>
      </c>
      <c r="T64" s="276" t="str">
        <f t="shared" si="4"/>
        <v/>
      </c>
      <c r="U64" s="276" t="str">
        <f t="shared" si="5"/>
        <v/>
      </c>
      <c r="V64" s="224"/>
    </row>
    <row r="65" spans="1:22">
      <c r="A65" s="224" t="s">
        <v>6244</v>
      </c>
      <c r="B65" s="224" t="s">
        <v>6245</v>
      </c>
      <c r="C65" s="224"/>
      <c r="D65" s="224" t="s">
        <v>243</v>
      </c>
      <c r="E65" s="276">
        <v>42277</v>
      </c>
      <c r="F65" s="224"/>
      <c r="G65" s="224"/>
      <c r="H65" s="224">
        <f t="shared" si="0"/>
        <v>1</v>
      </c>
      <c r="I65" s="224"/>
      <c r="J65" s="331" t="s">
        <v>6242</v>
      </c>
      <c r="K65" s="224" t="str">
        <f t="shared" si="1"/>
        <v>hu</v>
      </c>
      <c r="L65" s="224" t="str">
        <f t="shared" si="2"/>
        <v>Hungarian</v>
      </c>
      <c r="M65" s="224"/>
      <c r="N65" s="224" t="s">
        <v>192</v>
      </c>
      <c r="O65" s="224" t="s">
        <v>243</v>
      </c>
      <c r="P65" s="224"/>
      <c r="Q65" s="224"/>
      <c r="R65" s="224"/>
      <c r="S65" s="276">
        <f t="shared" si="3"/>
        <v>42277</v>
      </c>
      <c r="T65" s="276" t="str">
        <f t="shared" si="4"/>
        <v/>
      </c>
      <c r="U65" s="276" t="str">
        <f t="shared" si="5"/>
        <v/>
      </c>
      <c r="V65" s="224"/>
    </row>
    <row r="66" spans="1:22">
      <c r="A66" s="224" t="s">
        <v>6246</v>
      </c>
      <c r="B66" s="224" t="s">
        <v>6247</v>
      </c>
      <c r="C66" s="224"/>
      <c r="D66" s="224" t="s">
        <v>243</v>
      </c>
      <c r="E66" s="276">
        <v>42277</v>
      </c>
      <c r="F66" s="224"/>
      <c r="G66" s="224"/>
      <c r="H66" s="224">
        <f t="shared" si="0"/>
        <v>1</v>
      </c>
      <c r="I66" s="224"/>
      <c r="J66" s="331" t="s">
        <v>6244</v>
      </c>
      <c r="K66" s="224" t="str">
        <f t="shared" si="1"/>
        <v>hy</v>
      </c>
      <c r="L66" s="224" t="str">
        <f t="shared" si="2"/>
        <v>Armenian</v>
      </c>
      <c r="M66" s="224"/>
      <c r="N66" s="224" t="s">
        <v>192</v>
      </c>
      <c r="O66" s="224" t="s">
        <v>243</v>
      </c>
      <c r="P66" s="224"/>
      <c r="Q66" s="224"/>
      <c r="R66" s="224"/>
      <c r="S66" s="276">
        <f t="shared" si="3"/>
        <v>42277</v>
      </c>
      <c r="T66" s="276" t="str">
        <f t="shared" si="4"/>
        <v/>
      </c>
      <c r="U66" s="276" t="str">
        <f t="shared" si="5"/>
        <v/>
      </c>
      <c r="V66" s="224"/>
    </row>
    <row r="67" spans="1:22">
      <c r="A67" s="224" t="s">
        <v>6248</v>
      </c>
      <c r="B67" s="224" t="s">
        <v>6249</v>
      </c>
      <c r="C67" s="224"/>
      <c r="D67" s="224" t="s">
        <v>243</v>
      </c>
      <c r="E67" s="276">
        <v>42277</v>
      </c>
      <c r="F67" s="224"/>
      <c r="G67" s="224"/>
      <c r="H67" s="224">
        <f t="shared" ref="H67:H130" si="6">COUNTIF(J:J,A67)</f>
        <v>1</v>
      </c>
      <c r="I67" s="224"/>
      <c r="J67" s="331" t="s">
        <v>6246</v>
      </c>
      <c r="K67" s="224" t="str">
        <f t="shared" si="1"/>
        <v>hz</v>
      </c>
      <c r="L67" s="224" t="str">
        <f t="shared" si="2"/>
        <v>Herero</v>
      </c>
      <c r="M67" s="224"/>
      <c r="N67" s="224" t="s">
        <v>192</v>
      </c>
      <c r="O67" s="224" t="s">
        <v>243</v>
      </c>
      <c r="P67" s="224"/>
      <c r="Q67" s="224"/>
      <c r="R67" s="224"/>
      <c r="S67" s="276">
        <f t="shared" si="3"/>
        <v>42277</v>
      </c>
      <c r="T67" s="276" t="str">
        <f t="shared" si="4"/>
        <v/>
      </c>
      <c r="U67" s="276" t="str">
        <f t="shared" si="5"/>
        <v/>
      </c>
      <c r="V67" s="224"/>
    </row>
    <row r="68" spans="1:22">
      <c r="A68" s="224" t="s">
        <v>6250</v>
      </c>
      <c r="B68" s="224" t="s">
        <v>6251</v>
      </c>
      <c r="C68" s="224"/>
      <c r="D68" s="224" t="s">
        <v>243</v>
      </c>
      <c r="E68" s="276">
        <v>42277</v>
      </c>
      <c r="F68" s="224"/>
      <c r="G68" s="224"/>
      <c r="H68" s="224">
        <f t="shared" si="6"/>
        <v>1</v>
      </c>
      <c r="I68" s="224"/>
      <c r="J68" s="331" t="s">
        <v>6248</v>
      </c>
      <c r="K68" s="224" t="str">
        <f t="shared" ref="K68:K131" si="7">VLOOKUP(J68,$A:$B,2,0)</f>
        <v>ia</v>
      </c>
      <c r="L68" s="224" t="str">
        <f t="shared" ref="L68:L131" si="8">J68</f>
        <v>Interlingua (International Auxiliary Language Association)</v>
      </c>
      <c r="M68" s="224"/>
      <c r="N68" s="224" t="s">
        <v>192</v>
      </c>
      <c r="O68" s="224" t="s">
        <v>243</v>
      </c>
      <c r="P68" s="224"/>
      <c r="Q68" s="224"/>
      <c r="R68" s="224"/>
      <c r="S68" s="276">
        <f t="shared" ref="S68:S131" si="9">VLOOKUP(J68,A:G,5,FALSE)</f>
        <v>42277</v>
      </c>
      <c r="T68" s="276" t="str">
        <f t="shared" ref="T68:T131" si="10">IF(VLOOKUP(J68,A:G,6,FALSE)=0,"",VLOOKUP(J68,A:G,6,FALSE))</f>
        <v/>
      </c>
      <c r="U68" s="276" t="str">
        <f t="shared" ref="U68:U131" si="11">IF(VLOOKUP(J68,A:G,7,FALSE)=0,"",VLOOKUP(J68,A:G,7,FALSE))</f>
        <v/>
      </c>
      <c r="V68" s="224"/>
    </row>
    <row r="69" spans="1:22">
      <c r="A69" s="224" t="s">
        <v>6252</v>
      </c>
      <c r="B69" s="224" t="s">
        <v>6253</v>
      </c>
      <c r="C69" s="224"/>
      <c r="D69" s="224" t="s">
        <v>243</v>
      </c>
      <c r="E69" s="276">
        <v>42277</v>
      </c>
      <c r="F69" s="224"/>
      <c r="G69" s="224"/>
      <c r="H69" s="224">
        <f t="shared" si="6"/>
        <v>1</v>
      </c>
      <c r="I69" s="224"/>
      <c r="J69" s="331" t="s">
        <v>6250</v>
      </c>
      <c r="K69" s="224" t="str">
        <f t="shared" si="7"/>
        <v>id</v>
      </c>
      <c r="L69" s="224" t="str">
        <f t="shared" si="8"/>
        <v>Indonesian</v>
      </c>
      <c r="M69" s="224"/>
      <c r="N69" s="224" t="s">
        <v>192</v>
      </c>
      <c r="O69" s="224" t="s">
        <v>243</v>
      </c>
      <c r="P69" s="224"/>
      <c r="Q69" s="224"/>
      <c r="R69" s="224"/>
      <c r="S69" s="276">
        <f t="shared" si="9"/>
        <v>42277</v>
      </c>
      <c r="T69" s="276" t="str">
        <f t="shared" si="10"/>
        <v/>
      </c>
      <c r="U69" s="276" t="str">
        <f t="shared" si="11"/>
        <v/>
      </c>
      <c r="V69" s="224"/>
    </row>
    <row r="70" spans="1:22">
      <c r="A70" s="224" t="s">
        <v>6254</v>
      </c>
      <c r="B70" s="224" t="s">
        <v>6255</v>
      </c>
      <c r="C70" s="224"/>
      <c r="D70" s="224" t="s">
        <v>243</v>
      </c>
      <c r="E70" s="276">
        <v>42277</v>
      </c>
      <c r="F70" s="224"/>
      <c r="G70" s="224"/>
      <c r="H70" s="224">
        <f t="shared" si="6"/>
        <v>1</v>
      </c>
      <c r="I70" s="224"/>
      <c r="J70" s="331" t="s">
        <v>6252</v>
      </c>
      <c r="K70" s="224" t="str">
        <f t="shared" si="7"/>
        <v>ie</v>
      </c>
      <c r="L70" s="224" t="str">
        <f t="shared" si="8"/>
        <v>Interlingue</v>
      </c>
      <c r="M70" s="224"/>
      <c r="N70" s="224" t="s">
        <v>192</v>
      </c>
      <c r="O70" s="224" t="s">
        <v>243</v>
      </c>
      <c r="P70" s="224"/>
      <c r="Q70" s="224"/>
      <c r="R70" s="224"/>
      <c r="S70" s="276">
        <f t="shared" si="9"/>
        <v>42277</v>
      </c>
      <c r="T70" s="276" t="str">
        <f t="shared" si="10"/>
        <v/>
      </c>
      <c r="U70" s="276" t="str">
        <f t="shared" si="11"/>
        <v/>
      </c>
      <c r="V70" s="224"/>
    </row>
    <row r="71" spans="1:22">
      <c r="A71" s="224" t="s">
        <v>6256</v>
      </c>
      <c r="B71" s="224" t="s">
        <v>6257</v>
      </c>
      <c r="C71" s="224"/>
      <c r="D71" s="224" t="s">
        <v>243</v>
      </c>
      <c r="E71" s="276">
        <v>42277</v>
      </c>
      <c r="F71" s="224"/>
      <c r="G71" s="224"/>
      <c r="H71" s="224">
        <f t="shared" si="6"/>
        <v>1</v>
      </c>
      <c r="I71" s="224"/>
      <c r="J71" s="331" t="s">
        <v>6254</v>
      </c>
      <c r="K71" s="224" t="str">
        <f t="shared" si="7"/>
        <v>ig</v>
      </c>
      <c r="L71" s="224" t="str">
        <f t="shared" si="8"/>
        <v>Igbo</v>
      </c>
      <c r="M71" s="224"/>
      <c r="N71" s="224" t="s">
        <v>192</v>
      </c>
      <c r="O71" s="224" t="s">
        <v>243</v>
      </c>
      <c r="P71" s="224"/>
      <c r="Q71" s="224"/>
      <c r="R71" s="224"/>
      <c r="S71" s="276">
        <f t="shared" si="9"/>
        <v>42277</v>
      </c>
      <c r="T71" s="276" t="str">
        <f t="shared" si="10"/>
        <v/>
      </c>
      <c r="U71" s="276" t="str">
        <f t="shared" si="11"/>
        <v/>
      </c>
      <c r="V71" s="224"/>
    </row>
    <row r="72" spans="1:22">
      <c r="A72" s="224" t="s">
        <v>6258</v>
      </c>
      <c r="B72" s="224" t="s">
        <v>6259</v>
      </c>
      <c r="C72" s="224"/>
      <c r="D72" s="224" t="s">
        <v>243</v>
      </c>
      <c r="E72" s="276">
        <v>42277</v>
      </c>
      <c r="F72" s="224"/>
      <c r="G72" s="224"/>
      <c r="H72" s="224">
        <f t="shared" si="6"/>
        <v>1</v>
      </c>
      <c r="I72" s="224"/>
      <c r="J72" s="331" t="s">
        <v>6256</v>
      </c>
      <c r="K72" s="224" t="str">
        <f t="shared" si="7"/>
        <v>ii</v>
      </c>
      <c r="L72" s="224" t="str">
        <f t="shared" si="8"/>
        <v>Sichuan Yi</v>
      </c>
      <c r="M72" s="224"/>
      <c r="N72" s="224" t="s">
        <v>192</v>
      </c>
      <c r="O72" s="224" t="s">
        <v>243</v>
      </c>
      <c r="P72" s="224"/>
      <c r="Q72" s="224"/>
      <c r="R72" s="224"/>
      <c r="S72" s="276">
        <f t="shared" si="9"/>
        <v>42277</v>
      </c>
      <c r="T72" s="276" t="str">
        <f t="shared" si="10"/>
        <v/>
      </c>
      <c r="U72" s="276" t="str">
        <f t="shared" si="11"/>
        <v/>
      </c>
      <c r="V72" s="224"/>
    </row>
    <row r="73" spans="1:22">
      <c r="A73" s="224" t="s">
        <v>6260</v>
      </c>
      <c r="B73" s="224" t="s">
        <v>6261</v>
      </c>
      <c r="C73" s="224"/>
      <c r="D73" s="224" t="s">
        <v>243</v>
      </c>
      <c r="E73" s="276">
        <v>42277</v>
      </c>
      <c r="F73" s="224"/>
      <c r="G73" s="224"/>
      <c r="H73" s="224">
        <f t="shared" si="6"/>
        <v>1</v>
      </c>
      <c r="I73" s="224"/>
      <c r="J73" s="331" t="s">
        <v>6258</v>
      </c>
      <c r="K73" s="224" t="str">
        <f t="shared" si="7"/>
        <v>ik</v>
      </c>
      <c r="L73" s="224" t="str">
        <f t="shared" si="8"/>
        <v>Inupiaq</v>
      </c>
      <c r="M73" s="224"/>
      <c r="N73" s="224" t="s">
        <v>192</v>
      </c>
      <c r="O73" s="224" t="s">
        <v>243</v>
      </c>
      <c r="P73" s="224"/>
      <c r="Q73" s="224"/>
      <c r="R73" s="224"/>
      <c r="S73" s="276">
        <f t="shared" si="9"/>
        <v>42277</v>
      </c>
      <c r="T73" s="276" t="str">
        <f t="shared" si="10"/>
        <v/>
      </c>
      <c r="U73" s="276" t="str">
        <f t="shared" si="11"/>
        <v/>
      </c>
      <c r="V73" s="224"/>
    </row>
    <row r="74" spans="1:22">
      <c r="A74" s="224" t="s">
        <v>6262</v>
      </c>
      <c r="B74" s="224" t="s">
        <v>6263</v>
      </c>
      <c r="C74" s="224"/>
      <c r="D74" s="224" t="s">
        <v>243</v>
      </c>
      <c r="E74" s="276">
        <v>42277</v>
      </c>
      <c r="F74" s="224"/>
      <c r="G74" s="224"/>
      <c r="H74" s="224">
        <f t="shared" si="6"/>
        <v>1</v>
      </c>
      <c r="I74" s="224"/>
      <c r="J74" s="331" t="s">
        <v>6260</v>
      </c>
      <c r="K74" s="224" t="str">
        <f t="shared" si="7"/>
        <v>io</v>
      </c>
      <c r="L74" s="224" t="str">
        <f t="shared" si="8"/>
        <v>Ido</v>
      </c>
      <c r="M74" s="224"/>
      <c r="N74" s="224" t="s">
        <v>192</v>
      </c>
      <c r="O74" s="224" t="s">
        <v>243</v>
      </c>
      <c r="P74" s="224"/>
      <c r="Q74" s="224"/>
      <c r="R74" s="224"/>
      <c r="S74" s="276">
        <f t="shared" si="9"/>
        <v>42277</v>
      </c>
      <c r="T74" s="276" t="str">
        <f t="shared" si="10"/>
        <v/>
      </c>
      <c r="U74" s="276" t="str">
        <f t="shared" si="11"/>
        <v/>
      </c>
      <c r="V74" s="224"/>
    </row>
    <row r="75" spans="1:22">
      <c r="A75" s="224" t="s">
        <v>6264</v>
      </c>
      <c r="B75" s="224" t="s">
        <v>6265</v>
      </c>
      <c r="C75" s="224"/>
      <c r="D75" s="224" t="s">
        <v>243</v>
      </c>
      <c r="E75" s="276">
        <v>42277</v>
      </c>
      <c r="F75" s="224"/>
      <c r="G75" s="224"/>
      <c r="H75" s="224">
        <f t="shared" si="6"/>
        <v>1</v>
      </c>
      <c r="I75" s="224"/>
      <c r="J75" s="331" t="s">
        <v>6262</v>
      </c>
      <c r="K75" s="224" t="str">
        <f t="shared" si="7"/>
        <v>is</v>
      </c>
      <c r="L75" s="224" t="str">
        <f t="shared" si="8"/>
        <v>Icelandic</v>
      </c>
      <c r="M75" s="224"/>
      <c r="N75" s="224" t="s">
        <v>192</v>
      </c>
      <c r="O75" s="224" t="s">
        <v>243</v>
      </c>
      <c r="P75" s="224"/>
      <c r="Q75" s="224"/>
      <c r="R75" s="224"/>
      <c r="S75" s="276">
        <f t="shared" si="9"/>
        <v>42277</v>
      </c>
      <c r="T75" s="276" t="str">
        <f t="shared" si="10"/>
        <v/>
      </c>
      <c r="U75" s="276" t="str">
        <f t="shared" si="11"/>
        <v/>
      </c>
      <c r="V75" s="224"/>
    </row>
    <row r="76" spans="1:22">
      <c r="A76" s="224" t="s">
        <v>6266</v>
      </c>
      <c r="B76" s="224" t="s">
        <v>6267</v>
      </c>
      <c r="C76" s="224"/>
      <c r="D76" s="224" t="s">
        <v>243</v>
      </c>
      <c r="E76" s="276">
        <v>42277</v>
      </c>
      <c r="F76" s="224"/>
      <c r="G76" s="224"/>
      <c r="H76" s="224">
        <f t="shared" si="6"/>
        <v>1</v>
      </c>
      <c r="I76" s="224"/>
      <c r="J76" s="331" t="s">
        <v>6264</v>
      </c>
      <c r="K76" s="224" t="str">
        <f t="shared" si="7"/>
        <v>it</v>
      </c>
      <c r="L76" s="224" t="str">
        <f t="shared" si="8"/>
        <v>Italian</v>
      </c>
      <c r="M76" s="224"/>
      <c r="N76" s="224" t="s">
        <v>192</v>
      </c>
      <c r="O76" s="224" t="s">
        <v>243</v>
      </c>
      <c r="P76" s="224"/>
      <c r="Q76" s="224"/>
      <c r="R76" s="224"/>
      <c r="S76" s="276">
        <f t="shared" si="9"/>
        <v>42277</v>
      </c>
      <c r="T76" s="276" t="str">
        <f t="shared" si="10"/>
        <v/>
      </c>
      <c r="U76" s="276" t="str">
        <f t="shared" si="11"/>
        <v/>
      </c>
      <c r="V76" s="224"/>
    </row>
    <row r="77" spans="1:22">
      <c r="A77" s="224" t="s">
        <v>6268</v>
      </c>
      <c r="B77" s="224" t="s">
        <v>6269</v>
      </c>
      <c r="C77" s="224"/>
      <c r="D77" s="224" t="s">
        <v>243</v>
      </c>
      <c r="E77" s="276">
        <v>42277</v>
      </c>
      <c r="F77" s="224"/>
      <c r="G77" s="224"/>
      <c r="H77" s="224">
        <f t="shared" si="6"/>
        <v>1</v>
      </c>
      <c r="I77" s="224"/>
      <c r="J77" s="331" t="s">
        <v>6266</v>
      </c>
      <c r="K77" s="224" t="str">
        <f t="shared" si="7"/>
        <v>iu</v>
      </c>
      <c r="L77" s="224" t="str">
        <f t="shared" si="8"/>
        <v>Inuktitut</v>
      </c>
      <c r="M77" s="224"/>
      <c r="N77" s="224" t="s">
        <v>192</v>
      </c>
      <c r="O77" s="224" t="s">
        <v>243</v>
      </c>
      <c r="P77" s="224"/>
      <c r="Q77" s="224"/>
      <c r="R77" s="224"/>
      <c r="S77" s="276">
        <f t="shared" si="9"/>
        <v>42277</v>
      </c>
      <c r="T77" s="276" t="str">
        <f t="shared" si="10"/>
        <v/>
      </c>
      <c r="U77" s="276" t="str">
        <f t="shared" si="11"/>
        <v/>
      </c>
      <c r="V77" s="224"/>
    </row>
    <row r="78" spans="1:22">
      <c r="A78" s="224" t="s">
        <v>6270</v>
      </c>
      <c r="B78" s="224" t="s">
        <v>6271</v>
      </c>
      <c r="C78" s="224"/>
      <c r="D78" s="224" t="s">
        <v>243</v>
      </c>
      <c r="E78" s="276">
        <v>42277</v>
      </c>
      <c r="F78" s="224"/>
      <c r="G78" s="224"/>
      <c r="H78" s="224">
        <f t="shared" si="6"/>
        <v>1</v>
      </c>
      <c r="I78" s="224"/>
      <c r="J78" s="331" t="s">
        <v>6268</v>
      </c>
      <c r="K78" s="224" t="str">
        <f t="shared" si="7"/>
        <v>ja</v>
      </c>
      <c r="L78" s="224" t="str">
        <f t="shared" si="8"/>
        <v>Japanese</v>
      </c>
      <c r="M78" s="224"/>
      <c r="N78" s="224" t="s">
        <v>192</v>
      </c>
      <c r="O78" s="224" t="s">
        <v>243</v>
      </c>
      <c r="P78" s="224"/>
      <c r="Q78" s="224"/>
      <c r="R78" s="224"/>
      <c r="S78" s="276">
        <f t="shared" si="9"/>
        <v>42277</v>
      </c>
      <c r="T78" s="276" t="str">
        <f t="shared" si="10"/>
        <v/>
      </c>
      <c r="U78" s="276" t="str">
        <f t="shared" si="11"/>
        <v/>
      </c>
      <c r="V78" s="224"/>
    </row>
    <row r="79" spans="1:22">
      <c r="A79" s="224" t="s">
        <v>6272</v>
      </c>
      <c r="B79" s="224" t="s">
        <v>6273</v>
      </c>
      <c r="C79" s="224"/>
      <c r="D79" s="224" t="s">
        <v>243</v>
      </c>
      <c r="E79" s="276">
        <v>42277</v>
      </c>
      <c r="F79" s="224"/>
      <c r="G79" s="224"/>
      <c r="H79" s="224">
        <f t="shared" si="6"/>
        <v>1</v>
      </c>
      <c r="I79" s="224"/>
      <c r="J79" s="331" t="s">
        <v>6270</v>
      </c>
      <c r="K79" s="224" t="str">
        <f t="shared" si="7"/>
        <v>jv</v>
      </c>
      <c r="L79" s="224" t="str">
        <f t="shared" si="8"/>
        <v>Javanese</v>
      </c>
      <c r="M79" s="224"/>
      <c r="N79" s="224" t="s">
        <v>192</v>
      </c>
      <c r="O79" s="224" t="s">
        <v>243</v>
      </c>
      <c r="P79" s="224"/>
      <c r="Q79" s="224"/>
      <c r="R79" s="224"/>
      <c r="S79" s="276">
        <f t="shared" si="9"/>
        <v>42277</v>
      </c>
      <c r="T79" s="276" t="str">
        <f t="shared" si="10"/>
        <v/>
      </c>
      <c r="U79" s="276" t="str">
        <f t="shared" si="11"/>
        <v/>
      </c>
      <c r="V79" s="224"/>
    </row>
    <row r="80" spans="1:22">
      <c r="A80" s="224" t="s">
        <v>6274</v>
      </c>
      <c r="B80" s="224" t="s">
        <v>6275</v>
      </c>
      <c r="C80" s="224"/>
      <c r="D80" s="224" t="s">
        <v>243</v>
      </c>
      <c r="E80" s="276">
        <v>42277</v>
      </c>
      <c r="F80" s="224"/>
      <c r="G80" s="224"/>
      <c r="H80" s="224">
        <f t="shared" si="6"/>
        <v>1</v>
      </c>
      <c r="I80" s="224"/>
      <c r="J80" s="331" t="s">
        <v>6272</v>
      </c>
      <c r="K80" s="224" t="str">
        <f t="shared" si="7"/>
        <v>ka</v>
      </c>
      <c r="L80" s="224" t="str">
        <f t="shared" si="8"/>
        <v>Georgian</v>
      </c>
      <c r="M80" s="224"/>
      <c r="N80" s="224" t="s">
        <v>192</v>
      </c>
      <c r="O80" s="224" t="s">
        <v>243</v>
      </c>
      <c r="P80" s="224"/>
      <c r="Q80" s="224"/>
      <c r="R80" s="224"/>
      <c r="S80" s="276">
        <f t="shared" si="9"/>
        <v>42277</v>
      </c>
      <c r="T80" s="276" t="str">
        <f t="shared" si="10"/>
        <v/>
      </c>
      <c r="U80" s="276" t="str">
        <f t="shared" si="11"/>
        <v/>
      </c>
      <c r="V80" s="224"/>
    </row>
    <row r="81" spans="1:22">
      <c r="A81" s="224" t="s">
        <v>6276</v>
      </c>
      <c r="B81" s="224" t="s">
        <v>6277</v>
      </c>
      <c r="C81" s="224"/>
      <c r="D81" s="224" t="s">
        <v>243</v>
      </c>
      <c r="E81" s="276">
        <v>42277</v>
      </c>
      <c r="F81" s="224"/>
      <c r="G81" s="224"/>
      <c r="H81" s="224">
        <f t="shared" si="6"/>
        <v>1</v>
      </c>
      <c r="I81" s="224"/>
      <c r="J81" s="331" t="s">
        <v>6274</v>
      </c>
      <c r="K81" s="224" t="str">
        <f t="shared" si="7"/>
        <v>kg</v>
      </c>
      <c r="L81" s="224" t="str">
        <f t="shared" si="8"/>
        <v>Kongo</v>
      </c>
      <c r="M81" s="224"/>
      <c r="N81" s="224" t="s">
        <v>192</v>
      </c>
      <c r="O81" s="224" t="s">
        <v>243</v>
      </c>
      <c r="P81" s="224"/>
      <c r="Q81" s="224"/>
      <c r="R81" s="224"/>
      <c r="S81" s="276">
        <f t="shared" si="9"/>
        <v>42277</v>
      </c>
      <c r="T81" s="276" t="str">
        <f t="shared" si="10"/>
        <v/>
      </c>
      <c r="U81" s="276" t="str">
        <f t="shared" si="11"/>
        <v/>
      </c>
      <c r="V81" s="224"/>
    </row>
    <row r="82" spans="1:22">
      <c r="A82" s="224" t="s">
        <v>6278</v>
      </c>
      <c r="B82" s="224" t="s">
        <v>6279</v>
      </c>
      <c r="C82" s="224"/>
      <c r="D82" s="224" t="s">
        <v>243</v>
      </c>
      <c r="E82" s="276">
        <v>42277</v>
      </c>
      <c r="F82" s="224"/>
      <c r="G82" s="224"/>
      <c r="H82" s="224">
        <f t="shared" si="6"/>
        <v>1</v>
      </c>
      <c r="I82" s="224"/>
      <c r="J82" s="331" t="s">
        <v>6276</v>
      </c>
      <c r="K82" s="224" t="str">
        <f t="shared" si="7"/>
        <v>ki</v>
      </c>
      <c r="L82" s="224" t="str">
        <f t="shared" si="8"/>
        <v>Kikuyu</v>
      </c>
      <c r="M82" s="224"/>
      <c r="N82" s="224" t="s">
        <v>192</v>
      </c>
      <c r="O82" s="224" t="s">
        <v>243</v>
      </c>
      <c r="P82" s="224"/>
      <c r="Q82" s="224"/>
      <c r="R82" s="224"/>
      <c r="S82" s="276">
        <f t="shared" si="9"/>
        <v>42277</v>
      </c>
      <c r="T82" s="276" t="str">
        <f t="shared" si="10"/>
        <v/>
      </c>
      <c r="U82" s="276" t="str">
        <f t="shared" si="11"/>
        <v/>
      </c>
      <c r="V82" s="224"/>
    </row>
    <row r="83" spans="1:22">
      <c r="A83" s="224" t="s">
        <v>6280</v>
      </c>
      <c r="B83" s="224" t="s">
        <v>6281</v>
      </c>
      <c r="C83" s="224"/>
      <c r="D83" s="224" t="s">
        <v>243</v>
      </c>
      <c r="E83" s="276">
        <v>42277</v>
      </c>
      <c r="F83" s="224"/>
      <c r="G83" s="224"/>
      <c r="H83" s="224">
        <f t="shared" si="6"/>
        <v>1</v>
      </c>
      <c r="I83" s="224"/>
      <c r="J83" s="331" t="s">
        <v>6278</v>
      </c>
      <c r="K83" s="224" t="str">
        <f t="shared" si="7"/>
        <v>kj</v>
      </c>
      <c r="L83" s="224" t="str">
        <f t="shared" si="8"/>
        <v>Kuanyama</v>
      </c>
      <c r="M83" s="224"/>
      <c r="N83" s="224" t="s">
        <v>192</v>
      </c>
      <c r="O83" s="224" t="s">
        <v>243</v>
      </c>
      <c r="P83" s="224"/>
      <c r="Q83" s="224"/>
      <c r="R83" s="224"/>
      <c r="S83" s="276">
        <f t="shared" si="9"/>
        <v>42277</v>
      </c>
      <c r="T83" s="276" t="str">
        <f t="shared" si="10"/>
        <v/>
      </c>
      <c r="U83" s="276" t="str">
        <f t="shared" si="11"/>
        <v/>
      </c>
      <c r="V83" s="224"/>
    </row>
    <row r="84" spans="1:22">
      <c r="A84" s="224" t="s">
        <v>6282</v>
      </c>
      <c r="B84" s="224" t="s">
        <v>6283</v>
      </c>
      <c r="C84" s="224"/>
      <c r="D84" s="224" t="s">
        <v>243</v>
      </c>
      <c r="E84" s="276">
        <v>42277</v>
      </c>
      <c r="F84" s="224"/>
      <c r="G84" s="224"/>
      <c r="H84" s="224">
        <f t="shared" si="6"/>
        <v>1</v>
      </c>
      <c r="I84" s="224"/>
      <c r="J84" s="331" t="s">
        <v>6280</v>
      </c>
      <c r="K84" s="224" t="str">
        <f t="shared" si="7"/>
        <v>kk</v>
      </c>
      <c r="L84" s="224" t="str">
        <f t="shared" si="8"/>
        <v>Kazakh</v>
      </c>
      <c r="M84" s="224"/>
      <c r="N84" s="224" t="s">
        <v>192</v>
      </c>
      <c r="O84" s="224" t="s">
        <v>243</v>
      </c>
      <c r="P84" s="224"/>
      <c r="Q84" s="224"/>
      <c r="R84" s="224"/>
      <c r="S84" s="276">
        <f t="shared" si="9"/>
        <v>42277</v>
      </c>
      <c r="T84" s="276" t="str">
        <f t="shared" si="10"/>
        <v/>
      </c>
      <c r="U84" s="276" t="str">
        <f t="shared" si="11"/>
        <v/>
      </c>
      <c r="V84" s="224"/>
    </row>
    <row r="85" spans="1:22">
      <c r="A85" s="224" t="s">
        <v>6284</v>
      </c>
      <c r="B85" s="224" t="s">
        <v>6285</v>
      </c>
      <c r="C85" s="224"/>
      <c r="D85" s="224" t="s">
        <v>243</v>
      </c>
      <c r="E85" s="276">
        <v>42277</v>
      </c>
      <c r="F85" s="224"/>
      <c r="G85" s="224"/>
      <c r="H85" s="224">
        <f t="shared" si="6"/>
        <v>1</v>
      </c>
      <c r="I85" s="224"/>
      <c r="J85" s="331" t="s">
        <v>6282</v>
      </c>
      <c r="K85" s="224" t="str">
        <f t="shared" si="7"/>
        <v>kl</v>
      </c>
      <c r="L85" s="224" t="str">
        <f t="shared" si="8"/>
        <v>Kalaallisut</v>
      </c>
      <c r="M85" s="224"/>
      <c r="N85" s="224" t="s">
        <v>192</v>
      </c>
      <c r="O85" s="224" t="s">
        <v>243</v>
      </c>
      <c r="P85" s="224"/>
      <c r="Q85" s="224"/>
      <c r="R85" s="224"/>
      <c r="S85" s="276">
        <f t="shared" si="9"/>
        <v>42277</v>
      </c>
      <c r="T85" s="276" t="str">
        <f t="shared" si="10"/>
        <v/>
      </c>
      <c r="U85" s="276" t="str">
        <f t="shared" si="11"/>
        <v/>
      </c>
      <c r="V85" s="224"/>
    </row>
    <row r="86" spans="1:22">
      <c r="A86" s="224" t="s">
        <v>6286</v>
      </c>
      <c r="B86" s="224" t="s">
        <v>6287</v>
      </c>
      <c r="C86" s="224"/>
      <c r="D86" s="224" t="s">
        <v>243</v>
      </c>
      <c r="E86" s="276">
        <v>42277</v>
      </c>
      <c r="F86" s="224"/>
      <c r="G86" s="224"/>
      <c r="H86" s="224">
        <f t="shared" si="6"/>
        <v>1</v>
      </c>
      <c r="I86" s="224"/>
      <c r="J86" s="331" t="s">
        <v>6284</v>
      </c>
      <c r="K86" s="224" t="str">
        <f t="shared" si="7"/>
        <v>km</v>
      </c>
      <c r="L86" s="224" t="str">
        <f t="shared" si="8"/>
        <v>Central Khmer</v>
      </c>
      <c r="M86" s="224"/>
      <c r="N86" s="224" t="s">
        <v>192</v>
      </c>
      <c r="O86" s="224" t="s">
        <v>243</v>
      </c>
      <c r="P86" s="224"/>
      <c r="Q86" s="224"/>
      <c r="R86" s="224"/>
      <c r="S86" s="276">
        <f t="shared" si="9"/>
        <v>42277</v>
      </c>
      <c r="T86" s="276" t="str">
        <f t="shared" si="10"/>
        <v/>
      </c>
      <c r="U86" s="276" t="str">
        <f t="shared" si="11"/>
        <v/>
      </c>
      <c r="V86" s="224"/>
    </row>
    <row r="87" spans="1:22">
      <c r="A87" s="224" t="s">
        <v>6288</v>
      </c>
      <c r="B87" s="224" t="s">
        <v>6289</v>
      </c>
      <c r="C87" s="224"/>
      <c r="D87" s="224" t="s">
        <v>243</v>
      </c>
      <c r="E87" s="276">
        <v>42277</v>
      </c>
      <c r="F87" s="224"/>
      <c r="G87" s="224"/>
      <c r="H87" s="224">
        <f t="shared" si="6"/>
        <v>1</v>
      </c>
      <c r="I87" s="224"/>
      <c r="J87" s="331" t="s">
        <v>6286</v>
      </c>
      <c r="K87" s="224" t="str">
        <f t="shared" si="7"/>
        <v>kn</v>
      </c>
      <c r="L87" s="224" t="str">
        <f t="shared" si="8"/>
        <v>Kannada</v>
      </c>
      <c r="M87" s="224"/>
      <c r="N87" s="224" t="s">
        <v>192</v>
      </c>
      <c r="O87" s="224" t="s">
        <v>243</v>
      </c>
      <c r="P87" s="224"/>
      <c r="Q87" s="224"/>
      <c r="R87" s="224"/>
      <c r="S87" s="276">
        <f t="shared" si="9"/>
        <v>42277</v>
      </c>
      <c r="T87" s="276" t="str">
        <f t="shared" si="10"/>
        <v/>
      </c>
      <c r="U87" s="276" t="str">
        <f t="shared" si="11"/>
        <v/>
      </c>
      <c r="V87" s="224"/>
    </row>
    <row r="88" spans="1:22">
      <c r="A88" s="224" t="s">
        <v>6290</v>
      </c>
      <c r="B88" s="224" t="s">
        <v>6291</v>
      </c>
      <c r="C88" s="224"/>
      <c r="D88" s="224" t="s">
        <v>243</v>
      </c>
      <c r="E88" s="276">
        <v>42277</v>
      </c>
      <c r="F88" s="224"/>
      <c r="G88" s="224"/>
      <c r="H88" s="224">
        <f t="shared" si="6"/>
        <v>1</v>
      </c>
      <c r="I88" s="224"/>
      <c r="J88" s="331" t="s">
        <v>6288</v>
      </c>
      <c r="K88" s="224" t="str">
        <f t="shared" si="7"/>
        <v>ko</v>
      </c>
      <c r="L88" s="224" t="str">
        <f t="shared" si="8"/>
        <v>Korean</v>
      </c>
      <c r="M88" s="224"/>
      <c r="N88" s="224" t="s">
        <v>192</v>
      </c>
      <c r="O88" s="224" t="s">
        <v>243</v>
      </c>
      <c r="P88" s="224"/>
      <c r="Q88" s="224"/>
      <c r="R88" s="224"/>
      <c r="S88" s="276">
        <f t="shared" si="9"/>
        <v>42277</v>
      </c>
      <c r="T88" s="276" t="str">
        <f t="shared" si="10"/>
        <v/>
      </c>
      <c r="U88" s="276" t="str">
        <f t="shared" si="11"/>
        <v/>
      </c>
      <c r="V88" s="224"/>
    </row>
    <row r="89" spans="1:22">
      <c r="A89" s="224" t="s">
        <v>6292</v>
      </c>
      <c r="B89" s="224" t="s">
        <v>6293</v>
      </c>
      <c r="C89" s="224"/>
      <c r="D89" s="224" t="s">
        <v>243</v>
      </c>
      <c r="E89" s="276">
        <v>42277</v>
      </c>
      <c r="F89" s="224"/>
      <c r="G89" s="224"/>
      <c r="H89" s="224">
        <f t="shared" si="6"/>
        <v>1</v>
      </c>
      <c r="I89" s="224"/>
      <c r="J89" s="331" t="s">
        <v>6290</v>
      </c>
      <c r="K89" s="224" t="str">
        <f t="shared" si="7"/>
        <v>kr</v>
      </c>
      <c r="L89" s="224" t="str">
        <f t="shared" si="8"/>
        <v>Kanuri</v>
      </c>
      <c r="M89" s="224"/>
      <c r="N89" s="224" t="s">
        <v>192</v>
      </c>
      <c r="O89" s="224" t="s">
        <v>243</v>
      </c>
      <c r="P89" s="224"/>
      <c r="Q89" s="224"/>
      <c r="R89" s="224"/>
      <c r="S89" s="276">
        <f t="shared" si="9"/>
        <v>42277</v>
      </c>
      <c r="T89" s="276" t="str">
        <f t="shared" si="10"/>
        <v/>
      </c>
      <c r="U89" s="276" t="str">
        <f t="shared" si="11"/>
        <v/>
      </c>
      <c r="V89" s="224"/>
    </row>
    <row r="90" spans="1:22">
      <c r="A90" s="224" t="s">
        <v>6294</v>
      </c>
      <c r="B90" s="224" t="s">
        <v>6295</v>
      </c>
      <c r="C90" s="224"/>
      <c r="D90" s="224" t="s">
        <v>243</v>
      </c>
      <c r="E90" s="276">
        <v>42277</v>
      </c>
      <c r="F90" s="224"/>
      <c r="G90" s="224"/>
      <c r="H90" s="224">
        <f t="shared" si="6"/>
        <v>1</v>
      </c>
      <c r="I90" s="224"/>
      <c r="J90" s="331" t="s">
        <v>6292</v>
      </c>
      <c r="K90" s="224" t="str">
        <f t="shared" si="7"/>
        <v>ks</v>
      </c>
      <c r="L90" s="224" t="str">
        <f t="shared" si="8"/>
        <v>Kashmiri</v>
      </c>
      <c r="M90" s="224"/>
      <c r="N90" s="224" t="s">
        <v>192</v>
      </c>
      <c r="O90" s="224" t="s">
        <v>243</v>
      </c>
      <c r="P90" s="224"/>
      <c r="Q90" s="224"/>
      <c r="R90" s="224"/>
      <c r="S90" s="276">
        <f t="shared" si="9"/>
        <v>42277</v>
      </c>
      <c r="T90" s="276" t="str">
        <f t="shared" si="10"/>
        <v/>
      </c>
      <c r="U90" s="276" t="str">
        <f t="shared" si="11"/>
        <v/>
      </c>
      <c r="V90" s="224"/>
    </row>
    <row r="91" spans="1:22">
      <c r="A91" s="224" t="s">
        <v>6296</v>
      </c>
      <c r="B91" s="224" t="s">
        <v>6297</v>
      </c>
      <c r="C91" s="224"/>
      <c r="D91" s="224" t="s">
        <v>243</v>
      </c>
      <c r="E91" s="276">
        <v>42277</v>
      </c>
      <c r="F91" s="224"/>
      <c r="G91" s="224"/>
      <c r="H91" s="224">
        <f t="shared" si="6"/>
        <v>1</v>
      </c>
      <c r="I91" s="224"/>
      <c r="J91" s="331" t="s">
        <v>6294</v>
      </c>
      <c r="K91" s="224" t="str">
        <f t="shared" si="7"/>
        <v>ku</v>
      </c>
      <c r="L91" s="224" t="str">
        <f t="shared" si="8"/>
        <v>Kurdish</v>
      </c>
      <c r="M91" s="224"/>
      <c r="N91" s="224" t="s">
        <v>192</v>
      </c>
      <c r="O91" s="224" t="s">
        <v>243</v>
      </c>
      <c r="P91" s="224"/>
      <c r="Q91" s="224"/>
      <c r="R91" s="224"/>
      <c r="S91" s="276">
        <f t="shared" si="9"/>
        <v>42277</v>
      </c>
      <c r="T91" s="276" t="str">
        <f t="shared" si="10"/>
        <v/>
      </c>
      <c r="U91" s="276" t="str">
        <f t="shared" si="11"/>
        <v/>
      </c>
      <c r="V91" s="224"/>
    </row>
    <row r="92" spans="1:22">
      <c r="A92" s="224" t="s">
        <v>6298</v>
      </c>
      <c r="B92" s="224" t="s">
        <v>6299</v>
      </c>
      <c r="C92" s="224"/>
      <c r="D92" s="224" t="s">
        <v>243</v>
      </c>
      <c r="E92" s="276">
        <v>42277</v>
      </c>
      <c r="F92" s="224"/>
      <c r="G92" s="224"/>
      <c r="H92" s="224">
        <f t="shared" si="6"/>
        <v>1</v>
      </c>
      <c r="I92" s="224"/>
      <c r="J92" s="331" t="s">
        <v>6296</v>
      </c>
      <c r="K92" s="224" t="str">
        <f t="shared" si="7"/>
        <v>kv</v>
      </c>
      <c r="L92" s="224" t="str">
        <f t="shared" si="8"/>
        <v>Komi</v>
      </c>
      <c r="M92" s="224"/>
      <c r="N92" s="224" t="s">
        <v>192</v>
      </c>
      <c r="O92" s="224" t="s">
        <v>243</v>
      </c>
      <c r="P92" s="224"/>
      <c r="Q92" s="224"/>
      <c r="R92" s="224"/>
      <c r="S92" s="276">
        <f t="shared" si="9"/>
        <v>42277</v>
      </c>
      <c r="T92" s="276" t="str">
        <f t="shared" si="10"/>
        <v/>
      </c>
      <c r="U92" s="276" t="str">
        <f t="shared" si="11"/>
        <v/>
      </c>
      <c r="V92" s="224"/>
    </row>
    <row r="93" spans="1:22">
      <c r="A93" s="224" t="s">
        <v>6300</v>
      </c>
      <c r="B93" s="224" t="s">
        <v>6301</v>
      </c>
      <c r="C93" s="224"/>
      <c r="D93" s="224" t="s">
        <v>243</v>
      </c>
      <c r="E93" s="276">
        <v>42277</v>
      </c>
      <c r="F93" s="224"/>
      <c r="G93" s="224"/>
      <c r="H93" s="224">
        <f t="shared" si="6"/>
        <v>1</v>
      </c>
      <c r="I93" s="224"/>
      <c r="J93" s="331" t="s">
        <v>6298</v>
      </c>
      <c r="K93" s="224" t="str">
        <f t="shared" si="7"/>
        <v>kw</v>
      </c>
      <c r="L93" s="224" t="str">
        <f t="shared" si="8"/>
        <v>Cornish</v>
      </c>
      <c r="M93" s="224"/>
      <c r="N93" s="224" t="s">
        <v>192</v>
      </c>
      <c r="O93" s="224" t="s">
        <v>243</v>
      </c>
      <c r="P93" s="224"/>
      <c r="Q93" s="224"/>
      <c r="R93" s="224"/>
      <c r="S93" s="276">
        <f t="shared" si="9"/>
        <v>42277</v>
      </c>
      <c r="T93" s="276" t="str">
        <f t="shared" si="10"/>
        <v/>
      </c>
      <c r="U93" s="276" t="str">
        <f t="shared" si="11"/>
        <v/>
      </c>
      <c r="V93" s="224"/>
    </row>
    <row r="94" spans="1:22">
      <c r="A94" s="224" t="s">
        <v>6302</v>
      </c>
      <c r="B94" s="224" t="s">
        <v>6303</v>
      </c>
      <c r="C94" s="224"/>
      <c r="D94" s="224" t="s">
        <v>243</v>
      </c>
      <c r="E94" s="276">
        <v>42277</v>
      </c>
      <c r="F94" s="224"/>
      <c r="G94" s="224"/>
      <c r="H94" s="224">
        <f t="shared" si="6"/>
        <v>1</v>
      </c>
      <c r="I94" s="224"/>
      <c r="J94" s="331" t="s">
        <v>6300</v>
      </c>
      <c r="K94" s="224" t="str">
        <f t="shared" si="7"/>
        <v>ky</v>
      </c>
      <c r="L94" s="224" t="str">
        <f t="shared" si="8"/>
        <v>Kirghiz</v>
      </c>
      <c r="M94" s="224"/>
      <c r="N94" s="224" t="s">
        <v>192</v>
      </c>
      <c r="O94" s="224" t="s">
        <v>243</v>
      </c>
      <c r="P94" s="224"/>
      <c r="Q94" s="224"/>
      <c r="R94" s="224"/>
      <c r="S94" s="276">
        <f t="shared" si="9"/>
        <v>42277</v>
      </c>
      <c r="T94" s="276" t="str">
        <f t="shared" si="10"/>
        <v/>
      </c>
      <c r="U94" s="276" t="str">
        <f t="shared" si="11"/>
        <v/>
      </c>
      <c r="V94" s="224"/>
    </row>
    <row r="95" spans="1:22">
      <c r="A95" s="224" t="s">
        <v>6304</v>
      </c>
      <c r="B95" s="224" t="s">
        <v>6305</v>
      </c>
      <c r="C95" s="224"/>
      <c r="D95" s="224" t="s">
        <v>243</v>
      </c>
      <c r="E95" s="276">
        <v>42277</v>
      </c>
      <c r="F95" s="224"/>
      <c r="G95" s="224"/>
      <c r="H95" s="224">
        <f t="shared" si="6"/>
        <v>1</v>
      </c>
      <c r="I95" s="224"/>
      <c r="J95" s="331" t="s">
        <v>6302</v>
      </c>
      <c r="K95" s="224" t="str">
        <f t="shared" si="7"/>
        <v>lb</v>
      </c>
      <c r="L95" s="224" t="str">
        <f t="shared" si="8"/>
        <v>Luxembourgish</v>
      </c>
      <c r="M95" s="224"/>
      <c r="N95" s="224" t="s">
        <v>192</v>
      </c>
      <c r="O95" s="224" t="s">
        <v>243</v>
      </c>
      <c r="P95" s="224"/>
      <c r="Q95" s="224"/>
      <c r="R95" s="224"/>
      <c r="S95" s="276">
        <f t="shared" si="9"/>
        <v>42277</v>
      </c>
      <c r="T95" s="276" t="str">
        <f t="shared" si="10"/>
        <v/>
      </c>
      <c r="U95" s="276" t="str">
        <f t="shared" si="11"/>
        <v/>
      </c>
      <c r="V95" s="224"/>
    </row>
    <row r="96" spans="1:22">
      <c r="A96" s="224" t="s">
        <v>6306</v>
      </c>
      <c r="B96" s="224" t="s">
        <v>6307</v>
      </c>
      <c r="C96" s="224"/>
      <c r="D96" s="224" t="s">
        <v>243</v>
      </c>
      <c r="E96" s="276">
        <v>42277</v>
      </c>
      <c r="F96" s="224"/>
      <c r="G96" s="224"/>
      <c r="H96" s="224">
        <f t="shared" si="6"/>
        <v>1</v>
      </c>
      <c r="I96" s="224"/>
      <c r="J96" s="331" t="s">
        <v>6304</v>
      </c>
      <c r="K96" s="224" t="str">
        <f t="shared" si="7"/>
        <v>lg</v>
      </c>
      <c r="L96" s="224" t="str">
        <f t="shared" si="8"/>
        <v>Ganda</v>
      </c>
      <c r="M96" s="224"/>
      <c r="N96" s="224" t="s">
        <v>192</v>
      </c>
      <c r="O96" s="224" t="s">
        <v>243</v>
      </c>
      <c r="P96" s="224"/>
      <c r="Q96" s="224"/>
      <c r="R96" s="224"/>
      <c r="S96" s="276">
        <f t="shared" si="9"/>
        <v>42277</v>
      </c>
      <c r="T96" s="276" t="str">
        <f t="shared" si="10"/>
        <v/>
      </c>
      <c r="U96" s="276" t="str">
        <f t="shared" si="11"/>
        <v/>
      </c>
      <c r="V96" s="224"/>
    </row>
    <row r="97" spans="1:22">
      <c r="A97" s="224" t="s">
        <v>6308</v>
      </c>
      <c r="B97" s="224" t="s">
        <v>6309</v>
      </c>
      <c r="C97" s="224"/>
      <c r="D97" s="224" t="s">
        <v>243</v>
      </c>
      <c r="E97" s="276">
        <v>42277</v>
      </c>
      <c r="F97" s="224"/>
      <c r="G97" s="224"/>
      <c r="H97" s="224">
        <f t="shared" si="6"/>
        <v>1</v>
      </c>
      <c r="I97" s="224"/>
      <c r="J97" s="331" t="s">
        <v>6306</v>
      </c>
      <c r="K97" s="224" t="str">
        <f t="shared" si="7"/>
        <v>li</v>
      </c>
      <c r="L97" s="224" t="str">
        <f t="shared" si="8"/>
        <v>Limburgan</v>
      </c>
      <c r="M97" s="224"/>
      <c r="N97" s="224" t="s">
        <v>192</v>
      </c>
      <c r="O97" s="224" t="s">
        <v>243</v>
      </c>
      <c r="P97" s="224"/>
      <c r="Q97" s="224"/>
      <c r="R97" s="224"/>
      <c r="S97" s="276">
        <f t="shared" si="9"/>
        <v>42277</v>
      </c>
      <c r="T97" s="276" t="str">
        <f t="shared" si="10"/>
        <v/>
      </c>
      <c r="U97" s="276" t="str">
        <f t="shared" si="11"/>
        <v/>
      </c>
      <c r="V97" s="224"/>
    </row>
    <row r="98" spans="1:22">
      <c r="A98" s="224" t="s">
        <v>6310</v>
      </c>
      <c r="B98" s="224" t="s">
        <v>6311</v>
      </c>
      <c r="C98" s="224"/>
      <c r="D98" s="224" t="s">
        <v>243</v>
      </c>
      <c r="E98" s="276">
        <v>42277</v>
      </c>
      <c r="F98" s="224"/>
      <c r="G98" s="224"/>
      <c r="H98" s="224">
        <f t="shared" si="6"/>
        <v>1</v>
      </c>
      <c r="I98" s="224"/>
      <c r="J98" s="331" t="s">
        <v>6308</v>
      </c>
      <c r="K98" s="224" t="str">
        <f t="shared" si="7"/>
        <v>ln</v>
      </c>
      <c r="L98" s="224" t="str">
        <f t="shared" si="8"/>
        <v>Lingala</v>
      </c>
      <c r="M98" s="224"/>
      <c r="N98" s="224" t="s">
        <v>192</v>
      </c>
      <c r="O98" s="224" t="s">
        <v>243</v>
      </c>
      <c r="P98" s="224"/>
      <c r="Q98" s="224"/>
      <c r="R98" s="224"/>
      <c r="S98" s="276">
        <f t="shared" si="9"/>
        <v>42277</v>
      </c>
      <c r="T98" s="276" t="str">
        <f t="shared" si="10"/>
        <v/>
      </c>
      <c r="U98" s="276" t="str">
        <f t="shared" si="11"/>
        <v/>
      </c>
      <c r="V98" s="224"/>
    </row>
    <row r="99" spans="1:22">
      <c r="A99" s="224" t="s">
        <v>6312</v>
      </c>
      <c r="B99" s="224" t="s">
        <v>6313</v>
      </c>
      <c r="C99" s="224"/>
      <c r="D99" s="224" t="s">
        <v>243</v>
      </c>
      <c r="E99" s="276">
        <v>42277</v>
      </c>
      <c r="F99" s="224"/>
      <c r="G99" s="224"/>
      <c r="H99" s="224">
        <f t="shared" si="6"/>
        <v>1</v>
      </c>
      <c r="I99" s="224"/>
      <c r="J99" s="331" t="s">
        <v>6310</v>
      </c>
      <c r="K99" s="224" t="str">
        <f t="shared" si="7"/>
        <v>lo</v>
      </c>
      <c r="L99" s="224" t="str">
        <f t="shared" si="8"/>
        <v>Lao</v>
      </c>
      <c r="M99" s="224"/>
      <c r="N99" s="224" t="s">
        <v>192</v>
      </c>
      <c r="O99" s="224" t="s">
        <v>243</v>
      </c>
      <c r="P99" s="224"/>
      <c r="Q99" s="224"/>
      <c r="R99" s="224"/>
      <c r="S99" s="276">
        <f t="shared" si="9"/>
        <v>42277</v>
      </c>
      <c r="T99" s="276" t="str">
        <f t="shared" si="10"/>
        <v/>
      </c>
      <c r="U99" s="276" t="str">
        <f t="shared" si="11"/>
        <v/>
      </c>
      <c r="V99" s="224"/>
    </row>
    <row r="100" spans="1:22">
      <c r="A100" s="224" t="s">
        <v>6314</v>
      </c>
      <c r="B100" s="224" t="s">
        <v>6315</v>
      </c>
      <c r="C100" s="224"/>
      <c r="D100" s="224" t="s">
        <v>243</v>
      </c>
      <c r="E100" s="276">
        <v>42277</v>
      </c>
      <c r="F100" s="224"/>
      <c r="G100" s="224"/>
      <c r="H100" s="224">
        <f t="shared" si="6"/>
        <v>1</v>
      </c>
      <c r="I100" s="224"/>
      <c r="J100" s="331" t="s">
        <v>6312</v>
      </c>
      <c r="K100" s="224" t="str">
        <f t="shared" si="7"/>
        <v>lt</v>
      </c>
      <c r="L100" s="224" t="str">
        <f t="shared" si="8"/>
        <v>Lithuanian</v>
      </c>
      <c r="M100" s="224"/>
      <c r="N100" s="224" t="s">
        <v>192</v>
      </c>
      <c r="O100" s="224" t="s">
        <v>243</v>
      </c>
      <c r="P100" s="224"/>
      <c r="Q100" s="224"/>
      <c r="R100" s="224"/>
      <c r="S100" s="276">
        <f t="shared" si="9"/>
        <v>42277</v>
      </c>
      <c r="T100" s="276" t="str">
        <f t="shared" si="10"/>
        <v/>
      </c>
      <c r="U100" s="276" t="str">
        <f t="shared" si="11"/>
        <v/>
      </c>
      <c r="V100" s="224"/>
    </row>
    <row r="101" spans="1:22">
      <c r="A101" s="224" t="s">
        <v>6316</v>
      </c>
      <c r="B101" s="224" t="s">
        <v>6317</v>
      </c>
      <c r="C101" s="224"/>
      <c r="D101" s="224" t="s">
        <v>243</v>
      </c>
      <c r="E101" s="276">
        <v>42277</v>
      </c>
      <c r="F101" s="224"/>
      <c r="G101" s="224"/>
      <c r="H101" s="224">
        <f t="shared" si="6"/>
        <v>1</v>
      </c>
      <c r="I101" s="224"/>
      <c r="J101" s="331" t="s">
        <v>6314</v>
      </c>
      <c r="K101" s="224" t="str">
        <f t="shared" si="7"/>
        <v>lu</v>
      </c>
      <c r="L101" s="224" t="str">
        <f t="shared" si="8"/>
        <v>Luba-Katanga</v>
      </c>
      <c r="M101" s="224"/>
      <c r="N101" s="224" t="s">
        <v>192</v>
      </c>
      <c r="O101" s="224" t="s">
        <v>243</v>
      </c>
      <c r="P101" s="224"/>
      <c r="Q101" s="224"/>
      <c r="R101" s="224"/>
      <c r="S101" s="276">
        <f t="shared" si="9"/>
        <v>42277</v>
      </c>
      <c r="T101" s="276" t="str">
        <f t="shared" si="10"/>
        <v/>
      </c>
      <c r="U101" s="276" t="str">
        <f t="shared" si="11"/>
        <v/>
      </c>
      <c r="V101" s="224"/>
    </row>
    <row r="102" spans="1:22">
      <c r="A102" s="224" t="s">
        <v>6318</v>
      </c>
      <c r="B102" s="224" t="s">
        <v>6319</v>
      </c>
      <c r="C102" s="224"/>
      <c r="D102" s="224" t="s">
        <v>243</v>
      </c>
      <c r="E102" s="276">
        <v>42277</v>
      </c>
      <c r="F102" s="224"/>
      <c r="G102" s="224"/>
      <c r="H102" s="224">
        <f t="shared" si="6"/>
        <v>1</v>
      </c>
      <c r="I102" s="224"/>
      <c r="J102" s="331" t="s">
        <v>6316</v>
      </c>
      <c r="K102" s="224" t="str">
        <f t="shared" si="7"/>
        <v>lv</v>
      </c>
      <c r="L102" s="224" t="str">
        <f t="shared" si="8"/>
        <v>Latvian</v>
      </c>
      <c r="M102" s="224"/>
      <c r="N102" s="224" t="s">
        <v>192</v>
      </c>
      <c r="O102" s="224" t="s">
        <v>243</v>
      </c>
      <c r="P102" s="224"/>
      <c r="Q102" s="224"/>
      <c r="R102" s="224"/>
      <c r="S102" s="276">
        <f t="shared" si="9"/>
        <v>42277</v>
      </c>
      <c r="T102" s="276" t="str">
        <f t="shared" si="10"/>
        <v/>
      </c>
      <c r="U102" s="276" t="str">
        <f t="shared" si="11"/>
        <v/>
      </c>
      <c r="V102" s="224"/>
    </row>
    <row r="103" spans="1:22">
      <c r="A103" s="224" t="s">
        <v>6320</v>
      </c>
      <c r="B103" s="224" t="s">
        <v>6321</v>
      </c>
      <c r="C103" s="224"/>
      <c r="D103" s="224" t="s">
        <v>243</v>
      </c>
      <c r="E103" s="276">
        <v>42277</v>
      </c>
      <c r="F103" s="224"/>
      <c r="G103" s="224"/>
      <c r="H103" s="224">
        <f t="shared" si="6"/>
        <v>1</v>
      </c>
      <c r="I103" s="224"/>
      <c r="J103" s="331" t="s">
        <v>6318</v>
      </c>
      <c r="K103" s="224" t="str">
        <f t="shared" si="7"/>
        <v>mg</v>
      </c>
      <c r="L103" s="224" t="str">
        <f t="shared" si="8"/>
        <v>Malagasy</v>
      </c>
      <c r="M103" s="224"/>
      <c r="N103" s="224" t="s">
        <v>192</v>
      </c>
      <c r="O103" s="224" t="s">
        <v>243</v>
      </c>
      <c r="P103" s="224"/>
      <c r="Q103" s="224"/>
      <c r="R103" s="224"/>
      <c r="S103" s="276">
        <f t="shared" si="9"/>
        <v>42277</v>
      </c>
      <c r="T103" s="276" t="str">
        <f t="shared" si="10"/>
        <v/>
      </c>
      <c r="U103" s="276" t="str">
        <f t="shared" si="11"/>
        <v/>
      </c>
      <c r="V103" s="224"/>
    </row>
    <row r="104" spans="1:22">
      <c r="A104" s="224" t="s">
        <v>6322</v>
      </c>
      <c r="B104" s="224" t="s">
        <v>6323</v>
      </c>
      <c r="C104" s="224"/>
      <c r="D104" s="224" t="s">
        <v>243</v>
      </c>
      <c r="E104" s="276">
        <v>42277</v>
      </c>
      <c r="F104" s="224"/>
      <c r="G104" s="224"/>
      <c r="H104" s="224">
        <f t="shared" si="6"/>
        <v>1</v>
      </c>
      <c r="I104" s="224"/>
      <c r="J104" s="331" t="s">
        <v>6320</v>
      </c>
      <c r="K104" s="224" t="str">
        <f t="shared" si="7"/>
        <v>mh</v>
      </c>
      <c r="L104" s="224" t="str">
        <f t="shared" si="8"/>
        <v>Marshallese</v>
      </c>
      <c r="M104" s="224"/>
      <c r="N104" s="224" t="s">
        <v>192</v>
      </c>
      <c r="O104" s="224" t="s">
        <v>243</v>
      </c>
      <c r="P104" s="224"/>
      <c r="Q104" s="224"/>
      <c r="R104" s="224"/>
      <c r="S104" s="276">
        <f t="shared" si="9"/>
        <v>42277</v>
      </c>
      <c r="T104" s="276" t="str">
        <f t="shared" si="10"/>
        <v/>
      </c>
      <c r="U104" s="276" t="str">
        <f t="shared" si="11"/>
        <v/>
      </c>
      <c r="V104" s="224"/>
    </row>
    <row r="105" spans="1:22">
      <c r="A105" s="224" t="s">
        <v>6324</v>
      </c>
      <c r="B105" s="224" t="s">
        <v>6325</v>
      </c>
      <c r="C105" s="224"/>
      <c r="D105" s="224" t="s">
        <v>243</v>
      </c>
      <c r="E105" s="276">
        <v>42277</v>
      </c>
      <c r="F105" s="224"/>
      <c r="G105" s="224"/>
      <c r="H105" s="224">
        <f t="shared" si="6"/>
        <v>1</v>
      </c>
      <c r="I105" s="224"/>
      <c r="J105" s="331" t="s">
        <v>6322</v>
      </c>
      <c r="K105" s="224" t="str">
        <f t="shared" si="7"/>
        <v>mi</v>
      </c>
      <c r="L105" s="224" t="str">
        <f t="shared" si="8"/>
        <v>Maori</v>
      </c>
      <c r="M105" s="224"/>
      <c r="N105" s="224" t="s">
        <v>192</v>
      </c>
      <c r="O105" s="224" t="s">
        <v>243</v>
      </c>
      <c r="P105" s="224"/>
      <c r="Q105" s="224"/>
      <c r="R105" s="224"/>
      <c r="S105" s="276">
        <f t="shared" si="9"/>
        <v>42277</v>
      </c>
      <c r="T105" s="276" t="str">
        <f t="shared" si="10"/>
        <v/>
      </c>
      <c r="U105" s="276" t="str">
        <f t="shared" si="11"/>
        <v/>
      </c>
      <c r="V105" s="224"/>
    </row>
    <row r="106" spans="1:22">
      <c r="A106" s="224" t="s">
        <v>6326</v>
      </c>
      <c r="B106" s="224" t="s">
        <v>6327</v>
      </c>
      <c r="C106" s="224"/>
      <c r="D106" s="224" t="s">
        <v>243</v>
      </c>
      <c r="E106" s="276">
        <v>42277</v>
      </c>
      <c r="F106" s="224"/>
      <c r="G106" s="224"/>
      <c r="H106" s="224">
        <f t="shared" si="6"/>
        <v>1</v>
      </c>
      <c r="I106" s="224"/>
      <c r="J106" s="331" t="s">
        <v>6324</v>
      </c>
      <c r="K106" s="224" t="str">
        <f t="shared" si="7"/>
        <v>mk</v>
      </c>
      <c r="L106" s="224" t="str">
        <f t="shared" si="8"/>
        <v>Macedonian</v>
      </c>
      <c r="M106" s="224"/>
      <c r="N106" s="224" t="s">
        <v>192</v>
      </c>
      <c r="O106" s="224" t="s">
        <v>243</v>
      </c>
      <c r="P106" s="224"/>
      <c r="Q106" s="224"/>
      <c r="R106" s="224"/>
      <c r="S106" s="276">
        <f t="shared" si="9"/>
        <v>42277</v>
      </c>
      <c r="T106" s="276" t="str">
        <f t="shared" si="10"/>
        <v/>
      </c>
      <c r="U106" s="276" t="str">
        <f t="shared" si="11"/>
        <v/>
      </c>
      <c r="V106" s="224"/>
    </row>
    <row r="107" spans="1:22">
      <c r="A107" s="224" t="s">
        <v>6328</v>
      </c>
      <c r="B107" s="224" t="s">
        <v>6329</v>
      </c>
      <c r="C107" s="224"/>
      <c r="D107" s="224" t="s">
        <v>243</v>
      </c>
      <c r="E107" s="276">
        <v>42277</v>
      </c>
      <c r="F107" s="224"/>
      <c r="G107" s="224"/>
      <c r="H107" s="224">
        <f t="shared" si="6"/>
        <v>1</v>
      </c>
      <c r="I107" s="224"/>
      <c r="J107" s="331" t="s">
        <v>6326</v>
      </c>
      <c r="K107" s="224" t="str">
        <f t="shared" si="7"/>
        <v>ml</v>
      </c>
      <c r="L107" s="224" t="str">
        <f t="shared" si="8"/>
        <v>Malayalam</v>
      </c>
      <c r="M107" s="224"/>
      <c r="N107" s="224" t="s">
        <v>192</v>
      </c>
      <c r="O107" s="224" t="s">
        <v>243</v>
      </c>
      <c r="P107" s="224"/>
      <c r="Q107" s="224"/>
      <c r="R107" s="224"/>
      <c r="S107" s="276">
        <f t="shared" si="9"/>
        <v>42277</v>
      </c>
      <c r="T107" s="276" t="str">
        <f t="shared" si="10"/>
        <v/>
      </c>
      <c r="U107" s="276" t="str">
        <f t="shared" si="11"/>
        <v/>
      </c>
      <c r="V107" s="224"/>
    </row>
    <row r="108" spans="1:22">
      <c r="A108" s="224" t="s">
        <v>6330</v>
      </c>
      <c r="B108" s="224" t="s">
        <v>6331</v>
      </c>
      <c r="C108" s="224"/>
      <c r="D108" s="224" t="s">
        <v>243</v>
      </c>
      <c r="E108" s="276">
        <v>42277</v>
      </c>
      <c r="F108" s="224"/>
      <c r="G108" s="224"/>
      <c r="H108" s="224">
        <f t="shared" si="6"/>
        <v>1</v>
      </c>
      <c r="I108" s="224"/>
      <c r="J108" s="331" t="s">
        <v>6328</v>
      </c>
      <c r="K108" s="224" t="str">
        <f t="shared" si="7"/>
        <v>mn</v>
      </c>
      <c r="L108" s="224" t="str">
        <f t="shared" si="8"/>
        <v>Mongolian</v>
      </c>
      <c r="M108" s="224"/>
      <c r="N108" s="224" t="s">
        <v>192</v>
      </c>
      <c r="O108" s="224" t="s">
        <v>243</v>
      </c>
      <c r="P108" s="224"/>
      <c r="Q108" s="224"/>
      <c r="R108" s="224"/>
      <c r="S108" s="276">
        <f t="shared" si="9"/>
        <v>42277</v>
      </c>
      <c r="T108" s="276" t="str">
        <f t="shared" si="10"/>
        <v/>
      </c>
      <c r="U108" s="276" t="str">
        <f t="shared" si="11"/>
        <v/>
      </c>
      <c r="V108" s="224"/>
    </row>
    <row r="109" spans="1:22">
      <c r="A109" s="224" t="s">
        <v>6332</v>
      </c>
      <c r="B109" s="224" t="s">
        <v>6333</v>
      </c>
      <c r="C109" s="224"/>
      <c r="D109" s="224" t="s">
        <v>243</v>
      </c>
      <c r="E109" s="276">
        <v>42277</v>
      </c>
      <c r="F109" s="224"/>
      <c r="G109" s="224"/>
      <c r="H109" s="224">
        <f t="shared" si="6"/>
        <v>1</v>
      </c>
      <c r="I109" s="224"/>
      <c r="J109" s="331" t="s">
        <v>6330</v>
      </c>
      <c r="K109" s="224" t="str">
        <f t="shared" si="7"/>
        <v>mr</v>
      </c>
      <c r="L109" s="224" t="str">
        <f t="shared" si="8"/>
        <v>Marathi</v>
      </c>
      <c r="M109" s="224"/>
      <c r="N109" s="224" t="s">
        <v>192</v>
      </c>
      <c r="O109" s="224" t="s">
        <v>243</v>
      </c>
      <c r="P109" s="224"/>
      <c r="Q109" s="224"/>
      <c r="R109" s="224"/>
      <c r="S109" s="276">
        <f t="shared" si="9"/>
        <v>42277</v>
      </c>
      <c r="T109" s="276" t="str">
        <f t="shared" si="10"/>
        <v/>
      </c>
      <c r="U109" s="276" t="str">
        <f t="shared" si="11"/>
        <v/>
      </c>
      <c r="V109" s="224"/>
    </row>
    <row r="110" spans="1:22">
      <c r="A110" s="224" t="s">
        <v>6334</v>
      </c>
      <c r="B110" s="224" t="s">
        <v>6335</v>
      </c>
      <c r="C110" s="224"/>
      <c r="D110" s="224" t="s">
        <v>243</v>
      </c>
      <c r="E110" s="276">
        <v>42277</v>
      </c>
      <c r="F110" s="224"/>
      <c r="G110" s="224"/>
      <c r="H110" s="224">
        <f t="shared" si="6"/>
        <v>1</v>
      </c>
      <c r="I110" s="224"/>
      <c r="J110" s="331" t="s">
        <v>6332</v>
      </c>
      <c r="K110" s="224" t="str">
        <f t="shared" si="7"/>
        <v>ms</v>
      </c>
      <c r="L110" s="224" t="str">
        <f t="shared" si="8"/>
        <v>Malay (macrolanguage)</v>
      </c>
      <c r="M110" s="224"/>
      <c r="N110" s="224" t="s">
        <v>192</v>
      </c>
      <c r="O110" s="224" t="s">
        <v>243</v>
      </c>
      <c r="P110" s="224"/>
      <c r="Q110" s="224"/>
      <c r="R110" s="224"/>
      <c r="S110" s="276">
        <f t="shared" si="9"/>
        <v>42277</v>
      </c>
      <c r="T110" s="276" t="str">
        <f t="shared" si="10"/>
        <v/>
      </c>
      <c r="U110" s="276" t="str">
        <f t="shared" si="11"/>
        <v/>
      </c>
      <c r="V110" s="224"/>
    </row>
    <row r="111" spans="1:22">
      <c r="A111" s="224" t="s">
        <v>6336</v>
      </c>
      <c r="B111" s="224" t="s">
        <v>6337</v>
      </c>
      <c r="C111" s="224"/>
      <c r="D111" s="224" t="s">
        <v>243</v>
      </c>
      <c r="E111" s="276">
        <v>42277</v>
      </c>
      <c r="F111" s="224"/>
      <c r="G111" s="224"/>
      <c r="H111" s="224">
        <f t="shared" si="6"/>
        <v>1</v>
      </c>
      <c r="I111" s="224"/>
      <c r="J111" s="331" t="s">
        <v>6334</v>
      </c>
      <c r="K111" s="224" t="str">
        <f t="shared" si="7"/>
        <v>mt</v>
      </c>
      <c r="L111" s="224" t="str">
        <f t="shared" si="8"/>
        <v>Maltese</v>
      </c>
      <c r="M111" s="224"/>
      <c r="N111" s="224" t="s">
        <v>192</v>
      </c>
      <c r="O111" s="224" t="s">
        <v>243</v>
      </c>
      <c r="P111" s="224"/>
      <c r="Q111" s="224"/>
      <c r="R111" s="224"/>
      <c r="S111" s="276">
        <f t="shared" si="9"/>
        <v>42277</v>
      </c>
      <c r="T111" s="276" t="str">
        <f t="shared" si="10"/>
        <v/>
      </c>
      <c r="U111" s="276" t="str">
        <f t="shared" si="11"/>
        <v/>
      </c>
      <c r="V111" s="224"/>
    </row>
    <row r="112" spans="1:22">
      <c r="A112" s="224" t="s">
        <v>6338</v>
      </c>
      <c r="B112" s="224" t="s">
        <v>6339</v>
      </c>
      <c r="C112" s="224"/>
      <c r="D112" s="224" t="s">
        <v>243</v>
      </c>
      <c r="E112" s="276">
        <v>42277</v>
      </c>
      <c r="F112" s="224"/>
      <c r="G112" s="224"/>
      <c r="H112" s="224">
        <f t="shared" si="6"/>
        <v>1</v>
      </c>
      <c r="I112" s="224"/>
      <c r="J112" s="331" t="s">
        <v>6336</v>
      </c>
      <c r="K112" s="224" t="str">
        <f t="shared" si="7"/>
        <v>my</v>
      </c>
      <c r="L112" s="224" t="str">
        <f t="shared" si="8"/>
        <v>Burmese</v>
      </c>
      <c r="M112" s="224"/>
      <c r="N112" s="224" t="s">
        <v>192</v>
      </c>
      <c r="O112" s="224" t="s">
        <v>243</v>
      </c>
      <c r="P112" s="224"/>
      <c r="Q112" s="224"/>
      <c r="R112" s="224"/>
      <c r="S112" s="276">
        <f t="shared" si="9"/>
        <v>42277</v>
      </c>
      <c r="T112" s="276" t="str">
        <f t="shared" si="10"/>
        <v/>
      </c>
      <c r="U112" s="276" t="str">
        <f t="shared" si="11"/>
        <v/>
      </c>
      <c r="V112" s="224"/>
    </row>
    <row r="113" spans="1:22">
      <c r="A113" s="224" t="s">
        <v>6340</v>
      </c>
      <c r="B113" s="224" t="s">
        <v>6341</v>
      </c>
      <c r="C113" s="224"/>
      <c r="D113" s="224" t="s">
        <v>243</v>
      </c>
      <c r="E113" s="276">
        <v>42277</v>
      </c>
      <c r="F113" s="224"/>
      <c r="G113" s="224"/>
      <c r="H113" s="224">
        <f t="shared" si="6"/>
        <v>1</v>
      </c>
      <c r="I113" s="224"/>
      <c r="J113" s="331" t="s">
        <v>6338</v>
      </c>
      <c r="K113" s="224" t="str">
        <f t="shared" si="7"/>
        <v>na</v>
      </c>
      <c r="L113" s="224" t="str">
        <f t="shared" si="8"/>
        <v>Nauru</v>
      </c>
      <c r="M113" s="224"/>
      <c r="N113" s="224" t="s">
        <v>192</v>
      </c>
      <c r="O113" s="224" t="s">
        <v>243</v>
      </c>
      <c r="P113" s="224"/>
      <c r="Q113" s="224"/>
      <c r="R113" s="224"/>
      <c r="S113" s="276">
        <f t="shared" si="9"/>
        <v>42277</v>
      </c>
      <c r="T113" s="276" t="str">
        <f t="shared" si="10"/>
        <v/>
      </c>
      <c r="U113" s="276" t="str">
        <f t="shared" si="11"/>
        <v/>
      </c>
      <c r="V113" s="224"/>
    </row>
    <row r="114" spans="1:22">
      <c r="A114" s="224" t="s">
        <v>6342</v>
      </c>
      <c r="B114" s="224" t="s">
        <v>6343</v>
      </c>
      <c r="C114" s="224"/>
      <c r="D114" s="224" t="s">
        <v>243</v>
      </c>
      <c r="E114" s="276">
        <v>42277</v>
      </c>
      <c r="F114" s="224"/>
      <c r="G114" s="224"/>
      <c r="H114" s="224">
        <f t="shared" si="6"/>
        <v>1</v>
      </c>
      <c r="I114" s="224"/>
      <c r="J114" s="331" t="s">
        <v>6340</v>
      </c>
      <c r="K114" s="224" t="str">
        <f t="shared" si="7"/>
        <v>nb</v>
      </c>
      <c r="L114" s="224" t="str">
        <f t="shared" si="8"/>
        <v>Norwegian Bokmål</v>
      </c>
      <c r="M114" s="224"/>
      <c r="N114" s="224" t="s">
        <v>192</v>
      </c>
      <c r="O114" s="224" t="s">
        <v>243</v>
      </c>
      <c r="P114" s="224"/>
      <c r="Q114" s="224"/>
      <c r="R114" s="224"/>
      <c r="S114" s="276">
        <f t="shared" si="9"/>
        <v>42277</v>
      </c>
      <c r="T114" s="276" t="str">
        <f t="shared" si="10"/>
        <v/>
      </c>
      <c r="U114" s="276" t="str">
        <f t="shared" si="11"/>
        <v/>
      </c>
      <c r="V114" s="224"/>
    </row>
    <row r="115" spans="1:22">
      <c r="A115" s="224" t="s">
        <v>6344</v>
      </c>
      <c r="B115" s="224" t="s">
        <v>6345</v>
      </c>
      <c r="C115" s="224"/>
      <c r="D115" s="224" t="s">
        <v>243</v>
      </c>
      <c r="E115" s="276">
        <v>42277</v>
      </c>
      <c r="F115" s="224"/>
      <c r="G115" s="224"/>
      <c r="H115" s="224">
        <f t="shared" si="6"/>
        <v>1</v>
      </c>
      <c r="I115" s="224"/>
      <c r="J115" s="331" t="s">
        <v>6342</v>
      </c>
      <c r="K115" s="224" t="str">
        <f t="shared" si="7"/>
        <v>nd</v>
      </c>
      <c r="L115" s="224" t="str">
        <f t="shared" si="8"/>
        <v>North Ndebele</v>
      </c>
      <c r="M115" s="224"/>
      <c r="N115" s="224" t="s">
        <v>192</v>
      </c>
      <c r="O115" s="224" t="s">
        <v>243</v>
      </c>
      <c r="P115" s="224"/>
      <c r="Q115" s="224"/>
      <c r="R115" s="224"/>
      <c r="S115" s="276">
        <f t="shared" si="9"/>
        <v>42277</v>
      </c>
      <c r="T115" s="276" t="str">
        <f t="shared" si="10"/>
        <v/>
      </c>
      <c r="U115" s="276" t="str">
        <f t="shared" si="11"/>
        <v/>
      </c>
      <c r="V115" s="224"/>
    </row>
    <row r="116" spans="1:22">
      <c r="A116" s="224" t="s">
        <v>6346</v>
      </c>
      <c r="B116" s="224" t="s">
        <v>6347</v>
      </c>
      <c r="C116" s="224"/>
      <c r="D116" s="224" t="s">
        <v>243</v>
      </c>
      <c r="E116" s="276">
        <v>42277</v>
      </c>
      <c r="F116" s="224"/>
      <c r="G116" s="224"/>
      <c r="H116" s="224">
        <f t="shared" si="6"/>
        <v>1</v>
      </c>
      <c r="I116" s="224"/>
      <c r="J116" s="331" t="s">
        <v>6344</v>
      </c>
      <c r="K116" s="224" t="str">
        <f t="shared" si="7"/>
        <v>ne</v>
      </c>
      <c r="L116" s="224" t="str">
        <f t="shared" si="8"/>
        <v>Nepali (macrolanguage)</v>
      </c>
      <c r="M116" s="224"/>
      <c r="N116" s="224" t="s">
        <v>192</v>
      </c>
      <c r="O116" s="224" t="s">
        <v>243</v>
      </c>
      <c r="P116" s="224"/>
      <c r="Q116" s="224"/>
      <c r="R116" s="224"/>
      <c r="S116" s="276">
        <f t="shared" si="9"/>
        <v>42277</v>
      </c>
      <c r="T116" s="276" t="str">
        <f t="shared" si="10"/>
        <v/>
      </c>
      <c r="U116" s="276" t="str">
        <f t="shared" si="11"/>
        <v/>
      </c>
      <c r="V116" s="224"/>
    </row>
    <row r="117" spans="1:22">
      <c r="A117" s="224" t="s">
        <v>6348</v>
      </c>
      <c r="B117" s="224" t="s">
        <v>6349</v>
      </c>
      <c r="C117" s="224"/>
      <c r="D117" s="224" t="s">
        <v>243</v>
      </c>
      <c r="E117" s="276">
        <v>42277</v>
      </c>
      <c r="F117" s="224"/>
      <c r="G117" s="224"/>
      <c r="H117" s="224">
        <f t="shared" si="6"/>
        <v>1</v>
      </c>
      <c r="I117" s="224"/>
      <c r="J117" s="331" t="s">
        <v>6346</v>
      </c>
      <c r="K117" s="224" t="str">
        <f t="shared" si="7"/>
        <v>ng</v>
      </c>
      <c r="L117" s="224" t="str">
        <f t="shared" si="8"/>
        <v>Ndonga</v>
      </c>
      <c r="M117" s="224"/>
      <c r="N117" s="224" t="s">
        <v>192</v>
      </c>
      <c r="O117" s="224" t="s">
        <v>243</v>
      </c>
      <c r="P117" s="224"/>
      <c r="Q117" s="224"/>
      <c r="R117" s="224"/>
      <c r="S117" s="276">
        <f t="shared" si="9"/>
        <v>42277</v>
      </c>
      <c r="T117" s="276" t="str">
        <f t="shared" si="10"/>
        <v/>
      </c>
      <c r="U117" s="276" t="str">
        <f t="shared" si="11"/>
        <v/>
      </c>
      <c r="V117" s="224"/>
    </row>
    <row r="118" spans="1:22">
      <c r="A118" s="224" t="s">
        <v>6350</v>
      </c>
      <c r="B118" s="224" t="s">
        <v>6351</v>
      </c>
      <c r="C118" s="224"/>
      <c r="D118" s="224" t="s">
        <v>243</v>
      </c>
      <c r="E118" s="276">
        <v>42277</v>
      </c>
      <c r="F118" s="224"/>
      <c r="G118" s="224"/>
      <c r="H118" s="224">
        <f t="shared" si="6"/>
        <v>1</v>
      </c>
      <c r="I118" s="224"/>
      <c r="J118" s="331" t="s">
        <v>6348</v>
      </c>
      <c r="K118" s="224" t="str">
        <f t="shared" si="7"/>
        <v>nl</v>
      </c>
      <c r="L118" s="224" t="str">
        <f t="shared" si="8"/>
        <v>Dutch</v>
      </c>
      <c r="M118" s="224"/>
      <c r="N118" s="224" t="s">
        <v>192</v>
      </c>
      <c r="O118" s="224" t="s">
        <v>243</v>
      </c>
      <c r="P118" s="224"/>
      <c r="Q118" s="224"/>
      <c r="R118" s="224"/>
      <c r="S118" s="276">
        <f t="shared" si="9"/>
        <v>42277</v>
      </c>
      <c r="T118" s="276" t="str">
        <f t="shared" si="10"/>
        <v/>
      </c>
      <c r="U118" s="276" t="str">
        <f t="shared" si="11"/>
        <v/>
      </c>
      <c r="V118" s="224"/>
    </row>
    <row r="119" spans="1:22">
      <c r="A119" s="224" t="s">
        <v>6352</v>
      </c>
      <c r="B119" s="224" t="s">
        <v>2404</v>
      </c>
      <c r="C119" s="224"/>
      <c r="D119" s="224" t="s">
        <v>243</v>
      </c>
      <c r="E119" s="276">
        <v>42277</v>
      </c>
      <c r="F119" s="224"/>
      <c r="G119" s="224"/>
      <c r="H119" s="224">
        <f t="shared" si="6"/>
        <v>1</v>
      </c>
      <c r="I119" s="224"/>
      <c r="J119" s="331" t="s">
        <v>6350</v>
      </c>
      <c r="K119" s="224" t="str">
        <f t="shared" si="7"/>
        <v>nn</v>
      </c>
      <c r="L119" s="224" t="str">
        <f t="shared" si="8"/>
        <v>Norwegian Nynorsk</v>
      </c>
      <c r="M119" s="224"/>
      <c r="N119" s="224" t="s">
        <v>192</v>
      </c>
      <c r="O119" s="224" t="s">
        <v>243</v>
      </c>
      <c r="P119" s="224"/>
      <c r="Q119" s="224"/>
      <c r="R119" s="224"/>
      <c r="S119" s="276">
        <f t="shared" si="9"/>
        <v>42277</v>
      </c>
      <c r="T119" s="276" t="str">
        <f t="shared" si="10"/>
        <v/>
      </c>
      <c r="U119" s="276" t="str">
        <f t="shared" si="11"/>
        <v/>
      </c>
      <c r="V119" s="224"/>
    </row>
    <row r="120" spans="1:22">
      <c r="A120" s="224" t="s">
        <v>6353</v>
      </c>
      <c r="B120" s="224" t="s">
        <v>6354</v>
      </c>
      <c r="C120" s="224"/>
      <c r="D120" s="224" t="s">
        <v>243</v>
      </c>
      <c r="E120" s="276">
        <v>42277</v>
      </c>
      <c r="F120" s="224"/>
      <c r="G120" s="224"/>
      <c r="H120" s="224">
        <f t="shared" si="6"/>
        <v>1</v>
      </c>
      <c r="I120" s="224"/>
      <c r="J120" s="331" t="s">
        <v>6352</v>
      </c>
      <c r="K120" s="224" t="str">
        <f t="shared" si="7"/>
        <v>no</v>
      </c>
      <c r="L120" s="224" t="str">
        <f t="shared" si="8"/>
        <v>Norwegian</v>
      </c>
      <c r="M120" s="224"/>
      <c r="N120" s="224" t="s">
        <v>192</v>
      </c>
      <c r="O120" s="224" t="s">
        <v>243</v>
      </c>
      <c r="P120" s="224"/>
      <c r="Q120" s="224"/>
      <c r="R120" s="224"/>
      <c r="S120" s="276">
        <f t="shared" si="9"/>
        <v>42277</v>
      </c>
      <c r="T120" s="276" t="str">
        <f t="shared" si="10"/>
        <v/>
      </c>
      <c r="U120" s="276" t="str">
        <f t="shared" si="11"/>
        <v/>
      </c>
      <c r="V120" s="224"/>
    </row>
    <row r="121" spans="1:22">
      <c r="A121" s="224" t="s">
        <v>6355</v>
      </c>
      <c r="B121" s="224" t="s">
        <v>6356</v>
      </c>
      <c r="C121" s="224"/>
      <c r="D121" s="224" t="s">
        <v>243</v>
      </c>
      <c r="E121" s="276">
        <v>42277</v>
      </c>
      <c r="F121" s="224"/>
      <c r="G121" s="224"/>
      <c r="H121" s="224">
        <f t="shared" si="6"/>
        <v>1</v>
      </c>
      <c r="I121" s="224"/>
      <c r="J121" s="331" t="s">
        <v>6353</v>
      </c>
      <c r="K121" s="224" t="str">
        <f t="shared" si="7"/>
        <v>nr</v>
      </c>
      <c r="L121" s="224" t="str">
        <f t="shared" si="8"/>
        <v>South Ndebele</v>
      </c>
      <c r="M121" s="224"/>
      <c r="N121" s="224" t="s">
        <v>192</v>
      </c>
      <c r="O121" s="224" t="s">
        <v>243</v>
      </c>
      <c r="P121" s="224"/>
      <c r="Q121" s="224"/>
      <c r="R121" s="224"/>
      <c r="S121" s="276">
        <f t="shared" si="9"/>
        <v>42277</v>
      </c>
      <c r="T121" s="276" t="str">
        <f t="shared" si="10"/>
        <v/>
      </c>
      <c r="U121" s="276" t="str">
        <f t="shared" si="11"/>
        <v/>
      </c>
      <c r="V121" s="224"/>
    </row>
    <row r="122" spans="1:22">
      <c r="A122" s="224" t="s">
        <v>6357</v>
      </c>
      <c r="B122" s="224" t="s">
        <v>6358</v>
      </c>
      <c r="C122" s="224"/>
      <c r="D122" s="224" t="s">
        <v>243</v>
      </c>
      <c r="E122" s="276">
        <v>42277</v>
      </c>
      <c r="F122" s="224"/>
      <c r="G122" s="224"/>
      <c r="H122" s="224">
        <f t="shared" si="6"/>
        <v>1</v>
      </c>
      <c r="I122" s="224"/>
      <c r="J122" s="331" t="s">
        <v>6355</v>
      </c>
      <c r="K122" s="224" t="str">
        <f t="shared" si="7"/>
        <v>nv</v>
      </c>
      <c r="L122" s="224" t="str">
        <f t="shared" si="8"/>
        <v>Navajo</v>
      </c>
      <c r="M122" s="224"/>
      <c r="N122" s="224" t="s">
        <v>192</v>
      </c>
      <c r="O122" s="224" t="s">
        <v>243</v>
      </c>
      <c r="P122" s="224"/>
      <c r="Q122" s="224"/>
      <c r="R122" s="224"/>
      <c r="S122" s="276">
        <f t="shared" si="9"/>
        <v>42277</v>
      </c>
      <c r="T122" s="276" t="str">
        <f t="shared" si="10"/>
        <v/>
      </c>
      <c r="U122" s="276" t="str">
        <f t="shared" si="11"/>
        <v/>
      </c>
      <c r="V122" s="224"/>
    </row>
    <row r="123" spans="1:22">
      <c r="A123" s="224" t="s">
        <v>6359</v>
      </c>
      <c r="B123" s="224" t="s">
        <v>6360</v>
      </c>
      <c r="C123" s="224"/>
      <c r="D123" s="224" t="s">
        <v>243</v>
      </c>
      <c r="E123" s="276">
        <v>42277</v>
      </c>
      <c r="F123" s="224"/>
      <c r="G123" s="224"/>
      <c r="H123" s="224">
        <f t="shared" si="6"/>
        <v>1</v>
      </c>
      <c r="I123" s="224"/>
      <c r="J123" s="331" t="s">
        <v>6357</v>
      </c>
      <c r="K123" s="224" t="str">
        <f t="shared" si="7"/>
        <v>ny</v>
      </c>
      <c r="L123" s="224" t="str">
        <f t="shared" si="8"/>
        <v>Nyanja</v>
      </c>
      <c r="M123" s="224"/>
      <c r="N123" s="224" t="s">
        <v>192</v>
      </c>
      <c r="O123" s="224" t="s">
        <v>243</v>
      </c>
      <c r="P123" s="224"/>
      <c r="Q123" s="224"/>
      <c r="R123" s="224"/>
      <c r="S123" s="276">
        <f t="shared" si="9"/>
        <v>42277</v>
      </c>
      <c r="T123" s="276" t="str">
        <f t="shared" si="10"/>
        <v/>
      </c>
      <c r="U123" s="276" t="str">
        <f t="shared" si="11"/>
        <v/>
      </c>
      <c r="V123" s="224"/>
    </row>
    <row r="124" spans="1:22">
      <c r="A124" s="224" t="s">
        <v>6361</v>
      </c>
      <c r="B124" s="224" t="s">
        <v>6362</v>
      </c>
      <c r="C124" s="224"/>
      <c r="D124" s="224" t="s">
        <v>243</v>
      </c>
      <c r="E124" s="276">
        <v>42277</v>
      </c>
      <c r="F124" s="224"/>
      <c r="G124" s="224"/>
      <c r="H124" s="224">
        <f t="shared" si="6"/>
        <v>1</v>
      </c>
      <c r="I124" s="224"/>
      <c r="J124" s="331" t="s">
        <v>6359</v>
      </c>
      <c r="K124" s="224" t="str">
        <f t="shared" si="7"/>
        <v>oc</v>
      </c>
      <c r="L124" s="224" t="str">
        <f t="shared" si="8"/>
        <v>Occitan (post 1500)</v>
      </c>
      <c r="M124" s="224"/>
      <c r="N124" s="224" t="s">
        <v>192</v>
      </c>
      <c r="O124" s="224" t="s">
        <v>243</v>
      </c>
      <c r="P124" s="224"/>
      <c r="Q124" s="224"/>
      <c r="R124" s="224"/>
      <c r="S124" s="276">
        <f t="shared" si="9"/>
        <v>42277</v>
      </c>
      <c r="T124" s="276" t="str">
        <f t="shared" si="10"/>
        <v/>
      </c>
      <c r="U124" s="276" t="str">
        <f t="shared" si="11"/>
        <v/>
      </c>
      <c r="V124" s="224"/>
    </row>
    <row r="125" spans="1:22">
      <c r="A125" s="224" t="s">
        <v>6363</v>
      </c>
      <c r="B125" s="224" t="s">
        <v>6364</v>
      </c>
      <c r="C125" s="224"/>
      <c r="D125" s="224" t="s">
        <v>243</v>
      </c>
      <c r="E125" s="276">
        <v>42277</v>
      </c>
      <c r="F125" s="224"/>
      <c r="G125" s="224"/>
      <c r="H125" s="224">
        <f t="shared" si="6"/>
        <v>1</v>
      </c>
      <c r="I125" s="224"/>
      <c r="J125" s="331" t="s">
        <v>6361</v>
      </c>
      <c r="K125" s="224" t="str">
        <f t="shared" si="7"/>
        <v>oj</v>
      </c>
      <c r="L125" s="224" t="str">
        <f t="shared" si="8"/>
        <v>Ojibwa</v>
      </c>
      <c r="M125" s="224"/>
      <c r="N125" s="224" t="s">
        <v>192</v>
      </c>
      <c r="O125" s="224" t="s">
        <v>243</v>
      </c>
      <c r="P125" s="224"/>
      <c r="Q125" s="224"/>
      <c r="R125" s="224"/>
      <c r="S125" s="276">
        <f t="shared" si="9"/>
        <v>42277</v>
      </c>
      <c r="T125" s="276" t="str">
        <f t="shared" si="10"/>
        <v/>
      </c>
      <c r="U125" s="276" t="str">
        <f t="shared" si="11"/>
        <v/>
      </c>
      <c r="V125" s="224"/>
    </row>
    <row r="126" spans="1:22">
      <c r="A126" s="224" t="s">
        <v>6365</v>
      </c>
      <c r="B126" s="224" t="s">
        <v>6366</v>
      </c>
      <c r="C126" s="224"/>
      <c r="D126" s="224" t="s">
        <v>243</v>
      </c>
      <c r="E126" s="276">
        <v>42277</v>
      </c>
      <c r="F126" s="224"/>
      <c r="G126" s="224"/>
      <c r="H126" s="224">
        <f t="shared" si="6"/>
        <v>1</v>
      </c>
      <c r="I126" s="224"/>
      <c r="J126" s="331" t="s">
        <v>6363</v>
      </c>
      <c r="K126" s="224" t="str">
        <f t="shared" si="7"/>
        <v>om</v>
      </c>
      <c r="L126" s="224" t="str">
        <f t="shared" si="8"/>
        <v>Oromo</v>
      </c>
      <c r="M126" s="224"/>
      <c r="N126" s="224" t="s">
        <v>192</v>
      </c>
      <c r="O126" s="224" t="s">
        <v>243</v>
      </c>
      <c r="P126" s="224"/>
      <c r="Q126" s="224"/>
      <c r="R126" s="224"/>
      <c r="S126" s="276">
        <f t="shared" si="9"/>
        <v>42277</v>
      </c>
      <c r="T126" s="276" t="str">
        <f t="shared" si="10"/>
        <v/>
      </c>
      <c r="U126" s="276" t="str">
        <f t="shared" si="11"/>
        <v/>
      </c>
      <c r="V126" s="224"/>
    </row>
    <row r="127" spans="1:22">
      <c r="A127" s="224" t="s">
        <v>6367</v>
      </c>
      <c r="B127" s="224" t="s">
        <v>6368</v>
      </c>
      <c r="C127" s="224"/>
      <c r="D127" s="224" t="s">
        <v>243</v>
      </c>
      <c r="E127" s="276">
        <v>42277</v>
      </c>
      <c r="F127" s="224"/>
      <c r="G127" s="224"/>
      <c r="H127" s="224">
        <f t="shared" si="6"/>
        <v>1</v>
      </c>
      <c r="I127" s="224"/>
      <c r="J127" s="331" t="s">
        <v>6365</v>
      </c>
      <c r="K127" s="224" t="str">
        <f t="shared" si="7"/>
        <v>or</v>
      </c>
      <c r="L127" s="224" t="str">
        <f t="shared" si="8"/>
        <v>Oriya (macrolanguage)</v>
      </c>
      <c r="M127" s="224"/>
      <c r="N127" s="224" t="s">
        <v>192</v>
      </c>
      <c r="O127" s="224" t="s">
        <v>243</v>
      </c>
      <c r="P127" s="224"/>
      <c r="Q127" s="224"/>
      <c r="R127" s="224"/>
      <c r="S127" s="276">
        <f t="shared" si="9"/>
        <v>42277</v>
      </c>
      <c r="T127" s="276" t="str">
        <f t="shared" si="10"/>
        <v/>
      </c>
      <c r="U127" s="276" t="str">
        <f t="shared" si="11"/>
        <v/>
      </c>
      <c r="V127" s="224"/>
    </row>
    <row r="128" spans="1:22">
      <c r="A128" s="224" t="s">
        <v>6369</v>
      </c>
      <c r="B128" s="224" t="s">
        <v>6370</v>
      </c>
      <c r="C128" s="224"/>
      <c r="D128" s="224" t="s">
        <v>243</v>
      </c>
      <c r="E128" s="276">
        <v>42277</v>
      </c>
      <c r="F128" s="224"/>
      <c r="G128" s="224"/>
      <c r="H128" s="224">
        <f t="shared" si="6"/>
        <v>1</v>
      </c>
      <c r="I128" s="224"/>
      <c r="J128" s="331" t="s">
        <v>6367</v>
      </c>
      <c r="K128" s="224" t="str">
        <f t="shared" si="7"/>
        <v>os</v>
      </c>
      <c r="L128" s="224" t="str">
        <f t="shared" si="8"/>
        <v>Ossetian</v>
      </c>
      <c r="M128" s="224"/>
      <c r="N128" s="224" t="s">
        <v>192</v>
      </c>
      <c r="O128" s="224" t="s">
        <v>243</v>
      </c>
      <c r="P128" s="224"/>
      <c r="Q128" s="224"/>
      <c r="R128" s="224"/>
      <c r="S128" s="276">
        <f t="shared" si="9"/>
        <v>42277</v>
      </c>
      <c r="T128" s="276" t="str">
        <f t="shared" si="10"/>
        <v/>
      </c>
      <c r="U128" s="276" t="str">
        <f t="shared" si="11"/>
        <v/>
      </c>
      <c r="V128" s="224"/>
    </row>
    <row r="129" spans="1:22">
      <c r="A129" s="224" t="s">
        <v>6371</v>
      </c>
      <c r="B129" s="224" t="s">
        <v>6372</v>
      </c>
      <c r="C129" s="224"/>
      <c r="D129" s="224" t="s">
        <v>243</v>
      </c>
      <c r="E129" s="276">
        <v>42277</v>
      </c>
      <c r="F129" s="224"/>
      <c r="G129" s="224"/>
      <c r="H129" s="224">
        <f t="shared" si="6"/>
        <v>1</v>
      </c>
      <c r="I129" s="224"/>
      <c r="J129" s="331" t="s">
        <v>6369</v>
      </c>
      <c r="K129" s="224" t="str">
        <f t="shared" si="7"/>
        <v>pa</v>
      </c>
      <c r="L129" s="224" t="str">
        <f t="shared" si="8"/>
        <v>Panjabi</v>
      </c>
      <c r="M129" s="224"/>
      <c r="N129" s="224" t="s">
        <v>192</v>
      </c>
      <c r="O129" s="224" t="s">
        <v>243</v>
      </c>
      <c r="P129" s="224"/>
      <c r="Q129" s="224"/>
      <c r="R129" s="224"/>
      <c r="S129" s="276">
        <f t="shared" si="9"/>
        <v>42277</v>
      </c>
      <c r="T129" s="276" t="str">
        <f t="shared" si="10"/>
        <v/>
      </c>
      <c r="U129" s="276" t="str">
        <f t="shared" si="11"/>
        <v/>
      </c>
      <c r="V129" s="224"/>
    </row>
    <row r="130" spans="1:22">
      <c r="A130" s="224" t="s">
        <v>6373</v>
      </c>
      <c r="B130" s="224" t="s">
        <v>6374</v>
      </c>
      <c r="C130" s="224"/>
      <c r="D130" s="224" t="s">
        <v>243</v>
      </c>
      <c r="E130" s="276">
        <v>42277</v>
      </c>
      <c r="F130" s="224"/>
      <c r="G130" s="224"/>
      <c r="H130" s="224">
        <f t="shared" si="6"/>
        <v>1</v>
      </c>
      <c r="I130" s="224"/>
      <c r="J130" s="331" t="s">
        <v>6371</v>
      </c>
      <c r="K130" s="224" t="str">
        <f t="shared" si="7"/>
        <v>pi</v>
      </c>
      <c r="L130" s="224" t="str">
        <f t="shared" si="8"/>
        <v>Pali</v>
      </c>
      <c r="M130" s="224"/>
      <c r="N130" s="224" t="s">
        <v>192</v>
      </c>
      <c r="O130" s="224" t="s">
        <v>243</v>
      </c>
      <c r="P130" s="224"/>
      <c r="Q130" s="224"/>
      <c r="R130" s="224"/>
      <c r="S130" s="276">
        <f t="shared" si="9"/>
        <v>42277</v>
      </c>
      <c r="T130" s="276" t="str">
        <f t="shared" si="10"/>
        <v/>
      </c>
      <c r="U130" s="276" t="str">
        <f t="shared" si="11"/>
        <v/>
      </c>
      <c r="V130" s="224"/>
    </row>
    <row r="131" spans="1:22">
      <c r="A131" s="224" t="s">
        <v>6375</v>
      </c>
      <c r="B131" s="224" t="s">
        <v>6376</v>
      </c>
      <c r="C131" s="224"/>
      <c r="D131" s="224" t="s">
        <v>243</v>
      </c>
      <c r="E131" s="276">
        <v>42277</v>
      </c>
      <c r="F131" s="224"/>
      <c r="G131" s="224"/>
      <c r="H131" s="224">
        <f t="shared" ref="H131:H186" si="12">COUNTIF(J:J,A131)</f>
        <v>1</v>
      </c>
      <c r="I131" s="224"/>
      <c r="J131" s="331" t="s">
        <v>6373</v>
      </c>
      <c r="K131" s="224" t="str">
        <f t="shared" si="7"/>
        <v>pl</v>
      </c>
      <c r="L131" s="224" t="str">
        <f t="shared" si="8"/>
        <v>Polish</v>
      </c>
      <c r="M131" s="224"/>
      <c r="N131" s="224" t="s">
        <v>192</v>
      </c>
      <c r="O131" s="224" t="s">
        <v>243</v>
      </c>
      <c r="P131" s="224"/>
      <c r="Q131" s="224"/>
      <c r="R131" s="224"/>
      <c r="S131" s="276">
        <f t="shared" si="9"/>
        <v>42277</v>
      </c>
      <c r="T131" s="276" t="str">
        <f t="shared" si="10"/>
        <v/>
      </c>
      <c r="U131" s="276" t="str">
        <f t="shared" si="11"/>
        <v/>
      </c>
      <c r="V131" s="224"/>
    </row>
    <row r="132" spans="1:22">
      <c r="A132" s="224" t="s">
        <v>6377</v>
      </c>
      <c r="B132" s="224" t="s">
        <v>6378</v>
      </c>
      <c r="C132" s="224"/>
      <c r="D132" s="224" t="s">
        <v>243</v>
      </c>
      <c r="E132" s="276">
        <v>42277</v>
      </c>
      <c r="F132" s="224"/>
      <c r="G132" s="224"/>
      <c r="H132" s="224">
        <f t="shared" si="12"/>
        <v>1</v>
      </c>
      <c r="I132" s="224"/>
      <c r="J132" s="331" t="s">
        <v>6375</v>
      </c>
      <c r="K132" s="224" t="str">
        <f t="shared" ref="K132:K187" si="13">VLOOKUP(J132,$A:$B,2,0)</f>
        <v>ps</v>
      </c>
      <c r="L132" s="224" t="str">
        <f t="shared" ref="L132:L187" si="14">J132</f>
        <v>Pushto</v>
      </c>
      <c r="M132" s="224"/>
      <c r="N132" s="224" t="s">
        <v>192</v>
      </c>
      <c r="O132" s="224" t="s">
        <v>243</v>
      </c>
      <c r="P132" s="224"/>
      <c r="Q132" s="224"/>
      <c r="R132" s="224"/>
      <c r="S132" s="276">
        <f t="shared" ref="S132:S187" si="15">VLOOKUP(J132,A:G,5,FALSE)</f>
        <v>42277</v>
      </c>
      <c r="T132" s="276" t="str">
        <f t="shared" ref="T132:T187" si="16">IF(VLOOKUP(J132,A:G,6,FALSE)=0,"",VLOOKUP(J132,A:G,6,FALSE))</f>
        <v/>
      </c>
      <c r="U132" s="276" t="str">
        <f t="shared" ref="U132:U187" si="17">IF(VLOOKUP(J132,A:G,7,FALSE)=0,"",VLOOKUP(J132,A:G,7,FALSE))</f>
        <v/>
      </c>
      <c r="V132" s="224"/>
    </row>
    <row r="133" spans="1:22">
      <c r="A133" s="224" t="s">
        <v>6379</v>
      </c>
      <c r="B133" s="224" t="s">
        <v>6380</v>
      </c>
      <c r="C133" s="224"/>
      <c r="D133" s="224" t="s">
        <v>243</v>
      </c>
      <c r="E133" s="276">
        <v>42277</v>
      </c>
      <c r="F133" s="224"/>
      <c r="G133" s="224"/>
      <c r="H133" s="224">
        <f t="shared" si="12"/>
        <v>1</v>
      </c>
      <c r="I133" s="224"/>
      <c r="J133" s="331" t="s">
        <v>6377</v>
      </c>
      <c r="K133" s="224" t="str">
        <f t="shared" si="13"/>
        <v>pt</v>
      </c>
      <c r="L133" s="224" t="str">
        <f t="shared" si="14"/>
        <v>Portuguese</v>
      </c>
      <c r="M133" s="224"/>
      <c r="N133" s="224" t="s">
        <v>192</v>
      </c>
      <c r="O133" s="224" t="s">
        <v>243</v>
      </c>
      <c r="P133" s="224"/>
      <c r="Q133" s="224"/>
      <c r="R133" s="224"/>
      <c r="S133" s="276">
        <f t="shared" si="15"/>
        <v>42277</v>
      </c>
      <c r="T133" s="276" t="str">
        <f t="shared" si="16"/>
        <v/>
      </c>
      <c r="U133" s="276" t="str">
        <f t="shared" si="17"/>
        <v/>
      </c>
      <c r="V133" s="224"/>
    </row>
    <row r="134" spans="1:22">
      <c r="A134" s="224" t="s">
        <v>6381</v>
      </c>
      <c r="B134" s="224" t="s">
        <v>6382</v>
      </c>
      <c r="C134" s="224"/>
      <c r="D134" s="224" t="s">
        <v>243</v>
      </c>
      <c r="E134" s="276">
        <v>42277</v>
      </c>
      <c r="F134" s="224"/>
      <c r="G134" s="224"/>
      <c r="H134" s="224">
        <f t="shared" si="12"/>
        <v>1</v>
      </c>
      <c r="I134" s="224"/>
      <c r="J134" s="331" t="s">
        <v>6379</v>
      </c>
      <c r="K134" s="224" t="str">
        <f t="shared" si="13"/>
        <v>qu</v>
      </c>
      <c r="L134" s="224" t="str">
        <f t="shared" si="14"/>
        <v>Quechua</v>
      </c>
      <c r="M134" s="224"/>
      <c r="N134" s="224" t="s">
        <v>192</v>
      </c>
      <c r="O134" s="224" t="s">
        <v>243</v>
      </c>
      <c r="P134" s="224"/>
      <c r="Q134" s="224"/>
      <c r="R134" s="224"/>
      <c r="S134" s="276">
        <f t="shared" si="15"/>
        <v>42277</v>
      </c>
      <c r="T134" s="276" t="str">
        <f t="shared" si="16"/>
        <v/>
      </c>
      <c r="U134" s="276" t="str">
        <f t="shared" si="17"/>
        <v/>
      </c>
      <c r="V134" s="224"/>
    </row>
    <row r="135" spans="1:22">
      <c r="A135" s="224" t="s">
        <v>6383</v>
      </c>
      <c r="B135" s="224" t="s">
        <v>6384</v>
      </c>
      <c r="C135" s="224"/>
      <c r="D135" s="224" t="s">
        <v>243</v>
      </c>
      <c r="E135" s="276">
        <v>42277</v>
      </c>
      <c r="F135" s="224"/>
      <c r="G135" s="224"/>
      <c r="H135" s="224">
        <f t="shared" si="12"/>
        <v>1</v>
      </c>
      <c r="I135" s="224"/>
      <c r="J135" s="331" t="s">
        <v>6381</v>
      </c>
      <c r="K135" s="224" t="str">
        <f t="shared" si="13"/>
        <v>rm</v>
      </c>
      <c r="L135" s="224" t="str">
        <f t="shared" si="14"/>
        <v>Romansh</v>
      </c>
      <c r="M135" s="224"/>
      <c r="N135" s="224" t="s">
        <v>192</v>
      </c>
      <c r="O135" s="224" t="s">
        <v>243</v>
      </c>
      <c r="P135" s="224"/>
      <c r="Q135" s="224"/>
      <c r="R135" s="224"/>
      <c r="S135" s="276">
        <f t="shared" si="15"/>
        <v>42277</v>
      </c>
      <c r="T135" s="276" t="str">
        <f t="shared" si="16"/>
        <v/>
      </c>
      <c r="U135" s="276" t="str">
        <f t="shared" si="17"/>
        <v/>
      </c>
      <c r="V135" s="224"/>
    </row>
    <row r="136" spans="1:22">
      <c r="A136" s="224" t="s">
        <v>6385</v>
      </c>
      <c r="B136" s="224" t="s">
        <v>6386</v>
      </c>
      <c r="C136" s="224"/>
      <c r="D136" s="224" t="s">
        <v>243</v>
      </c>
      <c r="E136" s="276">
        <v>42277</v>
      </c>
      <c r="F136" s="224"/>
      <c r="G136" s="224"/>
      <c r="H136" s="224">
        <f t="shared" si="12"/>
        <v>1</v>
      </c>
      <c r="I136" s="224"/>
      <c r="J136" s="331" t="s">
        <v>6383</v>
      </c>
      <c r="K136" s="224" t="str">
        <f t="shared" si="13"/>
        <v>rn</v>
      </c>
      <c r="L136" s="224" t="str">
        <f t="shared" si="14"/>
        <v>Rundi</v>
      </c>
      <c r="M136" s="224"/>
      <c r="N136" s="224" t="s">
        <v>192</v>
      </c>
      <c r="O136" s="224" t="s">
        <v>243</v>
      </c>
      <c r="P136" s="224"/>
      <c r="Q136" s="224"/>
      <c r="R136" s="224"/>
      <c r="S136" s="276">
        <f t="shared" si="15"/>
        <v>42277</v>
      </c>
      <c r="T136" s="276" t="str">
        <f t="shared" si="16"/>
        <v/>
      </c>
      <c r="U136" s="276" t="str">
        <f t="shared" si="17"/>
        <v/>
      </c>
      <c r="V136" s="224"/>
    </row>
    <row r="137" spans="1:22">
      <c r="A137" s="224" t="s">
        <v>6387</v>
      </c>
      <c r="B137" s="224" t="s">
        <v>6388</v>
      </c>
      <c r="C137" s="224"/>
      <c r="D137" s="224" t="s">
        <v>243</v>
      </c>
      <c r="E137" s="276">
        <v>42277</v>
      </c>
      <c r="F137" s="224"/>
      <c r="G137" s="224"/>
      <c r="H137" s="224">
        <f t="shared" si="12"/>
        <v>1</v>
      </c>
      <c r="I137" s="224"/>
      <c r="J137" s="331" t="s">
        <v>6385</v>
      </c>
      <c r="K137" s="224" t="str">
        <f t="shared" si="13"/>
        <v>ro</v>
      </c>
      <c r="L137" s="224" t="str">
        <f t="shared" si="14"/>
        <v>Romanian</v>
      </c>
      <c r="M137" s="224"/>
      <c r="N137" s="224" t="s">
        <v>192</v>
      </c>
      <c r="O137" s="224" t="s">
        <v>243</v>
      </c>
      <c r="P137" s="224"/>
      <c r="Q137" s="224"/>
      <c r="R137" s="224"/>
      <c r="S137" s="276">
        <f t="shared" si="15"/>
        <v>42277</v>
      </c>
      <c r="T137" s="276" t="str">
        <f t="shared" si="16"/>
        <v/>
      </c>
      <c r="U137" s="276" t="str">
        <f t="shared" si="17"/>
        <v/>
      </c>
      <c r="V137" s="224"/>
    </row>
    <row r="138" spans="1:22">
      <c r="A138" s="224" t="s">
        <v>6389</v>
      </c>
      <c r="B138" s="224" t="s">
        <v>6390</v>
      </c>
      <c r="C138" s="224"/>
      <c r="D138" s="224" t="s">
        <v>243</v>
      </c>
      <c r="E138" s="276">
        <v>42277</v>
      </c>
      <c r="F138" s="224"/>
      <c r="G138" s="224"/>
      <c r="H138" s="224">
        <f t="shared" si="12"/>
        <v>1</v>
      </c>
      <c r="I138" s="224"/>
      <c r="J138" s="331" t="s">
        <v>6387</v>
      </c>
      <c r="K138" s="224" t="str">
        <f t="shared" si="13"/>
        <v>ru</v>
      </c>
      <c r="L138" s="224" t="str">
        <f t="shared" si="14"/>
        <v>Russian</v>
      </c>
      <c r="M138" s="224"/>
      <c r="N138" s="224" t="s">
        <v>192</v>
      </c>
      <c r="O138" s="224" t="s">
        <v>243</v>
      </c>
      <c r="P138" s="224"/>
      <c r="Q138" s="224"/>
      <c r="R138" s="224"/>
      <c r="S138" s="276">
        <f t="shared" si="15"/>
        <v>42277</v>
      </c>
      <c r="T138" s="276" t="str">
        <f t="shared" si="16"/>
        <v/>
      </c>
      <c r="U138" s="276" t="str">
        <f t="shared" si="17"/>
        <v/>
      </c>
      <c r="V138" s="224"/>
    </row>
    <row r="139" spans="1:22">
      <c r="A139" s="224" t="s">
        <v>6391</v>
      </c>
      <c r="B139" s="224" t="s">
        <v>6392</v>
      </c>
      <c r="C139" s="224"/>
      <c r="D139" s="224" t="s">
        <v>243</v>
      </c>
      <c r="E139" s="276">
        <v>42277</v>
      </c>
      <c r="F139" s="224"/>
      <c r="G139" s="224"/>
      <c r="H139" s="224">
        <f t="shared" si="12"/>
        <v>1</v>
      </c>
      <c r="I139" s="224"/>
      <c r="J139" s="331" t="s">
        <v>6389</v>
      </c>
      <c r="K139" s="224" t="str">
        <f t="shared" si="13"/>
        <v>rw</v>
      </c>
      <c r="L139" s="224" t="str">
        <f t="shared" si="14"/>
        <v>Kinyarwanda</v>
      </c>
      <c r="M139" s="224"/>
      <c r="N139" s="224" t="s">
        <v>192</v>
      </c>
      <c r="O139" s="224" t="s">
        <v>243</v>
      </c>
      <c r="P139" s="224"/>
      <c r="Q139" s="224"/>
      <c r="R139" s="224"/>
      <c r="S139" s="276">
        <f t="shared" si="15"/>
        <v>42277</v>
      </c>
      <c r="T139" s="276" t="str">
        <f t="shared" si="16"/>
        <v/>
      </c>
      <c r="U139" s="276" t="str">
        <f t="shared" si="17"/>
        <v/>
      </c>
      <c r="V139" s="224"/>
    </row>
    <row r="140" spans="1:22">
      <c r="A140" s="224" t="s">
        <v>6393</v>
      </c>
      <c r="B140" s="224" t="s">
        <v>6394</v>
      </c>
      <c r="C140" s="224"/>
      <c r="D140" s="224" t="s">
        <v>243</v>
      </c>
      <c r="E140" s="276">
        <v>42277</v>
      </c>
      <c r="F140" s="224"/>
      <c r="G140" s="224"/>
      <c r="H140" s="224">
        <f t="shared" si="12"/>
        <v>1</v>
      </c>
      <c r="I140" s="224"/>
      <c r="J140" s="331" t="s">
        <v>6391</v>
      </c>
      <c r="K140" s="224" t="str">
        <f t="shared" si="13"/>
        <v>sc</v>
      </c>
      <c r="L140" s="224" t="str">
        <f t="shared" si="14"/>
        <v>Sardinian</v>
      </c>
      <c r="M140" s="224"/>
      <c r="N140" s="224" t="s">
        <v>192</v>
      </c>
      <c r="O140" s="224" t="s">
        <v>243</v>
      </c>
      <c r="P140" s="224"/>
      <c r="Q140" s="224"/>
      <c r="R140" s="224"/>
      <c r="S140" s="276">
        <f t="shared" si="15"/>
        <v>42277</v>
      </c>
      <c r="T140" s="276" t="str">
        <f t="shared" si="16"/>
        <v/>
      </c>
      <c r="U140" s="276" t="str">
        <f t="shared" si="17"/>
        <v/>
      </c>
      <c r="V140" s="224"/>
    </row>
    <row r="141" spans="1:22">
      <c r="A141" s="224" t="s">
        <v>6395</v>
      </c>
      <c r="B141" s="224" t="s">
        <v>6396</v>
      </c>
      <c r="C141" s="224"/>
      <c r="D141" s="224" t="s">
        <v>243</v>
      </c>
      <c r="E141" s="276">
        <v>42277</v>
      </c>
      <c r="F141" s="224"/>
      <c r="G141" s="224"/>
      <c r="H141" s="224">
        <f t="shared" si="12"/>
        <v>1</v>
      </c>
      <c r="I141" s="224"/>
      <c r="J141" s="331" t="s">
        <v>6393</v>
      </c>
      <c r="K141" s="224" t="str">
        <f t="shared" si="13"/>
        <v>sd</v>
      </c>
      <c r="L141" s="224" t="str">
        <f t="shared" si="14"/>
        <v>Sindhi</v>
      </c>
      <c r="M141" s="224"/>
      <c r="N141" s="224" t="s">
        <v>192</v>
      </c>
      <c r="O141" s="224" t="s">
        <v>243</v>
      </c>
      <c r="P141" s="224"/>
      <c r="Q141" s="224"/>
      <c r="R141" s="224"/>
      <c r="S141" s="276">
        <f t="shared" si="15"/>
        <v>42277</v>
      </c>
      <c r="T141" s="276" t="str">
        <f t="shared" si="16"/>
        <v/>
      </c>
      <c r="U141" s="276" t="str">
        <f t="shared" si="17"/>
        <v/>
      </c>
      <c r="V141" s="224"/>
    </row>
    <row r="142" spans="1:22">
      <c r="A142" s="224" t="s">
        <v>6397</v>
      </c>
      <c r="B142" s="224" t="s">
        <v>6398</v>
      </c>
      <c r="C142" s="224"/>
      <c r="D142" s="224" t="s">
        <v>243</v>
      </c>
      <c r="E142" s="276">
        <v>42277</v>
      </c>
      <c r="F142" s="224"/>
      <c r="G142" s="224"/>
      <c r="H142" s="224">
        <f t="shared" si="12"/>
        <v>1</v>
      </c>
      <c r="I142" s="224"/>
      <c r="J142" s="331" t="s">
        <v>6395</v>
      </c>
      <c r="K142" s="224" t="str">
        <f t="shared" si="13"/>
        <v>se</v>
      </c>
      <c r="L142" s="224" t="str">
        <f t="shared" si="14"/>
        <v>Northern Sami</v>
      </c>
      <c r="M142" s="224"/>
      <c r="N142" s="224" t="s">
        <v>192</v>
      </c>
      <c r="O142" s="224" t="s">
        <v>243</v>
      </c>
      <c r="P142" s="224"/>
      <c r="Q142" s="224"/>
      <c r="R142" s="224"/>
      <c r="S142" s="276">
        <f t="shared" si="15"/>
        <v>42277</v>
      </c>
      <c r="T142" s="276" t="str">
        <f t="shared" si="16"/>
        <v/>
      </c>
      <c r="U142" s="276" t="str">
        <f t="shared" si="17"/>
        <v/>
      </c>
      <c r="V142" s="224"/>
    </row>
    <row r="143" spans="1:22">
      <c r="A143" s="224" t="s">
        <v>6399</v>
      </c>
      <c r="B143" s="224" t="s">
        <v>6400</v>
      </c>
      <c r="C143" s="224"/>
      <c r="D143" s="224" t="s">
        <v>243</v>
      </c>
      <c r="E143" s="276">
        <v>42277</v>
      </c>
      <c r="F143" s="224"/>
      <c r="G143" s="224"/>
      <c r="H143" s="224">
        <f t="shared" si="12"/>
        <v>1</v>
      </c>
      <c r="I143" s="224"/>
      <c r="J143" s="331" t="s">
        <v>6397</v>
      </c>
      <c r="K143" s="224" t="str">
        <f t="shared" si="13"/>
        <v>sg</v>
      </c>
      <c r="L143" s="224" t="str">
        <f t="shared" si="14"/>
        <v>Sango</v>
      </c>
      <c r="M143" s="224"/>
      <c r="N143" s="224" t="s">
        <v>192</v>
      </c>
      <c r="O143" s="224" t="s">
        <v>243</v>
      </c>
      <c r="P143" s="224"/>
      <c r="Q143" s="224"/>
      <c r="R143" s="224"/>
      <c r="S143" s="276">
        <f t="shared" si="15"/>
        <v>42277</v>
      </c>
      <c r="T143" s="276" t="str">
        <f t="shared" si="16"/>
        <v/>
      </c>
      <c r="U143" s="276" t="str">
        <f t="shared" si="17"/>
        <v/>
      </c>
      <c r="V143" s="224"/>
    </row>
    <row r="144" spans="1:22">
      <c r="A144" s="224" t="s">
        <v>6401</v>
      </c>
      <c r="B144" s="224" t="s">
        <v>6402</v>
      </c>
      <c r="C144" s="224"/>
      <c r="D144" s="224" t="s">
        <v>243</v>
      </c>
      <c r="E144" s="276">
        <v>42277</v>
      </c>
      <c r="F144" s="224"/>
      <c r="G144" s="224"/>
      <c r="H144" s="224">
        <f t="shared" si="12"/>
        <v>1</v>
      </c>
      <c r="I144" s="224"/>
      <c r="J144" s="331" t="s">
        <v>6399</v>
      </c>
      <c r="K144" s="224" t="str">
        <f t="shared" si="13"/>
        <v>sh</v>
      </c>
      <c r="L144" s="224" t="str">
        <f t="shared" si="14"/>
        <v>Serbo-Croatian</v>
      </c>
      <c r="M144" s="224"/>
      <c r="N144" s="224" t="s">
        <v>192</v>
      </c>
      <c r="O144" s="224" t="s">
        <v>243</v>
      </c>
      <c r="P144" s="224"/>
      <c r="Q144" s="224"/>
      <c r="R144" s="224"/>
      <c r="S144" s="276">
        <f t="shared" si="15"/>
        <v>42277</v>
      </c>
      <c r="T144" s="276" t="str">
        <f t="shared" si="16"/>
        <v/>
      </c>
      <c r="U144" s="276" t="str">
        <f t="shared" si="17"/>
        <v/>
      </c>
      <c r="V144" s="224"/>
    </row>
    <row r="145" spans="1:22">
      <c r="A145" s="224" t="s">
        <v>6403</v>
      </c>
      <c r="B145" s="224" t="s">
        <v>6404</v>
      </c>
      <c r="C145" s="224"/>
      <c r="D145" s="224" t="s">
        <v>243</v>
      </c>
      <c r="E145" s="276">
        <v>42277</v>
      </c>
      <c r="F145" s="224"/>
      <c r="G145" s="224"/>
      <c r="H145" s="224">
        <f t="shared" si="12"/>
        <v>1</v>
      </c>
      <c r="I145" s="224"/>
      <c r="J145" s="331" t="s">
        <v>6401</v>
      </c>
      <c r="K145" s="224" t="str">
        <f t="shared" si="13"/>
        <v>si</v>
      </c>
      <c r="L145" s="224" t="str">
        <f t="shared" si="14"/>
        <v>Sinhala</v>
      </c>
      <c r="M145" s="224"/>
      <c r="N145" s="224" t="s">
        <v>192</v>
      </c>
      <c r="O145" s="224" t="s">
        <v>243</v>
      </c>
      <c r="P145" s="224"/>
      <c r="Q145" s="224"/>
      <c r="R145" s="224"/>
      <c r="S145" s="276">
        <f t="shared" si="15"/>
        <v>42277</v>
      </c>
      <c r="T145" s="276" t="str">
        <f t="shared" si="16"/>
        <v/>
      </c>
      <c r="U145" s="276" t="str">
        <f t="shared" si="17"/>
        <v/>
      </c>
      <c r="V145" s="224"/>
    </row>
    <row r="146" spans="1:22">
      <c r="A146" s="224" t="s">
        <v>6405</v>
      </c>
      <c r="B146" s="224" t="s">
        <v>6406</v>
      </c>
      <c r="C146" s="224"/>
      <c r="D146" s="224" t="s">
        <v>243</v>
      </c>
      <c r="E146" s="276">
        <v>42277</v>
      </c>
      <c r="F146" s="224"/>
      <c r="G146" s="224"/>
      <c r="H146" s="224">
        <f t="shared" si="12"/>
        <v>1</v>
      </c>
      <c r="I146" s="224"/>
      <c r="J146" s="331" t="s">
        <v>6403</v>
      </c>
      <c r="K146" s="224" t="str">
        <f t="shared" si="13"/>
        <v>sk</v>
      </c>
      <c r="L146" s="224" t="str">
        <f t="shared" si="14"/>
        <v>Slovak</v>
      </c>
      <c r="M146" s="224"/>
      <c r="N146" s="224" t="s">
        <v>192</v>
      </c>
      <c r="O146" s="224" t="s">
        <v>243</v>
      </c>
      <c r="P146" s="224"/>
      <c r="Q146" s="224"/>
      <c r="R146" s="224"/>
      <c r="S146" s="276">
        <f t="shared" si="15"/>
        <v>42277</v>
      </c>
      <c r="T146" s="276" t="str">
        <f t="shared" si="16"/>
        <v/>
      </c>
      <c r="U146" s="276" t="str">
        <f t="shared" si="17"/>
        <v/>
      </c>
      <c r="V146" s="224"/>
    </row>
    <row r="147" spans="1:22">
      <c r="A147" s="224" t="s">
        <v>6407</v>
      </c>
      <c r="B147" s="224" t="s">
        <v>6408</v>
      </c>
      <c r="C147" s="224"/>
      <c r="D147" s="224" t="s">
        <v>243</v>
      </c>
      <c r="E147" s="276">
        <v>42277</v>
      </c>
      <c r="F147" s="224"/>
      <c r="G147" s="224"/>
      <c r="H147" s="224">
        <f t="shared" si="12"/>
        <v>1</v>
      </c>
      <c r="I147" s="224"/>
      <c r="J147" s="331" t="s">
        <v>6405</v>
      </c>
      <c r="K147" s="224" t="str">
        <f t="shared" si="13"/>
        <v>sl</v>
      </c>
      <c r="L147" s="224" t="str">
        <f t="shared" si="14"/>
        <v>Slovenian</v>
      </c>
      <c r="M147" s="224"/>
      <c r="N147" s="224" t="s">
        <v>192</v>
      </c>
      <c r="O147" s="224" t="s">
        <v>243</v>
      </c>
      <c r="P147" s="224"/>
      <c r="Q147" s="224"/>
      <c r="R147" s="224"/>
      <c r="S147" s="276">
        <f t="shared" si="15"/>
        <v>42277</v>
      </c>
      <c r="T147" s="276" t="str">
        <f t="shared" si="16"/>
        <v/>
      </c>
      <c r="U147" s="276" t="str">
        <f t="shared" si="17"/>
        <v/>
      </c>
      <c r="V147" s="224"/>
    </row>
    <row r="148" spans="1:22">
      <c r="A148" s="224" t="s">
        <v>6409</v>
      </c>
      <c r="B148" s="224" t="s">
        <v>6410</v>
      </c>
      <c r="C148" s="224"/>
      <c r="D148" s="224" t="s">
        <v>243</v>
      </c>
      <c r="E148" s="276">
        <v>42277</v>
      </c>
      <c r="F148" s="224"/>
      <c r="G148" s="224"/>
      <c r="H148" s="224">
        <f t="shared" si="12"/>
        <v>1</v>
      </c>
      <c r="I148" s="224"/>
      <c r="J148" s="331" t="s">
        <v>6407</v>
      </c>
      <c r="K148" s="224" t="str">
        <f t="shared" si="13"/>
        <v>sm</v>
      </c>
      <c r="L148" s="224" t="str">
        <f t="shared" si="14"/>
        <v>Samoan</v>
      </c>
      <c r="M148" s="224"/>
      <c r="N148" s="224" t="s">
        <v>192</v>
      </c>
      <c r="O148" s="224" t="s">
        <v>243</v>
      </c>
      <c r="P148" s="224"/>
      <c r="Q148" s="224"/>
      <c r="R148" s="224"/>
      <c r="S148" s="276">
        <f t="shared" si="15"/>
        <v>42277</v>
      </c>
      <c r="T148" s="276" t="str">
        <f t="shared" si="16"/>
        <v/>
      </c>
      <c r="U148" s="276" t="str">
        <f t="shared" si="17"/>
        <v/>
      </c>
      <c r="V148" s="224"/>
    </row>
    <row r="149" spans="1:22">
      <c r="A149" s="224" t="s">
        <v>6411</v>
      </c>
      <c r="B149" s="224" t="s">
        <v>6412</v>
      </c>
      <c r="C149" s="224"/>
      <c r="D149" s="224" t="s">
        <v>243</v>
      </c>
      <c r="E149" s="276">
        <v>42277</v>
      </c>
      <c r="F149" s="224"/>
      <c r="G149" s="224"/>
      <c r="H149" s="224">
        <f t="shared" si="12"/>
        <v>1</v>
      </c>
      <c r="I149" s="224"/>
      <c r="J149" s="331" t="s">
        <v>6409</v>
      </c>
      <c r="K149" s="224" t="str">
        <f t="shared" si="13"/>
        <v>sn</v>
      </c>
      <c r="L149" s="224" t="str">
        <f t="shared" si="14"/>
        <v>Shona</v>
      </c>
      <c r="M149" s="224"/>
      <c r="N149" s="224" t="s">
        <v>192</v>
      </c>
      <c r="O149" s="224" t="s">
        <v>243</v>
      </c>
      <c r="P149" s="224"/>
      <c r="Q149" s="224"/>
      <c r="R149" s="224"/>
      <c r="S149" s="276">
        <f t="shared" si="15"/>
        <v>42277</v>
      </c>
      <c r="T149" s="276" t="str">
        <f t="shared" si="16"/>
        <v/>
      </c>
      <c r="U149" s="276" t="str">
        <f t="shared" si="17"/>
        <v/>
      </c>
      <c r="V149" s="224"/>
    </row>
    <row r="150" spans="1:22">
      <c r="A150" s="224" t="s">
        <v>6413</v>
      </c>
      <c r="B150" s="224" t="s">
        <v>6414</v>
      </c>
      <c r="C150" s="224"/>
      <c r="D150" s="224" t="s">
        <v>243</v>
      </c>
      <c r="E150" s="276">
        <v>42277</v>
      </c>
      <c r="F150" s="224"/>
      <c r="G150" s="224"/>
      <c r="H150" s="224">
        <f t="shared" si="12"/>
        <v>1</v>
      </c>
      <c r="I150" s="224"/>
      <c r="J150" s="331" t="s">
        <v>6411</v>
      </c>
      <c r="K150" s="224" t="str">
        <f t="shared" si="13"/>
        <v>so</v>
      </c>
      <c r="L150" s="224" t="str">
        <f t="shared" si="14"/>
        <v>Somali</v>
      </c>
      <c r="M150" s="224"/>
      <c r="N150" s="224" t="s">
        <v>192</v>
      </c>
      <c r="O150" s="224" t="s">
        <v>243</v>
      </c>
      <c r="P150" s="224"/>
      <c r="Q150" s="224"/>
      <c r="R150" s="224"/>
      <c r="S150" s="276">
        <f t="shared" si="15"/>
        <v>42277</v>
      </c>
      <c r="T150" s="276" t="str">
        <f t="shared" si="16"/>
        <v/>
      </c>
      <c r="U150" s="276" t="str">
        <f t="shared" si="17"/>
        <v/>
      </c>
      <c r="V150" s="224"/>
    </row>
    <row r="151" spans="1:22">
      <c r="A151" s="224" t="s">
        <v>6415</v>
      </c>
      <c r="B151" s="224" t="s">
        <v>6416</v>
      </c>
      <c r="C151" s="224"/>
      <c r="D151" s="224" t="s">
        <v>243</v>
      </c>
      <c r="E151" s="276">
        <v>42277</v>
      </c>
      <c r="F151" s="224"/>
      <c r="G151" s="224"/>
      <c r="H151" s="224">
        <f t="shared" si="12"/>
        <v>1</v>
      </c>
      <c r="I151" s="224"/>
      <c r="J151" s="331" t="s">
        <v>6413</v>
      </c>
      <c r="K151" s="224" t="str">
        <f t="shared" si="13"/>
        <v>sq</v>
      </c>
      <c r="L151" s="224" t="str">
        <f t="shared" si="14"/>
        <v>Albanian</v>
      </c>
      <c r="M151" s="224"/>
      <c r="N151" s="224" t="s">
        <v>192</v>
      </c>
      <c r="O151" s="224" t="s">
        <v>243</v>
      </c>
      <c r="P151" s="224"/>
      <c r="Q151" s="224"/>
      <c r="R151" s="224"/>
      <c r="S151" s="276">
        <f t="shared" si="15"/>
        <v>42277</v>
      </c>
      <c r="T151" s="276" t="str">
        <f t="shared" si="16"/>
        <v/>
      </c>
      <c r="U151" s="276" t="str">
        <f t="shared" si="17"/>
        <v/>
      </c>
      <c r="V151" s="224"/>
    </row>
    <row r="152" spans="1:22">
      <c r="A152" s="224" t="s">
        <v>6417</v>
      </c>
      <c r="B152" s="224" t="s">
        <v>6418</v>
      </c>
      <c r="C152" s="224"/>
      <c r="D152" s="224" t="s">
        <v>243</v>
      </c>
      <c r="E152" s="276">
        <v>42277</v>
      </c>
      <c r="F152" s="224"/>
      <c r="G152" s="224"/>
      <c r="H152" s="224">
        <f t="shared" si="12"/>
        <v>1</v>
      </c>
      <c r="I152" s="224"/>
      <c r="J152" s="331" t="s">
        <v>6415</v>
      </c>
      <c r="K152" s="224" t="str">
        <f t="shared" si="13"/>
        <v>sr</v>
      </c>
      <c r="L152" s="224" t="str">
        <f t="shared" si="14"/>
        <v>Serbian</v>
      </c>
      <c r="M152" s="224"/>
      <c r="N152" s="224" t="s">
        <v>192</v>
      </c>
      <c r="O152" s="224" t="s">
        <v>243</v>
      </c>
      <c r="P152" s="224"/>
      <c r="Q152" s="224"/>
      <c r="R152" s="224"/>
      <c r="S152" s="276">
        <f t="shared" si="15"/>
        <v>42277</v>
      </c>
      <c r="T152" s="276" t="str">
        <f t="shared" si="16"/>
        <v/>
      </c>
      <c r="U152" s="276" t="str">
        <f t="shared" si="17"/>
        <v/>
      </c>
      <c r="V152" s="224"/>
    </row>
    <row r="153" spans="1:22">
      <c r="A153" s="224" t="s">
        <v>6419</v>
      </c>
      <c r="B153" s="224" t="s">
        <v>6420</v>
      </c>
      <c r="C153" s="224"/>
      <c r="D153" s="224" t="s">
        <v>243</v>
      </c>
      <c r="E153" s="276">
        <v>42277</v>
      </c>
      <c r="F153" s="224"/>
      <c r="G153" s="224"/>
      <c r="H153" s="224">
        <f t="shared" si="12"/>
        <v>1</v>
      </c>
      <c r="I153" s="224"/>
      <c r="J153" s="331" t="s">
        <v>6417</v>
      </c>
      <c r="K153" s="224" t="str">
        <f t="shared" si="13"/>
        <v>ss</v>
      </c>
      <c r="L153" s="224" t="str">
        <f t="shared" si="14"/>
        <v>Swati</v>
      </c>
      <c r="M153" s="224"/>
      <c r="N153" s="224" t="s">
        <v>192</v>
      </c>
      <c r="O153" s="224" t="s">
        <v>243</v>
      </c>
      <c r="P153" s="224"/>
      <c r="Q153" s="224"/>
      <c r="R153" s="224"/>
      <c r="S153" s="276">
        <f t="shared" si="15"/>
        <v>42277</v>
      </c>
      <c r="T153" s="276" t="str">
        <f t="shared" si="16"/>
        <v/>
      </c>
      <c r="U153" s="276" t="str">
        <f t="shared" si="17"/>
        <v/>
      </c>
      <c r="V153" s="224"/>
    </row>
    <row r="154" spans="1:22">
      <c r="A154" s="224" t="s">
        <v>6421</v>
      </c>
      <c r="B154" s="224" t="s">
        <v>6422</v>
      </c>
      <c r="C154" s="224"/>
      <c r="D154" s="224" t="s">
        <v>243</v>
      </c>
      <c r="E154" s="276">
        <v>42277</v>
      </c>
      <c r="F154" s="224"/>
      <c r="G154" s="224"/>
      <c r="H154" s="224">
        <f t="shared" si="12"/>
        <v>1</v>
      </c>
      <c r="I154" s="224"/>
      <c r="J154" s="331" t="s">
        <v>6419</v>
      </c>
      <c r="K154" s="224" t="str">
        <f t="shared" si="13"/>
        <v>st</v>
      </c>
      <c r="L154" s="224" t="str">
        <f t="shared" si="14"/>
        <v>Southern Sotho</v>
      </c>
      <c r="M154" s="224"/>
      <c r="N154" s="224" t="s">
        <v>192</v>
      </c>
      <c r="O154" s="224" t="s">
        <v>243</v>
      </c>
      <c r="P154" s="224"/>
      <c r="Q154" s="224"/>
      <c r="R154" s="224"/>
      <c r="S154" s="276">
        <f t="shared" si="15"/>
        <v>42277</v>
      </c>
      <c r="T154" s="276" t="str">
        <f t="shared" si="16"/>
        <v/>
      </c>
      <c r="U154" s="276" t="str">
        <f t="shared" si="17"/>
        <v/>
      </c>
      <c r="V154" s="224"/>
    </row>
    <row r="155" spans="1:22">
      <c r="A155" s="224" t="s">
        <v>6423</v>
      </c>
      <c r="B155" s="224" t="s">
        <v>6424</v>
      </c>
      <c r="C155" s="224"/>
      <c r="D155" s="224" t="s">
        <v>243</v>
      </c>
      <c r="E155" s="276">
        <v>42277</v>
      </c>
      <c r="F155" s="224"/>
      <c r="G155" s="224"/>
      <c r="H155" s="224">
        <f t="shared" si="12"/>
        <v>1</v>
      </c>
      <c r="I155" s="224"/>
      <c r="J155" s="331" t="s">
        <v>6421</v>
      </c>
      <c r="K155" s="224" t="str">
        <f t="shared" si="13"/>
        <v>su</v>
      </c>
      <c r="L155" s="224" t="str">
        <f t="shared" si="14"/>
        <v>Sundanese</v>
      </c>
      <c r="M155" s="224"/>
      <c r="N155" s="224" t="s">
        <v>192</v>
      </c>
      <c r="O155" s="224" t="s">
        <v>243</v>
      </c>
      <c r="P155" s="224"/>
      <c r="Q155" s="224"/>
      <c r="R155" s="224"/>
      <c r="S155" s="276">
        <f t="shared" si="15"/>
        <v>42277</v>
      </c>
      <c r="T155" s="276" t="str">
        <f t="shared" si="16"/>
        <v/>
      </c>
      <c r="U155" s="276" t="str">
        <f t="shared" si="17"/>
        <v/>
      </c>
      <c r="V155" s="224"/>
    </row>
    <row r="156" spans="1:22">
      <c r="A156" s="224" t="s">
        <v>6425</v>
      </c>
      <c r="B156" s="224" t="s">
        <v>6426</v>
      </c>
      <c r="C156" s="224"/>
      <c r="D156" s="224" t="s">
        <v>243</v>
      </c>
      <c r="E156" s="276">
        <v>42277</v>
      </c>
      <c r="F156" s="224"/>
      <c r="G156" s="224"/>
      <c r="H156" s="224">
        <f t="shared" si="12"/>
        <v>1</v>
      </c>
      <c r="I156" s="224"/>
      <c r="J156" s="331" t="s">
        <v>6423</v>
      </c>
      <c r="K156" s="224" t="str">
        <f t="shared" si="13"/>
        <v>sv</v>
      </c>
      <c r="L156" s="224" t="str">
        <f t="shared" si="14"/>
        <v>Swedish</v>
      </c>
      <c r="M156" s="224"/>
      <c r="N156" s="224" t="s">
        <v>192</v>
      </c>
      <c r="O156" s="224" t="s">
        <v>243</v>
      </c>
      <c r="P156" s="224"/>
      <c r="Q156" s="224"/>
      <c r="R156" s="224"/>
      <c r="S156" s="276">
        <f t="shared" si="15"/>
        <v>42277</v>
      </c>
      <c r="T156" s="276" t="str">
        <f t="shared" si="16"/>
        <v/>
      </c>
      <c r="U156" s="276" t="str">
        <f t="shared" si="17"/>
        <v/>
      </c>
      <c r="V156" s="224"/>
    </row>
    <row r="157" spans="1:22">
      <c r="A157" s="224" t="s">
        <v>6427</v>
      </c>
      <c r="B157" s="224" t="s">
        <v>6428</v>
      </c>
      <c r="C157" s="224"/>
      <c r="D157" s="224" t="s">
        <v>243</v>
      </c>
      <c r="E157" s="276">
        <v>42277</v>
      </c>
      <c r="F157" s="224"/>
      <c r="G157" s="224"/>
      <c r="H157" s="224">
        <f t="shared" si="12"/>
        <v>1</v>
      </c>
      <c r="I157" s="224"/>
      <c r="J157" s="331" t="s">
        <v>6425</v>
      </c>
      <c r="K157" s="224" t="str">
        <f t="shared" si="13"/>
        <v>sw</v>
      </c>
      <c r="L157" s="224" t="str">
        <f t="shared" si="14"/>
        <v>Swahili (macrolanguage)</v>
      </c>
      <c r="M157" s="224"/>
      <c r="N157" s="224" t="s">
        <v>192</v>
      </c>
      <c r="O157" s="224" t="s">
        <v>243</v>
      </c>
      <c r="P157" s="224"/>
      <c r="Q157" s="224"/>
      <c r="R157" s="224"/>
      <c r="S157" s="276">
        <f t="shared" si="15"/>
        <v>42277</v>
      </c>
      <c r="T157" s="276" t="str">
        <f t="shared" si="16"/>
        <v/>
      </c>
      <c r="U157" s="276" t="str">
        <f t="shared" si="17"/>
        <v/>
      </c>
      <c r="V157" s="224"/>
    </row>
    <row r="158" spans="1:22">
      <c r="A158" s="224" t="s">
        <v>6429</v>
      </c>
      <c r="B158" s="224" t="s">
        <v>6430</v>
      </c>
      <c r="C158" s="224"/>
      <c r="D158" s="224" t="s">
        <v>243</v>
      </c>
      <c r="E158" s="276">
        <v>42277</v>
      </c>
      <c r="F158" s="224"/>
      <c r="G158" s="224"/>
      <c r="H158" s="224">
        <f t="shared" si="12"/>
        <v>1</v>
      </c>
      <c r="I158" s="224"/>
      <c r="J158" s="331" t="s">
        <v>6427</v>
      </c>
      <c r="K158" s="224" t="str">
        <f t="shared" si="13"/>
        <v>ta</v>
      </c>
      <c r="L158" s="224" t="str">
        <f t="shared" si="14"/>
        <v>Tamil</v>
      </c>
      <c r="M158" s="224"/>
      <c r="N158" s="224" t="s">
        <v>192</v>
      </c>
      <c r="O158" s="224" t="s">
        <v>243</v>
      </c>
      <c r="P158" s="224"/>
      <c r="Q158" s="224"/>
      <c r="R158" s="224"/>
      <c r="S158" s="276">
        <f t="shared" si="15"/>
        <v>42277</v>
      </c>
      <c r="T158" s="276" t="str">
        <f t="shared" si="16"/>
        <v/>
      </c>
      <c r="U158" s="276" t="str">
        <f t="shared" si="17"/>
        <v/>
      </c>
      <c r="V158" s="224"/>
    </row>
    <row r="159" spans="1:22">
      <c r="A159" s="224" t="s">
        <v>6431</v>
      </c>
      <c r="B159" s="224" t="s">
        <v>6432</v>
      </c>
      <c r="C159" s="224"/>
      <c r="D159" s="224" t="s">
        <v>243</v>
      </c>
      <c r="E159" s="276">
        <v>42277</v>
      </c>
      <c r="F159" s="224"/>
      <c r="G159" s="224"/>
      <c r="H159" s="224">
        <f t="shared" si="12"/>
        <v>1</v>
      </c>
      <c r="I159" s="224"/>
      <c r="J159" s="331" t="s">
        <v>6429</v>
      </c>
      <c r="K159" s="224" t="str">
        <f t="shared" si="13"/>
        <v>te</v>
      </c>
      <c r="L159" s="224" t="str">
        <f t="shared" si="14"/>
        <v>Telugu</v>
      </c>
      <c r="M159" s="224"/>
      <c r="N159" s="224" t="s">
        <v>192</v>
      </c>
      <c r="O159" s="224" t="s">
        <v>243</v>
      </c>
      <c r="P159" s="224"/>
      <c r="Q159" s="224"/>
      <c r="R159" s="224"/>
      <c r="S159" s="276">
        <f t="shared" si="15"/>
        <v>42277</v>
      </c>
      <c r="T159" s="276" t="str">
        <f t="shared" si="16"/>
        <v/>
      </c>
      <c r="U159" s="276" t="str">
        <f t="shared" si="17"/>
        <v/>
      </c>
      <c r="V159" s="224"/>
    </row>
    <row r="160" spans="1:22">
      <c r="A160" s="224" t="s">
        <v>6433</v>
      </c>
      <c r="B160" s="224" t="s">
        <v>6434</v>
      </c>
      <c r="C160" s="224"/>
      <c r="D160" s="224" t="s">
        <v>243</v>
      </c>
      <c r="E160" s="276">
        <v>42277</v>
      </c>
      <c r="F160" s="224"/>
      <c r="G160" s="224"/>
      <c r="H160" s="224">
        <f t="shared" si="12"/>
        <v>1</v>
      </c>
      <c r="I160" s="224"/>
      <c r="J160" s="331" t="s">
        <v>6431</v>
      </c>
      <c r="K160" s="224" t="str">
        <f t="shared" si="13"/>
        <v>tg</v>
      </c>
      <c r="L160" s="224" t="str">
        <f t="shared" si="14"/>
        <v>Tajik</v>
      </c>
      <c r="M160" s="224"/>
      <c r="N160" s="224" t="s">
        <v>192</v>
      </c>
      <c r="O160" s="224" t="s">
        <v>243</v>
      </c>
      <c r="P160" s="224"/>
      <c r="Q160" s="224"/>
      <c r="R160" s="224"/>
      <c r="S160" s="276">
        <f t="shared" si="15"/>
        <v>42277</v>
      </c>
      <c r="T160" s="276" t="str">
        <f t="shared" si="16"/>
        <v/>
      </c>
      <c r="U160" s="276" t="str">
        <f t="shared" si="17"/>
        <v/>
      </c>
      <c r="V160" s="224"/>
    </row>
    <row r="161" spans="1:22">
      <c r="A161" s="224" t="s">
        <v>6435</v>
      </c>
      <c r="B161" s="224" t="s">
        <v>6436</v>
      </c>
      <c r="C161" s="224"/>
      <c r="D161" s="224" t="s">
        <v>243</v>
      </c>
      <c r="E161" s="276">
        <v>42277</v>
      </c>
      <c r="F161" s="224"/>
      <c r="G161" s="224"/>
      <c r="H161" s="224">
        <f t="shared" si="12"/>
        <v>1</v>
      </c>
      <c r="I161" s="224"/>
      <c r="J161" s="331" t="s">
        <v>6433</v>
      </c>
      <c r="K161" s="224" t="str">
        <f t="shared" si="13"/>
        <v>th</v>
      </c>
      <c r="L161" s="224" t="str">
        <f t="shared" si="14"/>
        <v>Thai</v>
      </c>
      <c r="M161" s="224"/>
      <c r="N161" s="224" t="s">
        <v>192</v>
      </c>
      <c r="O161" s="224" t="s">
        <v>243</v>
      </c>
      <c r="P161" s="224"/>
      <c r="Q161" s="224"/>
      <c r="R161" s="224"/>
      <c r="S161" s="276">
        <f t="shared" si="15"/>
        <v>42277</v>
      </c>
      <c r="T161" s="276" t="str">
        <f t="shared" si="16"/>
        <v/>
      </c>
      <c r="U161" s="276" t="str">
        <f t="shared" si="17"/>
        <v/>
      </c>
      <c r="V161" s="224"/>
    </row>
    <row r="162" spans="1:22">
      <c r="A162" s="224" t="s">
        <v>6437</v>
      </c>
      <c r="B162" s="224" t="s">
        <v>6438</v>
      </c>
      <c r="C162" s="224"/>
      <c r="D162" s="224" t="s">
        <v>243</v>
      </c>
      <c r="E162" s="276">
        <v>42277</v>
      </c>
      <c r="F162" s="224"/>
      <c r="G162" s="224"/>
      <c r="H162" s="224">
        <f t="shared" si="12"/>
        <v>1</v>
      </c>
      <c r="I162" s="224"/>
      <c r="J162" s="331" t="s">
        <v>6435</v>
      </c>
      <c r="K162" s="224" t="str">
        <f t="shared" si="13"/>
        <v>ti</v>
      </c>
      <c r="L162" s="224" t="str">
        <f t="shared" si="14"/>
        <v>Tigrinya</v>
      </c>
      <c r="M162" s="224"/>
      <c r="N162" s="224" t="s">
        <v>192</v>
      </c>
      <c r="O162" s="224" t="s">
        <v>243</v>
      </c>
      <c r="P162" s="224"/>
      <c r="Q162" s="224"/>
      <c r="R162" s="224"/>
      <c r="S162" s="276">
        <f t="shared" si="15"/>
        <v>42277</v>
      </c>
      <c r="T162" s="276" t="str">
        <f t="shared" si="16"/>
        <v/>
      </c>
      <c r="U162" s="276" t="str">
        <f t="shared" si="17"/>
        <v/>
      </c>
      <c r="V162" s="224"/>
    </row>
    <row r="163" spans="1:22">
      <c r="A163" s="224" t="s">
        <v>6439</v>
      </c>
      <c r="B163" s="224" t="s">
        <v>6440</v>
      </c>
      <c r="C163" s="224"/>
      <c r="D163" s="224" t="s">
        <v>243</v>
      </c>
      <c r="E163" s="276">
        <v>42277</v>
      </c>
      <c r="F163" s="224"/>
      <c r="G163" s="224"/>
      <c r="H163" s="224">
        <f t="shared" si="12"/>
        <v>1</v>
      </c>
      <c r="I163" s="224"/>
      <c r="J163" s="331" t="s">
        <v>6437</v>
      </c>
      <c r="K163" s="224" t="str">
        <f t="shared" si="13"/>
        <v>tk</v>
      </c>
      <c r="L163" s="224" t="str">
        <f t="shared" si="14"/>
        <v>Turkmen</v>
      </c>
      <c r="M163" s="224"/>
      <c r="N163" s="224" t="s">
        <v>192</v>
      </c>
      <c r="O163" s="224" t="s">
        <v>243</v>
      </c>
      <c r="P163" s="224"/>
      <c r="Q163" s="224"/>
      <c r="R163" s="224"/>
      <c r="S163" s="276">
        <f t="shared" si="15"/>
        <v>42277</v>
      </c>
      <c r="T163" s="276" t="str">
        <f t="shared" si="16"/>
        <v/>
      </c>
      <c r="U163" s="276" t="str">
        <f t="shared" si="17"/>
        <v/>
      </c>
      <c r="V163" s="224"/>
    </row>
    <row r="164" spans="1:22">
      <c r="A164" s="224" t="s">
        <v>6441</v>
      </c>
      <c r="B164" s="224" t="s">
        <v>6442</v>
      </c>
      <c r="C164" s="224"/>
      <c r="D164" s="224" t="s">
        <v>243</v>
      </c>
      <c r="E164" s="276">
        <v>42277</v>
      </c>
      <c r="F164" s="224"/>
      <c r="G164" s="224"/>
      <c r="H164" s="224">
        <f t="shared" si="12"/>
        <v>1</v>
      </c>
      <c r="I164" s="224"/>
      <c r="J164" s="331" t="s">
        <v>6439</v>
      </c>
      <c r="K164" s="224" t="str">
        <f t="shared" si="13"/>
        <v>tl</v>
      </c>
      <c r="L164" s="224" t="str">
        <f t="shared" si="14"/>
        <v>Tagalog</v>
      </c>
      <c r="M164" s="224"/>
      <c r="N164" s="224" t="s">
        <v>192</v>
      </c>
      <c r="O164" s="224" t="s">
        <v>243</v>
      </c>
      <c r="P164" s="224"/>
      <c r="Q164" s="224"/>
      <c r="R164" s="224"/>
      <c r="S164" s="276">
        <f t="shared" si="15"/>
        <v>42277</v>
      </c>
      <c r="T164" s="276" t="str">
        <f t="shared" si="16"/>
        <v/>
      </c>
      <c r="U164" s="276" t="str">
        <f t="shared" si="17"/>
        <v/>
      </c>
      <c r="V164" s="224"/>
    </row>
    <row r="165" spans="1:22">
      <c r="A165" s="224" t="s">
        <v>6443</v>
      </c>
      <c r="B165" s="224" t="s">
        <v>6444</v>
      </c>
      <c r="C165" s="224"/>
      <c r="D165" s="224" t="s">
        <v>243</v>
      </c>
      <c r="E165" s="276">
        <v>42277</v>
      </c>
      <c r="F165" s="224"/>
      <c r="G165" s="224"/>
      <c r="H165" s="224">
        <f t="shared" si="12"/>
        <v>1</v>
      </c>
      <c r="I165" s="224"/>
      <c r="J165" s="331" t="s">
        <v>6441</v>
      </c>
      <c r="K165" s="224" t="str">
        <f t="shared" si="13"/>
        <v>tn</v>
      </c>
      <c r="L165" s="224" t="str">
        <f t="shared" si="14"/>
        <v>Tswana</v>
      </c>
      <c r="M165" s="224"/>
      <c r="N165" s="224" t="s">
        <v>192</v>
      </c>
      <c r="O165" s="224" t="s">
        <v>243</v>
      </c>
      <c r="P165" s="224"/>
      <c r="Q165" s="224"/>
      <c r="R165" s="224"/>
      <c r="S165" s="276">
        <f t="shared" si="15"/>
        <v>42277</v>
      </c>
      <c r="T165" s="276" t="str">
        <f t="shared" si="16"/>
        <v/>
      </c>
      <c r="U165" s="276" t="str">
        <f t="shared" si="17"/>
        <v/>
      </c>
      <c r="V165" s="224"/>
    </row>
    <row r="166" spans="1:22">
      <c r="A166" s="224" t="s">
        <v>6445</v>
      </c>
      <c r="B166" s="224" t="s">
        <v>6446</v>
      </c>
      <c r="C166" s="224"/>
      <c r="D166" s="224" t="s">
        <v>243</v>
      </c>
      <c r="E166" s="276">
        <v>42277</v>
      </c>
      <c r="F166" s="224"/>
      <c r="G166" s="224"/>
      <c r="H166" s="224">
        <f t="shared" si="12"/>
        <v>1</v>
      </c>
      <c r="I166" s="224"/>
      <c r="J166" s="331" t="s">
        <v>6443</v>
      </c>
      <c r="K166" s="224" t="str">
        <f t="shared" si="13"/>
        <v>to</v>
      </c>
      <c r="L166" s="224" t="str">
        <f t="shared" si="14"/>
        <v>Tonga (Tonga Islands)</v>
      </c>
      <c r="M166" s="224"/>
      <c r="N166" s="224" t="s">
        <v>192</v>
      </c>
      <c r="O166" s="224" t="s">
        <v>243</v>
      </c>
      <c r="P166" s="224"/>
      <c r="Q166" s="224"/>
      <c r="R166" s="224"/>
      <c r="S166" s="276">
        <f t="shared" si="15"/>
        <v>42277</v>
      </c>
      <c r="T166" s="276" t="str">
        <f t="shared" si="16"/>
        <v/>
      </c>
      <c r="U166" s="276" t="str">
        <f t="shared" si="17"/>
        <v/>
      </c>
      <c r="V166" s="224"/>
    </row>
    <row r="167" spans="1:22">
      <c r="A167" s="224" t="s">
        <v>6447</v>
      </c>
      <c r="B167" s="224" t="s">
        <v>6448</v>
      </c>
      <c r="C167" s="224"/>
      <c r="D167" s="224" t="s">
        <v>243</v>
      </c>
      <c r="E167" s="276">
        <v>42277</v>
      </c>
      <c r="F167" s="224"/>
      <c r="G167" s="224"/>
      <c r="H167" s="224">
        <f t="shared" si="12"/>
        <v>1</v>
      </c>
      <c r="I167" s="224"/>
      <c r="J167" s="331" t="s">
        <v>6445</v>
      </c>
      <c r="K167" s="224" t="str">
        <f t="shared" si="13"/>
        <v>tr</v>
      </c>
      <c r="L167" s="224" t="str">
        <f t="shared" si="14"/>
        <v>Turkish</v>
      </c>
      <c r="M167" s="224"/>
      <c r="N167" s="224" t="s">
        <v>192</v>
      </c>
      <c r="O167" s="224" t="s">
        <v>243</v>
      </c>
      <c r="P167" s="224"/>
      <c r="Q167" s="224"/>
      <c r="R167" s="224"/>
      <c r="S167" s="276">
        <f t="shared" si="15"/>
        <v>42277</v>
      </c>
      <c r="T167" s="276" t="str">
        <f t="shared" si="16"/>
        <v/>
      </c>
      <c r="U167" s="276" t="str">
        <f t="shared" si="17"/>
        <v/>
      </c>
      <c r="V167" s="224"/>
    </row>
    <row r="168" spans="1:22">
      <c r="A168" s="224" t="s">
        <v>6449</v>
      </c>
      <c r="B168" s="224" t="s">
        <v>6450</v>
      </c>
      <c r="C168" s="224"/>
      <c r="D168" s="224" t="s">
        <v>243</v>
      </c>
      <c r="E168" s="276">
        <v>42277</v>
      </c>
      <c r="F168" s="224"/>
      <c r="G168" s="224"/>
      <c r="H168" s="224">
        <f t="shared" si="12"/>
        <v>1</v>
      </c>
      <c r="I168" s="224"/>
      <c r="J168" s="331" t="s">
        <v>6447</v>
      </c>
      <c r="K168" s="224" t="str">
        <f t="shared" si="13"/>
        <v>ts</v>
      </c>
      <c r="L168" s="224" t="str">
        <f t="shared" si="14"/>
        <v>Tsonga</v>
      </c>
      <c r="M168" s="224"/>
      <c r="N168" s="224" t="s">
        <v>192</v>
      </c>
      <c r="O168" s="224" t="s">
        <v>243</v>
      </c>
      <c r="P168" s="224"/>
      <c r="Q168" s="224"/>
      <c r="R168" s="224"/>
      <c r="S168" s="276">
        <f t="shared" si="15"/>
        <v>42277</v>
      </c>
      <c r="T168" s="276" t="str">
        <f t="shared" si="16"/>
        <v/>
      </c>
      <c r="U168" s="276" t="str">
        <f t="shared" si="17"/>
        <v/>
      </c>
      <c r="V168" s="224"/>
    </row>
    <row r="169" spans="1:22">
      <c r="A169" s="224" t="s">
        <v>6451</v>
      </c>
      <c r="B169" s="224" t="s">
        <v>6452</v>
      </c>
      <c r="C169" s="224"/>
      <c r="D169" s="224" t="s">
        <v>243</v>
      </c>
      <c r="E169" s="276">
        <v>42277</v>
      </c>
      <c r="F169" s="224"/>
      <c r="G169" s="224"/>
      <c r="H169" s="224">
        <f t="shared" si="12"/>
        <v>1</v>
      </c>
      <c r="I169" s="224"/>
      <c r="J169" s="331" t="s">
        <v>6449</v>
      </c>
      <c r="K169" s="224" t="str">
        <f t="shared" si="13"/>
        <v>tt</v>
      </c>
      <c r="L169" s="224" t="str">
        <f t="shared" si="14"/>
        <v>Tatar</v>
      </c>
      <c r="M169" s="224"/>
      <c r="N169" s="224" t="s">
        <v>192</v>
      </c>
      <c r="O169" s="224" t="s">
        <v>243</v>
      </c>
      <c r="P169" s="224"/>
      <c r="Q169" s="224"/>
      <c r="R169" s="224"/>
      <c r="S169" s="276">
        <f t="shared" si="15"/>
        <v>42277</v>
      </c>
      <c r="T169" s="276" t="str">
        <f t="shared" si="16"/>
        <v/>
      </c>
      <c r="U169" s="276" t="str">
        <f t="shared" si="17"/>
        <v/>
      </c>
      <c r="V169" s="224"/>
    </row>
    <row r="170" spans="1:22">
      <c r="A170" s="224" t="s">
        <v>6453</v>
      </c>
      <c r="B170" s="224" t="s">
        <v>6454</v>
      </c>
      <c r="C170" s="224"/>
      <c r="D170" s="224" t="s">
        <v>243</v>
      </c>
      <c r="E170" s="276">
        <v>42277</v>
      </c>
      <c r="F170" s="224"/>
      <c r="G170" s="224"/>
      <c r="H170" s="224">
        <f t="shared" si="12"/>
        <v>1</v>
      </c>
      <c r="I170" s="224"/>
      <c r="J170" s="331" t="s">
        <v>6451</v>
      </c>
      <c r="K170" s="224" t="str">
        <f t="shared" si="13"/>
        <v>tw</v>
      </c>
      <c r="L170" s="224" t="str">
        <f t="shared" si="14"/>
        <v>Twi</v>
      </c>
      <c r="M170" s="224"/>
      <c r="N170" s="224" t="s">
        <v>192</v>
      </c>
      <c r="O170" s="224" t="s">
        <v>243</v>
      </c>
      <c r="P170" s="224"/>
      <c r="Q170" s="224"/>
      <c r="R170" s="224"/>
      <c r="S170" s="276">
        <f t="shared" si="15"/>
        <v>42277</v>
      </c>
      <c r="T170" s="276" t="str">
        <f t="shared" si="16"/>
        <v/>
      </c>
      <c r="U170" s="276" t="str">
        <f t="shared" si="17"/>
        <v/>
      </c>
      <c r="V170" s="224"/>
    </row>
    <row r="171" spans="1:22">
      <c r="A171" s="224" t="s">
        <v>6455</v>
      </c>
      <c r="B171" s="224" t="s">
        <v>6456</v>
      </c>
      <c r="C171" s="224"/>
      <c r="D171" s="224" t="s">
        <v>243</v>
      </c>
      <c r="E171" s="276">
        <v>42277</v>
      </c>
      <c r="F171" s="224"/>
      <c r="G171" s="224"/>
      <c r="H171" s="224">
        <f t="shared" si="12"/>
        <v>1</v>
      </c>
      <c r="I171" s="224"/>
      <c r="J171" s="331" t="s">
        <v>6453</v>
      </c>
      <c r="K171" s="224" t="str">
        <f t="shared" si="13"/>
        <v>ty</v>
      </c>
      <c r="L171" s="224" t="str">
        <f t="shared" si="14"/>
        <v>Tahitian</v>
      </c>
      <c r="M171" s="224"/>
      <c r="N171" s="224" t="s">
        <v>192</v>
      </c>
      <c r="O171" s="224" t="s">
        <v>243</v>
      </c>
      <c r="P171" s="224"/>
      <c r="Q171" s="224"/>
      <c r="R171" s="224"/>
      <c r="S171" s="276">
        <f t="shared" si="15"/>
        <v>42277</v>
      </c>
      <c r="T171" s="276" t="str">
        <f t="shared" si="16"/>
        <v/>
      </c>
      <c r="U171" s="276" t="str">
        <f t="shared" si="17"/>
        <v/>
      </c>
      <c r="V171" s="224"/>
    </row>
    <row r="172" spans="1:22">
      <c r="A172" s="224" t="s">
        <v>6457</v>
      </c>
      <c r="B172" s="224" t="s">
        <v>6458</v>
      </c>
      <c r="C172" s="224"/>
      <c r="D172" s="224" t="s">
        <v>243</v>
      </c>
      <c r="E172" s="276">
        <v>42277</v>
      </c>
      <c r="F172" s="224"/>
      <c r="G172" s="224"/>
      <c r="H172" s="224">
        <f t="shared" si="12"/>
        <v>1</v>
      </c>
      <c r="I172" s="224"/>
      <c r="J172" s="331" t="s">
        <v>6455</v>
      </c>
      <c r="K172" s="224" t="str">
        <f t="shared" si="13"/>
        <v>ug</v>
      </c>
      <c r="L172" s="224" t="str">
        <f t="shared" si="14"/>
        <v>Uighur</v>
      </c>
      <c r="M172" s="224"/>
      <c r="N172" s="224" t="s">
        <v>192</v>
      </c>
      <c r="O172" s="224" t="s">
        <v>243</v>
      </c>
      <c r="P172" s="224"/>
      <c r="Q172" s="224"/>
      <c r="R172" s="224"/>
      <c r="S172" s="276">
        <f t="shared" si="15"/>
        <v>42277</v>
      </c>
      <c r="T172" s="276" t="str">
        <f t="shared" si="16"/>
        <v/>
      </c>
      <c r="U172" s="276" t="str">
        <f t="shared" si="17"/>
        <v/>
      </c>
      <c r="V172" s="224"/>
    </row>
    <row r="173" spans="1:22">
      <c r="A173" s="224" t="s">
        <v>6459</v>
      </c>
      <c r="B173" s="224" t="s">
        <v>6460</v>
      </c>
      <c r="C173" s="224"/>
      <c r="D173" s="224" t="s">
        <v>243</v>
      </c>
      <c r="E173" s="276">
        <v>42277</v>
      </c>
      <c r="F173" s="224"/>
      <c r="G173" s="224"/>
      <c r="H173" s="224">
        <f t="shared" si="12"/>
        <v>1</v>
      </c>
      <c r="I173" s="224"/>
      <c r="J173" s="331" t="s">
        <v>6457</v>
      </c>
      <c r="K173" s="224" t="str">
        <f t="shared" si="13"/>
        <v>uk</v>
      </c>
      <c r="L173" s="224" t="str">
        <f t="shared" si="14"/>
        <v>Ukrainian</v>
      </c>
      <c r="M173" s="224"/>
      <c r="N173" s="224" t="s">
        <v>192</v>
      </c>
      <c r="O173" s="224" t="s">
        <v>243</v>
      </c>
      <c r="P173" s="224"/>
      <c r="Q173" s="224"/>
      <c r="R173" s="224"/>
      <c r="S173" s="276">
        <f t="shared" si="15"/>
        <v>42277</v>
      </c>
      <c r="T173" s="276" t="str">
        <f t="shared" si="16"/>
        <v/>
      </c>
      <c r="U173" s="276" t="str">
        <f t="shared" si="17"/>
        <v/>
      </c>
      <c r="V173" s="224"/>
    </row>
    <row r="174" spans="1:22">
      <c r="A174" s="224" t="s">
        <v>6461</v>
      </c>
      <c r="B174" s="224" t="s">
        <v>6462</v>
      </c>
      <c r="C174" s="224"/>
      <c r="D174" s="224" t="s">
        <v>243</v>
      </c>
      <c r="E174" s="276">
        <v>42277</v>
      </c>
      <c r="F174" s="224"/>
      <c r="G174" s="224"/>
      <c r="H174" s="224">
        <f t="shared" si="12"/>
        <v>1</v>
      </c>
      <c r="I174" s="224"/>
      <c r="J174" s="331" t="s">
        <v>6459</v>
      </c>
      <c r="K174" s="224" t="str">
        <f t="shared" si="13"/>
        <v>ur</v>
      </c>
      <c r="L174" s="224" t="str">
        <f t="shared" si="14"/>
        <v>Urdu</v>
      </c>
      <c r="M174" s="224"/>
      <c r="N174" s="224" t="s">
        <v>192</v>
      </c>
      <c r="O174" s="224" t="s">
        <v>243</v>
      </c>
      <c r="P174" s="224"/>
      <c r="Q174" s="224"/>
      <c r="R174" s="224"/>
      <c r="S174" s="276">
        <f t="shared" si="15"/>
        <v>42277</v>
      </c>
      <c r="T174" s="276" t="str">
        <f t="shared" si="16"/>
        <v/>
      </c>
      <c r="U174" s="276" t="str">
        <f t="shared" si="17"/>
        <v/>
      </c>
      <c r="V174" s="224"/>
    </row>
    <row r="175" spans="1:22">
      <c r="A175" s="224" t="s">
        <v>6463</v>
      </c>
      <c r="B175" s="224" t="s">
        <v>6464</v>
      </c>
      <c r="C175" s="224"/>
      <c r="D175" s="224" t="s">
        <v>243</v>
      </c>
      <c r="E175" s="276">
        <v>42277</v>
      </c>
      <c r="F175" s="224"/>
      <c r="G175" s="224"/>
      <c r="H175" s="224">
        <f t="shared" si="12"/>
        <v>1</v>
      </c>
      <c r="I175" s="224"/>
      <c r="J175" s="331" t="s">
        <v>6461</v>
      </c>
      <c r="K175" s="224" t="str">
        <f t="shared" si="13"/>
        <v>uz</v>
      </c>
      <c r="L175" s="224" t="str">
        <f t="shared" si="14"/>
        <v>Uzbek</v>
      </c>
      <c r="M175" s="224"/>
      <c r="N175" s="224" t="s">
        <v>192</v>
      </c>
      <c r="O175" s="224" t="s">
        <v>243</v>
      </c>
      <c r="P175" s="224"/>
      <c r="Q175" s="224"/>
      <c r="R175" s="224"/>
      <c r="S175" s="276">
        <f t="shared" si="15"/>
        <v>42277</v>
      </c>
      <c r="T175" s="276" t="str">
        <f t="shared" si="16"/>
        <v/>
      </c>
      <c r="U175" s="276" t="str">
        <f t="shared" si="17"/>
        <v/>
      </c>
      <c r="V175" s="224"/>
    </row>
    <row r="176" spans="1:22">
      <c r="A176" s="224" t="s">
        <v>6465</v>
      </c>
      <c r="B176" s="224" t="s">
        <v>6466</v>
      </c>
      <c r="C176" s="224"/>
      <c r="D176" s="224" t="s">
        <v>243</v>
      </c>
      <c r="E176" s="276">
        <v>42277</v>
      </c>
      <c r="F176" s="224"/>
      <c r="G176" s="224"/>
      <c r="H176" s="224">
        <f t="shared" si="12"/>
        <v>1</v>
      </c>
      <c r="I176" s="224"/>
      <c r="J176" s="331" t="s">
        <v>6463</v>
      </c>
      <c r="K176" s="224" t="str">
        <f t="shared" si="13"/>
        <v>ve</v>
      </c>
      <c r="L176" s="224" t="str">
        <f t="shared" si="14"/>
        <v>Venda</v>
      </c>
      <c r="M176" s="224"/>
      <c r="N176" s="224" t="s">
        <v>192</v>
      </c>
      <c r="O176" s="224" t="s">
        <v>243</v>
      </c>
      <c r="P176" s="224"/>
      <c r="Q176" s="224"/>
      <c r="R176" s="224"/>
      <c r="S176" s="276">
        <f t="shared" si="15"/>
        <v>42277</v>
      </c>
      <c r="T176" s="276" t="str">
        <f t="shared" si="16"/>
        <v/>
      </c>
      <c r="U176" s="276" t="str">
        <f t="shared" si="17"/>
        <v/>
      </c>
      <c r="V176" s="224"/>
    </row>
    <row r="177" spans="1:22">
      <c r="A177" s="224" t="s">
        <v>6467</v>
      </c>
      <c r="B177" s="224" t="s">
        <v>6468</v>
      </c>
      <c r="C177" s="224"/>
      <c r="D177" s="224" t="s">
        <v>243</v>
      </c>
      <c r="E177" s="276">
        <v>42277</v>
      </c>
      <c r="F177" s="224"/>
      <c r="G177" s="224"/>
      <c r="H177" s="224">
        <f t="shared" si="12"/>
        <v>1</v>
      </c>
      <c r="I177" s="224"/>
      <c r="J177" s="331" t="s">
        <v>6465</v>
      </c>
      <c r="K177" s="224" t="str">
        <f t="shared" si="13"/>
        <v>vi</v>
      </c>
      <c r="L177" s="224" t="str">
        <f t="shared" si="14"/>
        <v>Vietnamese</v>
      </c>
      <c r="M177" s="224"/>
      <c r="N177" s="224" t="s">
        <v>192</v>
      </c>
      <c r="O177" s="224" t="s">
        <v>243</v>
      </c>
      <c r="P177" s="224"/>
      <c r="Q177" s="224"/>
      <c r="R177" s="224"/>
      <c r="S177" s="276">
        <f t="shared" si="15"/>
        <v>42277</v>
      </c>
      <c r="T177" s="276" t="str">
        <f t="shared" si="16"/>
        <v/>
      </c>
      <c r="U177" s="276" t="str">
        <f t="shared" si="17"/>
        <v/>
      </c>
      <c r="V177" s="224"/>
    </row>
    <row r="178" spans="1:22">
      <c r="A178" s="224" t="s">
        <v>6469</v>
      </c>
      <c r="B178" s="224" t="s">
        <v>6470</v>
      </c>
      <c r="C178" s="224"/>
      <c r="D178" s="224" t="s">
        <v>243</v>
      </c>
      <c r="E178" s="276">
        <v>42277</v>
      </c>
      <c r="F178" s="224"/>
      <c r="G178" s="224"/>
      <c r="H178" s="224">
        <f t="shared" si="12"/>
        <v>1</v>
      </c>
      <c r="I178" s="224"/>
      <c r="J178" s="331" t="s">
        <v>6467</v>
      </c>
      <c r="K178" s="224" t="str">
        <f t="shared" si="13"/>
        <v>vo</v>
      </c>
      <c r="L178" s="224" t="str">
        <f t="shared" si="14"/>
        <v>Volapük</v>
      </c>
      <c r="M178" s="224"/>
      <c r="N178" s="224" t="s">
        <v>192</v>
      </c>
      <c r="O178" s="224" t="s">
        <v>243</v>
      </c>
      <c r="P178" s="224"/>
      <c r="Q178" s="224"/>
      <c r="R178" s="224"/>
      <c r="S178" s="276">
        <f t="shared" si="15"/>
        <v>42277</v>
      </c>
      <c r="T178" s="276" t="str">
        <f t="shared" si="16"/>
        <v/>
      </c>
      <c r="U178" s="276" t="str">
        <f t="shared" si="17"/>
        <v/>
      </c>
      <c r="V178" s="224"/>
    </row>
    <row r="179" spans="1:22">
      <c r="A179" s="224" t="s">
        <v>6471</v>
      </c>
      <c r="B179" s="224" t="s">
        <v>6472</v>
      </c>
      <c r="C179" s="224"/>
      <c r="D179" s="224" t="s">
        <v>243</v>
      </c>
      <c r="E179" s="276">
        <v>42277</v>
      </c>
      <c r="F179" s="224"/>
      <c r="G179" s="224"/>
      <c r="H179" s="224">
        <f t="shared" si="12"/>
        <v>1</v>
      </c>
      <c r="I179" s="224"/>
      <c r="J179" s="331" t="s">
        <v>6469</v>
      </c>
      <c r="K179" s="224" t="str">
        <f t="shared" si="13"/>
        <v>wa</v>
      </c>
      <c r="L179" s="224" t="str">
        <f t="shared" si="14"/>
        <v>Walloon</v>
      </c>
      <c r="M179" s="224"/>
      <c r="N179" s="224" t="s">
        <v>192</v>
      </c>
      <c r="O179" s="224" t="s">
        <v>243</v>
      </c>
      <c r="P179" s="224"/>
      <c r="Q179" s="224"/>
      <c r="R179" s="224"/>
      <c r="S179" s="276">
        <f t="shared" si="15"/>
        <v>42277</v>
      </c>
      <c r="T179" s="276" t="str">
        <f t="shared" si="16"/>
        <v/>
      </c>
      <c r="U179" s="276" t="str">
        <f t="shared" si="17"/>
        <v/>
      </c>
      <c r="V179" s="224"/>
    </row>
    <row r="180" spans="1:22">
      <c r="A180" s="224" t="s">
        <v>6473</v>
      </c>
      <c r="B180" s="224" t="s">
        <v>6474</v>
      </c>
      <c r="C180" s="224"/>
      <c r="D180" s="224" t="s">
        <v>243</v>
      </c>
      <c r="E180" s="276">
        <v>42277</v>
      </c>
      <c r="F180" s="224"/>
      <c r="G180" s="224"/>
      <c r="H180" s="224">
        <f t="shared" si="12"/>
        <v>1</v>
      </c>
      <c r="I180" s="224"/>
      <c r="J180" s="331" t="s">
        <v>6471</v>
      </c>
      <c r="K180" s="224" t="str">
        <f t="shared" si="13"/>
        <v>wo</v>
      </c>
      <c r="L180" s="224" t="str">
        <f t="shared" si="14"/>
        <v>Wolof</v>
      </c>
      <c r="M180" s="224"/>
      <c r="N180" s="224" t="s">
        <v>192</v>
      </c>
      <c r="O180" s="224" t="s">
        <v>243</v>
      </c>
      <c r="P180" s="224"/>
      <c r="Q180" s="224"/>
      <c r="R180" s="224"/>
      <c r="S180" s="276">
        <f t="shared" si="15"/>
        <v>42277</v>
      </c>
      <c r="T180" s="276" t="str">
        <f t="shared" si="16"/>
        <v/>
      </c>
      <c r="U180" s="276" t="str">
        <f t="shared" si="17"/>
        <v/>
      </c>
      <c r="V180" s="224"/>
    </row>
    <row r="181" spans="1:22">
      <c r="A181" s="224" t="s">
        <v>6475</v>
      </c>
      <c r="B181" s="224" t="s">
        <v>6476</v>
      </c>
      <c r="C181" s="224"/>
      <c r="D181" s="224" t="s">
        <v>243</v>
      </c>
      <c r="E181" s="276">
        <v>42277</v>
      </c>
      <c r="F181" s="224"/>
      <c r="G181" s="224"/>
      <c r="H181" s="224">
        <f t="shared" si="12"/>
        <v>1</v>
      </c>
      <c r="I181" s="224"/>
      <c r="J181" s="331" t="s">
        <v>6473</v>
      </c>
      <c r="K181" s="224" t="str">
        <f t="shared" si="13"/>
        <v>xh</v>
      </c>
      <c r="L181" s="224" t="str">
        <f t="shared" si="14"/>
        <v>Xhosa</v>
      </c>
      <c r="M181" s="224"/>
      <c r="N181" s="224" t="s">
        <v>192</v>
      </c>
      <c r="O181" s="224" t="s">
        <v>243</v>
      </c>
      <c r="P181" s="224"/>
      <c r="Q181" s="224"/>
      <c r="R181" s="224"/>
      <c r="S181" s="276">
        <f t="shared" si="15"/>
        <v>42277</v>
      </c>
      <c r="T181" s="276" t="str">
        <f t="shared" si="16"/>
        <v/>
      </c>
      <c r="U181" s="276" t="str">
        <f t="shared" si="17"/>
        <v/>
      </c>
      <c r="V181" s="224"/>
    </row>
    <row r="182" spans="1:22">
      <c r="A182" s="224" t="s">
        <v>6477</v>
      </c>
      <c r="B182" s="224" t="s">
        <v>6478</v>
      </c>
      <c r="C182" s="224"/>
      <c r="D182" s="224" t="s">
        <v>243</v>
      </c>
      <c r="E182" s="276">
        <v>42277</v>
      </c>
      <c r="F182" s="224"/>
      <c r="G182" s="224"/>
      <c r="H182" s="224">
        <f t="shared" si="12"/>
        <v>1</v>
      </c>
      <c r="I182" s="224"/>
      <c r="J182" s="331" t="s">
        <v>6475</v>
      </c>
      <c r="K182" s="224" t="str">
        <f t="shared" si="13"/>
        <v>yi</v>
      </c>
      <c r="L182" s="224" t="str">
        <f t="shared" si="14"/>
        <v>Yiddish</v>
      </c>
      <c r="M182" s="224"/>
      <c r="N182" s="224" t="s">
        <v>192</v>
      </c>
      <c r="O182" s="224" t="s">
        <v>243</v>
      </c>
      <c r="P182" s="224"/>
      <c r="Q182" s="224"/>
      <c r="R182" s="224"/>
      <c r="S182" s="276">
        <f t="shared" si="15"/>
        <v>42277</v>
      </c>
      <c r="T182" s="276" t="str">
        <f t="shared" si="16"/>
        <v/>
      </c>
      <c r="U182" s="276" t="str">
        <f t="shared" si="17"/>
        <v/>
      </c>
      <c r="V182" s="224"/>
    </row>
    <row r="183" spans="1:22">
      <c r="A183" s="224" t="s">
        <v>6479</v>
      </c>
      <c r="B183" s="224" t="s">
        <v>6480</v>
      </c>
      <c r="C183" s="224"/>
      <c r="D183" s="224" t="s">
        <v>243</v>
      </c>
      <c r="E183" s="276">
        <v>42277</v>
      </c>
      <c r="F183" s="224"/>
      <c r="G183" s="224"/>
      <c r="H183" s="224">
        <f t="shared" si="12"/>
        <v>1</v>
      </c>
      <c r="I183" s="224"/>
      <c r="J183" s="331" t="s">
        <v>6477</v>
      </c>
      <c r="K183" s="224" t="str">
        <f t="shared" si="13"/>
        <v>yo</v>
      </c>
      <c r="L183" s="224" t="str">
        <f t="shared" si="14"/>
        <v>Yoruba</v>
      </c>
      <c r="M183" s="224"/>
      <c r="N183" s="224" t="s">
        <v>192</v>
      </c>
      <c r="O183" s="224" t="s">
        <v>243</v>
      </c>
      <c r="P183" s="224"/>
      <c r="Q183" s="224"/>
      <c r="R183" s="224"/>
      <c r="S183" s="276">
        <f t="shared" si="15"/>
        <v>42277</v>
      </c>
      <c r="T183" s="276" t="str">
        <f t="shared" si="16"/>
        <v/>
      </c>
      <c r="U183" s="276" t="str">
        <f t="shared" si="17"/>
        <v/>
      </c>
      <c r="V183" s="224"/>
    </row>
    <row r="184" spans="1:22">
      <c r="A184" s="224" t="s">
        <v>6481</v>
      </c>
      <c r="B184" s="224" t="s">
        <v>6482</v>
      </c>
      <c r="C184" s="224"/>
      <c r="D184" s="224" t="s">
        <v>243</v>
      </c>
      <c r="E184" s="276">
        <v>42277</v>
      </c>
      <c r="F184" s="224"/>
      <c r="G184" s="224"/>
      <c r="H184" s="224">
        <f t="shared" si="12"/>
        <v>1</v>
      </c>
      <c r="I184" s="224"/>
      <c r="J184" s="331" t="s">
        <v>6479</v>
      </c>
      <c r="K184" s="224" t="str">
        <f t="shared" si="13"/>
        <v>za</v>
      </c>
      <c r="L184" s="224" t="str">
        <f t="shared" si="14"/>
        <v>Zhuang</v>
      </c>
      <c r="M184" s="224"/>
      <c r="N184" s="224" t="s">
        <v>192</v>
      </c>
      <c r="O184" s="224" t="s">
        <v>243</v>
      </c>
      <c r="P184" s="224"/>
      <c r="Q184" s="224"/>
      <c r="R184" s="224"/>
      <c r="S184" s="276">
        <f t="shared" si="15"/>
        <v>42277</v>
      </c>
      <c r="T184" s="276" t="str">
        <f t="shared" si="16"/>
        <v/>
      </c>
      <c r="U184" s="276" t="str">
        <f t="shared" si="17"/>
        <v/>
      </c>
      <c r="V184" s="224"/>
    </row>
    <row r="185" spans="1:22">
      <c r="A185" s="224" t="s">
        <v>6483</v>
      </c>
      <c r="B185" s="224" t="s">
        <v>6484</v>
      </c>
      <c r="C185" s="224"/>
      <c r="D185" s="224" t="s">
        <v>243</v>
      </c>
      <c r="E185" s="276">
        <v>42277</v>
      </c>
      <c r="F185" s="224"/>
      <c r="G185" s="224"/>
      <c r="H185" s="224">
        <f t="shared" si="12"/>
        <v>1</v>
      </c>
      <c r="I185" s="224"/>
      <c r="J185" s="331" t="s">
        <v>6481</v>
      </c>
      <c r="K185" s="224" t="str">
        <f t="shared" si="13"/>
        <v>zg</v>
      </c>
      <c r="L185" s="224" t="str">
        <f t="shared" si="14"/>
        <v>Standard Moroccan Tamazight</v>
      </c>
      <c r="M185" s="224"/>
      <c r="N185" s="224" t="s">
        <v>192</v>
      </c>
      <c r="O185" s="224" t="s">
        <v>243</v>
      </c>
      <c r="P185" s="224"/>
      <c r="Q185" s="224"/>
      <c r="R185" s="224"/>
      <c r="S185" s="276">
        <f t="shared" si="15"/>
        <v>42277</v>
      </c>
      <c r="T185" s="276" t="str">
        <f t="shared" si="16"/>
        <v/>
      </c>
      <c r="U185" s="276" t="str">
        <f t="shared" si="17"/>
        <v/>
      </c>
      <c r="V185" s="224"/>
    </row>
    <row r="186" spans="1:22">
      <c r="A186" s="224" t="s">
        <v>6485</v>
      </c>
      <c r="B186" s="224" t="s">
        <v>6486</v>
      </c>
      <c r="C186" s="224"/>
      <c r="D186" s="224" t="s">
        <v>243</v>
      </c>
      <c r="E186" s="276">
        <v>42277</v>
      </c>
      <c r="F186" s="224"/>
      <c r="G186" s="224"/>
      <c r="H186" s="224">
        <f t="shared" si="12"/>
        <v>1</v>
      </c>
      <c r="I186" s="224"/>
      <c r="J186" s="331" t="s">
        <v>6483</v>
      </c>
      <c r="K186" s="224" t="str">
        <f t="shared" si="13"/>
        <v>zh</v>
      </c>
      <c r="L186" s="224" t="str">
        <f t="shared" si="14"/>
        <v>Chinese</v>
      </c>
      <c r="M186" s="224"/>
      <c r="N186" s="224" t="s">
        <v>192</v>
      </c>
      <c r="O186" s="224" t="s">
        <v>243</v>
      </c>
      <c r="P186" s="224"/>
      <c r="Q186" s="224"/>
      <c r="R186" s="224"/>
      <c r="S186" s="276">
        <f t="shared" si="15"/>
        <v>42277</v>
      </c>
      <c r="T186" s="276" t="str">
        <f t="shared" si="16"/>
        <v/>
      </c>
      <c r="U186" s="276" t="str">
        <f t="shared" si="17"/>
        <v/>
      </c>
      <c r="V186" s="224"/>
    </row>
    <row r="187" spans="1:22">
      <c r="A187" s="224"/>
      <c r="B187" s="224"/>
      <c r="C187" s="224"/>
      <c r="D187" s="224"/>
      <c r="E187" s="224"/>
      <c r="F187" s="224"/>
      <c r="G187" s="224"/>
      <c r="H187" s="224"/>
      <c r="I187" s="224"/>
      <c r="J187" s="331" t="s">
        <v>6485</v>
      </c>
      <c r="K187" s="224" t="str">
        <f t="shared" si="13"/>
        <v>zu</v>
      </c>
      <c r="L187" s="224" t="str">
        <f t="shared" si="14"/>
        <v>Zulu</v>
      </c>
      <c r="M187" s="224"/>
      <c r="N187" s="224" t="s">
        <v>192</v>
      </c>
      <c r="O187" s="224" t="s">
        <v>243</v>
      </c>
      <c r="P187" s="224"/>
      <c r="Q187" s="224"/>
      <c r="R187" s="224"/>
      <c r="S187" s="276">
        <f t="shared" si="15"/>
        <v>42277</v>
      </c>
      <c r="T187" s="276" t="str">
        <f t="shared" si="16"/>
        <v/>
      </c>
      <c r="U187" s="276" t="str">
        <f t="shared" si="17"/>
        <v/>
      </c>
      <c r="V187" s="224"/>
    </row>
    <row r="188" spans="1:22">
      <c r="A188" s="224"/>
      <c r="B188" s="224"/>
      <c r="C188" s="224"/>
      <c r="D188" s="224"/>
      <c r="E188" s="224"/>
      <c r="F188" s="224"/>
      <c r="G188" s="224"/>
      <c r="H188" s="224"/>
      <c r="I188" s="224"/>
      <c r="J188" s="224"/>
      <c r="K188" s="224"/>
      <c r="L188" s="224"/>
      <c r="M188" s="224"/>
      <c r="N188" s="224"/>
      <c r="O188" s="224"/>
      <c r="P188" s="224"/>
      <c r="Q188" s="224"/>
      <c r="R188" s="224"/>
      <c r="S188" s="224"/>
      <c r="T188" s="224"/>
      <c r="U188" s="224"/>
      <c r="V188" s="224"/>
    </row>
    <row r="189" spans="1:22">
      <c r="A189" s="224"/>
      <c r="B189" s="224"/>
      <c r="C189" s="224"/>
      <c r="D189" s="224"/>
      <c r="E189" s="224"/>
      <c r="F189" s="224"/>
      <c r="G189" s="224"/>
      <c r="H189" s="224"/>
      <c r="I189" s="224"/>
      <c r="J189" s="224"/>
      <c r="K189" s="224"/>
      <c r="L189" s="224"/>
      <c r="M189" s="224"/>
      <c r="N189" s="224"/>
      <c r="O189" s="224"/>
      <c r="P189" s="224"/>
      <c r="Q189" s="224"/>
      <c r="R189" s="224"/>
      <c r="S189" s="224"/>
      <c r="T189" s="224"/>
      <c r="U189" s="224"/>
      <c r="V189" s="224"/>
    </row>
    <row r="190" spans="1:22">
      <c r="A190" s="224"/>
      <c r="B190" s="224"/>
      <c r="C190" s="224"/>
      <c r="D190" s="224"/>
      <c r="E190" s="224"/>
      <c r="F190" s="224"/>
      <c r="G190" s="224"/>
      <c r="H190" s="224"/>
      <c r="I190" s="224"/>
      <c r="J190" s="224"/>
      <c r="K190" s="224"/>
      <c r="L190" s="224"/>
      <c r="M190" s="224"/>
      <c r="N190" s="224"/>
      <c r="O190" s="224"/>
      <c r="P190" s="224"/>
      <c r="Q190" s="224"/>
      <c r="R190" s="224"/>
      <c r="S190" s="224"/>
      <c r="T190" s="224"/>
      <c r="U190" s="224"/>
      <c r="V190" s="224"/>
    </row>
    <row r="191" spans="1:22">
      <c r="A191" s="224"/>
      <c r="B191" s="224"/>
      <c r="C191" s="224"/>
      <c r="D191" s="224"/>
      <c r="E191" s="224"/>
      <c r="F191" s="224"/>
      <c r="G191" s="224"/>
      <c r="H191" s="224"/>
      <c r="I191" s="224"/>
      <c r="J191" s="224"/>
      <c r="K191" s="224"/>
      <c r="L191" s="224"/>
      <c r="M191" s="224"/>
      <c r="N191" s="224"/>
      <c r="O191" s="224"/>
      <c r="P191" s="224"/>
      <c r="Q191" s="224"/>
      <c r="R191" s="224"/>
      <c r="S191" s="224"/>
      <c r="T191" s="224"/>
      <c r="U191" s="224"/>
      <c r="V191" s="224"/>
    </row>
    <row r="192" spans="1:22">
      <c r="A192" s="224"/>
      <c r="B192" s="224"/>
      <c r="C192" s="224"/>
      <c r="D192" s="224"/>
      <c r="E192" s="224"/>
      <c r="F192" s="224"/>
      <c r="G192" s="224"/>
      <c r="H192" s="224"/>
      <c r="I192" s="224"/>
      <c r="J192" s="224"/>
      <c r="K192" s="224"/>
      <c r="L192" s="224"/>
      <c r="M192" s="224"/>
      <c r="N192" s="224"/>
      <c r="O192" s="224"/>
      <c r="P192" s="224"/>
      <c r="Q192" s="224"/>
      <c r="R192" s="224"/>
      <c r="S192" s="224"/>
      <c r="T192" s="224"/>
      <c r="U192" s="224"/>
      <c r="V192" s="224"/>
    </row>
    <row r="193" spans="1:22">
      <c r="A193" s="224"/>
      <c r="B193" s="224"/>
      <c r="C193" s="224"/>
      <c r="D193" s="224"/>
      <c r="E193" s="224"/>
      <c r="F193" s="224"/>
      <c r="G193" s="224"/>
      <c r="H193" s="224"/>
      <c r="I193" s="224"/>
      <c r="J193" s="224"/>
      <c r="K193" s="224"/>
      <c r="L193" s="224"/>
      <c r="M193" s="224"/>
      <c r="N193" s="224"/>
      <c r="O193" s="224"/>
      <c r="P193" s="224"/>
      <c r="Q193" s="224"/>
      <c r="R193" s="224"/>
      <c r="S193" s="224"/>
      <c r="T193" s="224"/>
      <c r="U193" s="224"/>
      <c r="V193" s="224"/>
    </row>
    <row r="194" spans="1:22">
      <c r="A194" s="224"/>
      <c r="B194" s="224"/>
      <c r="C194" s="224"/>
      <c r="D194" s="224"/>
      <c r="E194" s="224"/>
      <c r="F194" s="224"/>
      <c r="G194" s="224"/>
      <c r="H194" s="224"/>
      <c r="I194" s="224"/>
      <c r="J194" s="224"/>
      <c r="K194" s="224"/>
      <c r="L194" s="224"/>
      <c r="M194" s="224"/>
      <c r="N194" s="224"/>
      <c r="O194" s="224"/>
      <c r="P194" s="224"/>
      <c r="Q194" s="224"/>
      <c r="R194" s="224"/>
      <c r="S194" s="224"/>
      <c r="T194" s="224"/>
      <c r="U194" s="224"/>
      <c r="V194" s="224"/>
    </row>
    <row r="195" spans="1:22">
      <c r="A195" s="224"/>
      <c r="B195" s="224"/>
      <c r="C195" s="224"/>
      <c r="D195" s="224"/>
      <c r="E195" s="224"/>
      <c r="F195" s="224"/>
      <c r="G195" s="224"/>
      <c r="H195" s="224"/>
      <c r="I195" s="224"/>
      <c r="J195" s="224"/>
      <c r="K195" s="224"/>
      <c r="L195" s="224"/>
      <c r="M195" s="224"/>
      <c r="N195" s="224"/>
      <c r="O195" s="224"/>
      <c r="P195" s="224"/>
      <c r="Q195" s="224"/>
      <c r="R195" s="224"/>
      <c r="S195" s="224"/>
      <c r="T195" s="224"/>
      <c r="U195" s="224"/>
      <c r="V195" s="224"/>
    </row>
    <row r="196" spans="1:22">
      <c r="A196" s="224"/>
      <c r="B196" s="224"/>
      <c r="C196" s="224"/>
      <c r="D196" s="224"/>
      <c r="E196" s="224"/>
      <c r="F196" s="224"/>
      <c r="G196" s="224"/>
      <c r="H196" s="224"/>
      <c r="I196" s="224"/>
      <c r="J196" s="224"/>
      <c r="K196" s="224"/>
      <c r="L196" s="224"/>
      <c r="M196" s="224"/>
      <c r="N196" s="224"/>
      <c r="O196" s="224"/>
      <c r="P196" s="224"/>
      <c r="Q196" s="224"/>
      <c r="R196" s="224"/>
      <c r="S196" s="224"/>
      <c r="T196" s="224"/>
      <c r="U196" s="224"/>
      <c r="V196" s="224"/>
    </row>
    <row r="197" spans="1:22">
      <c r="A197" s="224"/>
      <c r="B197" s="224"/>
      <c r="C197" s="224"/>
      <c r="D197" s="224"/>
      <c r="E197" s="224"/>
      <c r="F197" s="224"/>
      <c r="G197" s="224"/>
      <c r="H197" s="224"/>
      <c r="I197" s="224"/>
      <c r="J197" s="224"/>
      <c r="K197" s="224"/>
      <c r="L197" s="224"/>
      <c r="M197" s="224"/>
      <c r="N197" s="224"/>
      <c r="O197" s="224"/>
      <c r="P197" s="224"/>
      <c r="Q197" s="224"/>
      <c r="R197" s="224"/>
      <c r="S197" s="224"/>
      <c r="T197" s="224"/>
      <c r="U197" s="224"/>
      <c r="V197" s="224"/>
    </row>
    <row r="198" spans="1:22">
      <c r="A198" s="224"/>
      <c r="B198" s="224"/>
      <c r="C198" s="224"/>
      <c r="D198" s="224"/>
      <c r="E198" s="224"/>
      <c r="F198" s="224"/>
      <c r="G198" s="224"/>
      <c r="H198" s="224"/>
      <c r="I198" s="224"/>
      <c r="J198" s="224"/>
      <c r="K198" s="224"/>
      <c r="L198" s="224"/>
      <c r="M198" s="224"/>
      <c r="N198" s="224"/>
      <c r="O198" s="224"/>
      <c r="P198" s="224"/>
      <c r="Q198" s="224"/>
      <c r="R198" s="224"/>
      <c r="S198" s="224"/>
      <c r="T198" s="224"/>
      <c r="U198" s="224"/>
      <c r="V198" s="224"/>
    </row>
    <row r="199" spans="1:22">
      <c r="A199" s="224"/>
      <c r="B199" s="224"/>
      <c r="C199" s="224"/>
      <c r="D199" s="224"/>
      <c r="E199" s="224"/>
      <c r="F199" s="224"/>
      <c r="G199" s="224"/>
      <c r="H199" s="224"/>
      <c r="I199" s="224"/>
      <c r="J199" s="224"/>
      <c r="K199" s="224"/>
      <c r="L199" s="224"/>
      <c r="M199" s="224"/>
      <c r="N199" s="224"/>
      <c r="O199" s="224"/>
      <c r="P199" s="224"/>
      <c r="Q199" s="224"/>
      <c r="R199" s="224"/>
      <c r="S199" s="224"/>
      <c r="T199" s="224"/>
      <c r="U199" s="224"/>
      <c r="V199" s="224"/>
    </row>
    <row r="200" spans="1:22">
      <c r="A200" s="224"/>
      <c r="B200" s="224"/>
      <c r="C200" s="224"/>
      <c r="D200" s="224"/>
      <c r="E200" s="224"/>
      <c r="F200" s="224"/>
      <c r="G200" s="224"/>
      <c r="H200" s="224"/>
      <c r="I200" s="224"/>
      <c r="J200" s="224"/>
      <c r="K200" s="224"/>
      <c r="L200" s="224"/>
      <c r="M200" s="224"/>
      <c r="N200" s="224"/>
      <c r="O200" s="224"/>
      <c r="P200" s="224"/>
      <c r="Q200" s="224"/>
      <c r="R200" s="224"/>
      <c r="S200" s="224"/>
      <c r="T200" s="224"/>
      <c r="U200" s="224"/>
      <c r="V200" s="224"/>
    </row>
    <row r="201" spans="1:22">
      <c r="A201" s="224"/>
      <c r="B201" s="224"/>
      <c r="C201" s="224"/>
      <c r="D201" s="224"/>
      <c r="E201" s="224"/>
      <c r="F201" s="224"/>
      <c r="G201" s="224"/>
      <c r="H201" s="224"/>
      <c r="I201" s="224"/>
      <c r="J201" s="224"/>
      <c r="K201" s="224"/>
      <c r="L201" s="224"/>
      <c r="M201" s="224"/>
      <c r="N201" s="224"/>
      <c r="O201" s="224"/>
      <c r="P201" s="224"/>
      <c r="Q201" s="224"/>
      <c r="R201" s="224"/>
      <c r="S201" s="224"/>
      <c r="T201" s="224"/>
      <c r="U201" s="224"/>
      <c r="V201" s="224"/>
    </row>
    <row r="202" spans="1:22">
      <c r="A202" s="224"/>
      <c r="B202" s="224"/>
      <c r="C202" s="224"/>
      <c r="D202" s="224"/>
      <c r="E202" s="224"/>
      <c r="F202" s="224"/>
      <c r="G202" s="224"/>
      <c r="H202" s="224"/>
      <c r="I202" s="224"/>
      <c r="J202" s="224"/>
      <c r="K202" s="224"/>
      <c r="L202" s="224"/>
      <c r="M202" s="224"/>
      <c r="N202" s="224"/>
      <c r="O202" s="224"/>
      <c r="P202" s="224"/>
      <c r="Q202" s="224"/>
      <c r="R202" s="224"/>
      <c r="S202" s="224"/>
      <c r="T202" s="224"/>
      <c r="U202" s="224"/>
      <c r="V202" s="224"/>
    </row>
    <row r="203" spans="1:22">
      <c r="A203" s="224"/>
      <c r="B203" s="224"/>
      <c r="C203" s="224"/>
      <c r="D203" s="224"/>
      <c r="E203" s="224"/>
      <c r="F203" s="224"/>
      <c r="G203" s="224"/>
      <c r="H203" s="224"/>
      <c r="I203" s="224"/>
      <c r="J203" s="224"/>
      <c r="K203" s="224"/>
      <c r="L203" s="224"/>
      <c r="M203" s="224"/>
      <c r="N203" s="224"/>
      <c r="O203" s="224"/>
      <c r="P203" s="224"/>
      <c r="Q203" s="224"/>
      <c r="R203" s="224"/>
      <c r="S203" s="224"/>
      <c r="T203" s="224"/>
      <c r="U203" s="224"/>
      <c r="V203" s="224"/>
    </row>
    <row r="204" spans="1:22">
      <c r="A204" s="224"/>
      <c r="B204" s="224"/>
      <c r="C204" s="224"/>
      <c r="D204" s="224"/>
      <c r="E204" s="224"/>
      <c r="F204" s="224"/>
      <c r="G204" s="224"/>
      <c r="H204" s="224"/>
      <c r="I204" s="224"/>
      <c r="J204" s="224"/>
      <c r="K204" s="224"/>
      <c r="L204" s="224"/>
      <c r="M204" s="224"/>
      <c r="N204" s="224"/>
      <c r="O204" s="224"/>
      <c r="P204" s="224"/>
      <c r="Q204" s="224"/>
      <c r="R204" s="224"/>
      <c r="S204" s="224"/>
      <c r="T204" s="224"/>
      <c r="U204" s="224"/>
      <c r="V204" s="224"/>
    </row>
  </sheetData>
  <autoFilter ref="A1:A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FFFF00"/>
    <outlinePr summaryBelow="0"/>
    <pageSetUpPr fitToPage="1"/>
  </sheetPr>
  <dimension ref="A1:X1163"/>
  <sheetViews>
    <sheetView topLeftCell="A364" zoomScale="70" zoomScaleNormal="70" workbookViewId="0">
      <selection activeCell="I1141" sqref="A1141:XFD1141"/>
    </sheetView>
  </sheetViews>
  <sheetFormatPr baseColWidth="10" defaultRowHeight="14.4"/>
  <cols>
    <col min="1" max="1" width="141.6640625" customWidth="1"/>
    <col min="2" max="2" width="10.109375" bestFit="1" customWidth="1"/>
    <col min="3" max="4" width="11.44140625" customWidth="1"/>
    <col min="5" max="5" width="13.88671875" customWidth="1"/>
    <col min="6" max="6" width="11.44140625" customWidth="1"/>
    <col min="7" max="7" width="13.6640625" customWidth="1"/>
    <col min="8" max="9" width="11.44140625" customWidth="1"/>
    <col min="10" max="10" width="134.109375" style="9" customWidth="1"/>
    <col min="11" max="11" width="10.88671875" style="133" customWidth="1"/>
    <col min="12" max="12" width="140.5546875" style="88" customWidth="1"/>
    <col min="13" max="13" width="21" customWidth="1"/>
    <col min="16" max="16" width="11.44140625" customWidth="1"/>
    <col min="17" max="17" width="6.33203125" customWidth="1"/>
    <col min="18" max="18" width="12.88671875" customWidth="1"/>
    <col min="19" max="19" width="15.5546875" customWidth="1"/>
    <col min="20" max="20" width="19.88671875" customWidth="1"/>
    <col min="21" max="21" width="28.44140625" customWidth="1"/>
  </cols>
  <sheetData>
    <row r="1" spans="1:22">
      <c r="A1" s="35" t="s">
        <v>576</v>
      </c>
      <c r="B1" s="35" t="s">
        <v>235</v>
      </c>
      <c r="C1" s="35" t="s">
        <v>603</v>
      </c>
      <c r="D1" s="35" t="s">
        <v>238</v>
      </c>
      <c r="E1" s="116" t="s">
        <v>1819</v>
      </c>
      <c r="F1" s="116" t="s">
        <v>1820</v>
      </c>
      <c r="G1" s="116" t="s">
        <v>1821</v>
      </c>
      <c r="H1" s="35" t="s">
        <v>581</v>
      </c>
      <c r="I1" s="35" t="s">
        <v>242</v>
      </c>
      <c r="J1" s="111" t="s">
        <v>234</v>
      </c>
      <c r="K1" s="272" t="s">
        <v>235</v>
      </c>
      <c r="L1" s="170" t="s">
        <v>2525</v>
      </c>
      <c r="M1" s="112" t="s">
        <v>236</v>
      </c>
      <c r="N1" s="112" t="s">
        <v>237</v>
      </c>
      <c r="O1" s="112" t="s">
        <v>238</v>
      </c>
      <c r="P1" s="112" t="s">
        <v>239</v>
      </c>
      <c r="Q1" s="112" t="s">
        <v>240</v>
      </c>
      <c r="R1" s="112" t="s">
        <v>241</v>
      </c>
      <c r="S1" s="116" t="s">
        <v>1819</v>
      </c>
      <c r="T1" s="116" t="s">
        <v>1820</v>
      </c>
      <c r="U1" s="116" t="s">
        <v>1821</v>
      </c>
      <c r="V1" s="116" t="s">
        <v>242</v>
      </c>
    </row>
    <row r="2" spans="1:22" s="133" customFormat="1">
      <c r="A2" s="133" t="s">
        <v>244</v>
      </c>
      <c r="B2" s="133" t="s">
        <v>245</v>
      </c>
      <c r="C2" s="133" t="s">
        <v>609</v>
      </c>
      <c r="D2" s="133" t="s">
        <v>243</v>
      </c>
      <c r="H2" s="133">
        <f t="shared" ref="H2:H65" si="0">COUNTIF($J$2:$J$1996,A2)</f>
        <v>42</v>
      </c>
      <c r="J2" s="18" t="s">
        <v>622</v>
      </c>
      <c r="L2" s="18"/>
      <c r="O2" s="133" t="s">
        <v>426</v>
      </c>
      <c r="Q2" s="133" t="s">
        <v>66</v>
      </c>
    </row>
    <row r="3" spans="1:22" s="133" customFormat="1">
      <c r="A3" s="137" t="s">
        <v>178</v>
      </c>
      <c r="B3" s="133" t="s">
        <v>922</v>
      </c>
      <c r="D3" s="133" t="s">
        <v>426</v>
      </c>
      <c r="H3" s="133">
        <f t="shared" si="0"/>
        <v>1</v>
      </c>
      <c r="J3" s="50" t="s">
        <v>244</v>
      </c>
      <c r="K3" s="88" t="str">
        <f>VLOOKUP(J3,$A$1:$I$400,2,FALSE)</f>
        <v>x0</v>
      </c>
      <c r="L3" s="18" t="str">
        <f t="shared" ref="L3:L11" si="1">J3</f>
        <v>Total/NA</v>
      </c>
      <c r="M3" s="133" t="s">
        <v>190</v>
      </c>
      <c r="O3" s="133" t="s">
        <v>243</v>
      </c>
    </row>
    <row r="4" spans="1:22" s="133" customFormat="1">
      <c r="A4" s="85" t="s">
        <v>284</v>
      </c>
      <c r="B4" s="133" t="s">
        <v>203</v>
      </c>
      <c r="D4" s="133" t="s">
        <v>243</v>
      </c>
      <c r="H4" s="133">
        <f t="shared" si="0"/>
        <v>1</v>
      </c>
      <c r="J4" s="44" t="s">
        <v>1367</v>
      </c>
      <c r="K4" s="88" t="str">
        <f t="shared" ref="K4:K67" si="2">VLOOKUP(J4,$A$1:$I$400,2,FALSE)</f>
        <v>e902</v>
      </c>
      <c r="L4" s="18" t="str">
        <f t="shared" si="1"/>
        <v>Affaires directes et opérations prises en substitution</v>
      </c>
      <c r="M4" s="133" t="s">
        <v>190</v>
      </c>
      <c r="N4" s="133" t="s">
        <v>192</v>
      </c>
      <c r="O4" s="79" t="s">
        <v>426</v>
      </c>
    </row>
    <row r="5" spans="1:22" s="133" customFormat="1">
      <c r="A5" s="137" t="s">
        <v>1367</v>
      </c>
      <c r="B5" s="133" t="s">
        <v>923</v>
      </c>
      <c r="D5" s="133" t="s">
        <v>426</v>
      </c>
      <c r="H5" s="133">
        <f t="shared" si="0"/>
        <v>1</v>
      </c>
      <c r="J5" s="22" t="s">
        <v>284</v>
      </c>
      <c r="K5" s="88" t="str">
        <f t="shared" si="2"/>
        <v>x28</v>
      </c>
      <c r="L5" s="18" t="str">
        <f t="shared" si="1"/>
        <v>Affaires directes</v>
      </c>
      <c r="N5" s="133" t="s">
        <v>192</v>
      </c>
      <c r="O5" s="133" t="s">
        <v>243</v>
      </c>
    </row>
    <row r="6" spans="1:22" s="133" customFormat="1">
      <c r="A6" s="137" t="s">
        <v>304</v>
      </c>
      <c r="B6" s="133" t="s">
        <v>924</v>
      </c>
      <c r="D6" s="133" t="s">
        <v>426</v>
      </c>
      <c r="H6" s="133">
        <f t="shared" si="0"/>
        <v>4</v>
      </c>
      <c r="J6" s="22" t="s">
        <v>1181</v>
      </c>
      <c r="K6" s="88" t="str">
        <f t="shared" si="2"/>
        <v>e974</v>
      </c>
      <c r="L6" s="18" t="str">
        <f t="shared" si="1"/>
        <v>Opérations prises en substitution</v>
      </c>
      <c r="N6" s="133" t="s">
        <v>192</v>
      </c>
      <c r="O6" s="133" t="s">
        <v>426</v>
      </c>
    </row>
    <row r="7" spans="1:22" s="133" customFormat="1">
      <c r="A7" s="137" t="s">
        <v>144</v>
      </c>
      <c r="B7" s="133" t="s">
        <v>925</v>
      </c>
      <c r="D7" s="133" t="s">
        <v>426</v>
      </c>
      <c r="H7" s="133">
        <f t="shared" si="0"/>
        <v>4</v>
      </c>
      <c r="J7" s="44" t="s">
        <v>285</v>
      </c>
      <c r="K7" s="88" t="str">
        <f t="shared" si="2"/>
        <v>x109</v>
      </c>
      <c r="L7" s="18" t="str">
        <f t="shared" si="1"/>
        <v>Réassurance acceptée</v>
      </c>
      <c r="N7" s="133" t="s">
        <v>192</v>
      </c>
      <c r="O7" s="133" t="s">
        <v>243</v>
      </c>
    </row>
    <row r="8" spans="1:22" s="133" customFormat="1">
      <c r="A8" s="137" t="s">
        <v>147</v>
      </c>
      <c r="B8" s="133" t="s">
        <v>926</v>
      </c>
      <c r="D8" s="133" t="s">
        <v>426</v>
      </c>
      <c r="H8" s="133">
        <f t="shared" si="0"/>
        <v>4</v>
      </c>
      <c r="J8" s="18" t="s">
        <v>623</v>
      </c>
      <c r="K8" s="88"/>
      <c r="L8" s="18" t="str">
        <f t="shared" si="1"/>
        <v>110: Type d'opérations par catégories comptables</v>
      </c>
      <c r="O8" s="133" t="s">
        <v>426</v>
      </c>
      <c r="Q8" s="133" t="s">
        <v>248</v>
      </c>
      <c r="R8" s="134" t="s">
        <v>1866</v>
      </c>
      <c r="S8" s="134"/>
    </row>
    <row r="9" spans="1:22" s="133" customFormat="1">
      <c r="A9" s="137" t="s">
        <v>148</v>
      </c>
      <c r="B9" s="133" t="s">
        <v>927</v>
      </c>
      <c r="D9" s="133" t="s">
        <v>426</v>
      </c>
      <c r="H9" s="133">
        <f t="shared" si="0"/>
        <v>4</v>
      </c>
      <c r="J9" s="50" t="s">
        <v>244</v>
      </c>
      <c r="K9" s="88" t="str">
        <f t="shared" si="2"/>
        <v>x0</v>
      </c>
      <c r="L9" s="18" t="str">
        <f t="shared" si="1"/>
        <v>Total/NA</v>
      </c>
      <c r="M9" s="133" t="s">
        <v>190</v>
      </c>
      <c r="O9" s="133" t="s">
        <v>243</v>
      </c>
      <c r="R9" s="134"/>
      <c r="S9" s="134"/>
    </row>
    <row r="10" spans="1:22" s="133" customFormat="1">
      <c r="A10" s="137" t="s">
        <v>182</v>
      </c>
      <c r="B10" s="133" t="s">
        <v>928</v>
      </c>
      <c r="D10" s="133" t="s">
        <v>426</v>
      </c>
      <c r="H10" s="133">
        <f t="shared" si="0"/>
        <v>1</v>
      </c>
      <c r="J10" s="44" t="s">
        <v>61</v>
      </c>
      <c r="K10" s="88" t="str">
        <f t="shared" si="2"/>
        <v>e968</v>
      </c>
      <c r="L10" s="18" t="str">
        <f t="shared" si="1"/>
        <v>Non Vie</v>
      </c>
      <c r="M10" s="133" t="s">
        <v>190</v>
      </c>
      <c r="N10" s="133" t="s">
        <v>192</v>
      </c>
      <c r="O10" s="133" t="s">
        <v>426</v>
      </c>
      <c r="R10" s="134"/>
      <c r="S10" s="134"/>
    </row>
    <row r="11" spans="1:22" s="133" customFormat="1">
      <c r="A11" s="137" t="s">
        <v>226</v>
      </c>
      <c r="B11" s="133" t="s">
        <v>929</v>
      </c>
      <c r="D11" s="133" t="s">
        <v>426</v>
      </c>
      <c r="H11" s="133">
        <f t="shared" si="0"/>
        <v>3</v>
      </c>
      <c r="J11" s="44" t="s">
        <v>60</v>
      </c>
      <c r="K11" s="88" t="str">
        <f t="shared" si="2"/>
        <v>e991</v>
      </c>
      <c r="L11" s="18" t="str">
        <f t="shared" si="1"/>
        <v>Vie</v>
      </c>
      <c r="M11" s="134" t="s">
        <v>190</v>
      </c>
      <c r="N11" s="134" t="s">
        <v>192</v>
      </c>
      <c r="O11" s="133" t="s">
        <v>426</v>
      </c>
      <c r="P11" s="134"/>
      <c r="Q11" s="134"/>
      <c r="R11" s="134"/>
      <c r="S11" s="134"/>
    </row>
    <row r="12" spans="1:22" s="133" customFormat="1">
      <c r="A12" s="137" t="s">
        <v>137</v>
      </c>
      <c r="B12" s="133" t="s">
        <v>930</v>
      </c>
      <c r="D12" s="133" t="s">
        <v>426</v>
      </c>
      <c r="H12" s="133">
        <f t="shared" si="0"/>
        <v>4</v>
      </c>
      <c r="J12" s="40" t="s">
        <v>624</v>
      </c>
      <c r="K12" s="88"/>
      <c r="L12" s="18"/>
      <c r="O12" s="133" t="s">
        <v>426</v>
      </c>
      <c r="Q12" s="133" t="s">
        <v>248</v>
      </c>
      <c r="R12" s="134" t="s">
        <v>1863</v>
      </c>
    </row>
    <row r="13" spans="1:22" s="133" customFormat="1">
      <c r="A13" s="137" t="s">
        <v>136</v>
      </c>
      <c r="B13" s="133" t="s">
        <v>931</v>
      </c>
      <c r="D13" s="133" t="s">
        <v>426</v>
      </c>
      <c r="H13" s="133">
        <f t="shared" si="0"/>
        <v>4</v>
      </c>
      <c r="J13" s="50" t="s">
        <v>244</v>
      </c>
      <c r="K13" s="88" t="str">
        <f t="shared" si="2"/>
        <v>x0</v>
      </c>
      <c r="L13" s="18" t="str">
        <f t="shared" ref="L13:L44" si="3">J13</f>
        <v>Total/NA</v>
      </c>
      <c r="M13" s="133" t="s">
        <v>190</v>
      </c>
      <c r="O13" s="133" t="s">
        <v>243</v>
      </c>
    </row>
    <row r="14" spans="1:22" s="133" customFormat="1">
      <c r="A14" s="137" t="s">
        <v>128</v>
      </c>
      <c r="B14" s="133" t="s">
        <v>932</v>
      </c>
      <c r="D14" s="133" t="s">
        <v>426</v>
      </c>
      <c r="H14" s="133">
        <f t="shared" si="0"/>
        <v>17</v>
      </c>
      <c r="J14" s="44" t="s">
        <v>60</v>
      </c>
      <c r="K14" s="88" t="str">
        <f t="shared" si="2"/>
        <v>e991</v>
      </c>
      <c r="L14" s="18" t="str">
        <f t="shared" si="3"/>
        <v>Vie</v>
      </c>
      <c r="M14" s="133" t="s">
        <v>190</v>
      </c>
      <c r="N14" s="133" t="s">
        <v>192</v>
      </c>
      <c r="O14" s="133" t="s">
        <v>426</v>
      </c>
    </row>
    <row r="15" spans="1:22" s="133" customFormat="1">
      <c r="A15" s="137" t="s">
        <v>129</v>
      </c>
      <c r="B15" s="133" t="s">
        <v>933</v>
      </c>
      <c r="D15" s="133" t="s">
        <v>426</v>
      </c>
      <c r="H15" s="133">
        <f t="shared" si="0"/>
        <v>17</v>
      </c>
      <c r="J15" s="22" t="s">
        <v>303</v>
      </c>
      <c r="K15" s="88" t="str">
        <f t="shared" si="2"/>
        <v>e921</v>
      </c>
      <c r="L15" s="18" t="str">
        <f t="shared" si="3"/>
        <v>Capitalisation en Euros ou devises</v>
      </c>
      <c r="M15" s="133" t="s">
        <v>190</v>
      </c>
      <c r="N15" s="133" t="s">
        <v>192</v>
      </c>
      <c r="O15" s="133" t="s">
        <v>426</v>
      </c>
    </row>
    <row r="16" spans="1:22" s="133" customFormat="1">
      <c r="A16" s="137" t="s">
        <v>313</v>
      </c>
      <c r="B16" s="133" t="s">
        <v>934</v>
      </c>
      <c r="D16" s="133" t="s">
        <v>426</v>
      </c>
      <c r="H16" s="133">
        <f t="shared" si="0"/>
        <v>4</v>
      </c>
      <c r="J16" s="53" t="s">
        <v>125</v>
      </c>
      <c r="K16" s="88" t="str">
        <f t="shared" si="2"/>
        <v>e932</v>
      </c>
      <c r="L16" s="18" t="str">
        <f t="shared" si="3"/>
        <v>Contrats de capitalisation à prime unique (ou versements libres) [1]</v>
      </c>
      <c r="N16" s="133" t="s">
        <v>192</v>
      </c>
      <c r="O16" s="133" t="s">
        <v>426</v>
      </c>
    </row>
    <row r="17" spans="1:15" s="133" customFormat="1">
      <c r="A17" s="137" t="s">
        <v>312</v>
      </c>
      <c r="B17" s="133" t="s">
        <v>935</v>
      </c>
      <c r="D17" s="133" t="s">
        <v>426</v>
      </c>
      <c r="H17" s="133">
        <f t="shared" si="0"/>
        <v>6</v>
      </c>
      <c r="J17" s="53" t="s">
        <v>126</v>
      </c>
      <c r="K17" s="88" t="str">
        <f t="shared" si="2"/>
        <v>e933</v>
      </c>
      <c r="L17" s="18" t="str">
        <f t="shared" si="3"/>
        <v>Contrats de capitalisation à primes périodiques [2]</v>
      </c>
      <c r="N17" s="133" t="s">
        <v>192</v>
      </c>
      <c r="O17" s="133" t="s">
        <v>426</v>
      </c>
    </row>
    <row r="18" spans="1:15" s="133" customFormat="1">
      <c r="A18" s="137" t="s">
        <v>321</v>
      </c>
      <c r="B18" s="133" t="s">
        <v>936</v>
      </c>
      <c r="D18" s="133" t="s">
        <v>426</v>
      </c>
      <c r="H18" s="133">
        <f t="shared" si="0"/>
        <v>8</v>
      </c>
      <c r="J18" s="22" t="s">
        <v>304</v>
      </c>
      <c r="K18" s="88" t="str">
        <f t="shared" si="2"/>
        <v>e903</v>
      </c>
      <c r="L18" s="18" t="str">
        <f t="shared" si="3"/>
        <v>Ass. Indiv./Groupes ouverts en Euros ou devises</v>
      </c>
      <c r="M18" s="133" t="s">
        <v>190</v>
      </c>
      <c r="N18" s="133" t="s">
        <v>192</v>
      </c>
      <c r="O18" s="133" t="s">
        <v>426</v>
      </c>
    </row>
    <row r="19" spans="1:15" s="133" customFormat="1">
      <c r="A19" s="137" t="s">
        <v>317</v>
      </c>
      <c r="B19" s="133" t="s">
        <v>937</v>
      </c>
      <c r="D19" s="133" t="s">
        <v>426</v>
      </c>
      <c r="H19" s="133">
        <f t="shared" si="0"/>
        <v>8</v>
      </c>
      <c r="J19" s="53" t="s">
        <v>127</v>
      </c>
      <c r="K19" s="88" t="str">
        <f t="shared" si="2"/>
        <v>e936</v>
      </c>
      <c r="L19" s="18" t="str">
        <f t="shared" si="3"/>
        <v>Contrats individuels d'assurance temporaire décès (y compris groupes ouverts) [3]</v>
      </c>
      <c r="N19" s="133" t="s">
        <v>192</v>
      </c>
      <c r="O19" s="133" t="s">
        <v>426</v>
      </c>
    </row>
    <row r="20" spans="1:15" s="133" customFormat="1">
      <c r="A20" s="137" t="s">
        <v>1531</v>
      </c>
      <c r="B20" s="133" t="s">
        <v>938</v>
      </c>
      <c r="D20" s="133" t="s">
        <v>426</v>
      </c>
      <c r="H20" s="133">
        <f t="shared" si="0"/>
        <v>1</v>
      </c>
      <c r="J20" s="53" t="s">
        <v>128</v>
      </c>
      <c r="K20" s="88" t="str">
        <f t="shared" si="2"/>
        <v>e911</v>
      </c>
      <c r="L20" s="18" t="str">
        <f t="shared" si="3"/>
        <v>Autres contrats individuels d'assurance vie à prime unique (ou versements libres) (y compris groupes ouverts) [4]</v>
      </c>
      <c r="N20" s="133" t="s">
        <v>192</v>
      </c>
      <c r="O20" s="133" t="s">
        <v>426</v>
      </c>
    </row>
    <row r="21" spans="1:15" s="133" customFormat="1">
      <c r="A21" s="137" t="s">
        <v>309</v>
      </c>
      <c r="B21" s="133" t="s">
        <v>939</v>
      </c>
      <c r="D21" s="133" t="s">
        <v>426</v>
      </c>
      <c r="H21" s="133">
        <f t="shared" si="0"/>
        <v>4</v>
      </c>
      <c r="J21" s="53" t="s">
        <v>129</v>
      </c>
      <c r="K21" s="88" t="str">
        <f t="shared" si="2"/>
        <v>e912</v>
      </c>
      <c r="L21" s="18" t="str">
        <f t="shared" si="3"/>
        <v>Autres contrats individuels d'assurance vie à primes périodiques (y compris groupes ouverts) [5]</v>
      </c>
      <c r="N21" s="133" t="s">
        <v>192</v>
      </c>
      <c r="O21" s="133" t="s">
        <v>426</v>
      </c>
    </row>
    <row r="22" spans="1:15" s="133" customFormat="1">
      <c r="A22" s="137" t="s">
        <v>311</v>
      </c>
      <c r="B22" s="133" t="s">
        <v>940</v>
      </c>
      <c r="D22" s="133" t="s">
        <v>426</v>
      </c>
      <c r="H22" s="133">
        <f t="shared" si="0"/>
        <v>6</v>
      </c>
      <c r="J22" s="22" t="s">
        <v>305</v>
      </c>
      <c r="K22" s="88" t="str">
        <f t="shared" si="2"/>
        <v>e928</v>
      </c>
      <c r="L22" s="18" t="str">
        <f t="shared" si="3"/>
        <v>Contrats collectifs en Euros ou devises</v>
      </c>
      <c r="M22" s="133" t="s">
        <v>190</v>
      </c>
      <c r="N22" s="133" t="s">
        <v>192</v>
      </c>
      <c r="O22" s="133" t="s">
        <v>426</v>
      </c>
    </row>
    <row r="23" spans="1:15" s="133" customFormat="1">
      <c r="A23" s="137" t="s">
        <v>183</v>
      </c>
      <c r="B23" s="133" t="s">
        <v>941</v>
      </c>
      <c r="D23" s="133" t="s">
        <v>426</v>
      </c>
      <c r="H23" s="133">
        <f t="shared" si="0"/>
        <v>1</v>
      </c>
      <c r="J23" s="53" t="s">
        <v>130</v>
      </c>
      <c r="K23" s="88" t="str">
        <f t="shared" si="2"/>
        <v>e926</v>
      </c>
      <c r="L23" s="18" t="str">
        <f t="shared" si="3"/>
        <v>Contrats collectifs d'assurance en cas de décès [6]</v>
      </c>
      <c r="N23" s="133" t="s">
        <v>192</v>
      </c>
      <c r="O23" s="133" t="s">
        <v>426</v>
      </c>
    </row>
    <row r="24" spans="1:15" s="133" customFormat="1">
      <c r="A24" s="137" t="s">
        <v>303</v>
      </c>
      <c r="B24" s="133" t="s">
        <v>942</v>
      </c>
      <c r="D24" s="133" t="s">
        <v>426</v>
      </c>
      <c r="H24" s="133">
        <f t="shared" si="0"/>
        <v>3</v>
      </c>
      <c r="J24" s="53" t="s">
        <v>131</v>
      </c>
      <c r="K24" s="88" t="str">
        <f t="shared" si="2"/>
        <v>e927</v>
      </c>
      <c r="L24" s="18" t="str">
        <f t="shared" si="3"/>
        <v>Contrats collectifs d'assurance en cas de vie [7]</v>
      </c>
      <c r="N24" s="133" t="s">
        <v>192</v>
      </c>
      <c r="O24" s="133" t="s">
        <v>426</v>
      </c>
    </row>
    <row r="25" spans="1:15" s="133" customFormat="1">
      <c r="A25" s="137" t="s">
        <v>141</v>
      </c>
      <c r="B25" s="133" t="s">
        <v>943</v>
      </c>
      <c r="D25" s="133" t="s">
        <v>426</v>
      </c>
      <c r="H25" s="133">
        <f t="shared" si="0"/>
        <v>4</v>
      </c>
      <c r="J25" s="22" t="s">
        <v>306</v>
      </c>
      <c r="K25" s="88" t="str">
        <f t="shared" si="2"/>
        <v>e935</v>
      </c>
      <c r="L25" s="18" t="str">
        <f t="shared" si="3"/>
        <v>Contrats en unités de compte</v>
      </c>
      <c r="M25" s="133" t="s">
        <v>190</v>
      </c>
      <c r="N25" s="133" t="s">
        <v>192</v>
      </c>
      <c r="O25" s="133" t="s">
        <v>426</v>
      </c>
    </row>
    <row r="26" spans="1:15" s="133" customFormat="1">
      <c r="A26" s="137" t="s">
        <v>150</v>
      </c>
      <c r="B26" s="133" t="s">
        <v>944</v>
      </c>
      <c r="D26" s="133" t="s">
        <v>426</v>
      </c>
      <c r="H26" s="133">
        <f t="shared" si="0"/>
        <v>4</v>
      </c>
      <c r="J26" s="53" t="s">
        <v>132</v>
      </c>
      <c r="K26" s="88" t="str">
        <f t="shared" si="2"/>
        <v>e930</v>
      </c>
      <c r="L26" s="18" t="str">
        <f t="shared" si="3"/>
        <v>Contrats d'assurance vie ou de capitalisation en unités de compte à prime unique (ou versements libres) [8]</v>
      </c>
      <c r="N26" s="133" t="s">
        <v>192</v>
      </c>
      <c r="O26" s="133" t="s">
        <v>426</v>
      </c>
    </row>
    <row r="27" spans="1:15" s="133" customFormat="1">
      <c r="A27" s="137" t="s">
        <v>179</v>
      </c>
      <c r="B27" s="133" t="s">
        <v>945</v>
      </c>
      <c r="D27" s="133" t="s">
        <v>426</v>
      </c>
      <c r="H27" s="133">
        <f t="shared" si="0"/>
        <v>1</v>
      </c>
      <c r="J27" s="53" t="s">
        <v>133</v>
      </c>
      <c r="K27" s="88" t="str">
        <f t="shared" si="2"/>
        <v>e931</v>
      </c>
      <c r="L27" s="18" t="str">
        <f t="shared" si="3"/>
        <v>Contrats d'assurance vie ou de capitalisation en unités de compte à primes périodiques [9]</v>
      </c>
      <c r="N27" s="133" t="s">
        <v>192</v>
      </c>
      <c r="O27" s="133" t="s">
        <v>426</v>
      </c>
    </row>
    <row r="28" spans="1:15" s="133" customFormat="1">
      <c r="A28" s="137" t="s">
        <v>130</v>
      </c>
      <c r="B28" s="133" t="s">
        <v>946</v>
      </c>
      <c r="D28" s="133" t="s">
        <v>426</v>
      </c>
      <c r="H28" s="133">
        <f t="shared" si="0"/>
        <v>18</v>
      </c>
      <c r="J28" s="22" t="s">
        <v>134</v>
      </c>
      <c r="K28" s="88" t="str">
        <f t="shared" si="2"/>
        <v>e929</v>
      </c>
      <c r="L28" s="18" t="str">
        <f t="shared" si="3"/>
        <v>Contrats collectifs relevant de l'article L. 441-1 mais ne relevant pas des articles L. 143-1 et L. 144-2 [10]</v>
      </c>
      <c r="N28" s="133" t="s">
        <v>192</v>
      </c>
      <c r="O28" s="133" t="s">
        <v>426</v>
      </c>
    </row>
    <row r="29" spans="1:15" s="133" customFormat="1">
      <c r="A29" s="137" t="s">
        <v>131</v>
      </c>
      <c r="B29" s="133" t="s">
        <v>947</v>
      </c>
      <c r="D29" s="133" t="s">
        <v>426</v>
      </c>
      <c r="H29" s="133">
        <f t="shared" si="0"/>
        <v>17</v>
      </c>
      <c r="J29" s="22" t="s">
        <v>387</v>
      </c>
      <c r="K29" s="88" t="str">
        <f t="shared" si="2"/>
        <v>e938</v>
      </c>
      <c r="L29" s="18" t="str">
        <f t="shared" si="3"/>
        <v>Contrats relevant de l'article L. 144-2 mais ne relevant pas de l'article L. 143-1 (PERP) [11]</v>
      </c>
      <c r="M29" s="133" t="s">
        <v>190</v>
      </c>
      <c r="N29" s="133" t="s">
        <v>192</v>
      </c>
      <c r="O29" s="133" t="s">
        <v>426</v>
      </c>
    </row>
    <row r="30" spans="1:15" s="133" customFormat="1">
      <c r="A30" s="137" t="s">
        <v>305</v>
      </c>
      <c r="B30" s="133" t="s">
        <v>948</v>
      </c>
      <c r="D30" s="133" t="s">
        <v>426</v>
      </c>
      <c r="H30" s="133">
        <f t="shared" si="0"/>
        <v>4</v>
      </c>
      <c r="J30" s="53" t="s">
        <v>309</v>
      </c>
      <c r="K30" s="88" t="str">
        <f t="shared" si="2"/>
        <v>e918</v>
      </c>
      <c r="L30" s="18" t="str">
        <f t="shared" si="3"/>
        <v>Branche 26 [PERP]</v>
      </c>
      <c r="N30" s="133" t="s">
        <v>192</v>
      </c>
      <c r="O30" s="133" t="s">
        <v>426</v>
      </c>
    </row>
    <row r="31" spans="1:15" s="133" customFormat="1">
      <c r="A31" s="137" t="s">
        <v>134</v>
      </c>
      <c r="B31" s="133" t="s">
        <v>949</v>
      </c>
      <c r="D31" s="133" t="s">
        <v>426</v>
      </c>
      <c r="H31" s="133">
        <f t="shared" si="0"/>
        <v>7</v>
      </c>
      <c r="J31" s="53" t="s">
        <v>310</v>
      </c>
      <c r="K31" s="88" t="str">
        <f t="shared" si="2"/>
        <v>e957</v>
      </c>
      <c r="L31" s="18" t="str">
        <f t="shared" si="3"/>
        <v>Garanties donnant lieu à provision de diversification dit " Eurocroissance" [PERP]</v>
      </c>
      <c r="N31" s="133" t="s">
        <v>192</v>
      </c>
      <c r="O31" s="133" t="s">
        <v>426</v>
      </c>
    </row>
    <row r="32" spans="1:15" s="133" customFormat="1">
      <c r="A32" s="137" t="s">
        <v>132</v>
      </c>
      <c r="B32" s="133" t="s">
        <v>950</v>
      </c>
      <c r="D32" s="133" t="s">
        <v>426</v>
      </c>
      <c r="H32" s="133">
        <f t="shared" si="0"/>
        <v>8</v>
      </c>
      <c r="J32" s="53" t="s">
        <v>313</v>
      </c>
      <c r="K32" s="88" t="str">
        <f t="shared" si="2"/>
        <v>e913</v>
      </c>
      <c r="L32" s="18" t="str">
        <f t="shared" si="3"/>
        <v>Autres Euros [PERP]</v>
      </c>
      <c r="N32" s="133" t="s">
        <v>192</v>
      </c>
      <c r="O32" s="133" t="s">
        <v>426</v>
      </c>
    </row>
    <row r="33" spans="1:15" s="133" customFormat="1">
      <c r="A33" s="137" t="s">
        <v>133</v>
      </c>
      <c r="B33" s="133" t="s">
        <v>951</v>
      </c>
      <c r="D33" s="133" t="s">
        <v>426</v>
      </c>
      <c r="H33" s="133">
        <f t="shared" si="0"/>
        <v>8</v>
      </c>
      <c r="J33" s="53" t="s">
        <v>307</v>
      </c>
      <c r="K33" s="88" t="str">
        <f t="shared" si="2"/>
        <v>e989</v>
      </c>
      <c r="L33" s="18" t="str">
        <f t="shared" si="3"/>
        <v>UC [PERP]</v>
      </c>
      <c r="N33" s="133" t="s">
        <v>192</v>
      </c>
      <c r="O33" s="133" t="s">
        <v>426</v>
      </c>
    </row>
    <row r="34" spans="1:15" s="133" customFormat="1">
      <c r="A34" s="137" t="s">
        <v>125</v>
      </c>
      <c r="B34" s="133" t="s">
        <v>952</v>
      </c>
      <c r="D34" s="133" t="s">
        <v>426</v>
      </c>
      <c r="H34" s="133">
        <f t="shared" si="0"/>
        <v>16</v>
      </c>
      <c r="J34" s="22" t="s">
        <v>135</v>
      </c>
      <c r="K34" s="88" t="str">
        <f t="shared" si="2"/>
        <v>e934</v>
      </c>
      <c r="L34" s="18" t="str">
        <f t="shared" si="3"/>
        <v>Contrats de retraite professionnelle supplémentaire régis par l'article L. 143-1 [12]</v>
      </c>
      <c r="M34" s="133" t="s">
        <v>190</v>
      </c>
      <c r="N34" s="133" t="s">
        <v>192</v>
      </c>
      <c r="O34" s="133" t="s">
        <v>426</v>
      </c>
    </row>
    <row r="35" spans="1:15" s="133" customFormat="1">
      <c r="A35" s="137" t="s">
        <v>126</v>
      </c>
      <c r="B35" s="133" t="s">
        <v>953</v>
      </c>
      <c r="D35" s="133" t="s">
        <v>426</v>
      </c>
      <c r="H35" s="133">
        <f t="shared" si="0"/>
        <v>16</v>
      </c>
      <c r="J35" s="53" t="s">
        <v>311</v>
      </c>
      <c r="K35" s="88" t="str">
        <f t="shared" si="2"/>
        <v>e919</v>
      </c>
      <c r="L35" s="18" t="str">
        <f t="shared" si="3"/>
        <v>Branche 26 [RPS]</v>
      </c>
      <c r="N35" s="133" t="s">
        <v>192</v>
      </c>
      <c r="O35" s="133" t="s">
        <v>426</v>
      </c>
    </row>
    <row r="36" spans="1:15" s="133" customFormat="1">
      <c r="A36" s="137" t="s">
        <v>135</v>
      </c>
      <c r="B36" s="133" t="s">
        <v>954</v>
      </c>
      <c r="D36" s="133" t="s">
        <v>426</v>
      </c>
      <c r="H36" s="133">
        <f t="shared" si="0"/>
        <v>7</v>
      </c>
      <c r="J36" s="53" t="s">
        <v>508</v>
      </c>
      <c r="K36" s="88" t="str">
        <f t="shared" si="2"/>
        <v>e958</v>
      </c>
      <c r="L36" s="18" t="str">
        <f t="shared" si="3"/>
        <v>Garanties donnant lieu à provision de diversification dit " Eurocroissance" [RPS]</v>
      </c>
      <c r="N36" s="133" t="s">
        <v>192</v>
      </c>
      <c r="O36" s="133" t="s">
        <v>426</v>
      </c>
    </row>
    <row r="37" spans="1:15" s="133" customFormat="1">
      <c r="A37" s="137" t="s">
        <v>306</v>
      </c>
      <c r="B37" s="133" t="s">
        <v>955</v>
      </c>
      <c r="D37" s="133" t="s">
        <v>426</v>
      </c>
      <c r="H37" s="133">
        <f t="shared" si="0"/>
        <v>4</v>
      </c>
      <c r="J37" s="53" t="s">
        <v>312</v>
      </c>
      <c r="K37" s="88" t="str">
        <f t="shared" si="2"/>
        <v>e914</v>
      </c>
      <c r="L37" s="18" t="str">
        <f t="shared" si="3"/>
        <v>Autres Euros [RPS]</v>
      </c>
      <c r="N37" s="133" t="s">
        <v>192</v>
      </c>
      <c r="O37" s="133" t="s">
        <v>426</v>
      </c>
    </row>
    <row r="38" spans="1:15" s="133" customFormat="1">
      <c r="A38" s="137" t="s">
        <v>127</v>
      </c>
      <c r="B38" s="133" t="s">
        <v>956</v>
      </c>
      <c r="D38" s="133" t="s">
        <v>426</v>
      </c>
      <c r="H38" s="133">
        <f t="shared" si="0"/>
        <v>18</v>
      </c>
      <c r="J38" s="53" t="s">
        <v>1421</v>
      </c>
      <c r="K38" s="88" t="str">
        <f t="shared" si="2"/>
        <v>e976</v>
      </c>
      <c r="L38" s="18" t="str">
        <f t="shared" si="3"/>
        <v>PERP non branche 26 et non garanties donnant lieu à provision de diversification dit " Eurocroissance" [RPS]</v>
      </c>
      <c r="M38" s="133" t="s">
        <v>190</v>
      </c>
      <c r="N38" s="133" t="s">
        <v>192</v>
      </c>
      <c r="O38" s="133" t="s">
        <v>426</v>
      </c>
    </row>
    <row r="39" spans="1:15" s="133" customFormat="1">
      <c r="A39" s="137" t="s">
        <v>387</v>
      </c>
      <c r="B39" s="133" t="s">
        <v>957</v>
      </c>
      <c r="D39" s="133" t="s">
        <v>426</v>
      </c>
      <c r="H39" s="133">
        <f t="shared" si="0"/>
        <v>9</v>
      </c>
      <c r="J39" s="67" t="s">
        <v>314</v>
      </c>
      <c r="K39" s="88" t="str">
        <f t="shared" si="2"/>
        <v>e951</v>
      </c>
      <c r="L39" s="18" t="str">
        <f t="shared" si="3"/>
        <v>Euros (PERP non branche 26 et non Eurocroissance) [RPS]</v>
      </c>
      <c r="N39" s="133" t="s">
        <v>192</v>
      </c>
      <c r="O39" s="133" t="s">
        <v>426</v>
      </c>
    </row>
    <row r="40" spans="1:15" s="133" customFormat="1">
      <c r="A40" s="137" t="s">
        <v>149</v>
      </c>
      <c r="B40" s="133" t="s">
        <v>958</v>
      </c>
      <c r="D40" s="133" t="s">
        <v>426</v>
      </c>
      <c r="H40" s="133">
        <f t="shared" si="0"/>
        <v>4</v>
      </c>
      <c r="J40" s="67" t="s">
        <v>315</v>
      </c>
      <c r="K40" s="88" t="str">
        <f t="shared" si="2"/>
        <v>e988</v>
      </c>
      <c r="L40" s="18" t="str">
        <f t="shared" si="3"/>
        <v>UC (PERP non branche 26 et non Eurocroissance) [RPS]</v>
      </c>
      <c r="N40" s="133" t="s">
        <v>192</v>
      </c>
      <c r="O40" s="133" t="s">
        <v>426</v>
      </c>
    </row>
    <row r="41" spans="1:15" s="133" customFormat="1">
      <c r="A41" s="137" t="s">
        <v>329</v>
      </c>
      <c r="B41" s="133" t="s">
        <v>959</v>
      </c>
      <c r="D41" s="133" t="s">
        <v>426</v>
      </c>
      <c r="H41" s="133">
        <f t="shared" si="0"/>
        <v>3</v>
      </c>
      <c r="J41" s="53" t="s">
        <v>308</v>
      </c>
      <c r="K41" s="88" t="str">
        <f t="shared" si="2"/>
        <v>e990</v>
      </c>
      <c r="L41" s="18" t="str">
        <f t="shared" si="3"/>
        <v>UC [RPS]</v>
      </c>
      <c r="N41" s="133" t="s">
        <v>192</v>
      </c>
      <c r="O41" s="133" t="s">
        <v>426</v>
      </c>
    </row>
    <row r="42" spans="1:15" s="133" customFormat="1">
      <c r="A42" s="137" t="s">
        <v>140</v>
      </c>
      <c r="B42" s="133" t="s">
        <v>960</v>
      </c>
      <c r="D42" s="133" t="s">
        <v>426</v>
      </c>
      <c r="H42" s="133">
        <f t="shared" si="0"/>
        <v>4</v>
      </c>
      <c r="J42" s="22" t="s">
        <v>386</v>
      </c>
      <c r="K42" s="88" t="str">
        <f t="shared" si="2"/>
        <v>e975</v>
      </c>
      <c r="L42" s="18" t="str">
        <f t="shared" si="3"/>
        <v>Opérations relevant de l'article L. 134-1 mais ne relevant pas des articles L. 143-1 et L. 144-2 (Eurocroissance) [13]</v>
      </c>
      <c r="N42" s="133" t="s">
        <v>192</v>
      </c>
      <c r="O42" s="133" t="s">
        <v>426</v>
      </c>
    </row>
    <row r="43" spans="1:15" s="133" customFormat="1">
      <c r="A43" s="137" t="s">
        <v>138</v>
      </c>
      <c r="B43" s="133" t="s">
        <v>961</v>
      </c>
      <c r="D43" s="133" t="s">
        <v>426</v>
      </c>
      <c r="H43" s="133">
        <f t="shared" si="0"/>
        <v>4</v>
      </c>
      <c r="J43" s="44" t="s">
        <v>61</v>
      </c>
      <c r="K43" s="88" t="str">
        <f t="shared" si="2"/>
        <v>e968</v>
      </c>
      <c r="L43" s="18" t="str">
        <f t="shared" si="3"/>
        <v>Non Vie</v>
      </c>
      <c r="M43" s="133" t="s">
        <v>190</v>
      </c>
      <c r="N43" s="133" t="s">
        <v>192</v>
      </c>
      <c r="O43" s="133" t="s">
        <v>426</v>
      </c>
    </row>
    <row r="44" spans="1:15" s="133" customFormat="1">
      <c r="A44" s="137" t="s">
        <v>139</v>
      </c>
      <c r="B44" s="133" t="s">
        <v>962</v>
      </c>
      <c r="D44" s="133" t="s">
        <v>426</v>
      </c>
      <c r="H44" s="133">
        <f t="shared" si="0"/>
        <v>4</v>
      </c>
      <c r="J44" s="22" t="s">
        <v>331</v>
      </c>
      <c r="K44" s="88" t="str">
        <f t="shared" si="2"/>
        <v>e970</v>
      </c>
      <c r="L44" s="18" t="str">
        <f t="shared" si="3"/>
        <v>Non Vie [20-31]</v>
      </c>
      <c r="M44" s="133" t="s">
        <v>190</v>
      </c>
      <c r="N44" s="133" t="s">
        <v>192</v>
      </c>
      <c r="O44" s="133" t="s">
        <v>426</v>
      </c>
    </row>
    <row r="45" spans="1:15" s="133" customFormat="1">
      <c r="A45" s="137" t="s">
        <v>330</v>
      </c>
      <c r="B45" s="133" t="s">
        <v>963</v>
      </c>
      <c r="D45" s="133" t="s">
        <v>426</v>
      </c>
      <c r="H45" s="133">
        <f t="shared" si="0"/>
        <v>3</v>
      </c>
      <c r="J45" s="53" t="s">
        <v>1836</v>
      </c>
      <c r="K45" s="88" t="str">
        <f t="shared" si="2"/>
        <v>e946</v>
      </c>
      <c r="L45" s="18" t="str">
        <f t="shared" ref="L45:L70" si="4">J45</f>
        <v>Dommages corporels (contrats individuels et collectifs) [20-21]</v>
      </c>
      <c r="M45" s="133" t="s">
        <v>190</v>
      </c>
      <c r="N45" s="133" t="s">
        <v>192</v>
      </c>
      <c r="O45" s="133" t="s">
        <v>426</v>
      </c>
    </row>
    <row r="46" spans="1:15" s="133" customFormat="1">
      <c r="A46" s="137" t="s">
        <v>631</v>
      </c>
      <c r="B46" s="133" t="s">
        <v>964</v>
      </c>
      <c r="D46" s="133" t="s">
        <v>426</v>
      </c>
      <c r="H46" s="133">
        <f t="shared" si="0"/>
        <v>4</v>
      </c>
      <c r="J46" s="67" t="s">
        <v>630</v>
      </c>
      <c r="K46" s="88" t="str">
        <f t="shared" si="2"/>
        <v>e947</v>
      </c>
      <c r="L46" s="18" t="str">
        <f t="shared" si="4"/>
        <v>Dommages corporels (contrats individuels) [20]</v>
      </c>
      <c r="M46" s="133" t="s">
        <v>190</v>
      </c>
      <c r="N46" s="133" t="s">
        <v>192</v>
      </c>
      <c r="O46" s="133" t="s">
        <v>426</v>
      </c>
    </row>
    <row r="47" spans="1:15" s="133" customFormat="1">
      <c r="A47" s="137" t="s">
        <v>1836</v>
      </c>
      <c r="B47" s="133" t="s">
        <v>965</v>
      </c>
      <c r="D47" s="133" t="s">
        <v>426</v>
      </c>
      <c r="H47" s="133">
        <f t="shared" si="0"/>
        <v>3</v>
      </c>
      <c r="J47" s="68" t="s">
        <v>316</v>
      </c>
      <c r="K47" s="88" t="str">
        <f t="shared" si="2"/>
        <v>e962</v>
      </c>
      <c r="L47" s="18" t="str">
        <f t="shared" si="4"/>
        <v>Garanties frais de soins [201]</v>
      </c>
      <c r="N47" s="133" t="s">
        <v>192</v>
      </c>
      <c r="O47" s="133" t="s">
        <v>426</v>
      </c>
    </row>
    <row r="48" spans="1:15" s="133" customFormat="1">
      <c r="A48" s="137" t="s">
        <v>630</v>
      </c>
      <c r="B48" s="133" t="s">
        <v>966</v>
      </c>
      <c r="D48" s="133" t="s">
        <v>426</v>
      </c>
      <c r="H48" s="133">
        <f t="shared" si="0"/>
        <v>4</v>
      </c>
      <c r="J48" s="68" t="s">
        <v>317</v>
      </c>
      <c r="K48" s="88" t="str">
        <f t="shared" si="2"/>
        <v>e916</v>
      </c>
      <c r="L48" s="18" t="str">
        <f t="shared" si="4"/>
        <v>Autres garanties [202]</v>
      </c>
      <c r="N48" s="133" t="s">
        <v>192</v>
      </c>
      <c r="O48" s="133" t="s">
        <v>426</v>
      </c>
    </row>
    <row r="49" spans="1:15" s="133" customFormat="1">
      <c r="A49" s="137" t="s">
        <v>547</v>
      </c>
      <c r="B49" s="133" t="s">
        <v>967</v>
      </c>
      <c r="D49" s="133" t="s">
        <v>426</v>
      </c>
      <c r="H49" s="133">
        <f t="shared" si="0"/>
        <v>5</v>
      </c>
      <c r="J49" s="67" t="s">
        <v>631</v>
      </c>
      <c r="K49" s="88" t="str">
        <f t="shared" si="2"/>
        <v>e945</v>
      </c>
      <c r="L49" s="18" t="str">
        <f t="shared" si="4"/>
        <v>Dommages corporels (contrats collectifs) [21]</v>
      </c>
      <c r="M49" s="133" t="s">
        <v>190</v>
      </c>
      <c r="N49" s="133" t="s">
        <v>192</v>
      </c>
      <c r="O49" s="133" t="s">
        <v>426</v>
      </c>
    </row>
    <row r="50" spans="1:15" s="133" customFormat="1">
      <c r="A50" s="137" t="s">
        <v>546</v>
      </c>
      <c r="B50" s="133" t="s">
        <v>282</v>
      </c>
      <c r="D50" s="133" t="s">
        <v>243</v>
      </c>
      <c r="H50" s="133">
        <f t="shared" si="0"/>
        <v>9</v>
      </c>
      <c r="J50" s="68" t="s">
        <v>320</v>
      </c>
      <c r="K50" s="88" t="str">
        <f t="shared" si="2"/>
        <v>e963</v>
      </c>
      <c r="L50" s="18" t="str">
        <f t="shared" si="4"/>
        <v>Garanties frais de soins [211]</v>
      </c>
      <c r="N50" s="133" t="s">
        <v>192</v>
      </c>
      <c r="O50" s="133" t="s">
        <v>426</v>
      </c>
    </row>
    <row r="51" spans="1:15" s="133" customFormat="1">
      <c r="A51" s="137" t="s">
        <v>549</v>
      </c>
      <c r="B51" s="133" t="s">
        <v>968</v>
      </c>
      <c r="D51" s="133" t="s">
        <v>426</v>
      </c>
      <c r="H51" s="133">
        <f t="shared" si="0"/>
        <v>2</v>
      </c>
      <c r="J51" s="68" t="s">
        <v>321</v>
      </c>
      <c r="K51" s="88" t="str">
        <f t="shared" si="2"/>
        <v>e915</v>
      </c>
      <c r="L51" s="18" t="str">
        <f t="shared" si="4"/>
        <v>Autres garanties (dont incap. Inval) [212]</v>
      </c>
      <c r="N51" s="133" t="s">
        <v>192</v>
      </c>
      <c r="O51" s="133" t="s">
        <v>426</v>
      </c>
    </row>
    <row r="52" spans="1:15" s="133" customFormat="1">
      <c r="A52" s="137" t="s">
        <v>314</v>
      </c>
      <c r="B52" s="133" t="s">
        <v>969</v>
      </c>
      <c r="D52" s="133" t="s">
        <v>426</v>
      </c>
      <c r="H52" s="133">
        <f t="shared" si="0"/>
        <v>2</v>
      </c>
      <c r="J52" s="53" t="s">
        <v>226</v>
      </c>
      <c r="K52" s="88" t="str">
        <f t="shared" si="2"/>
        <v>e908</v>
      </c>
      <c r="L52" s="18" t="str">
        <f t="shared" si="4"/>
        <v>Automobile</v>
      </c>
      <c r="M52" s="133" t="s">
        <v>190</v>
      </c>
      <c r="N52" s="133" t="s">
        <v>192</v>
      </c>
      <c r="O52" s="133" t="s">
        <v>426</v>
      </c>
    </row>
    <row r="53" spans="1:15" s="133" customFormat="1">
      <c r="A53" s="137" t="s">
        <v>318</v>
      </c>
      <c r="B53" s="133" t="s">
        <v>970</v>
      </c>
      <c r="D53" s="133" t="s">
        <v>426</v>
      </c>
      <c r="H53" s="133">
        <f t="shared" si="0"/>
        <v>1</v>
      </c>
      <c r="J53" s="67" t="s">
        <v>136</v>
      </c>
      <c r="K53" s="88" t="str">
        <f t="shared" si="2"/>
        <v>e910</v>
      </c>
      <c r="L53" s="18" t="str">
        <f t="shared" si="4"/>
        <v>Automobile (responsabilité civile) [22]</v>
      </c>
      <c r="N53" s="133" t="s">
        <v>192</v>
      </c>
      <c r="O53" s="133" t="s">
        <v>426</v>
      </c>
    </row>
    <row r="54" spans="1:15" s="133" customFormat="1">
      <c r="A54" s="137" t="s">
        <v>353</v>
      </c>
      <c r="B54" s="133" t="s">
        <v>971</v>
      </c>
      <c r="D54" s="133" t="s">
        <v>426</v>
      </c>
      <c r="H54" s="133">
        <f t="shared" si="0"/>
        <v>1</v>
      </c>
      <c r="J54" s="67" t="s">
        <v>137</v>
      </c>
      <c r="K54" s="88" t="str">
        <f t="shared" si="2"/>
        <v>e909</v>
      </c>
      <c r="L54" s="18" t="str">
        <f t="shared" si="4"/>
        <v>Automobile (dommages) [23]</v>
      </c>
      <c r="N54" s="133" t="s">
        <v>192</v>
      </c>
      <c r="O54" s="133" t="s">
        <v>426</v>
      </c>
    </row>
    <row r="55" spans="1:15" s="133" customFormat="1">
      <c r="A55" s="137" t="s">
        <v>344</v>
      </c>
      <c r="B55" s="133" t="s">
        <v>972</v>
      </c>
      <c r="D55" s="133" t="s">
        <v>426</v>
      </c>
      <c r="H55" s="133">
        <f t="shared" si="0"/>
        <v>1</v>
      </c>
      <c r="J55" s="53" t="s">
        <v>329</v>
      </c>
      <c r="K55" s="88" t="str">
        <f t="shared" si="2"/>
        <v>e940</v>
      </c>
      <c r="L55" s="18" t="str">
        <f t="shared" si="4"/>
        <v>Dommages aux biens</v>
      </c>
      <c r="M55" s="133" t="s">
        <v>190</v>
      </c>
      <c r="N55" s="133" t="s">
        <v>192</v>
      </c>
      <c r="O55" s="133" t="s">
        <v>426</v>
      </c>
    </row>
    <row r="56" spans="1:15" s="133" customFormat="1">
      <c r="A56" s="137" t="s">
        <v>1081</v>
      </c>
      <c r="B56" s="133" t="s">
        <v>973</v>
      </c>
      <c r="D56" s="133" t="s">
        <v>426</v>
      </c>
      <c r="H56" s="133">
        <f t="shared" si="0"/>
        <v>1</v>
      </c>
      <c r="J56" s="67" t="s">
        <v>138</v>
      </c>
      <c r="K56" s="88" t="str">
        <f t="shared" si="2"/>
        <v>e942</v>
      </c>
      <c r="L56" s="18" t="str">
        <f t="shared" si="4"/>
        <v>Dommages aux biens des particuliers [24]</v>
      </c>
      <c r="N56" s="133" t="s">
        <v>192</v>
      </c>
      <c r="O56" s="133" t="s">
        <v>426</v>
      </c>
    </row>
    <row r="57" spans="1:15" s="133" customFormat="1">
      <c r="A57" s="137" t="s">
        <v>1080</v>
      </c>
      <c r="B57" s="133" t="s">
        <v>974</v>
      </c>
      <c r="D57" s="133" t="s">
        <v>426</v>
      </c>
      <c r="H57" s="133">
        <f t="shared" si="0"/>
        <v>1</v>
      </c>
      <c r="J57" s="67" t="s">
        <v>330</v>
      </c>
      <c r="K57" s="88" t="str">
        <f t="shared" si="2"/>
        <v>e944</v>
      </c>
      <c r="L57" s="18" t="str">
        <f t="shared" si="4"/>
        <v>Dommages aux biens professionnels et agricoles [25-26]</v>
      </c>
      <c r="M57" s="133" t="s">
        <v>190</v>
      </c>
      <c r="N57" s="133" t="s">
        <v>192</v>
      </c>
      <c r="O57" s="133" t="s">
        <v>426</v>
      </c>
    </row>
    <row r="58" spans="1:15" s="133" customFormat="1">
      <c r="A58" s="137" t="s">
        <v>310</v>
      </c>
      <c r="B58" s="133" t="s">
        <v>975</v>
      </c>
      <c r="D58" s="133" t="s">
        <v>426</v>
      </c>
      <c r="H58" s="133">
        <f t="shared" si="0"/>
        <v>4</v>
      </c>
      <c r="J58" s="68" t="s">
        <v>139</v>
      </c>
      <c r="K58" s="88" t="str">
        <f t="shared" si="2"/>
        <v>e943</v>
      </c>
      <c r="L58" s="18" t="str">
        <f t="shared" si="4"/>
        <v>Dommages aux biens professionnels [25]</v>
      </c>
      <c r="N58" s="133" t="s">
        <v>192</v>
      </c>
      <c r="O58" s="133" t="s">
        <v>426</v>
      </c>
    </row>
    <row r="59" spans="1:15" s="133" customFormat="1">
      <c r="A59" s="137" t="s">
        <v>508</v>
      </c>
      <c r="B59" s="133" t="s">
        <v>976</v>
      </c>
      <c r="D59" s="133" t="s">
        <v>426</v>
      </c>
      <c r="H59" s="133">
        <f t="shared" si="0"/>
        <v>6</v>
      </c>
      <c r="J59" s="68" t="s">
        <v>140</v>
      </c>
      <c r="K59" s="88" t="str">
        <f t="shared" si="2"/>
        <v>e941</v>
      </c>
      <c r="L59" s="18" t="str">
        <f t="shared" si="4"/>
        <v>Dommages aux biens agricoles [26]</v>
      </c>
      <c r="N59" s="133" t="s">
        <v>192</v>
      </c>
      <c r="O59" s="133" t="s">
        <v>426</v>
      </c>
    </row>
    <row r="60" spans="1:15" s="133" customFormat="1">
      <c r="A60" s="137" t="s">
        <v>187</v>
      </c>
      <c r="B60" s="133" t="s">
        <v>977</v>
      </c>
      <c r="D60" s="133" t="s">
        <v>426</v>
      </c>
      <c r="H60" s="133">
        <f t="shared" si="0"/>
        <v>9</v>
      </c>
      <c r="J60" s="53" t="s">
        <v>141</v>
      </c>
      <c r="K60" s="88" t="str">
        <f t="shared" si="2"/>
        <v>e922</v>
      </c>
      <c r="L60" s="18" t="str">
        <f t="shared" si="4"/>
        <v>Catastrophes naturelles [27]</v>
      </c>
      <c r="N60" s="133" t="s">
        <v>192</v>
      </c>
      <c r="O60" s="133" t="s">
        <v>426</v>
      </c>
    </row>
    <row r="61" spans="1:15" s="133" customFormat="1">
      <c r="A61" s="137" t="s">
        <v>189</v>
      </c>
      <c r="B61" s="133" t="s">
        <v>978</v>
      </c>
      <c r="D61" s="133" t="s">
        <v>426</v>
      </c>
      <c r="H61" s="133">
        <f t="shared" si="0"/>
        <v>4</v>
      </c>
      <c r="J61" s="53" t="s">
        <v>142</v>
      </c>
      <c r="K61" s="88" t="str">
        <f t="shared" si="2"/>
        <v>e980</v>
      </c>
      <c r="L61" s="18" t="str">
        <f t="shared" si="4"/>
        <v>Responsabilité civile générale [28]</v>
      </c>
      <c r="N61" s="133" t="s">
        <v>192</v>
      </c>
      <c r="O61" s="133" t="s">
        <v>426</v>
      </c>
    </row>
    <row r="62" spans="1:15" s="133" customFormat="1">
      <c r="A62" s="137" t="s">
        <v>188</v>
      </c>
      <c r="B62" s="133" t="s">
        <v>979</v>
      </c>
      <c r="D62" s="133" t="s">
        <v>426</v>
      </c>
      <c r="H62" s="133">
        <f t="shared" si="0"/>
        <v>9</v>
      </c>
      <c r="J62" s="53" t="s">
        <v>143</v>
      </c>
      <c r="K62" s="88" t="str">
        <f t="shared" si="2"/>
        <v>e978</v>
      </c>
      <c r="L62" s="18" t="str">
        <f t="shared" si="4"/>
        <v>Protection juridique [29]</v>
      </c>
      <c r="N62" s="133" t="s">
        <v>192</v>
      </c>
      <c r="O62" s="133" t="s">
        <v>426</v>
      </c>
    </row>
    <row r="63" spans="1:15" s="133" customFormat="1">
      <c r="A63" s="137" t="s">
        <v>316</v>
      </c>
      <c r="B63" s="133" t="s">
        <v>980</v>
      </c>
      <c r="D63" s="133" t="s">
        <v>426</v>
      </c>
      <c r="H63" s="133">
        <f t="shared" si="0"/>
        <v>7</v>
      </c>
      <c r="J63" s="53" t="s">
        <v>144</v>
      </c>
      <c r="K63" s="88" t="str">
        <f t="shared" si="2"/>
        <v>e904</v>
      </c>
      <c r="L63" s="18" t="str">
        <f t="shared" si="4"/>
        <v>Assistance [30]</v>
      </c>
      <c r="N63" s="133" t="s">
        <v>192</v>
      </c>
      <c r="O63" s="133" t="s">
        <v>426</v>
      </c>
    </row>
    <row r="64" spans="1:15" s="133" customFormat="1">
      <c r="A64" s="137" t="s">
        <v>320</v>
      </c>
      <c r="B64" s="133" t="s">
        <v>913</v>
      </c>
      <c r="D64" s="133" t="s">
        <v>426</v>
      </c>
      <c r="H64" s="133">
        <f t="shared" si="0"/>
        <v>7</v>
      </c>
      <c r="J64" s="53" t="s">
        <v>145</v>
      </c>
      <c r="K64" s="88" t="str">
        <f t="shared" si="2"/>
        <v>e977</v>
      </c>
      <c r="L64" s="18" t="str">
        <f t="shared" si="4"/>
        <v>Pertes pécuniaires diverses [31]</v>
      </c>
      <c r="N64" s="133" t="s">
        <v>192</v>
      </c>
      <c r="O64" s="133" t="s">
        <v>426</v>
      </c>
    </row>
    <row r="65" spans="1:18" s="133" customFormat="1">
      <c r="A65" s="137" t="s">
        <v>319</v>
      </c>
      <c r="B65" s="133" t="s">
        <v>914</v>
      </c>
      <c r="D65" s="133" t="s">
        <v>426</v>
      </c>
      <c r="H65" s="133">
        <f t="shared" si="0"/>
        <v>1</v>
      </c>
      <c r="J65" s="22" t="s">
        <v>332</v>
      </c>
      <c r="K65" s="88" t="str">
        <f t="shared" si="2"/>
        <v>e971</v>
      </c>
      <c r="L65" s="18" t="str">
        <f t="shared" si="4"/>
        <v>Non Vie [34-38]</v>
      </c>
      <c r="M65" s="133" t="s">
        <v>190</v>
      </c>
      <c r="N65" s="133" t="s">
        <v>192</v>
      </c>
      <c r="O65" s="133" t="s">
        <v>426</v>
      </c>
    </row>
    <row r="66" spans="1:18" s="133" customFormat="1">
      <c r="A66" s="137" t="s">
        <v>184</v>
      </c>
      <c r="B66" s="133" t="s">
        <v>915</v>
      </c>
      <c r="D66" s="133" t="s">
        <v>426</v>
      </c>
      <c r="H66" s="133">
        <f t="shared" ref="H66:H129" si="5">COUNTIF($J$2:$J$1996,A66)</f>
        <v>1</v>
      </c>
      <c r="J66" s="53" t="s">
        <v>146</v>
      </c>
      <c r="K66" s="88" t="str">
        <f t="shared" si="2"/>
        <v>e986</v>
      </c>
      <c r="L66" s="18" t="str">
        <f t="shared" si="4"/>
        <v>Transports [34]</v>
      </c>
      <c r="N66" s="133" t="s">
        <v>192</v>
      </c>
      <c r="O66" s="133" t="s">
        <v>426</v>
      </c>
    </row>
    <row r="67" spans="1:18" s="133" customFormat="1">
      <c r="A67" s="137" t="s">
        <v>286</v>
      </c>
      <c r="B67" s="133" t="s">
        <v>916</v>
      </c>
      <c r="D67" s="133" t="s">
        <v>426</v>
      </c>
      <c r="H67" s="133">
        <f t="shared" si="5"/>
        <v>1</v>
      </c>
      <c r="J67" s="53" t="s">
        <v>147</v>
      </c>
      <c r="K67" s="88" t="str">
        <f t="shared" si="2"/>
        <v>e905</v>
      </c>
      <c r="L67" s="18" t="str">
        <f t="shared" si="4"/>
        <v>Assurance construction (dommages) [35]</v>
      </c>
      <c r="N67" s="133" t="s">
        <v>192</v>
      </c>
      <c r="O67" s="133" t="s">
        <v>426</v>
      </c>
    </row>
    <row r="68" spans="1:18" s="133" customFormat="1">
      <c r="A68" s="137" t="s">
        <v>326</v>
      </c>
      <c r="B68" s="134" t="s">
        <v>917</v>
      </c>
      <c r="C68" s="134"/>
      <c r="D68" s="134" t="s">
        <v>426</v>
      </c>
      <c r="E68" s="134"/>
      <c r="F68" s="134"/>
      <c r="G68" s="134"/>
      <c r="H68" s="133">
        <f t="shared" si="5"/>
        <v>2</v>
      </c>
      <c r="J68" s="53" t="s">
        <v>148</v>
      </c>
      <c r="K68" s="88" t="str">
        <f t="shared" ref="K68:K131" si="6">VLOOKUP(J68,$A$1:$I$400,2,FALSE)</f>
        <v>e906</v>
      </c>
      <c r="L68" s="18" t="str">
        <f t="shared" si="4"/>
        <v>Assurance construction (responsabilité civile) [36]</v>
      </c>
      <c r="N68" s="133" t="s">
        <v>192</v>
      </c>
      <c r="O68" s="133" t="s">
        <v>426</v>
      </c>
    </row>
    <row r="69" spans="1:18" s="133" customFormat="1">
      <c r="A69" s="137" t="s">
        <v>61</v>
      </c>
      <c r="B69" s="133" t="s">
        <v>918</v>
      </c>
      <c r="D69" s="133" t="s">
        <v>426</v>
      </c>
      <c r="H69" s="133">
        <f t="shared" si="5"/>
        <v>5</v>
      </c>
      <c r="J69" s="53" t="s">
        <v>149</v>
      </c>
      <c r="K69" s="88" t="str">
        <f t="shared" si="6"/>
        <v>e939</v>
      </c>
      <c r="L69" s="18" t="str">
        <f t="shared" si="4"/>
        <v>Crédit [37]</v>
      </c>
      <c r="N69" s="133" t="s">
        <v>192</v>
      </c>
      <c r="O69" s="133" t="s">
        <v>426</v>
      </c>
    </row>
    <row r="70" spans="1:18" s="133" customFormat="1">
      <c r="A70" s="137" t="s">
        <v>331</v>
      </c>
      <c r="B70" s="133" t="s">
        <v>919</v>
      </c>
      <c r="D70" s="133" t="s">
        <v>426</v>
      </c>
      <c r="H70" s="133">
        <f t="shared" si="5"/>
        <v>2</v>
      </c>
      <c r="J70" s="53" t="s">
        <v>150</v>
      </c>
      <c r="K70" s="88" t="str">
        <f t="shared" si="6"/>
        <v>e923</v>
      </c>
      <c r="L70" s="18" t="str">
        <f t="shared" si="4"/>
        <v>Caution [38]</v>
      </c>
      <c r="N70" s="133" t="s">
        <v>192</v>
      </c>
      <c r="O70" s="133" t="s">
        <v>426</v>
      </c>
    </row>
    <row r="71" spans="1:18" s="133" customFormat="1">
      <c r="A71" s="137" t="s">
        <v>332</v>
      </c>
      <c r="B71" s="133" t="s">
        <v>920</v>
      </c>
      <c r="D71" s="133" t="s">
        <v>426</v>
      </c>
      <c r="H71" s="133">
        <f t="shared" si="5"/>
        <v>3</v>
      </c>
      <c r="J71" s="40" t="s">
        <v>2714</v>
      </c>
      <c r="K71" s="88"/>
      <c r="L71" s="18"/>
      <c r="O71" s="133" t="s">
        <v>426</v>
      </c>
    </row>
    <row r="72" spans="1:18" s="133" customFormat="1">
      <c r="A72" s="137" t="s">
        <v>181</v>
      </c>
      <c r="B72" s="133" t="s">
        <v>921</v>
      </c>
      <c r="D72" s="133" t="s">
        <v>426</v>
      </c>
      <c r="H72" s="133">
        <f t="shared" si="5"/>
        <v>1</v>
      </c>
      <c r="J72" s="50" t="s">
        <v>244</v>
      </c>
      <c r="K72" s="88" t="str">
        <f t="shared" si="6"/>
        <v>x0</v>
      </c>
      <c r="L72" s="18" t="str">
        <f t="shared" ref="L72:L103" si="7">J72</f>
        <v>Total/NA</v>
      </c>
      <c r="M72" s="133" t="s">
        <v>190</v>
      </c>
      <c r="O72" s="133" t="s">
        <v>243</v>
      </c>
      <c r="Q72" s="133" t="s">
        <v>248</v>
      </c>
      <c r="R72" s="133" t="s">
        <v>1863</v>
      </c>
    </row>
    <row r="73" spans="1:18" s="133" customFormat="1">
      <c r="A73" s="137" t="s">
        <v>525</v>
      </c>
      <c r="B73" s="133" t="s">
        <v>981</v>
      </c>
      <c r="D73" s="133" t="s">
        <v>426</v>
      </c>
      <c r="H73" s="133">
        <f t="shared" si="5"/>
        <v>1</v>
      </c>
      <c r="J73" s="44" t="s">
        <v>60</v>
      </c>
      <c r="K73" s="88" t="str">
        <f t="shared" si="6"/>
        <v>e991</v>
      </c>
      <c r="L73" s="18" t="str">
        <f t="shared" si="7"/>
        <v>Vie</v>
      </c>
      <c r="M73" s="133" t="s">
        <v>190</v>
      </c>
      <c r="N73" s="133" t="s">
        <v>192</v>
      </c>
      <c r="O73" s="133" t="s">
        <v>426</v>
      </c>
    </row>
    <row r="74" spans="1:18" s="133" customFormat="1">
      <c r="A74" s="85" t="s">
        <v>1181</v>
      </c>
      <c r="B74" s="133" t="s">
        <v>908</v>
      </c>
      <c r="D74" s="133" t="s">
        <v>426</v>
      </c>
      <c r="H74" s="133">
        <f t="shared" si="5"/>
        <v>1</v>
      </c>
      <c r="J74" s="22" t="s">
        <v>303</v>
      </c>
      <c r="K74" s="88" t="str">
        <f t="shared" si="6"/>
        <v>e921</v>
      </c>
      <c r="L74" s="18" t="str">
        <f t="shared" si="7"/>
        <v>Capitalisation en Euros ou devises</v>
      </c>
      <c r="M74" s="133" t="s">
        <v>190</v>
      </c>
      <c r="N74" s="133" t="s">
        <v>192</v>
      </c>
      <c r="O74" s="133" t="s">
        <v>426</v>
      </c>
    </row>
    <row r="75" spans="1:18" s="133" customFormat="1">
      <c r="A75" s="137" t="s">
        <v>386</v>
      </c>
      <c r="B75" s="133" t="s">
        <v>909</v>
      </c>
      <c r="D75" s="133" t="s">
        <v>426</v>
      </c>
      <c r="H75" s="133">
        <f t="shared" si="5"/>
        <v>10</v>
      </c>
      <c r="J75" s="53" t="s">
        <v>125</v>
      </c>
      <c r="K75" s="88" t="str">
        <f t="shared" si="6"/>
        <v>e932</v>
      </c>
      <c r="L75" s="18" t="str">
        <f t="shared" si="7"/>
        <v>Contrats de capitalisation à prime unique (ou versements libres) [1]</v>
      </c>
      <c r="N75" s="133" t="s">
        <v>192</v>
      </c>
      <c r="O75" s="133" t="s">
        <v>426</v>
      </c>
    </row>
    <row r="76" spans="1:18" s="133" customFormat="1">
      <c r="A76" s="137" t="s">
        <v>509</v>
      </c>
      <c r="B76" s="133" t="s">
        <v>910</v>
      </c>
      <c r="D76" s="133" t="s">
        <v>426</v>
      </c>
      <c r="H76" s="133">
        <f t="shared" si="5"/>
        <v>1</v>
      </c>
      <c r="J76" s="53" t="s">
        <v>126</v>
      </c>
      <c r="K76" s="88" t="str">
        <f t="shared" si="6"/>
        <v>e933</v>
      </c>
      <c r="L76" s="18" t="str">
        <f t="shared" si="7"/>
        <v>Contrats de capitalisation à primes périodiques [2]</v>
      </c>
      <c r="N76" s="133" t="s">
        <v>192</v>
      </c>
      <c r="O76" s="133" t="s">
        <v>426</v>
      </c>
    </row>
    <row r="77" spans="1:18" s="133" customFormat="1">
      <c r="A77" s="137" t="s">
        <v>145</v>
      </c>
      <c r="B77" s="133" t="s">
        <v>911</v>
      </c>
      <c r="D77" s="133" t="s">
        <v>426</v>
      </c>
      <c r="H77" s="133">
        <f t="shared" si="5"/>
        <v>4</v>
      </c>
      <c r="J77" s="22" t="s">
        <v>304</v>
      </c>
      <c r="K77" s="88" t="str">
        <f t="shared" si="6"/>
        <v>e903</v>
      </c>
      <c r="L77" s="18" t="str">
        <f t="shared" si="7"/>
        <v>Ass. Indiv./Groupes ouverts en Euros ou devises</v>
      </c>
      <c r="M77" s="133" t="s">
        <v>190</v>
      </c>
      <c r="N77" s="133" t="s">
        <v>192</v>
      </c>
      <c r="O77" s="133" t="s">
        <v>426</v>
      </c>
    </row>
    <row r="78" spans="1:18" s="133" customFormat="1">
      <c r="A78" s="137" t="s">
        <v>143</v>
      </c>
      <c r="B78" s="133" t="s">
        <v>912</v>
      </c>
      <c r="D78" s="133" t="s">
        <v>426</v>
      </c>
      <c r="H78" s="133">
        <f t="shared" si="5"/>
        <v>4</v>
      </c>
      <c r="J78" s="53" t="s">
        <v>127</v>
      </c>
      <c r="K78" s="88" t="str">
        <f t="shared" si="6"/>
        <v>e936</v>
      </c>
      <c r="L78" s="18" t="str">
        <f t="shared" si="7"/>
        <v>Contrats individuels d'assurance temporaire décès (y compris groupes ouverts) [3]</v>
      </c>
      <c r="N78" s="133" t="s">
        <v>192</v>
      </c>
      <c r="O78" s="133" t="s">
        <v>426</v>
      </c>
    </row>
    <row r="79" spans="1:18" s="133" customFormat="1">
      <c r="A79" s="85" t="s">
        <v>285</v>
      </c>
      <c r="B79" s="133" t="s">
        <v>204</v>
      </c>
      <c r="D79" s="133" t="s">
        <v>243</v>
      </c>
      <c r="H79" s="133">
        <f t="shared" si="5"/>
        <v>1</v>
      </c>
      <c r="J79" s="53" t="s">
        <v>128</v>
      </c>
      <c r="K79" s="88" t="str">
        <f t="shared" si="6"/>
        <v>e911</v>
      </c>
      <c r="L79" s="18" t="str">
        <f t="shared" si="7"/>
        <v>Autres contrats individuels d'assurance vie à prime unique (ou versements libres) (y compris groupes ouverts) [4]</v>
      </c>
      <c r="N79" s="133" t="s">
        <v>192</v>
      </c>
      <c r="O79" s="133" t="s">
        <v>426</v>
      </c>
    </row>
    <row r="80" spans="1:18" s="133" customFormat="1">
      <c r="A80" s="137" t="s">
        <v>142</v>
      </c>
      <c r="B80" s="133" t="s">
        <v>902</v>
      </c>
      <c r="D80" s="133" t="s">
        <v>426</v>
      </c>
      <c r="H80" s="133">
        <f t="shared" si="5"/>
        <v>4</v>
      </c>
      <c r="J80" s="53" t="s">
        <v>129</v>
      </c>
      <c r="K80" s="88" t="str">
        <f t="shared" si="6"/>
        <v>e912</v>
      </c>
      <c r="L80" s="18" t="str">
        <f t="shared" si="7"/>
        <v>Autres contrats individuels d'assurance vie à primes périodiques (y compris groupes ouverts) [5]</v>
      </c>
      <c r="N80" s="133" t="s">
        <v>192</v>
      </c>
      <c r="O80" s="133" t="s">
        <v>426</v>
      </c>
    </row>
    <row r="81" spans="1:15" s="133" customFormat="1">
      <c r="A81" s="137" t="s">
        <v>1234</v>
      </c>
      <c r="B81" s="133" t="s">
        <v>903</v>
      </c>
      <c r="D81" s="133" t="s">
        <v>426</v>
      </c>
      <c r="H81" s="133">
        <f t="shared" si="5"/>
        <v>1</v>
      </c>
      <c r="J81" s="22" t="s">
        <v>305</v>
      </c>
      <c r="K81" s="88" t="str">
        <f t="shared" si="6"/>
        <v>e928</v>
      </c>
      <c r="L81" s="18" t="str">
        <f t="shared" si="7"/>
        <v>Contrats collectifs en Euros ou devises</v>
      </c>
      <c r="M81" s="133" t="s">
        <v>190</v>
      </c>
      <c r="N81" s="133" t="s">
        <v>192</v>
      </c>
      <c r="O81" s="133" t="s">
        <v>426</v>
      </c>
    </row>
    <row r="82" spans="1:15" s="133" customFormat="1">
      <c r="A82" s="137" t="s">
        <v>1233</v>
      </c>
      <c r="B82" s="133" t="s">
        <v>904</v>
      </c>
      <c r="D82" s="133" t="s">
        <v>426</v>
      </c>
      <c r="H82" s="133">
        <f t="shared" si="5"/>
        <v>1</v>
      </c>
      <c r="J82" s="53" t="s">
        <v>130</v>
      </c>
      <c r="K82" s="88" t="str">
        <f t="shared" si="6"/>
        <v>e926</v>
      </c>
      <c r="L82" s="18" t="str">
        <f t="shared" si="7"/>
        <v>Contrats collectifs d'assurance en cas de décès [6]</v>
      </c>
      <c r="N82" s="133" t="s">
        <v>192</v>
      </c>
      <c r="O82" s="133" t="s">
        <v>426</v>
      </c>
    </row>
    <row r="83" spans="1:15" s="133" customFormat="1">
      <c r="A83" s="137" t="s">
        <v>185</v>
      </c>
      <c r="B83" s="133" t="s">
        <v>905</v>
      </c>
      <c r="D83" s="133" t="s">
        <v>426</v>
      </c>
      <c r="H83" s="133">
        <f t="shared" si="5"/>
        <v>4</v>
      </c>
      <c r="J83" s="53" t="s">
        <v>131</v>
      </c>
      <c r="K83" s="88" t="str">
        <f t="shared" si="6"/>
        <v>e927</v>
      </c>
      <c r="L83" s="18" t="str">
        <f t="shared" si="7"/>
        <v>Contrats collectifs d'assurance en cas de vie [7]</v>
      </c>
      <c r="N83" s="133" t="s">
        <v>192</v>
      </c>
      <c r="O83" s="133" t="s">
        <v>426</v>
      </c>
    </row>
    <row r="84" spans="1:15" s="133" customFormat="1">
      <c r="A84" s="137" t="s">
        <v>1532</v>
      </c>
      <c r="B84" s="133" t="s">
        <v>906</v>
      </c>
      <c r="D84" s="133" t="s">
        <v>426</v>
      </c>
      <c r="H84" s="133">
        <f t="shared" si="5"/>
        <v>1</v>
      </c>
      <c r="J84" s="22" t="s">
        <v>306</v>
      </c>
      <c r="K84" s="88" t="str">
        <f t="shared" si="6"/>
        <v>e935</v>
      </c>
      <c r="L84" s="18" t="str">
        <f t="shared" si="7"/>
        <v>Contrats en unités de compte</v>
      </c>
      <c r="M84" s="133" t="s">
        <v>190</v>
      </c>
      <c r="N84" s="133" t="s">
        <v>192</v>
      </c>
      <c r="O84" s="133" t="s">
        <v>426</v>
      </c>
    </row>
    <row r="85" spans="1:15" s="133" customFormat="1">
      <c r="A85" s="137" t="s">
        <v>224</v>
      </c>
      <c r="B85" s="133" t="s">
        <v>907</v>
      </c>
      <c r="D85" s="133" t="s">
        <v>426</v>
      </c>
      <c r="H85" s="133">
        <f t="shared" si="5"/>
        <v>1</v>
      </c>
      <c r="J85" s="53" t="s">
        <v>132</v>
      </c>
      <c r="K85" s="88" t="str">
        <f t="shared" si="6"/>
        <v>e930</v>
      </c>
      <c r="L85" s="18" t="str">
        <f t="shared" si="7"/>
        <v>Contrats d'assurance vie ou de capitalisation en unités de compte à prime unique (ou versements libres) [8]</v>
      </c>
      <c r="N85" s="133" t="s">
        <v>192</v>
      </c>
      <c r="O85" s="133" t="s">
        <v>426</v>
      </c>
    </row>
    <row r="86" spans="1:15" s="133" customFormat="1">
      <c r="A86" s="137" t="s">
        <v>146</v>
      </c>
      <c r="B86" s="133" t="s">
        <v>1082</v>
      </c>
      <c r="D86" s="133" t="s">
        <v>426</v>
      </c>
      <c r="H86" s="133">
        <f t="shared" si="5"/>
        <v>4</v>
      </c>
      <c r="J86" s="53" t="s">
        <v>133</v>
      </c>
      <c r="K86" s="88" t="str">
        <f t="shared" si="6"/>
        <v>e931</v>
      </c>
      <c r="L86" s="18" t="str">
        <f t="shared" si="7"/>
        <v>Contrats d'assurance vie ou de capitalisation en unités de compte à primes périodiques [9]</v>
      </c>
      <c r="N86" s="133" t="s">
        <v>192</v>
      </c>
      <c r="O86" s="133" t="s">
        <v>426</v>
      </c>
    </row>
    <row r="87" spans="1:15" s="133" customFormat="1">
      <c r="A87" s="137" t="s">
        <v>225</v>
      </c>
      <c r="B87" s="133" t="s">
        <v>281</v>
      </c>
      <c r="D87" s="133" t="s">
        <v>243</v>
      </c>
      <c r="H87" s="133">
        <f t="shared" si="5"/>
        <v>1</v>
      </c>
      <c r="J87" s="22" t="s">
        <v>2710</v>
      </c>
      <c r="K87" s="88" t="str">
        <f t="shared" si="6"/>
        <v>e1277</v>
      </c>
      <c r="L87" s="18" t="str">
        <f t="shared" si="7"/>
        <v>Contrats collectifs relevant de l'article L. 441-1 mais ne relevant pas des catégories 11, 12 ou 14 [10]</v>
      </c>
      <c r="N87" s="133" t="s">
        <v>192</v>
      </c>
      <c r="O87" s="133" t="s">
        <v>426</v>
      </c>
    </row>
    <row r="88" spans="1:15" s="133" customFormat="1">
      <c r="A88" s="137" t="s">
        <v>315</v>
      </c>
      <c r="B88" s="133" t="s">
        <v>1133</v>
      </c>
      <c r="D88" s="133" t="s">
        <v>426</v>
      </c>
      <c r="H88" s="133">
        <f t="shared" si="5"/>
        <v>2</v>
      </c>
      <c r="J88" s="53" t="s">
        <v>2715</v>
      </c>
      <c r="K88" s="88" t="str">
        <f t="shared" si="6"/>
        <v>e1278</v>
      </c>
      <c r="L88" s="18" t="str">
        <f t="shared" si="7"/>
        <v>Engagement PER (Contrats collectifs relevant de l'article L. 441-1 mais ne relevant pas des catégories 11, 12 ou 14) [10]</v>
      </c>
      <c r="N88" s="133" t="s">
        <v>192</v>
      </c>
      <c r="O88" s="133" t="s">
        <v>426</v>
      </c>
    </row>
    <row r="89" spans="1:15" s="133" customFormat="1">
      <c r="A89" s="137" t="s">
        <v>307</v>
      </c>
      <c r="B89" s="133" t="s">
        <v>1238</v>
      </c>
      <c r="D89" s="133" t="s">
        <v>426</v>
      </c>
      <c r="H89" s="133">
        <f t="shared" si="5"/>
        <v>4</v>
      </c>
      <c r="J89" s="53" t="s">
        <v>2716</v>
      </c>
      <c r="K89" s="88" t="str">
        <f t="shared" si="6"/>
        <v>e1279</v>
      </c>
      <c r="L89" s="18" t="str">
        <f t="shared" si="7"/>
        <v>Hors engagement PER (Contrats collectifs relevant de l'article L. 441-1 mais ne relevant pas des catégories 11, 12 ou 14) [10]</v>
      </c>
      <c r="N89" s="133" t="s">
        <v>192</v>
      </c>
      <c r="O89" s="133" t="s">
        <v>426</v>
      </c>
    </row>
    <row r="90" spans="1:15" s="133" customFormat="1">
      <c r="A90" s="137" t="s">
        <v>308</v>
      </c>
      <c r="B90" s="133" t="s">
        <v>1239</v>
      </c>
      <c r="D90" s="133" t="s">
        <v>426</v>
      </c>
      <c r="H90" s="133">
        <f t="shared" si="5"/>
        <v>6</v>
      </c>
      <c r="J90" s="22" t="s">
        <v>2785</v>
      </c>
      <c r="K90" s="88" t="str">
        <f t="shared" si="6"/>
        <v>e1280</v>
      </c>
      <c r="L90" s="18" t="str">
        <f t="shared" si="7"/>
        <v>Contrats relevant de l'article L. 144-2 [11]</v>
      </c>
      <c r="M90" s="133" t="s">
        <v>190</v>
      </c>
      <c r="N90" s="133" t="s">
        <v>192</v>
      </c>
      <c r="O90" s="133" t="s">
        <v>426</v>
      </c>
    </row>
    <row r="91" spans="1:15" s="133" customFormat="1">
      <c r="A91" s="137" t="s">
        <v>60</v>
      </c>
      <c r="B91" s="133" t="s">
        <v>1356</v>
      </c>
      <c r="D91" s="133" t="s">
        <v>426</v>
      </c>
      <c r="H91" s="133">
        <f t="shared" si="5"/>
        <v>6</v>
      </c>
      <c r="J91" s="53" t="s">
        <v>309</v>
      </c>
      <c r="K91" s="88" t="str">
        <f t="shared" si="6"/>
        <v>e918</v>
      </c>
      <c r="L91" s="18" t="str">
        <f t="shared" si="7"/>
        <v>Branche 26 [PERP]</v>
      </c>
      <c r="N91" s="133" t="s">
        <v>192</v>
      </c>
      <c r="O91" s="133" t="s">
        <v>426</v>
      </c>
    </row>
    <row r="92" spans="1:15" s="133" customFormat="1">
      <c r="A92" s="137" t="s">
        <v>548</v>
      </c>
      <c r="B92" s="133" t="s">
        <v>1357</v>
      </c>
      <c r="D92" s="133" t="s">
        <v>426</v>
      </c>
      <c r="H92" s="133">
        <f t="shared" si="5"/>
        <v>5</v>
      </c>
      <c r="J92" s="53" t="s">
        <v>310</v>
      </c>
      <c r="K92" s="88" t="str">
        <f t="shared" si="6"/>
        <v>e957</v>
      </c>
      <c r="L92" s="18" t="str">
        <f t="shared" si="7"/>
        <v>Garanties donnant lieu à provision de diversification dit " Eurocroissance" [PERP]</v>
      </c>
      <c r="N92" s="133" t="s">
        <v>192</v>
      </c>
      <c r="O92" s="133" t="s">
        <v>426</v>
      </c>
    </row>
    <row r="93" spans="1:15" s="133" customFormat="1">
      <c r="A93" s="137" t="s">
        <v>403</v>
      </c>
      <c r="B93" s="133" t="s">
        <v>1358</v>
      </c>
      <c r="D93" s="133" t="s">
        <v>426</v>
      </c>
      <c r="H93" s="133">
        <f t="shared" si="5"/>
        <v>1</v>
      </c>
      <c r="J93" s="53" t="s">
        <v>313</v>
      </c>
      <c r="K93" s="88" t="str">
        <f t="shared" si="6"/>
        <v>e913</v>
      </c>
      <c r="L93" s="18" t="str">
        <f t="shared" si="7"/>
        <v>Autres Euros [PERP]</v>
      </c>
      <c r="N93" s="133" t="s">
        <v>192</v>
      </c>
      <c r="O93" s="133" t="s">
        <v>426</v>
      </c>
    </row>
    <row r="94" spans="1:15" s="133" customFormat="1">
      <c r="A94" s="137" t="s">
        <v>180</v>
      </c>
      <c r="B94" s="133" t="s">
        <v>1359</v>
      </c>
      <c r="D94" s="133" t="s">
        <v>426</v>
      </c>
      <c r="H94" s="133">
        <f t="shared" si="5"/>
        <v>1</v>
      </c>
      <c r="J94" s="53" t="s">
        <v>307</v>
      </c>
      <c r="K94" s="88" t="str">
        <f t="shared" si="6"/>
        <v>e989</v>
      </c>
      <c r="L94" s="18" t="str">
        <f t="shared" si="7"/>
        <v>UC [PERP]</v>
      </c>
      <c r="N94" s="133" t="s">
        <v>192</v>
      </c>
      <c r="O94" s="133" t="s">
        <v>426</v>
      </c>
    </row>
    <row r="95" spans="1:15" s="133" customFormat="1" ht="19.2" customHeight="1">
      <c r="A95" s="90" t="s">
        <v>1450</v>
      </c>
      <c r="B95" s="133" t="s">
        <v>1477</v>
      </c>
      <c r="D95" s="133" t="s">
        <v>426</v>
      </c>
      <c r="H95" s="133">
        <f t="shared" si="5"/>
        <v>1</v>
      </c>
      <c r="J95" s="22" t="s">
        <v>2786</v>
      </c>
      <c r="K95" s="88" t="str">
        <f t="shared" si="6"/>
        <v>e1281</v>
      </c>
      <c r="L95" s="18" t="str">
        <f t="shared" si="7"/>
        <v>Contrats relevant d’une comptabilité auxiliaire d’affectation mentionnée au premier alinéa de l’article L. 143-4 mais pas de la catégorie 11 ou 14 [12]</v>
      </c>
      <c r="M95" s="133" t="s">
        <v>190</v>
      </c>
      <c r="N95" s="133" t="s">
        <v>192</v>
      </c>
      <c r="O95" s="133" t="s">
        <v>426</v>
      </c>
    </row>
    <row r="96" spans="1:15" s="133" customFormat="1">
      <c r="A96" s="90" t="s">
        <v>1451</v>
      </c>
      <c r="B96" s="133" t="s">
        <v>1478</v>
      </c>
      <c r="D96" s="133" t="s">
        <v>426</v>
      </c>
      <c r="H96" s="133">
        <f t="shared" si="5"/>
        <v>1</v>
      </c>
      <c r="J96" s="53" t="s">
        <v>311</v>
      </c>
      <c r="K96" s="88" t="str">
        <f t="shared" si="6"/>
        <v>e919</v>
      </c>
      <c r="L96" s="18" t="str">
        <f t="shared" si="7"/>
        <v>Branche 26 [RPS]</v>
      </c>
      <c r="N96" s="133" t="s">
        <v>192</v>
      </c>
      <c r="O96" s="133" t="s">
        <v>426</v>
      </c>
    </row>
    <row r="97" spans="1:15" s="133" customFormat="1">
      <c r="A97" s="133" t="s">
        <v>1452</v>
      </c>
      <c r="B97" s="133" t="s">
        <v>1479</v>
      </c>
      <c r="D97" s="133" t="s">
        <v>426</v>
      </c>
      <c r="H97" s="133">
        <f t="shared" si="5"/>
        <v>4</v>
      </c>
      <c r="J97" s="53" t="s">
        <v>508</v>
      </c>
      <c r="K97" s="88" t="str">
        <f t="shared" si="6"/>
        <v>e958</v>
      </c>
      <c r="L97" s="18" t="str">
        <f t="shared" si="7"/>
        <v>Garanties donnant lieu à provision de diversification dit " Eurocroissance" [RPS]</v>
      </c>
      <c r="N97" s="133" t="s">
        <v>192</v>
      </c>
      <c r="O97" s="133" t="s">
        <v>426</v>
      </c>
    </row>
    <row r="98" spans="1:15" s="133" customFormat="1">
      <c r="A98" s="133" t="s">
        <v>1453</v>
      </c>
      <c r="B98" s="133" t="s">
        <v>1480</v>
      </c>
      <c r="D98" s="133" t="s">
        <v>426</v>
      </c>
      <c r="H98" s="133">
        <f t="shared" si="5"/>
        <v>4</v>
      </c>
      <c r="J98" s="53" t="s">
        <v>312</v>
      </c>
      <c r="K98" s="88" t="str">
        <f t="shared" si="6"/>
        <v>e914</v>
      </c>
      <c r="L98" s="18" t="str">
        <f t="shared" si="7"/>
        <v>Autres Euros [RPS]</v>
      </c>
      <c r="N98" s="133" t="s">
        <v>192</v>
      </c>
      <c r="O98" s="133" t="s">
        <v>426</v>
      </c>
    </row>
    <row r="99" spans="1:15" s="133" customFormat="1">
      <c r="A99" s="133" t="s">
        <v>1454</v>
      </c>
      <c r="B99" s="133" t="s">
        <v>1481</v>
      </c>
      <c r="D99" s="133" t="s">
        <v>426</v>
      </c>
      <c r="H99" s="133">
        <f t="shared" si="5"/>
        <v>4</v>
      </c>
      <c r="J99" s="53" t="s">
        <v>308</v>
      </c>
      <c r="K99" s="88" t="str">
        <f t="shared" si="6"/>
        <v>e990</v>
      </c>
      <c r="L99" s="18" t="str">
        <f t="shared" si="7"/>
        <v>UC [RPS]</v>
      </c>
      <c r="N99" s="133" t="s">
        <v>192</v>
      </c>
      <c r="O99" s="133" t="s">
        <v>426</v>
      </c>
    </row>
    <row r="100" spans="1:15" s="133" customFormat="1">
      <c r="A100" s="133" t="s">
        <v>1455</v>
      </c>
      <c r="B100" s="133" t="s">
        <v>982</v>
      </c>
      <c r="D100" s="133" t="s">
        <v>426</v>
      </c>
      <c r="H100" s="133">
        <f t="shared" si="5"/>
        <v>4</v>
      </c>
      <c r="J100" s="22" t="s">
        <v>2722</v>
      </c>
      <c r="K100" s="88" t="str">
        <f t="shared" si="6"/>
        <v>e1282</v>
      </c>
      <c r="L100" s="18" t="str">
        <f t="shared" si="7"/>
        <v>Contrats relevant de l'article L. 134-1 mais pas des catégories 11 ou 12 [13]</v>
      </c>
      <c r="N100" s="133" t="s">
        <v>192</v>
      </c>
      <c r="O100" s="133" t="s">
        <v>426</v>
      </c>
    </row>
    <row r="101" spans="1:15" s="133" customFormat="1">
      <c r="A101" s="133" t="s">
        <v>2412</v>
      </c>
      <c r="B101" s="133" t="s">
        <v>983</v>
      </c>
      <c r="D101" s="133" t="s">
        <v>426</v>
      </c>
      <c r="H101" s="133">
        <f t="shared" si="5"/>
        <v>1</v>
      </c>
      <c r="J101" s="53" t="s">
        <v>2723</v>
      </c>
      <c r="K101" s="88" t="str">
        <f t="shared" si="6"/>
        <v>e1283</v>
      </c>
      <c r="L101" s="18" t="str">
        <f t="shared" si="7"/>
        <v>Engagement PER (Contrats relevant de l'article L. 134-1 mais pas des catégories 11 ou 12) [13]</v>
      </c>
      <c r="N101" s="133" t="s">
        <v>192</v>
      </c>
      <c r="O101" s="133" t="s">
        <v>426</v>
      </c>
    </row>
    <row r="102" spans="1:15" s="133" customFormat="1">
      <c r="A102" s="133" t="s">
        <v>1456</v>
      </c>
      <c r="B102" s="133" t="s">
        <v>984</v>
      </c>
      <c r="D102" s="133" t="s">
        <v>426</v>
      </c>
      <c r="H102" s="133">
        <f t="shared" si="5"/>
        <v>1</v>
      </c>
      <c r="J102" s="53" t="s">
        <v>2724</v>
      </c>
      <c r="K102" s="88" t="str">
        <f t="shared" si="6"/>
        <v>e1284</v>
      </c>
      <c r="L102" s="18" t="str">
        <f t="shared" si="7"/>
        <v>Hors engagement PER (Contrats relevant de l'article L. 134-1 mais pas des catégories 11 ou 12) [13]</v>
      </c>
      <c r="N102" s="133" t="s">
        <v>192</v>
      </c>
      <c r="O102" s="133" t="s">
        <v>426</v>
      </c>
    </row>
    <row r="103" spans="1:15" s="133" customFormat="1">
      <c r="A103" s="133" t="s">
        <v>1457</v>
      </c>
      <c r="B103" s="133" t="s">
        <v>1166</v>
      </c>
      <c r="D103" s="133" t="s">
        <v>426</v>
      </c>
      <c r="H103" s="133">
        <f t="shared" si="5"/>
        <v>4</v>
      </c>
      <c r="J103" s="22" t="s">
        <v>2725</v>
      </c>
      <c r="K103" s="88" t="str">
        <f t="shared" si="6"/>
        <v>e1285</v>
      </c>
      <c r="L103" s="18" t="str">
        <f t="shared" si="7"/>
        <v>Contrats relevant d’une comptabilité auxiliaire d’affectation mentionnée au premier alinéa de l’article L. 142-4 mais pas de la catégorie 11 [14]</v>
      </c>
      <c r="N103" s="133" t="s">
        <v>192</v>
      </c>
      <c r="O103" s="133" t="s">
        <v>426</v>
      </c>
    </row>
    <row r="104" spans="1:15" s="133" customFormat="1">
      <c r="A104" s="133" t="s">
        <v>1458</v>
      </c>
      <c r="B104" s="133" t="s">
        <v>1486</v>
      </c>
      <c r="D104" s="133" t="s">
        <v>426</v>
      </c>
      <c r="H104" s="133">
        <f t="shared" si="5"/>
        <v>4</v>
      </c>
      <c r="J104" s="53" t="s">
        <v>2726</v>
      </c>
      <c r="K104" s="88" t="str">
        <f t="shared" si="6"/>
        <v>e1286</v>
      </c>
      <c r="L104" s="18" t="str">
        <f t="shared" ref="L104:L133" si="8">J104</f>
        <v>Euros (Contrats relevant d’une comptabilité auxiliaire d’affectation mentionnée au premier alinéa de l’article L. 142-4 mais pas de la catégorie 11) [14]</v>
      </c>
      <c r="N104" s="133" t="s">
        <v>192</v>
      </c>
      <c r="O104" s="133" t="s">
        <v>426</v>
      </c>
    </row>
    <row r="105" spans="1:15" s="133" customFormat="1">
      <c r="A105" s="133" t="s">
        <v>1459</v>
      </c>
      <c r="B105" s="133" t="s">
        <v>1487</v>
      </c>
      <c r="D105" s="133" t="s">
        <v>426</v>
      </c>
      <c r="H105" s="133">
        <f t="shared" si="5"/>
        <v>4</v>
      </c>
      <c r="J105" s="53" t="s">
        <v>2727</v>
      </c>
      <c r="K105" s="88" t="str">
        <f t="shared" si="6"/>
        <v>e1287</v>
      </c>
      <c r="L105" s="18" t="str">
        <f t="shared" si="8"/>
        <v>UC (Contrats relevant d’une comptabilité auxiliaire d’affectation mentionnée au premier alinéa de l’article L. 142-4 mais pas de la catégorie 11) [14]</v>
      </c>
      <c r="N105" s="133" t="s">
        <v>192</v>
      </c>
      <c r="O105" s="133" t="s">
        <v>426</v>
      </c>
    </row>
    <row r="106" spans="1:15" s="133" customFormat="1">
      <c r="A106" s="133" t="s">
        <v>1460</v>
      </c>
      <c r="B106" s="133" t="s">
        <v>1488</v>
      </c>
      <c r="D106" s="133" t="s">
        <v>426</v>
      </c>
      <c r="H106" s="133">
        <f t="shared" si="5"/>
        <v>1</v>
      </c>
      <c r="J106" s="44" t="s">
        <v>61</v>
      </c>
      <c r="K106" s="88" t="str">
        <f t="shared" si="6"/>
        <v>e968</v>
      </c>
      <c r="L106" s="18" t="str">
        <f t="shared" si="8"/>
        <v>Non Vie</v>
      </c>
      <c r="M106" s="133" t="s">
        <v>190</v>
      </c>
      <c r="N106" s="133" t="s">
        <v>192</v>
      </c>
      <c r="O106" s="133" t="s">
        <v>426</v>
      </c>
    </row>
    <row r="107" spans="1:15" s="133" customFormat="1">
      <c r="A107" s="133" t="s">
        <v>1461</v>
      </c>
      <c r="B107" s="133" t="s">
        <v>1489</v>
      </c>
      <c r="D107" s="133" t="s">
        <v>426</v>
      </c>
      <c r="H107" s="133">
        <f t="shared" si="5"/>
        <v>1</v>
      </c>
      <c r="J107" s="22" t="s">
        <v>331</v>
      </c>
      <c r="K107" s="88" t="str">
        <f t="shared" si="6"/>
        <v>e970</v>
      </c>
      <c r="L107" s="18" t="str">
        <f t="shared" si="8"/>
        <v>Non Vie [20-31]</v>
      </c>
      <c r="M107" s="133" t="s">
        <v>190</v>
      </c>
      <c r="N107" s="133" t="s">
        <v>192</v>
      </c>
      <c r="O107" s="133" t="s">
        <v>426</v>
      </c>
    </row>
    <row r="108" spans="1:15" s="133" customFormat="1">
      <c r="A108" s="133" t="s">
        <v>1462</v>
      </c>
      <c r="B108" s="133" t="s">
        <v>1490</v>
      </c>
      <c r="D108" s="133" t="s">
        <v>426</v>
      </c>
      <c r="H108" s="133">
        <f t="shared" si="5"/>
        <v>1</v>
      </c>
      <c r="J108" s="53" t="s">
        <v>1836</v>
      </c>
      <c r="K108" s="88" t="str">
        <f t="shared" si="6"/>
        <v>e946</v>
      </c>
      <c r="L108" s="18" t="str">
        <f t="shared" si="8"/>
        <v>Dommages corporels (contrats individuels et collectifs) [20-21]</v>
      </c>
      <c r="M108" s="133" t="s">
        <v>190</v>
      </c>
      <c r="N108" s="133" t="s">
        <v>192</v>
      </c>
      <c r="O108" s="133" t="s">
        <v>426</v>
      </c>
    </row>
    <row r="109" spans="1:15" s="133" customFormat="1">
      <c r="A109" s="133" t="s">
        <v>1463</v>
      </c>
      <c r="B109" s="133" t="s">
        <v>1491</v>
      </c>
      <c r="D109" s="133" t="s">
        <v>426</v>
      </c>
      <c r="H109" s="133">
        <f t="shared" si="5"/>
        <v>4</v>
      </c>
      <c r="J109" s="67" t="s">
        <v>630</v>
      </c>
      <c r="K109" s="88" t="str">
        <f t="shared" si="6"/>
        <v>e947</v>
      </c>
      <c r="L109" s="18" t="str">
        <f t="shared" si="8"/>
        <v>Dommages corporels (contrats individuels) [20]</v>
      </c>
      <c r="M109" s="133" t="s">
        <v>190</v>
      </c>
      <c r="N109" s="133" t="s">
        <v>192</v>
      </c>
      <c r="O109" s="133" t="s">
        <v>426</v>
      </c>
    </row>
    <row r="110" spans="1:15" s="133" customFormat="1">
      <c r="A110" s="133" t="s">
        <v>1464</v>
      </c>
      <c r="B110" s="133" t="s">
        <v>1492</v>
      </c>
      <c r="D110" s="133" t="s">
        <v>426</v>
      </c>
      <c r="H110" s="133">
        <f t="shared" si="5"/>
        <v>1</v>
      </c>
      <c r="J110" s="68" t="s">
        <v>316</v>
      </c>
      <c r="K110" s="88" t="str">
        <f t="shared" si="6"/>
        <v>e962</v>
      </c>
      <c r="L110" s="18" t="str">
        <f t="shared" si="8"/>
        <v>Garanties frais de soins [201]</v>
      </c>
      <c r="N110" s="133" t="s">
        <v>192</v>
      </c>
      <c r="O110" s="133" t="s">
        <v>426</v>
      </c>
    </row>
    <row r="111" spans="1:15" s="133" customFormat="1">
      <c r="A111" s="133" t="s">
        <v>1465</v>
      </c>
      <c r="B111" s="133" t="s">
        <v>1493</v>
      </c>
      <c r="D111" s="133" t="s">
        <v>426</v>
      </c>
      <c r="H111" s="133">
        <f t="shared" si="5"/>
        <v>1</v>
      </c>
      <c r="J111" s="68" t="s">
        <v>317</v>
      </c>
      <c r="K111" s="88" t="str">
        <f t="shared" si="6"/>
        <v>e916</v>
      </c>
      <c r="L111" s="18" t="str">
        <f t="shared" si="8"/>
        <v>Autres garanties [202]</v>
      </c>
      <c r="N111" s="133" t="s">
        <v>192</v>
      </c>
      <c r="O111" s="133" t="s">
        <v>426</v>
      </c>
    </row>
    <row r="112" spans="1:15" s="133" customFormat="1">
      <c r="A112" s="133" t="s">
        <v>1466</v>
      </c>
      <c r="B112" s="133" t="s">
        <v>1494</v>
      </c>
      <c r="D112" s="133" t="s">
        <v>426</v>
      </c>
      <c r="H112" s="133">
        <f t="shared" si="5"/>
        <v>1</v>
      </c>
      <c r="J112" s="67" t="s">
        <v>631</v>
      </c>
      <c r="K112" s="88" t="str">
        <f t="shared" si="6"/>
        <v>e945</v>
      </c>
      <c r="L112" s="18" t="str">
        <f t="shared" si="8"/>
        <v>Dommages corporels (contrats collectifs) [21]</v>
      </c>
      <c r="M112" s="133" t="s">
        <v>190</v>
      </c>
      <c r="N112" s="133" t="s">
        <v>192</v>
      </c>
      <c r="O112" s="133" t="s">
        <v>426</v>
      </c>
    </row>
    <row r="113" spans="1:15" s="133" customFormat="1">
      <c r="A113" s="133" t="s">
        <v>1467</v>
      </c>
      <c r="B113" s="133" t="s">
        <v>1495</v>
      </c>
      <c r="D113" s="133" t="s">
        <v>426</v>
      </c>
      <c r="H113" s="133">
        <f t="shared" si="5"/>
        <v>4</v>
      </c>
      <c r="J113" s="68" t="s">
        <v>320</v>
      </c>
      <c r="K113" s="88" t="str">
        <f t="shared" si="6"/>
        <v>e963</v>
      </c>
      <c r="L113" s="18" t="str">
        <f t="shared" si="8"/>
        <v>Garanties frais de soins [211]</v>
      </c>
      <c r="N113" s="133" t="s">
        <v>192</v>
      </c>
      <c r="O113" s="133" t="s">
        <v>426</v>
      </c>
    </row>
    <row r="114" spans="1:15" s="133" customFormat="1">
      <c r="A114" s="133" t="s">
        <v>1468</v>
      </c>
      <c r="B114" s="133" t="s">
        <v>1496</v>
      </c>
      <c r="D114" s="133" t="s">
        <v>426</v>
      </c>
      <c r="H114" s="133">
        <f t="shared" si="5"/>
        <v>1</v>
      </c>
      <c r="J114" s="68" t="s">
        <v>321</v>
      </c>
      <c r="K114" s="88" t="str">
        <f t="shared" si="6"/>
        <v>e915</v>
      </c>
      <c r="L114" s="18" t="str">
        <f t="shared" si="8"/>
        <v>Autres garanties (dont incap. Inval) [212]</v>
      </c>
      <c r="N114" s="133" t="s">
        <v>192</v>
      </c>
      <c r="O114" s="133" t="s">
        <v>426</v>
      </c>
    </row>
    <row r="115" spans="1:15" s="133" customFormat="1">
      <c r="A115" s="133" t="s">
        <v>1469</v>
      </c>
      <c r="B115" s="133" t="s">
        <v>1497</v>
      </c>
      <c r="D115" s="133" t="s">
        <v>426</v>
      </c>
      <c r="H115" s="133">
        <f t="shared" si="5"/>
        <v>1</v>
      </c>
      <c r="J115" s="53" t="s">
        <v>226</v>
      </c>
      <c r="K115" s="88" t="str">
        <f t="shared" si="6"/>
        <v>e908</v>
      </c>
      <c r="L115" s="18" t="str">
        <f t="shared" si="8"/>
        <v>Automobile</v>
      </c>
      <c r="M115" s="133" t="s">
        <v>190</v>
      </c>
      <c r="N115" s="133" t="s">
        <v>192</v>
      </c>
      <c r="O115" s="133" t="s">
        <v>426</v>
      </c>
    </row>
    <row r="116" spans="1:15" s="133" customFormat="1">
      <c r="A116" s="133" t="s">
        <v>1470</v>
      </c>
      <c r="B116" s="133" t="s">
        <v>1498</v>
      </c>
      <c r="D116" s="133" t="s">
        <v>426</v>
      </c>
      <c r="H116" s="133">
        <f t="shared" si="5"/>
        <v>1</v>
      </c>
      <c r="J116" s="67" t="s">
        <v>136</v>
      </c>
      <c r="K116" s="88" t="str">
        <f t="shared" si="6"/>
        <v>e910</v>
      </c>
      <c r="L116" s="18" t="str">
        <f t="shared" si="8"/>
        <v>Automobile (responsabilité civile) [22]</v>
      </c>
      <c r="N116" s="133" t="s">
        <v>192</v>
      </c>
      <c r="O116" s="133" t="s">
        <v>426</v>
      </c>
    </row>
    <row r="117" spans="1:15" s="133" customFormat="1">
      <c r="A117" s="133" t="s">
        <v>1471</v>
      </c>
      <c r="B117" s="133" t="s">
        <v>1499</v>
      </c>
      <c r="D117" s="133" t="s">
        <v>426</v>
      </c>
      <c r="H117" s="133">
        <f t="shared" si="5"/>
        <v>1</v>
      </c>
      <c r="J117" s="67" t="s">
        <v>137</v>
      </c>
      <c r="K117" s="88" t="str">
        <f t="shared" si="6"/>
        <v>e909</v>
      </c>
      <c r="L117" s="18" t="str">
        <f t="shared" si="8"/>
        <v>Automobile (dommages) [23]</v>
      </c>
      <c r="N117" s="133" t="s">
        <v>192</v>
      </c>
      <c r="O117" s="133" t="s">
        <v>426</v>
      </c>
    </row>
    <row r="118" spans="1:15" s="133" customFormat="1">
      <c r="A118" s="133" t="s">
        <v>1472</v>
      </c>
      <c r="B118" s="133" t="s">
        <v>1500</v>
      </c>
      <c r="D118" s="133" t="s">
        <v>426</v>
      </c>
      <c r="H118" s="133">
        <f t="shared" si="5"/>
        <v>4</v>
      </c>
      <c r="J118" s="53" t="s">
        <v>329</v>
      </c>
      <c r="K118" s="88" t="str">
        <f t="shared" si="6"/>
        <v>e940</v>
      </c>
      <c r="L118" s="18" t="str">
        <f t="shared" si="8"/>
        <v>Dommages aux biens</v>
      </c>
      <c r="M118" s="133" t="s">
        <v>190</v>
      </c>
      <c r="N118" s="133" t="s">
        <v>192</v>
      </c>
      <c r="O118" s="133" t="s">
        <v>426</v>
      </c>
    </row>
    <row r="119" spans="1:15" s="133" customFormat="1">
      <c r="A119" s="133" t="s">
        <v>1473</v>
      </c>
      <c r="B119" s="133" t="s">
        <v>1501</v>
      </c>
      <c r="D119" s="133" t="s">
        <v>426</v>
      </c>
      <c r="H119" s="133">
        <f t="shared" si="5"/>
        <v>1</v>
      </c>
      <c r="J119" s="67" t="s">
        <v>138</v>
      </c>
      <c r="K119" s="88" t="str">
        <f t="shared" si="6"/>
        <v>e942</v>
      </c>
      <c r="L119" s="18" t="str">
        <f t="shared" si="8"/>
        <v>Dommages aux biens des particuliers [24]</v>
      </c>
      <c r="N119" s="133" t="s">
        <v>192</v>
      </c>
      <c r="O119" s="133" t="s">
        <v>426</v>
      </c>
    </row>
    <row r="120" spans="1:15" s="133" customFormat="1">
      <c r="A120" s="133" t="s">
        <v>1474</v>
      </c>
      <c r="B120" s="133" t="s">
        <v>1502</v>
      </c>
      <c r="D120" s="133" t="s">
        <v>426</v>
      </c>
      <c r="H120" s="133">
        <f t="shared" si="5"/>
        <v>1</v>
      </c>
      <c r="J120" s="67" t="s">
        <v>330</v>
      </c>
      <c r="K120" s="88" t="str">
        <f t="shared" si="6"/>
        <v>e944</v>
      </c>
      <c r="L120" s="18" t="str">
        <f t="shared" si="8"/>
        <v>Dommages aux biens professionnels et agricoles [25-26]</v>
      </c>
      <c r="M120" s="133" t="s">
        <v>190</v>
      </c>
      <c r="N120" s="133" t="s">
        <v>192</v>
      </c>
      <c r="O120" s="133" t="s">
        <v>426</v>
      </c>
    </row>
    <row r="121" spans="1:15" s="133" customFormat="1">
      <c r="A121" s="133" t="s">
        <v>1475</v>
      </c>
      <c r="B121" s="133" t="s">
        <v>1503</v>
      </c>
      <c r="D121" s="133" t="s">
        <v>426</v>
      </c>
      <c r="H121" s="133">
        <f t="shared" si="5"/>
        <v>1</v>
      </c>
      <c r="J121" s="68" t="s">
        <v>139</v>
      </c>
      <c r="K121" s="88" t="str">
        <f t="shared" si="6"/>
        <v>e943</v>
      </c>
      <c r="L121" s="18" t="str">
        <f t="shared" si="8"/>
        <v>Dommages aux biens professionnels [25]</v>
      </c>
      <c r="N121" s="133" t="s">
        <v>192</v>
      </c>
      <c r="O121" s="133" t="s">
        <v>426</v>
      </c>
    </row>
    <row r="122" spans="1:15" s="133" customFormat="1">
      <c r="A122" s="133" t="s">
        <v>1476</v>
      </c>
      <c r="B122" s="133" t="s">
        <v>1504</v>
      </c>
      <c r="D122" s="133" t="s">
        <v>426</v>
      </c>
      <c r="H122" s="133">
        <f t="shared" si="5"/>
        <v>1</v>
      </c>
      <c r="J122" s="68" t="s">
        <v>140</v>
      </c>
      <c r="K122" s="88" t="str">
        <f t="shared" si="6"/>
        <v>e941</v>
      </c>
      <c r="L122" s="18" t="str">
        <f t="shared" si="8"/>
        <v>Dommages aux biens agricoles [26]</v>
      </c>
      <c r="N122" s="133" t="s">
        <v>192</v>
      </c>
      <c r="O122" s="133" t="s">
        <v>426</v>
      </c>
    </row>
    <row r="123" spans="1:15" s="133" customFormat="1">
      <c r="A123" s="133" t="s">
        <v>2413</v>
      </c>
      <c r="B123" s="133" t="s">
        <v>1521</v>
      </c>
      <c r="D123" s="133" t="s">
        <v>426</v>
      </c>
      <c r="H123" s="133">
        <f t="shared" si="5"/>
        <v>4</v>
      </c>
      <c r="J123" s="53" t="s">
        <v>141</v>
      </c>
      <c r="K123" s="88" t="str">
        <f t="shared" si="6"/>
        <v>e922</v>
      </c>
      <c r="L123" s="18" t="str">
        <f t="shared" si="8"/>
        <v>Catastrophes naturelles [27]</v>
      </c>
      <c r="N123" s="133" t="s">
        <v>192</v>
      </c>
      <c r="O123" s="133" t="s">
        <v>426</v>
      </c>
    </row>
    <row r="124" spans="1:15" s="133" customFormat="1">
      <c r="A124" s="133" t="s">
        <v>1515</v>
      </c>
      <c r="B124" s="133" t="s">
        <v>1512</v>
      </c>
      <c r="D124" s="95" t="s">
        <v>243</v>
      </c>
      <c r="E124" s="95"/>
      <c r="F124" s="95"/>
      <c r="G124" s="95"/>
      <c r="H124" s="133">
        <f t="shared" si="5"/>
        <v>2</v>
      </c>
      <c r="J124" s="53" t="s">
        <v>142</v>
      </c>
      <c r="K124" s="88" t="str">
        <f t="shared" si="6"/>
        <v>e980</v>
      </c>
      <c r="L124" s="18" t="str">
        <f t="shared" si="8"/>
        <v>Responsabilité civile générale [28]</v>
      </c>
      <c r="N124" s="133" t="s">
        <v>192</v>
      </c>
      <c r="O124" s="133" t="s">
        <v>426</v>
      </c>
    </row>
    <row r="125" spans="1:15" s="133" customFormat="1">
      <c r="A125" s="133" t="s">
        <v>1517</v>
      </c>
      <c r="B125" s="133" t="s">
        <v>1522</v>
      </c>
      <c r="D125" s="133" t="s">
        <v>426</v>
      </c>
      <c r="H125" s="133">
        <f t="shared" si="5"/>
        <v>1</v>
      </c>
      <c r="J125" s="53" t="s">
        <v>143</v>
      </c>
      <c r="K125" s="88" t="str">
        <f t="shared" si="6"/>
        <v>e978</v>
      </c>
      <c r="L125" s="18" t="str">
        <f t="shared" si="8"/>
        <v>Protection juridique [29]</v>
      </c>
      <c r="N125" s="133" t="s">
        <v>192</v>
      </c>
      <c r="O125" s="133" t="s">
        <v>426</v>
      </c>
    </row>
    <row r="126" spans="1:15" s="133" customFormat="1">
      <c r="A126" s="133" t="s">
        <v>1516</v>
      </c>
      <c r="B126" s="133" t="s">
        <v>1523</v>
      </c>
      <c r="D126" s="133" t="s">
        <v>426</v>
      </c>
      <c r="H126" s="133">
        <f t="shared" si="5"/>
        <v>1</v>
      </c>
      <c r="J126" s="53" t="s">
        <v>144</v>
      </c>
      <c r="K126" s="88" t="str">
        <f t="shared" si="6"/>
        <v>e904</v>
      </c>
      <c r="L126" s="18" t="str">
        <f t="shared" si="8"/>
        <v>Assistance [30]</v>
      </c>
      <c r="N126" s="133" t="s">
        <v>192</v>
      </c>
      <c r="O126" s="133" t="s">
        <v>426</v>
      </c>
    </row>
    <row r="127" spans="1:15" s="133" customFormat="1">
      <c r="A127" s="133" t="s">
        <v>1518</v>
      </c>
      <c r="B127" s="133" t="s">
        <v>1557</v>
      </c>
      <c r="D127" s="133" t="s">
        <v>426</v>
      </c>
      <c r="H127" s="133">
        <f t="shared" si="5"/>
        <v>1</v>
      </c>
      <c r="J127" s="53" t="s">
        <v>145</v>
      </c>
      <c r="K127" s="88" t="str">
        <f t="shared" si="6"/>
        <v>e977</v>
      </c>
      <c r="L127" s="18" t="str">
        <f t="shared" si="8"/>
        <v>Pertes pécuniaires diverses [31]</v>
      </c>
      <c r="N127" s="133" t="s">
        <v>192</v>
      </c>
      <c r="O127" s="133" t="s">
        <v>426</v>
      </c>
    </row>
    <row r="128" spans="1:15" s="133" customFormat="1">
      <c r="A128" s="133" t="s">
        <v>1519</v>
      </c>
      <c r="B128" s="133" t="s">
        <v>1558</v>
      </c>
      <c r="D128" s="133" t="s">
        <v>426</v>
      </c>
      <c r="H128" s="133">
        <f t="shared" si="5"/>
        <v>1</v>
      </c>
      <c r="J128" s="22" t="s">
        <v>332</v>
      </c>
      <c r="K128" s="88" t="str">
        <f t="shared" si="6"/>
        <v>e971</v>
      </c>
      <c r="L128" s="18" t="str">
        <f t="shared" si="8"/>
        <v>Non Vie [34-38]</v>
      </c>
      <c r="M128" s="133" t="s">
        <v>190</v>
      </c>
      <c r="N128" s="133" t="s">
        <v>192</v>
      </c>
      <c r="O128" s="133" t="s">
        <v>426</v>
      </c>
    </row>
    <row r="129" spans="1:18" s="133" customFormat="1">
      <c r="A129" s="133" t="s">
        <v>1520</v>
      </c>
      <c r="B129" s="133" t="s">
        <v>1513</v>
      </c>
      <c r="D129" s="95" t="s">
        <v>243</v>
      </c>
      <c r="E129" s="95"/>
      <c r="F129" s="95"/>
      <c r="G129" s="95"/>
      <c r="H129" s="133">
        <f t="shared" si="5"/>
        <v>2</v>
      </c>
      <c r="J129" s="53" t="s">
        <v>146</v>
      </c>
      <c r="K129" s="88" t="str">
        <f t="shared" si="6"/>
        <v>e986</v>
      </c>
      <c r="L129" s="18" t="str">
        <f t="shared" si="8"/>
        <v>Transports [34]</v>
      </c>
      <c r="N129" s="133" t="s">
        <v>192</v>
      </c>
      <c r="O129" s="133" t="s">
        <v>426</v>
      </c>
    </row>
    <row r="130" spans="1:18" s="133" customFormat="1">
      <c r="A130" s="134" t="s">
        <v>1860</v>
      </c>
      <c r="B130" s="133" t="s">
        <v>1689</v>
      </c>
      <c r="D130" s="133" t="s">
        <v>426</v>
      </c>
      <c r="H130" s="133">
        <f t="shared" ref="H130:H193" si="9">COUNTIF($J$2:$J$1996,A130)</f>
        <v>1</v>
      </c>
      <c r="J130" s="53" t="s">
        <v>147</v>
      </c>
      <c r="K130" s="88" t="str">
        <f t="shared" si="6"/>
        <v>e905</v>
      </c>
      <c r="L130" s="18" t="str">
        <f t="shared" si="8"/>
        <v>Assurance construction (dommages) [35]</v>
      </c>
      <c r="N130" s="133" t="s">
        <v>192</v>
      </c>
      <c r="O130" s="133" t="s">
        <v>426</v>
      </c>
    </row>
    <row r="131" spans="1:18" s="133" customFormat="1">
      <c r="A131" s="124" t="s">
        <v>1763</v>
      </c>
      <c r="B131" s="133" t="s">
        <v>1779</v>
      </c>
      <c r="D131" s="133" t="s">
        <v>426</v>
      </c>
      <c r="H131" s="133">
        <f t="shared" si="9"/>
        <v>1</v>
      </c>
      <c r="J131" s="53" t="s">
        <v>148</v>
      </c>
      <c r="K131" s="88" t="str">
        <f t="shared" si="6"/>
        <v>e906</v>
      </c>
      <c r="L131" s="18" t="str">
        <f t="shared" si="8"/>
        <v>Assurance construction (responsabilité civile) [36]</v>
      </c>
      <c r="N131" s="133" t="s">
        <v>192</v>
      </c>
      <c r="O131" s="133" t="s">
        <v>426</v>
      </c>
    </row>
    <row r="132" spans="1:18" s="133" customFormat="1">
      <c r="A132" s="125" t="s">
        <v>1764</v>
      </c>
      <c r="B132" s="133" t="s">
        <v>1780</v>
      </c>
      <c r="D132" s="133" t="s">
        <v>426</v>
      </c>
      <c r="H132" s="133">
        <f t="shared" si="9"/>
        <v>1</v>
      </c>
      <c r="J132" s="53" t="s">
        <v>149</v>
      </c>
      <c r="K132" s="88" t="str">
        <f t="shared" ref="K132:K195" si="10">VLOOKUP(J132,$A$1:$I$400,2,FALSE)</f>
        <v>e939</v>
      </c>
      <c r="L132" s="18" t="str">
        <f t="shared" si="8"/>
        <v>Crédit [37]</v>
      </c>
      <c r="N132" s="133" t="s">
        <v>192</v>
      </c>
      <c r="O132" s="133" t="s">
        <v>426</v>
      </c>
    </row>
    <row r="133" spans="1:18" s="133" customFormat="1">
      <c r="A133" s="124" t="s">
        <v>1765</v>
      </c>
      <c r="B133" s="133" t="s">
        <v>1781</v>
      </c>
      <c r="D133" s="133" t="s">
        <v>426</v>
      </c>
      <c r="H133" s="133">
        <f t="shared" si="9"/>
        <v>1</v>
      </c>
      <c r="J133" s="53" t="s">
        <v>150</v>
      </c>
      <c r="K133" s="88" t="str">
        <f t="shared" si="10"/>
        <v>e923</v>
      </c>
      <c r="L133" s="18" t="str">
        <f t="shared" si="8"/>
        <v>Caution [38]</v>
      </c>
      <c r="N133" s="133" t="s">
        <v>192</v>
      </c>
      <c r="O133" s="133" t="s">
        <v>426</v>
      </c>
    </row>
    <row r="134" spans="1:18" s="133" customFormat="1">
      <c r="A134" s="124" t="s">
        <v>1766</v>
      </c>
      <c r="B134" s="133" t="s">
        <v>1782</v>
      </c>
      <c r="D134" s="133" t="s">
        <v>426</v>
      </c>
      <c r="H134" s="133">
        <f t="shared" si="9"/>
        <v>1</v>
      </c>
      <c r="J134" s="40" t="s">
        <v>625</v>
      </c>
      <c r="K134" s="88"/>
      <c r="L134" s="18"/>
      <c r="O134" s="133" t="s">
        <v>426</v>
      </c>
      <c r="Q134" s="133" t="s">
        <v>248</v>
      </c>
      <c r="R134" s="133" t="s">
        <v>2774</v>
      </c>
    </row>
    <row r="135" spans="1:18" s="133" customFormat="1">
      <c r="A135" s="124" t="s">
        <v>1767</v>
      </c>
      <c r="B135" s="133" t="s">
        <v>1783</v>
      </c>
      <c r="D135" s="133" t="s">
        <v>426</v>
      </c>
      <c r="H135" s="133">
        <f t="shared" si="9"/>
        <v>1</v>
      </c>
      <c r="J135" s="50" t="s">
        <v>244</v>
      </c>
      <c r="K135" s="88" t="str">
        <f t="shared" si="10"/>
        <v>x0</v>
      </c>
      <c r="L135" s="18" t="str">
        <f t="shared" ref="L135:L154" si="11">J135</f>
        <v>Total/NA</v>
      </c>
      <c r="M135" s="133" t="s">
        <v>190</v>
      </c>
      <c r="O135" s="133" t="s">
        <v>243</v>
      </c>
    </row>
    <row r="136" spans="1:18" s="133" customFormat="1">
      <c r="A136" s="124" t="s">
        <v>1768</v>
      </c>
      <c r="B136" s="133" t="s">
        <v>1784</v>
      </c>
      <c r="D136" s="133" t="s">
        <v>426</v>
      </c>
      <c r="H136" s="133">
        <f t="shared" si="9"/>
        <v>1</v>
      </c>
      <c r="J136" s="44" t="s">
        <v>546</v>
      </c>
      <c r="K136" s="88" t="str">
        <f t="shared" si="10"/>
        <v>x91</v>
      </c>
      <c r="L136" s="18" t="str">
        <f t="shared" si="11"/>
        <v>Épargne hors UC</v>
      </c>
      <c r="M136" s="133" t="s">
        <v>190</v>
      </c>
      <c r="N136" s="133" t="s">
        <v>192</v>
      </c>
      <c r="O136" s="133" t="s">
        <v>243</v>
      </c>
    </row>
    <row r="137" spans="1:18" s="133" customFormat="1">
      <c r="A137" s="124" t="s">
        <v>1769</v>
      </c>
      <c r="B137" s="133" t="s">
        <v>1785</v>
      </c>
      <c r="D137" s="133" t="s">
        <v>426</v>
      </c>
      <c r="H137" s="133">
        <f t="shared" si="9"/>
        <v>1</v>
      </c>
      <c r="J137" s="22" t="s">
        <v>188</v>
      </c>
      <c r="K137" s="88" t="str">
        <f t="shared" si="10"/>
        <v>e961</v>
      </c>
      <c r="L137" s="18" t="str">
        <f t="shared" si="11"/>
        <v>Garanties en cas de vie et capitalisation [hors contrats en UC]</v>
      </c>
      <c r="M137" s="133" t="s">
        <v>190</v>
      </c>
      <c r="N137" s="133" t="s">
        <v>192</v>
      </c>
      <c r="O137" s="133" t="s">
        <v>426</v>
      </c>
    </row>
    <row r="138" spans="1:18" s="133" customFormat="1">
      <c r="A138" s="124" t="s">
        <v>1770</v>
      </c>
      <c r="B138" s="133" t="s">
        <v>1786</v>
      </c>
      <c r="D138" s="133" t="s">
        <v>426</v>
      </c>
      <c r="H138" s="133">
        <f t="shared" si="9"/>
        <v>1</v>
      </c>
      <c r="J138" s="53" t="s">
        <v>125</v>
      </c>
      <c r="K138" s="88" t="str">
        <f t="shared" si="10"/>
        <v>e932</v>
      </c>
      <c r="L138" s="18" t="str">
        <f t="shared" si="11"/>
        <v>Contrats de capitalisation à prime unique (ou versements libres) [1]</v>
      </c>
      <c r="N138" s="133" t="s">
        <v>192</v>
      </c>
      <c r="O138" s="133" t="s">
        <v>426</v>
      </c>
    </row>
    <row r="139" spans="1:18" s="133" customFormat="1">
      <c r="A139" s="124" t="s">
        <v>1771</v>
      </c>
      <c r="B139" s="133" t="s">
        <v>1787</v>
      </c>
      <c r="D139" s="133" t="s">
        <v>426</v>
      </c>
      <c r="H139" s="133">
        <f t="shared" si="9"/>
        <v>1</v>
      </c>
      <c r="J139" s="53" t="s">
        <v>126</v>
      </c>
      <c r="K139" s="88" t="str">
        <f t="shared" si="10"/>
        <v>e933</v>
      </c>
      <c r="L139" s="18" t="str">
        <f t="shared" si="11"/>
        <v>Contrats de capitalisation à primes périodiques [2]</v>
      </c>
      <c r="N139" s="133" t="s">
        <v>192</v>
      </c>
      <c r="O139" s="133" t="s">
        <v>426</v>
      </c>
    </row>
    <row r="140" spans="1:18" s="133" customFormat="1">
      <c r="A140" s="124" t="s">
        <v>1772</v>
      </c>
      <c r="B140" s="133" t="s">
        <v>1788</v>
      </c>
      <c r="D140" s="133" t="s">
        <v>426</v>
      </c>
      <c r="H140" s="133">
        <f t="shared" si="9"/>
        <v>1</v>
      </c>
      <c r="J140" s="53" t="s">
        <v>128</v>
      </c>
      <c r="K140" s="88" t="str">
        <f t="shared" si="10"/>
        <v>e911</v>
      </c>
      <c r="L140" s="18" t="str">
        <f t="shared" si="11"/>
        <v>Autres contrats individuels d'assurance vie à prime unique (ou versements libres) (y compris groupes ouverts) [4]</v>
      </c>
      <c r="N140" s="133" t="s">
        <v>192</v>
      </c>
      <c r="O140" s="133" t="s">
        <v>426</v>
      </c>
    </row>
    <row r="141" spans="1:18" s="133" customFormat="1">
      <c r="A141" s="124" t="s">
        <v>1773</v>
      </c>
      <c r="B141" s="133" t="s">
        <v>1789</v>
      </c>
      <c r="D141" s="133" t="s">
        <v>426</v>
      </c>
      <c r="H141" s="133">
        <f t="shared" si="9"/>
        <v>1</v>
      </c>
      <c r="J141" s="53" t="s">
        <v>129</v>
      </c>
      <c r="K141" s="88" t="str">
        <f t="shared" si="10"/>
        <v>e912</v>
      </c>
      <c r="L141" s="18" t="str">
        <f t="shared" si="11"/>
        <v>Autres contrats individuels d'assurance vie à primes périodiques (y compris groupes ouverts) [5]</v>
      </c>
      <c r="N141" s="133" t="s">
        <v>192</v>
      </c>
      <c r="O141" s="133" t="s">
        <v>426</v>
      </c>
    </row>
    <row r="142" spans="1:18" s="133" customFormat="1">
      <c r="A142" s="124" t="s">
        <v>1774</v>
      </c>
      <c r="B142" s="133" t="s">
        <v>1790</v>
      </c>
      <c r="D142" s="133" t="s">
        <v>426</v>
      </c>
      <c r="H142" s="133">
        <f t="shared" si="9"/>
        <v>1</v>
      </c>
      <c r="J142" s="53" t="s">
        <v>131</v>
      </c>
      <c r="K142" s="88" t="str">
        <f t="shared" si="10"/>
        <v>e927</v>
      </c>
      <c r="L142" s="18" t="str">
        <f t="shared" si="11"/>
        <v>Contrats collectifs d'assurance en cas de vie [7]</v>
      </c>
      <c r="N142" s="133" t="s">
        <v>192</v>
      </c>
      <c r="O142" s="133" t="s">
        <v>426</v>
      </c>
    </row>
    <row r="143" spans="1:18" s="133" customFormat="1">
      <c r="A143" s="124" t="s">
        <v>1775</v>
      </c>
      <c r="B143" s="133" t="s">
        <v>1791</v>
      </c>
      <c r="D143" s="133" t="s">
        <v>426</v>
      </c>
      <c r="H143" s="133">
        <f t="shared" si="9"/>
        <v>1</v>
      </c>
      <c r="J143" s="22" t="s">
        <v>187</v>
      </c>
      <c r="K143" s="88" t="str">
        <f t="shared" si="10"/>
        <v>e959</v>
      </c>
      <c r="L143" s="18" t="str">
        <f t="shared" si="11"/>
        <v>Garanties en cas de décès</v>
      </c>
      <c r="M143" s="133" t="s">
        <v>190</v>
      </c>
      <c r="N143" s="133" t="s">
        <v>192</v>
      </c>
      <c r="O143" s="133" t="s">
        <v>426</v>
      </c>
    </row>
    <row r="144" spans="1:18" s="133" customFormat="1">
      <c r="A144" s="124" t="s">
        <v>1776</v>
      </c>
      <c r="B144" s="133" t="s">
        <v>1792</v>
      </c>
      <c r="D144" s="133" t="s">
        <v>426</v>
      </c>
      <c r="H144" s="133">
        <f t="shared" si="9"/>
        <v>1</v>
      </c>
      <c r="J144" s="53" t="s">
        <v>127</v>
      </c>
      <c r="K144" s="88" t="str">
        <f t="shared" si="10"/>
        <v>e936</v>
      </c>
      <c r="L144" s="18" t="str">
        <f t="shared" si="11"/>
        <v>Contrats individuels d'assurance temporaire décès (y compris groupes ouverts) [3]</v>
      </c>
      <c r="N144" s="133" t="s">
        <v>192</v>
      </c>
      <c r="O144" s="133" t="s">
        <v>426</v>
      </c>
    </row>
    <row r="145" spans="1:18" s="133" customFormat="1">
      <c r="A145" s="124" t="s">
        <v>1777</v>
      </c>
      <c r="B145" s="133" t="s">
        <v>1793</v>
      </c>
      <c r="D145" s="133" t="s">
        <v>426</v>
      </c>
      <c r="H145" s="133">
        <f t="shared" si="9"/>
        <v>1</v>
      </c>
      <c r="J145" s="53" t="s">
        <v>130</v>
      </c>
      <c r="K145" s="88" t="str">
        <f t="shared" si="10"/>
        <v>e926</v>
      </c>
      <c r="L145" s="18" t="str">
        <f t="shared" si="11"/>
        <v>Contrats collectifs d'assurance en cas de décès [6]</v>
      </c>
      <c r="N145" s="133" t="s">
        <v>192</v>
      </c>
      <c r="O145" s="133" t="s">
        <v>426</v>
      </c>
    </row>
    <row r="146" spans="1:18" s="133" customFormat="1">
      <c r="A146" s="124" t="s">
        <v>1912</v>
      </c>
      <c r="B146" s="133" t="s">
        <v>1794</v>
      </c>
      <c r="D146" s="133" t="s">
        <v>426</v>
      </c>
      <c r="H146" s="133">
        <f t="shared" si="9"/>
        <v>1</v>
      </c>
      <c r="J146" s="44" t="s">
        <v>547</v>
      </c>
      <c r="K146" s="88" t="str">
        <f t="shared" si="10"/>
        <v>e948</v>
      </c>
      <c r="L146" s="18" t="str">
        <f t="shared" si="11"/>
        <v>Épargne en UC</v>
      </c>
      <c r="M146" s="133" t="s">
        <v>190</v>
      </c>
      <c r="N146" s="133" t="s">
        <v>192</v>
      </c>
      <c r="O146" s="133" t="s">
        <v>426</v>
      </c>
    </row>
    <row r="147" spans="1:18" s="133" customFormat="1">
      <c r="A147" s="125" t="s">
        <v>1913</v>
      </c>
      <c r="B147" s="133" t="s">
        <v>1795</v>
      </c>
      <c r="D147" s="133" t="s">
        <v>426</v>
      </c>
      <c r="H147" s="133">
        <f t="shared" si="9"/>
        <v>1</v>
      </c>
      <c r="J147" s="22" t="s">
        <v>189</v>
      </c>
      <c r="K147" s="88" t="str">
        <f t="shared" si="10"/>
        <v>e960</v>
      </c>
      <c r="L147" s="18" t="str">
        <f t="shared" si="11"/>
        <v>Garanties en cas de vie et capitalisation [contrats en UC]</v>
      </c>
      <c r="M147" s="133" t="s">
        <v>190</v>
      </c>
      <c r="N147" s="133" t="s">
        <v>192</v>
      </c>
      <c r="O147" s="133" t="s">
        <v>426</v>
      </c>
    </row>
    <row r="148" spans="1:18" s="133" customFormat="1">
      <c r="A148" s="124" t="s">
        <v>1778</v>
      </c>
      <c r="B148" s="133" t="s">
        <v>1796</v>
      </c>
      <c r="D148" s="133" t="s">
        <v>426</v>
      </c>
      <c r="H148" s="133">
        <f t="shared" si="9"/>
        <v>1</v>
      </c>
      <c r="J148" s="53" t="s">
        <v>132</v>
      </c>
      <c r="K148" s="88" t="str">
        <f t="shared" si="10"/>
        <v>e930</v>
      </c>
      <c r="L148" s="18" t="str">
        <f t="shared" si="11"/>
        <v>Contrats d'assurance vie ou de capitalisation en unités de compte à prime unique (ou versements libres) [8]</v>
      </c>
      <c r="N148" s="133" t="s">
        <v>192</v>
      </c>
      <c r="O148" s="133" t="s">
        <v>426</v>
      </c>
    </row>
    <row r="149" spans="1:18" s="133" customFormat="1">
      <c r="A149" s="124" t="s">
        <v>1914</v>
      </c>
      <c r="B149" s="133" t="s">
        <v>1797</v>
      </c>
      <c r="D149" s="133" t="s">
        <v>426</v>
      </c>
      <c r="H149" s="133">
        <f t="shared" si="9"/>
        <v>1</v>
      </c>
      <c r="J149" s="53" t="s">
        <v>133</v>
      </c>
      <c r="K149" s="88" t="str">
        <f t="shared" si="10"/>
        <v>e931</v>
      </c>
      <c r="L149" s="18" t="str">
        <f t="shared" si="11"/>
        <v>Contrats d'assurance vie ou de capitalisation en unités de compte à primes périodiques [9]</v>
      </c>
      <c r="N149" s="133" t="s">
        <v>192</v>
      </c>
      <c r="O149" s="133" t="s">
        <v>426</v>
      </c>
    </row>
    <row r="150" spans="1:18" s="133" customFormat="1">
      <c r="A150" s="124" t="s">
        <v>1915</v>
      </c>
      <c r="B150" s="133" t="s">
        <v>1798</v>
      </c>
      <c r="D150" s="133" t="s">
        <v>426</v>
      </c>
      <c r="H150" s="133">
        <f t="shared" si="9"/>
        <v>1</v>
      </c>
      <c r="J150" s="44" t="s">
        <v>185</v>
      </c>
      <c r="K150" s="88" t="str">
        <f t="shared" si="10"/>
        <v>e983</v>
      </c>
      <c r="L150" s="18" t="str">
        <f t="shared" si="11"/>
        <v>Retraite</v>
      </c>
      <c r="M150" s="133" t="s">
        <v>190</v>
      </c>
      <c r="N150" s="133" t="s">
        <v>192</v>
      </c>
      <c r="O150" s="133" t="s">
        <v>426</v>
      </c>
    </row>
    <row r="151" spans="1:18" s="133" customFormat="1">
      <c r="A151" s="52" t="s">
        <v>1851</v>
      </c>
      <c r="B151" s="133" t="s">
        <v>1799</v>
      </c>
      <c r="D151" s="133" t="s">
        <v>426</v>
      </c>
      <c r="H151" s="133">
        <f t="shared" si="9"/>
        <v>1</v>
      </c>
      <c r="J151" s="22" t="s">
        <v>134</v>
      </c>
      <c r="K151" s="88" t="str">
        <f t="shared" si="10"/>
        <v>e929</v>
      </c>
      <c r="L151" s="18" t="str">
        <f t="shared" si="11"/>
        <v>Contrats collectifs relevant de l'article L. 441-1 mais ne relevant pas des articles L. 143-1 et L. 144-2 [10]</v>
      </c>
      <c r="N151" s="133" t="s">
        <v>192</v>
      </c>
      <c r="O151" s="133" t="s">
        <v>426</v>
      </c>
    </row>
    <row r="152" spans="1:18" s="133" customFormat="1">
      <c r="A152" s="52" t="s">
        <v>1852</v>
      </c>
      <c r="B152" s="133" t="s">
        <v>1800</v>
      </c>
      <c r="D152" s="133" t="s">
        <v>426</v>
      </c>
      <c r="H152" s="133">
        <f t="shared" si="9"/>
        <v>1</v>
      </c>
      <c r="J152" s="77" t="s">
        <v>387</v>
      </c>
      <c r="K152" s="88" t="str">
        <f t="shared" si="10"/>
        <v>e938</v>
      </c>
      <c r="L152" s="18" t="str">
        <f t="shared" si="11"/>
        <v>Contrats relevant de l'article L. 144-2 mais ne relevant pas de l'article L. 143-1 (PERP) [11]</v>
      </c>
      <c r="N152" s="133" t="s">
        <v>192</v>
      </c>
      <c r="O152" s="133" t="s">
        <v>426</v>
      </c>
    </row>
    <row r="153" spans="1:18" s="133" customFormat="1">
      <c r="A153" s="52" t="s">
        <v>1853</v>
      </c>
      <c r="B153" s="133" t="s">
        <v>1801</v>
      </c>
      <c r="D153" s="133" t="s">
        <v>426</v>
      </c>
      <c r="H153" s="133">
        <f t="shared" si="9"/>
        <v>1</v>
      </c>
      <c r="J153" s="77" t="s">
        <v>135</v>
      </c>
      <c r="K153" s="88" t="str">
        <f t="shared" si="10"/>
        <v>e934</v>
      </c>
      <c r="L153" s="18" t="str">
        <f t="shared" si="11"/>
        <v>Contrats de retraite professionnelle supplémentaire régis par l'article L. 143-1 [12]</v>
      </c>
      <c r="N153" s="133" t="s">
        <v>192</v>
      </c>
      <c r="O153" s="133" t="s">
        <v>426</v>
      </c>
    </row>
    <row r="154" spans="1:18" s="133" customFormat="1">
      <c r="A154" s="133" t="s">
        <v>1867</v>
      </c>
      <c r="B154" s="133" t="s">
        <v>1802</v>
      </c>
      <c r="D154" s="133" t="s">
        <v>426</v>
      </c>
      <c r="H154" s="133">
        <f t="shared" si="9"/>
        <v>1</v>
      </c>
      <c r="J154" s="77" t="s">
        <v>386</v>
      </c>
      <c r="K154" s="88" t="str">
        <f t="shared" si="10"/>
        <v>e975</v>
      </c>
      <c r="L154" s="18" t="str">
        <f t="shared" si="11"/>
        <v>Opérations relevant de l'article L. 134-1 mais ne relevant pas des articles L. 143-1 et L. 144-2 (Eurocroissance) [13]</v>
      </c>
      <c r="N154" s="133" t="s">
        <v>192</v>
      </c>
      <c r="O154" s="133" t="s">
        <v>426</v>
      </c>
    </row>
    <row r="155" spans="1:18" s="133" customFormat="1">
      <c r="A155" s="133" t="s">
        <v>2033</v>
      </c>
      <c r="B155" s="133" t="s">
        <v>2034</v>
      </c>
      <c r="D155" s="133" t="s">
        <v>426</v>
      </c>
      <c r="H155" s="133">
        <f t="shared" si="9"/>
        <v>3</v>
      </c>
      <c r="J155" s="40" t="s">
        <v>2567</v>
      </c>
      <c r="K155" s="88"/>
      <c r="L155" s="18"/>
      <c r="O155" s="133" t="s">
        <v>426</v>
      </c>
      <c r="Q155" s="133" t="s">
        <v>248</v>
      </c>
      <c r="R155" s="133" t="s">
        <v>2774</v>
      </c>
    </row>
    <row r="156" spans="1:18" s="133" customFormat="1">
      <c r="A156" s="133" t="s">
        <v>2035</v>
      </c>
      <c r="B156" s="133" t="s">
        <v>2036</v>
      </c>
      <c r="D156" s="133" t="s">
        <v>426</v>
      </c>
      <c r="H156" s="133">
        <f t="shared" si="9"/>
        <v>2</v>
      </c>
      <c r="J156" s="50" t="s">
        <v>244</v>
      </c>
      <c r="K156" s="88" t="str">
        <f t="shared" si="10"/>
        <v>x0</v>
      </c>
      <c r="L156" s="18" t="str">
        <f t="shared" ref="L156:L176" si="12">J156</f>
        <v>Total/NA</v>
      </c>
      <c r="M156" s="133" t="s">
        <v>190</v>
      </c>
      <c r="O156" s="133" t="s">
        <v>243</v>
      </c>
    </row>
    <row r="157" spans="1:18" s="133" customFormat="1">
      <c r="A157" s="133" t="s">
        <v>2037</v>
      </c>
      <c r="B157" s="133" t="s">
        <v>2038</v>
      </c>
      <c r="D157" s="133" t="s">
        <v>426</v>
      </c>
      <c r="H157" s="133">
        <f t="shared" si="9"/>
        <v>2</v>
      </c>
      <c r="J157" s="44" t="s">
        <v>546</v>
      </c>
      <c r="K157" s="88" t="str">
        <f t="shared" si="10"/>
        <v>x91</v>
      </c>
      <c r="L157" s="18" t="str">
        <f t="shared" si="12"/>
        <v>Épargne hors UC</v>
      </c>
      <c r="M157" s="133" t="s">
        <v>190</v>
      </c>
      <c r="N157" s="133" t="s">
        <v>192</v>
      </c>
      <c r="O157" s="133" t="s">
        <v>243</v>
      </c>
    </row>
    <row r="158" spans="1:18" s="133" customFormat="1">
      <c r="A158" s="133" t="s">
        <v>2039</v>
      </c>
      <c r="B158" s="133" t="s">
        <v>2040</v>
      </c>
      <c r="D158" s="133" t="s">
        <v>426</v>
      </c>
      <c r="H158" s="133">
        <f t="shared" si="9"/>
        <v>2</v>
      </c>
      <c r="J158" s="22" t="s">
        <v>188</v>
      </c>
      <c r="K158" s="88" t="str">
        <f t="shared" si="10"/>
        <v>e961</v>
      </c>
      <c r="L158" s="18" t="str">
        <f t="shared" si="12"/>
        <v>Garanties en cas de vie et capitalisation [hors contrats en UC]</v>
      </c>
      <c r="M158" s="133" t="s">
        <v>190</v>
      </c>
      <c r="N158" s="133" t="s">
        <v>192</v>
      </c>
      <c r="O158" s="133" t="s">
        <v>426</v>
      </c>
    </row>
    <row r="159" spans="1:18" s="133" customFormat="1">
      <c r="A159" s="133" t="s">
        <v>2041</v>
      </c>
      <c r="B159" s="133" t="s">
        <v>2042</v>
      </c>
      <c r="D159" s="133" t="s">
        <v>426</v>
      </c>
      <c r="H159" s="133">
        <f t="shared" si="9"/>
        <v>2</v>
      </c>
      <c r="J159" s="53" t="s">
        <v>125</v>
      </c>
      <c r="K159" s="88" t="str">
        <f t="shared" si="10"/>
        <v>e932</v>
      </c>
      <c r="L159" s="18" t="str">
        <f t="shared" si="12"/>
        <v>Contrats de capitalisation à prime unique (ou versements libres) [1]</v>
      </c>
      <c r="N159" s="133" t="s">
        <v>192</v>
      </c>
      <c r="O159" s="133" t="s">
        <v>426</v>
      </c>
    </row>
    <row r="160" spans="1:18" s="133" customFormat="1">
      <c r="A160" s="133" t="s">
        <v>2043</v>
      </c>
      <c r="B160" s="133" t="s">
        <v>2044</v>
      </c>
      <c r="D160" s="133" t="s">
        <v>426</v>
      </c>
      <c r="H160" s="133">
        <f t="shared" si="9"/>
        <v>2</v>
      </c>
      <c r="J160" s="53" t="s">
        <v>126</v>
      </c>
      <c r="K160" s="88" t="str">
        <f t="shared" si="10"/>
        <v>e933</v>
      </c>
      <c r="L160" s="18" t="str">
        <f t="shared" si="12"/>
        <v>Contrats de capitalisation à primes périodiques [2]</v>
      </c>
      <c r="N160" s="133" t="s">
        <v>192</v>
      </c>
      <c r="O160" s="133" t="s">
        <v>426</v>
      </c>
    </row>
    <row r="161" spans="1:15" s="133" customFormat="1">
      <c r="A161" s="133" t="s">
        <v>2045</v>
      </c>
      <c r="B161" s="133" t="s">
        <v>2046</v>
      </c>
      <c r="D161" s="133" t="s">
        <v>426</v>
      </c>
      <c r="H161" s="133">
        <f t="shared" si="9"/>
        <v>2</v>
      </c>
      <c r="J161" s="53" t="s">
        <v>128</v>
      </c>
      <c r="K161" s="88" t="str">
        <f t="shared" si="10"/>
        <v>e911</v>
      </c>
      <c r="L161" s="18" t="str">
        <f t="shared" si="12"/>
        <v>Autres contrats individuels d'assurance vie à prime unique (ou versements libres) (y compris groupes ouverts) [4]</v>
      </c>
      <c r="N161" s="133" t="s">
        <v>192</v>
      </c>
      <c r="O161" s="133" t="s">
        <v>426</v>
      </c>
    </row>
    <row r="162" spans="1:15" s="133" customFormat="1">
      <c r="A162" s="133" t="s">
        <v>2047</v>
      </c>
      <c r="B162" s="133" t="s">
        <v>2048</v>
      </c>
      <c r="D162" s="133" t="s">
        <v>426</v>
      </c>
      <c r="H162" s="133">
        <f t="shared" si="9"/>
        <v>4</v>
      </c>
      <c r="J162" s="53" t="s">
        <v>129</v>
      </c>
      <c r="K162" s="88" t="str">
        <f t="shared" si="10"/>
        <v>e912</v>
      </c>
      <c r="L162" s="18" t="str">
        <f t="shared" si="12"/>
        <v>Autres contrats individuels d'assurance vie à primes périodiques (y compris groupes ouverts) [5]</v>
      </c>
      <c r="N162" s="133" t="s">
        <v>192</v>
      </c>
      <c r="O162" s="133" t="s">
        <v>426</v>
      </c>
    </row>
    <row r="163" spans="1:15" s="133" customFormat="1">
      <c r="A163" s="133" t="s">
        <v>2049</v>
      </c>
      <c r="B163" s="133" t="s">
        <v>2050</v>
      </c>
      <c r="D163" s="133" t="s">
        <v>426</v>
      </c>
      <c r="H163" s="133">
        <f t="shared" si="9"/>
        <v>2</v>
      </c>
      <c r="J163" s="53" t="s">
        <v>131</v>
      </c>
      <c r="K163" s="88" t="str">
        <f t="shared" si="10"/>
        <v>e927</v>
      </c>
      <c r="L163" s="18" t="str">
        <f t="shared" si="12"/>
        <v>Contrats collectifs d'assurance en cas de vie [7]</v>
      </c>
      <c r="N163" s="133" t="s">
        <v>192</v>
      </c>
      <c r="O163" s="133" t="s">
        <v>426</v>
      </c>
    </row>
    <row r="164" spans="1:15" s="133" customFormat="1">
      <c r="A164" s="133" t="s">
        <v>2051</v>
      </c>
      <c r="B164" s="133" t="s">
        <v>2052</v>
      </c>
      <c r="D164" s="133" t="s">
        <v>426</v>
      </c>
      <c r="H164" s="133">
        <f t="shared" si="9"/>
        <v>2</v>
      </c>
      <c r="J164" s="53" t="s">
        <v>2565</v>
      </c>
      <c r="K164" s="88" t="str">
        <f t="shared" si="10"/>
        <v>e1274</v>
      </c>
      <c r="L164" s="18" t="str">
        <f t="shared" si="12"/>
        <v>Contrats de retraite professionnelle supplémentaire régis par l'article L. 143-1 ne relevant pas des 12, 14 ou 15 [16]</v>
      </c>
      <c r="N164" s="133" t="s">
        <v>192</v>
      </c>
      <c r="O164" s="133" t="s">
        <v>426</v>
      </c>
    </row>
    <row r="165" spans="1:15" s="133" customFormat="1">
      <c r="A165" s="133" t="s">
        <v>2053</v>
      </c>
      <c r="B165" s="133" t="s">
        <v>2054</v>
      </c>
      <c r="D165" s="133" t="s">
        <v>426</v>
      </c>
      <c r="H165" s="133">
        <f t="shared" si="9"/>
        <v>2</v>
      </c>
      <c r="J165" s="22" t="s">
        <v>187</v>
      </c>
      <c r="K165" s="88" t="str">
        <f t="shared" si="10"/>
        <v>e959</v>
      </c>
      <c r="L165" s="18" t="str">
        <f t="shared" si="12"/>
        <v>Garanties en cas de décès</v>
      </c>
      <c r="M165" s="133" t="s">
        <v>190</v>
      </c>
      <c r="N165" s="133" t="s">
        <v>192</v>
      </c>
      <c r="O165" s="133" t="s">
        <v>426</v>
      </c>
    </row>
    <row r="166" spans="1:15" s="133" customFormat="1">
      <c r="A166" s="133" t="s">
        <v>2347</v>
      </c>
      <c r="B166" s="133" t="s">
        <v>2055</v>
      </c>
      <c r="D166" s="133" t="s">
        <v>426</v>
      </c>
      <c r="H166" s="133">
        <f t="shared" si="9"/>
        <v>4</v>
      </c>
      <c r="J166" s="53" t="s">
        <v>127</v>
      </c>
      <c r="K166" s="88" t="str">
        <f t="shared" si="10"/>
        <v>e936</v>
      </c>
      <c r="L166" s="18" t="str">
        <f t="shared" si="12"/>
        <v>Contrats individuels d'assurance temporaire décès (y compris groupes ouverts) [3]</v>
      </c>
      <c r="N166" s="133" t="s">
        <v>192</v>
      </c>
      <c r="O166" s="133" t="s">
        <v>426</v>
      </c>
    </row>
    <row r="167" spans="1:15" s="133" customFormat="1">
      <c r="A167" s="133" t="s">
        <v>2056</v>
      </c>
      <c r="B167" s="133" t="s">
        <v>2057</v>
      </c>
      <c r="D167" s="133" t="s">
        <v>426</v>
      </c>
      <c r="H167" s="133">
        <f t="shared" si="9"/>
        <v>4</v>
      </c>
      <c r="J167" s="53" t="s">
        <v>130</v>
      </c>
      <c r="K167" s="88" t="str">
        <f t="shared" si="10"/>
        <v>e926</v>
      </c>
      <c r="L167" s="18" t="str">
        <f t="shared" si="12"/>
        <v>Contrats collectifs d'assurance en cas de décès [6]</v>
      </c>
      <c r="N167" s="133" t="s">
        <v>192</v>
      </c>
      <c r="O167" s="133" t="s">
        <v>426</v>
      </c>
    </row>
    <row r="168" spans="1:15" s="133" customFormat="1">
      <c r="A168" s="133" t="s">
        <v>2058</v>
      </c>
      <c r="B168" s="133" t="s">
        <v>2059</v>
      </c>
      <c r="D168" s="133" t="s">
        <v>426</v>
      </c>
      <c r="H168" s="133">
        <f t="shared" si="9"/>
        <v>4</v>
      </c>
      <c r="J168" s="44" t="s">
        <v>547</v>
      </c>
      <c r="K168" s="88" t="str">
        <f t="shared" si="10"/>
        <v>e948</v>
      </c>
      <c r="L168" s="18" t="str">
        <f t="shared" si="12"/>
        <v>Épargne en UC</v>
      </c>
      <c r="M168" s="133" t="s">
        <v>190</v>
      </c>
      <c r="N168" s="133" t="s">
        <v>192</v>
      </c>
      <c r="O168" s="133" t="s">
        <v>426</v>
      </c>
    </row>
    <row r="169" spans="1:15" s="133" customFormat="1">
      <c r="A169" s="133" t="s">
        <v>2060</v>
      </c>
      <c r="B169" s="133" t="s">
        <v>2061</v>
      </c>
      <c r="D169" s="133" t="s">
        <v>426</v>
      </c>
      <c r="H169" s="133">
        <f t="shared" si="9"/>
        <v>3</v>
      </c>
      <c r="J169" s="22" t="s">
        <v>189</v>
      </c>
      <c r="K169" s="88" t="str">
        <f t="shared" si="10"/>
        <v>e960</v>
      </c>
      <c r="L169" s="18" t="str">
        <f t="shared" si="12"/>
        <v>Garanties en cas de vie et capitalisation [contrats en UC]</v>
      </c>
      <c r="M169" s="133" t="s">
        <v>190</v>
      </c>
      <c r="N169" s="133" t="s">
        <v>192</v>
      </c>
      <c r="O169" s="133" t="s">
        <v>426</v>
      </c>
    </row>
    <row r="170" spans="1:15" s="133" customFormat="1">
      <c r="A170" s="133" t="s">
        <v>2062</v>
      </c>
      <c r="B170" s="133" t="s">
        <v>2063</v>
      </c>
      <c r="D170" s="133" t="s">
        <v>426</v>
      </c>
      <c r="H170" s="133">
        <f t="shared" si="9"/>
        <v>3</v>
      </c>
      <c r="J170" s="53" t="s">
        <v>132</v>
      </c>
      <c r="K170" s="88" t="str">
        <f t="shared" si="10"/>
        <v>e930</v>
      </c>
      <c r="L170" s="18" t="str">
        <f t="shared" si="12"/>
        <v>Contrats d'assurance vie ou de capitalisation en unités de compte à prime unique (ou versements libres) [8]</v>
      </c>
      <c r="N170" s="133" t="s">
        <v>192</v>
      </c>
      <c r="O170" s="133" t="s">
        <v>426</v>
      </c>
    </row>
    <row r="171" spans="1:15" s="133" customFormat="1">
      <c r="A171" s="133" t="s">
        <v>2064</v>
      </c>
      <c r="B171" s="133" t="s">
        <v>2065</v>
      </c>
      <c r="D171" s="133" t="s">
        <v>426</v>
      </c>
      <c r="H171" s="133">
        <f t="shared" si="9"/>
        <v>3</v>
      </c>
      <c r="J171" s="53" t="s">
        <v>133</v>
      </c>
      <c r="K171" s="88" t="str">
        <f t="shared" si="10"/>
        <v>e931</v>
      </c>
      <c r="L171" s="18" t="str">
        <f t="shared" si="12"/>
        <v>Contrats d'assurance vie ou de capitalisation en unités de compte à primes périodiques [9]</v>
      </c>
      <c r="N171" s="133" t="s">
        <v>192</v>
      </c>
      <c r="O171" s="133" t="s">
        <v>426</v>
      </c>
    </row>
    <row r="172" spans="1:15" s="133" customFormat="1">
      <c r="A172" s="133" t="s">
        <v>2066</v>
      </c>
      <c r="B172" s="133" t="s">
        <v>2067</v>
      </c>
      <c r="D172" s="133" t="s">
        <v>426</v>
      </c>
      <c r="H172" s="133">
        <f t="shared" si="9"/>
        <v>3</v>
      </c>
      <c r="J172" s="44" t="s">
        <v>185</v>
      </c>
      <c r="K172" s="88" t="str">
        <f t="shared" si="10"/>
        <v>e983</v>
      </c>
      <c r="L172" s="18" t="str">
        <f t="shared" si="12"/>
        <v>Retraite</v>
      </c>
      <c r="M172" s="133" t="s">
        <v>190</v>
      </c>
      <c r="N172" s="133" t="s">
        <v>192</v>
      </c>
      <c r="O172" s="133" t="s">
        <v>426</v>
      </c>
    </row>
    <row r="173" spans="1:15" s="133" customFormat="1">
      <c r="A173" s="133" t="s">
        <v>2068</v>
      </c>
      <c r="B173" s="133" t="s">
        <v>2069</v>
      </c>
      <c r="D173" s="133" t="s">
        <v>426</v>
      </c>
      <c r="H173" s="133">
        <f t="shared" si="9"/>
        <v>4</v>
      </c>
      <c r="J173" s="22" t="s">
        <v>134</v>
      </c>
      <c r="K173" s="88" t="str">
        <f t="shared" si="10"/>
        <v>e929</v>
      </c>
      <c r="L173" s="18" t="str">
        <f t="shared" si="12"/>
        <v>Contrats collectifs relevant de l'article L. 441-1 mais ne relevant pas des articles L. 143-1 et L. 144-2 [10]</v>
      </c>
      <c r="N173" s="133" t="s">
        <v>192</v>
      </c>
      <c r="O173" s="133" t="s">
        <v>426</v>
      </c>
    </row>
    <row r="174" spans="1:15" s="133" customFormat="1">
      <c r="A174" s="133" t="s">
        <v>2070</v>
      </c>
      <c r="B174" s="133" t="s">
        <v>2071</v>
      </c>
      <c r="D174" s="133" t="s">
        <v>426</v>
      </c>
      <c r="H174" s="133">
        <f t="shared" si="9"/>
        <v>4</v>
      </c>
      <c r="J174" s="77" t="s">
        <v>387</v>
      </c>
      <c r="K174" s="88" t="str">
        <f t="shared" si="10"/>
        <v>e938</v>
      </c>
      <c r="L174" s="18" t="str">
        <f t="shared" si="12"/>
        <v>Contrats relevant de l'article L. 144-2 mais ne relevant pas de l'article L. 143-1 (PERP) [11]</v>
      </c>
      <c r="N174" s="133" t="s">
        <v>192</v>
      </c>
      <c r="O174" s="133" t="s">
        <v>426</v>
      </c>
    </row>
    <row r="175" spans="1:15" s="133" customFormat="1">
      <c r="A175" s="133" t="s">
        <v>2072</v>
      </c>
      <c r="B175" s="133" t="s">
        <v>2073</v>
      </c>
      <c r="D175" s="133" t="s">
        <v>426</v>
      </c>
      <c r="H175" s="133">
        <f t="shared" si="9"/>
        <v>4</v>
      </c>
      <c r="J175" s="77" t="s">
        <v>135</v>
      </c>
      <c r="K175" s="88" t="str">
        <f t="shared" si="10"/>
        <v>e934</v>
      </c>
      <c r="L175" s="18" t="str">
        <f t="shared" si="12"/>
        <v>Contrats de retraite professionnelle supplémentaire régis par l'article L. 143-1 [12]</v>
      </c>
      <c r="N175" s="133" t="s">
        <v>192</v>
      </c>
      <c r="O175" s="133" t="s">
        <v>426</v>
      </c>
    </row>
    <row r="176" spans="1:15" s="133" customFormat="1">
      <c r="A176" s="133" t="s">
        <v>2074</v>
      </c>
      <c r="B176" s="133" t="s">
        <v>2075</v>
      </c>
      <c r="D176" s="133" t="s">
        <v>426</v>
      </c>
      <c r="H176" s="133">
        <f t="shared" si="9"/>
        <v>4</v>
      </c>
      <c r="J176" s="77" t="s">
        <v>386</v>
      </c>
      <c r="K176" s="88" t="str">
        <f t="shared" si="10"/>
        <v>e975</v>
      </c>
      <c r="L176" s="18" t="str">
        <f t="shared" si="12"/>
        <v>Opérations relevant de l'article L. 134-1 mais ne relevant pas des articles L. 143-1 et L. 144-2 (Eurocroissance) [13]</v>
      </c>
      <c r="N176" s="133" t="s">
        <v>192</v>
      </c>
      <c r="O176" s="133" t="s">
        <v>426</v>
      </c>
    </row>
    <row r="177" spans="1:18" s="133" customFormat="1">
      <c r="A177" s="133" t="s">
        <v>2076</v>
      </c>
      <c r="B177" s="133" t="s">
        <v>2077</v>
      </c>
      <c r="D177" s="133" t="s">
        <v>426</v>
      </c>
      <c r="H177" s="133">
        <f t="shared" si="9"/>
        <v>4</v>
      </c>
      <c r="J177" s="40" t="s">
        <v>2775</v>
      </c>
      <c r="K177" s="88"/>
      <c r="L177" s="18"/>
      <c r="O177" s="133" t="s">
        <v>426</v>
      </c>
      <c r="Q177" s="133" t="s">
        <v>248</v>
      </c>
      <c r="R177" s="133" t="s">
        <v>2781</v>
      </c>
    </row>
    <row r="178" spans="1:18" s="133" customFormat="1">
      <c r="A178" s="133" t="s">
        <v>2078</v>
      </c>
      <c r="B178" s="133" t="s">
        <v>2079</v>
      </c>
      <c r="D178" s="133" t="s">
        <v>426</v>
      </c>
      <c r="H178" s="133">
        <f t="shared" si="9"/>
        <v>4</v>
      </c>
      <c r="J178" s="50" t="s">
        <v>244</v>
      </c>
      <c r="K178" s="88" t="str">
        <f t="shared" si="10"/>
        <v>x0</v>
      </c>
      <c r="L178" s="18" t="str">
        <f t="shared" ref="L178:L199" si="13">J178</f>
        <v>Total/NA</v>
      </c>
      <c r="M178" s="133" t="s">
        <v>190</v>
      </c>
      <c r="O178" s="133" t="s">
        <v>243</v>
      </c>
    </row>
    <row r="179" spans="1:18" s="133" customFormat="1">
      <c r="A179" s="133" t="s">
        <v>2080</v>
      </c>
      <c r="B179" s="133" t="s">
        <v>2081</v>
      </c>
      <c r="D179" s="133" t="s">
        <v>426</v>
      </c>
      <c r="H179" s="133">
        <f t="shared" si="9"/>
        <v>2</v>
      </c>
      <c r="J179" s="44" t="s">
        <v>546</v>
      </c>
      <c r="K179" s="88" t="str">
        <f t="shared" si="10"/>
        <v>x91</v>
      </c>
      <c r="L179" s="18" t="str">
        <f t="shared" si="13"/>
        <v>Épargne hors UC</v>
      </c>
      <c r="M179" s="133" t="s">
        <v>190</v>
      </c>
      <c r="N179" s="133" t="s">
        <v>192</v>
      </c>
      <c r="O179" s="133" t="s">
        <v>243</v>
      </c>
    </row>
    <row r="180" spans="1:18" s="133" customFormat="1">
      <c r="A180" s="133" t="s">
        <v>2082</v>
      </c>
      <c r="B180" s="133" t="s">
        <v>2083</v>
      </c>
      <c r="D180" s="133" t="s">
        <v>426</v>
      </c>
      <c r="H180" s="133">
        <f t="shared" si="9"/>
        <v>2</v>
      </c>
      <c r="J180" s="22" t="s">
        <v>188</v>
      </c>
      <c r="K180" s="88" t="str">
        <f t="shared" si="10"/>
        <v>e961</v>
      </c>
      <c r="L180" s="18" t="str">
        <f t="shared" si="13"/>
        <v>Garanties en cas de vie et capitalisation [hors contrats en UC]</v>
      </c>
      <c r="M180" s="133" t="s">
        <v>190</v>
      </c>
      <c r="N180" s="133" t="s">
        <v>192</v>
      </c>
      <c r="O180" s="133" t="s">
        <v>426</v>
      </c>
    </row>
    <row r="181" spans="1:18" s="133" customFormat="1">
      <c r="A181" s="133" t="s">
        <v>2084</v>
      </c>
      <c r="B181" s="133" t="s">
        <v>2085</v>
      </c>
      <c r="D181" s="133" t="s">
        <v>426</v>
      </c>
      <c r="H181" s="133">
        <f t="shared" si="9"/>
        <v>2</v>
      </c>
      <c r="J181" s="53" t="s">
        <v>125</v>
      </c>
      <c r="K181" s="88" t="str">
        <f t="shared" si="10"/>
        <v>e932</v>
      </c>
      <c r="L181" s="18" t="str">
        <f t="shared" si="13"/>
        <v>Contrats de capitalisation à prime unique (ou versements libres) [1]</v>
      </c>
      <c r="N181" s="133" t="s">
        <v>192</v>
      </c>
      <c r="O181" s="133" t="s">
        <v>426</v>
      </c>
    </row>
    <row r="182" spans="1:18" s="133" customFormat="1">
      <c r="A182" s="133" t="s">
        <v>2086</v>
      </c>
      <c r="B182" s="133" t="s">
        <v>2087</v>
      </c>
      <c r="D182" s="133" t="s">
        <v>426</v>
      </c>
      <c r="H182" s="133">
        <f t="shared" si="9"/>
        <v>4</v>
      </c>
      <c r="J182" s="53" t="s">
        <v>126</v>
      </c>
      <c r="K182" s="88" t="str">
        <f t="shared" si="10"/>
        <v>e933</v>
      </c>
      <c r="L182" s="18" t="str">
        <f t="shared" si="13"/>
        <v>Contrats de capitalisation à primes périodiques [2]</v>
      </c>
      <c r="N182" s="133" t="s">
        <v>192</v>
      </c>
      <c r="O182" s="133" t="s">
        <v>426</v>
      </c>
    </row>
    <row r="183" spans="1:18" s="133" customFormat="1">
      <c r="A183" s="133" t="s">
        <v>2088</v>
      </c>
      <c r="B183" s="133" t="s">
        <v>2089</v>
      </c>
      <c r="D183" s="133" t="s">
        <v>426</v>
      </c>
      <c r="H183" s="133">
        <f t="shared" si="9"/>
        <v>4</v>
      </c>
      <c r="J183" s="53" t="s">
        <v>128</v>
      </c>
      <c r="K183" s="88" t="str">
        <f t="shared" si="10"/>
        <v>e911</v>
      </c>
      <c r="L183" s="18" t="str">
        <f t="shared" si="13"/>
        <v>Autres contrats individuels d'assurance vie à prime unique (ou versements libres) (y compris groupes ouverts) [4]</v>
      </c>
      <c r="N183" s="133" t="s">
        <v>192</v>
      </c>
      <c r="O183" s="133" t="s">
        <v>426</v>
      </c>
    </row>
    <row r="184" spans="1:18" s="133" customFormat="1">
      <c r="A184" s="133" t="s">
        <v>2090</v>
      </c>
      <c r="B184" s="133" t="s">
        <v>2091</v>
      </c>
      <c r="D184" s="133" t="s">
        <v>426</v>
      </c>
      <c r="H184" s="133">
        <f t="shared" si="9"/>
        <v>4</v>
      </c>
      <c r="J184" s="53" t="s">
        <v>129</v>
      </c>
      <c r="K184" s="88" t="str">
        <f t="shared" si="10"/>
        <v>e912</v>
      </c>
      <c r="L184" s="18" t="str">
        <f t="shared" si="13"/>
        <v>Autres contrats individuels d'assurance vie à primes périodiques (y compris groupes ouverts) [5]</v>
      </c>
      <c r="N184" s="133" t="s">
        <v>192</v>
      </c>
      <c r="O184" s="133" t="s">
        <v>426</v>
      </c>
    </row>
    <row r="185" spans="1:18" s="133" customFormat="1">
      <c r="A185" s="133" t="s">
        <v>2092</v>
      </c>
      <c r="B185" s="133" t="s">
        <v>2093</v>
      </c>
      <c r="D185" s="133" t="s">
        <v>426</v>
      </c>
      <c r="H185" s="133">
        <f t="shared" si="9"/>
        <v>4</v>
      </c>
      <c r="J185" s="53" t="s">
        <v>131</v>
      </c>
      <c r="K185" s="88" t="str">
        <f t="shared" si="10"/>
        <v>e927</v>
      </c>
      <c r="L185" s="18" t="str">
        <f t="shared" si="13"/>
        <v>Contrats collectifs d'assurance en cas de vie [7]</v>
      </c>
      <c r="N185" s="133" t="s">
        <v>192</v>
      </c>
      <c r="O185" s="133" t="s">
        <v>426</v>
      </c>
    </row>
    <row r="186" spans="1:18" s="133" customFormat="1">
      <c r="A186" s="133" t="s">
        <v>2094</v>
      </c>
      <c r="B186" s="133" t="s">
        <v>2095</v>
      </c>
      <c r="D186" s="133" t="s">
        <v>426</v>
      </c>
      <c r="H186" s="133">
        <f t="shared" si="9"/>
        <v>4</v>
      </c>
      <c r="J186" s="53" t="s">
        <v>2565</v>
      </c>
      <c r="K186" s="88" t="str">
        <f t="shared" si="10"/>
        <v>e1274</v>
      </c>
      <c r="L186" s="18" t="str">
        <f t="shared" si="13"/>
        <v>Contrats de retraite professionnelle supplémentaire régis par l'article L. 143-1 ne relevant pas des 12, 14 ou 15 [16]</v>
      </c>
      <c r="N186" s="133" t="s">
        <v>192</v>
      </c>
      <c r="O186" s="133" t="s">
        <v>426</v>
      </c>
    </row>
    <row r="187" spans="1:18" s="133" customFormat="1">
      <c r="A187" s="133" t="s">
        <v>2096</v>
      </c>
      <c r="B187" s="133" t="s">
        <v>2097</v>
      </c>
      <c r="D187" s="133" t="s">
        <v>426</v>
      </c>
      <c r="H187" s="133">
        <f t="shared" si="9"/>
        <v>4</v>
      </c>
      <c r="J187" s="22" t="s">
        <v>187</v>
      </c>
      <c r="K187" s="88" t="str">
        <f t="shared" si="10"/>
        <v>e959</v>
      </c>
      <c r="L187" s="18" t="str">
        <f t="shared" si="13"/>
        <v>Garanties en cas de décès</v>
      </c>
      <c r="M187" s="133" t="s">
        <v>190</v>
      </c>
      <c r="N187" s="133" t="s">
        <v>192</v>
      </c>
      <c r="O187" s="133" t="s">
        <v>426</v>
      </c>
    </row>
    <row r="188" spans="1:18" s="133" customFormat="1">
      <c r="A188" s="133" t="s">
        <v>2098</v>
      </c>
      <c r="B188" s="133" t="s">
        <v>2099</v>
      </c>
      <c r="D188" s="133" t="s">
        <v>426</v>
      </c>
      <c r="H188" s="133">
        <f t="shared" si="9"/>
        <v>4</v>
      </c>
      <c r="J188" s="53" t="s">
        <v>127</v>
      </c>
      <c r="K188" s="88" t="str">
        <f t="shared" si="10"/>
        <v>e936</v>
      </c>
      <c r="L188" s="18" t="str">
        <f t="shared" si="13"/>
        <v>Contrats individuels d'assurance temporaire décès (y compris groupes ouverts) [3]</v>
      </c>
      <c r="N188" s="133" t="s">
        <v>192</v>
      </c>
      <c r="O188" s="133" t="s">
        <v>426</v>
      </c>
    </row>
    <row r="189" spans="1:18" s="133" customFormat="1">
      <c r="A189" s="133" t="s">
        <v>2100</v>
      </c>
      <c r="B189" s="133" t="s">
        <v>2101</v>
      </c>
      <c r="D189" s="133" t="s">
        <v>426</v>
      </c>
      <c r="H189" s="133">
        <f t="shared" si="9"/>
        <v>4</v>
      </c>
      <c r="J189" s="53" t="s">
        <v>130</v>
      </c>
      <c r="K189" s="88" t="str">
        <f t="shared" si="10"/>
        <v>e926</v>
      </c>
      <c r="L189" s="18" t="str">
        <f t="shared" si="13"/>
        <v>Contrats collectifs d'assurance en cas de décès [6]</v>
      </c>
      <c r="N189" s="133" t="s">
        <v>192</v>
      </c>
      <c r="O189" s="133" t="s">
        <v>426</v>
      </c>
    </row>
    <row r="190" spans="1:18" s="133" customFormat="1">
      <c r="A190" s="133" t="s">
        <v>2102</v>
      </c>
      <c r="B190" s="133" t="s">
        <v>2103</v>
      </c>
      <c r="D190" s="133" t="s">
        <v>426</v>
      </c>
      <c r="H190" s="133">
        <f t="shared" si="9"/>
        <v>4</v>
      </c>
      <c r="J190" s="44" t="s">
        <v>547</v>
      </c>
      <c r="K190" s="88" t="str">
        <f t="shared" si="10"/>
        <v>e948</v>
      </c>
      <c r="L190" s="18" t="str">
        <f t="shared" si="13"/>
        <v>Épargne en UC</v>
      </c>
      <c r="M190" s="133" t="s">
        <v>190</v>
      </c>
      <c r="N190" s="133" t="s">
        <v>192</v>
      </c>
      <c r="O190" s="133" t="s">
        <v>426</v>
      </c>
    </row>
    <row r="191" spans="1:18" s="133" customFormat="1">
      <c r="A191" s="133" t="s">
        <v>2104</v>
      </c>
      <c r="B191" s="133" t="s">
        <v>2105</v>
      </c>
      <c r="D191" s="133" t="s">
        <v>426</v>
      </c>
      <c r="H191" s="133">
        <f t="shared" si="9"/>
        <v>4</v>
      </c>
      <c r="J191" s="22" t="s">
        <v>189</v>
      </c>
      <c r="K191" s="88" t="str">
        <f t="shared" si="10"/>
        <v>e960</v>
      </c>
      <c r="L191" s="18" t="str">
        <f t="shared" si="13"/>
        <v>Garanties en cas de vie et capitalisation [contrats en UC]</v>
      </c>
      <c r="M191" s="133" t="s">
        <v>190</v>
      </c>
      <c r="N191" s="133" t="s">
        <v>192</v>
      </c>
      <c r="O191" s="133" t="s">
        <v>426</v>
      </c>
    </row>
    <row r="192" spans="1:18" s="133" customFormat="1">
      <c r="A192" s="133" t="s">
        <v>2106</v>
      </c>
      <c r="B192" s="133" t="s">
        <v>2107</v>
      </c>
      <c r="D192" s="133" t="s">
        <v>426</v>
      </c>
      <c r="H192" s="133">
        <f t="shared" si="9"/>
        <v>4</v>
      </c>
      <c r="J192" s="53" t="s">
        <v>132</v>
      </c>
      <c r="K192" s="88" t="str">
        <f t="shared" si="10"/>
        <v>e930</v>
      </c>
      <c r="L192" s="18" t="str">
        <f t="shared" si="13"/>
        <v>Contrats d'assurance vie ou de capitalisation en unités de compte à prime unique (ou versements libres) [8]</v>
      </c>
      <c r="N192" s="133" t="s">
        <v>192</v>
      </c>
      <c r="O192" s="133" t="s">
        <v>426</v>
      </c>
    </row>
    <row r="193" spans="1:20" s="133" customFormat="1">
      <c r="A193" s="133" t="s">
        <v>2108</v>
      </c>
      <c r="B193" s="133" t="s">
        <v>2109</v>
      </c>
      <c r="D193" s="133" t="s">
        <v>426</v>
      </c>
      <c r="H193" s="133">
        <f t="shared" si="9"/>
        <v>4</v>
      </c>
      <c r="J193" s="53" t="s">
        <v>133</v>
      </c>
      <c r="K193" s="88" t="str">
        <f t="shared" si="10"/>
        <v>e931</v>
      </c>
      <c r="L193" s="18" t="str">
        <f t="shared" si="13"/>
        <v>Contrats d'assurance vie ou de capitalisation en unités de compte à primes périodiques [9]</v>
      </c>
      <c r="N193" s="133" t="s">
        <v>192</v>
      </c>
      <c r="O193" s="133" t="s">
        <v>426</v>
      </c>
    </row>
    <row r="194" spans="1:20" s="133" customFormat="1">
      <c r="A194" s="133" t="s">
        <v>2110</v>
      </c>
      <c r="B194" s="133" t="s">
        <v>2111</v>
      </c>
      <c r="D194" s="133" t="s">
        <v>426</v>
      </c>
      <c r="H194" s="133">
        <f t="shared" ref="H194:H257" si="14">COUNTIF($J$2:$J$1996,A194)</f>
        <v>2</v>
      </c>
      <c r="J194" s="44" t="s">
        <v>185</v>
      </c>
      <c r="K194" s="88" t="str">
        <f t="shared" si="10"/>
        <v>e983</v>
      </c>
      <c r="L194" s="18" t="str">
        <f t="shared" si="13"/>
        <v>Retraite</v>
      </c>
      <c r="M194" s="133" t="s">
        <v>190</v>
      </c>
      <c r="N194" s="133" t="s">
        <v>192</v>
      </c>
      <c r="O194" s="133" t="s">
        <v>426</v>
      </c>
    </row>
    <row r="195" spans="1:20" s="133" customFormat="1">
      <c r="A195" s="133" t="s">
        <v>2112</v>
      </c>
      <c r="B195" s="133" t="s">
        <v>2113</v>
      </c>
      <c r="D195" s="133" t="s">
        <v>426</v>
      </c>
      <c r="H195" s="133">
        <f t="shared" si="14"/>
        <v>4</v>
      </c>
      <c r="J195" s="22" t="s">
        <v>2710</v>
      </c>
      <c r="K195" s="88" t="str">
        <f t="shared" si="10"/>
        <v>e1277</v>
      </c>
      <c r="L195" s="18" t="str">
        <f t="shared" si="13"/>
        <v>Contrats collectifs relevant de l'article L. 441-1 mais ne relevant pas des catégories 11, 12 ou 14 [10]</v>
      </c>
      <c r="N195" s="133" t="s">
        <v>192</v>
      </c>
      <c r="O195" s="133" t="s">
        <v>426</v>
      </c>
    </row>
    <row r="196" spans="1:20" s="133" customFormat="1">
      <c r="A196" s="133" t="s">
        <v>2114</v>
      </c>
      <c r="B196" s="133" t="s">
        <v>2115</v>
      </c>
      <c r="D196" s="133" t="s">
        <v>426</v>
      </c>
      <c r="H196" s="133">
        <f t="shared" si="14"/>
        <v>4</v>
      </c>
      <c r="J196" s="22" t="s">
        <v>2785</v>
      </c>
      <c r="K196" s="88" t="str">
        <f t="shared" ref="K196:K259" si="15">VLOOKUP(J196,$A$1:$I$400,2,FALSE)</f>
        <v>e1280</v>
      </c>
      <c r="L196" s="18" t="str">
        <f t="shared" si="13"/>
        <v>Contrats relevant de l'article L. 144-2 [11]</v>
      </c>
      <c r="N196" s="133" t="s">
        <v>192</v>
      </c>
      <c r="O196" s="133" t="s">
        <v>426</v>
      </c>
    </row>
    <row r="197" spans="1:20" s="133" customFormat="1">
      <c r="A197" s="133" t="s">
        <v>2116</v>
      </c>
      <c r="B197" s="133" t="s">
        <v>2117</v>
      </c>
      <c r="D197" s="133" t="s">
        <v>426</v>
      </c>
      <c r="H197" s="133">
        <f t="shared" si="14"/>
        <v>4</v>
      </c>
      <c r="J197" s="77" t="s">
        <v>2786</v>
      </c>
      <c r="K197" s="88" t="str">
        <f t="shared" si="15"/>
        <v>e1281</v>
      </c>
      <c r="L197" s="18" t="str">
        <f t="shared" si="13"/>
        <v>Contrats relevant d’une comptabilité auxiliaire d’affectation mentionnée au premier alinéa de l’article L. 143-4 mais pas de la catégorie 11 ou 14 [12]</v>
      </c>
      <c r="N197" s="133" t="s">
        <v>192</v>
      </c>
      <c r="O197" s="133" t="s">
        <v>426</v>
      </c>
    </row>
    <row r="198" spans="1:20" s="133" customFormat="1">
      <c r="A198" s="133" t="s">
        <v>2118</v>
      </c>
      <c r="B198" s="133" t="s">
        <v>2119</v>
      </c>
      <c r="D198" s="133" t="s">
        <v>426</v>
      </c>
      <c r="H198" s="133">
        <f t="shared" si="14"/>
        <v>4</v>
      </c>
      <c r="J198" s="22" t="s">
        <v>2722</v>
      </c>
      <c r="K198" s="88" t="str">
        <f t="shared" si="15"/>
        <v>e1282</v>
      </c>
      <c r="L198" s="18" t="str">
        <f t="shared" si="13"/>
        <v>Contrats relevant de l'article L. 134-1 mais pas des catégories 11 ou 12 [13]</v>
      </c>
      <c r="N198" s="133" t="s">
        <v>192</v>
      </c>
      <c r="O198" s="133" t="s">
        <v>426</v>
      </c>
    </row>
    <row r="199" spans="1:20" s="133" customFormat="1">
      <c r="A199" s="133" t="s">
        <v>2120</v>
      </c>
      <c r="B199" s="133" t="s">
        <v>2121</v>
      </c>
      <c r="D199" s="133" t="s">
        <v>426</v>
      </c>
      <c r="H199" s="133">
        <f t="shared" si="14"/>
        <v>4</v>
      </c>
      <c r="J199" s="22" t="s">
        <v>2725</v>
      </c>
      <c r="K199" s="88" t="str">
        <f t="shared" si="15"/>
        <v>e1285</v>
      </c>
      <c r="L199" s="18" t="str">
        <f t="shared" si="13"/>
        <v>Contrats relevant d’une comptabilité auxiliaire d’affectation mentionnée au premier alinéa de l’article L. 142-4 mais pas de la catégorie 11 [14]</v>
      </c>
      <c r="N199" s="133" t="s">
        <v>192</v>
      </c>
      <c r="O199" s="133" t="s">
        <v>426</v>
      </c>
    </row>
    <row r="200" spans="1:20" s="133" customFormat="1">
      <c r="A200" s="133" t="s">
        <v>2122</v>
      </c>
      <c r="B200" s="133" t="s">
        <v>2123</v>
      </c>
      <c r="D200" s="133" t="s">
        <v>426</v>
      </c>
      <c r="H200" s="133">
        <f t="shared" si="14"/>
        <v>4</v>
      </c>
      <c r="J200" s="141" t="s">
        <v>626</v>
      </c>
      <c r="K200" s="88"/>
      <c r="L200" s="18"/>
      <c r="O200" s="133" t="s">
        <v>426</v>
      </c>
    </row>
    <row r="201" spans="1:20" s="133" customFormat="1">
      <c r="A201" s="133" t="s">
        <v>2124</v>
      </c>
      <c r="B201" s="133" t="s">
        <v>2125</v>
      </c>
      <c r="D201" s="133" t="s">
        <v>426</v>
      </c>
      <c r="H201" s="133">
        <f t="shared" si="14"/>
        <v>4</v>
      </c>
      <c r="J201" s="142" t="s">
        <v>244</v>
      </c>
      <c r="K201" s="88" t="str">
        <f t="shared" si="15"/>
        <v>x0</v>
      </c>
      <c r="L201" s="18" t="str">
        <f t="shared" ref="L201:L220" si="16">J201</f>
        <v>Total/NA</v>
      </c>
      <c r="M201" s="133" t="s">
        <v>190</v>
      </c>
      <c r="O201" s="133" t="s">
        <v>243</v>
      </c>
      <c r="Q201" s="133" t="s">
        <v>248</v>
      </c>
      <c r="R201" s="133" t="s">
        <v>1146</v>
      </c>
    </row>
    <row r="202" spans="1:20" s="133" customFormat="1">
      <c r="A202" s="133" t="s">
        <v>2126</v>
      </c>
      <c r="B202" s="133" t="s">
        <v>2182</v>
      </c>
      <c r="D202" s="133" t="s">
        <v>426</v>
      </c>
      <c r="H202" s="133">
        <f t="shared" si="14"/>
        <v>4</v>
      </c>
      <c r="J202" s="122" t="s">
        <v>548</v>
      </c>
      <c r="K202" s="88" t="str">
        <f t="shared" si="15"/>
        <v>e992</v>
      </c>
      <c r="L202" s="18" t="str">
        <f t="shared" si="16"/>
        <v>Vie [Hors épargne en UC]</v>
      </c>
      <c r="M202" s="133" t="s">
        <v>190</v>
      </c>
      <c r="N202" s="133" t="s">
        <v>192</v>
      </c>
      <c r="O202" s="133" t="s">
        <v>426</v>
      </c>
    </row>
    <row r="203" spans="1:20" s="133" customFormat="1">
      <c r="A203" s="133" t="s">
        <v>2127</v>
      </c>
      <c r="B203" s="133" t="s">
        <v>987</v>
      </c>
      <c r="D203" s="133" t="s">
        <v>426</v>
      </c>
      <c r="H203" s="133">
        <f t="shared" si="14"/>
        <v>4</v>
      </c>
      <c r="J203" s="22" t="s">
        <v>403</v>
      </c>
      <c r="K203" s="88" t="str">
        <f t="shared" si="15"/>
        <v>e993</v>
      </c>
      <c r="L203" s="18" t="str">
        <f t="shared" si="16"/>
        <v>Vie [hors Eurocroissance et branche 26 non PERP et non PERP]</v>
      </c>
      <c r="M203" s="133" t="s">
        <v>190</v>
      </c>
      <c r="N203" s="133" t="s">
        <v>192</v>
      </c>
      <c r="O203" s="133" t="s">
        <v>426</v>
      </c>
    </row>
    <row r="204" spans="1:20" s="133" customFormat="1">
      <c r="A204" s="133" t="s">
        <v>2128</v>
      </c>
      <c r="B204" s="133" t="s">
        <v>988</v>
      </c>
      <c r="D204" s="133" t="s">
        <v>426</v>
      </c>
      <c r="H204" s="133">
        <f t="shared" si="14"/>
        <v>4</v>
      </c>
      <c r="J204" s="65" t="s">
        <v>546</v>
      </c>
      <c r="K204" s="88" t="str">
        <f t="shared" si="15"/>
        <v>x91</v>
      </c>
      <c r="L204" s="18" t="str">
        <f t="shared" si="16"/>
        <v>Épargne hors UC</v>
      </c>
      <c r="M204" s="133" t="s">
        <v>190</v>
      </c>
      <c r="N204" s="133" t="s">
        <v>192</v>
      </c>
      <c r="O204" s="133" t="s">
        <v>243</v>
      </c>
    </row>
    <row r="205" spans="1:20" s="133" customFormat="1">
      <c r="A205" s="133" t="s">
        <v>2129</v>
      </c>
      <c r="B205" s="133" t="s">
        <v>989</v>
      </c>
      <c r="D205" s="133" t="s">
        <v>426</v>
      </c>
      <c r="H205" s="133">
        <f t="shared" si="14"/>
        <v>4</v>
      </c>
      <c r="J205" s="100" t="s">
        <v>188</v>
      </c>
      <c r="K205" s="88" t="str">
        <f t="shared" si="15"/>
        <v>e961</v>
      </c>
      <c r="L205" s="18" t="str">
        <f t="shared" si="16"/>
        <v>Garanties en cas de vie et capitalisation [hors contrats en UC]</v>
      </c>
      <c r="M205" s="133" t="s">
        <v>190</v>
      </c>
      <c r="N205" s="133" t="s">
        <v>192</v>
      </c>
      <c r="O205" s="133" t="s">
        <v>426</v>
      </c>
    </row>
    <row r="206" spans="1:20" s="133" customFormat="1">
      <c r="A206" s="133" t="s">
        <v>2130</v>
      </c>
      <c r="B206" s="133" t="s">
        <v>990</v>
      </c>
      <c r="D206" s="133" t="s">
        <v>426</v>
      </c>
      <c r="H206" s="133">
        <f t="shared" si="14"/>
        <v>4</v>
      </c>
      <c r="J206" s="190" t="s">
        <v>125</v>
      </c>
      <c r="K206" s="88" t="str">
        <f t="shared" si="15"/>
        <v>e932</v>
      </c>
      <c r="L206" s="18" t="str">
        <f t="shared" si="16"/>
        <v>Contrats de capitalisation à prime unique (ou versements libres) [1]</v>
      </c>
      <c r="N206" s="133" t="s">
        <v>192</v>
      </c>
      <c r="O206" s="133" t="s">
        <v>426</v>
      </c>
    </row>
    <row r="207" spans="1:20" s="133" customFormat="1">
      <c r="A207" s="133" t="s">
        <v>2131</v>
      </c>
      <c r="B207" s="133" t="s">
        <v>991</v>
      </c>
      <c r="D207" s="133" t="s">
        <v>426</v>
      </c>
      <c r="H207" s="133">
        <f t="shared" si="14"/>
        <v>4</v>
      </c>
      <c r="J207" s="190" t="s">
        <v>126</v>
      </c>
      <c r="K207" s="88" t="str">
        <f t="shared" si="15"/>
        <v>e933</v>
      </c>
      <c r="L207" s="18" t="str">
        <f t="shared" si="16"/>
        <v>Contrats de capitalisation à primes périodiques [2]</v>
      </c>
      <c r="N207" s="133" t="s">
        <v>192</v>
      </c>
      <c r="O207" s="133" t="s">
        <v>426</v>
      </c>
    </row>
    <row r="208" spans="1:20" s="133" customFormat="1">
      <c r="A208" s="133" t="s">
        <v>2132</v>
      </c>
      <c r="B208" s="133" t="s">
        <v>992</v>
      </c>
      <c r="D208" s="133" t="s">
        <v>426</v>
      </c>
      <c r="H208" s="133">
        <f t="shared" si="14"/>
        <v>4</v>
      </c>
      <c r="J208" s="190" t="s">
        <v>128</v>
      </c>
      <c r="K208" s="88" t="str">
        <f t="shared" si="15"/>
        <v>e911</v>
      </c>
      <c r="L208" s="18" t="str">
        <f t="shared" si="16"/>
        <v>Autres contrats individuels d'assurance vie à prime unique (ou versements libres) (y compris groupes ouverts) [4]</v>
      </c>
      <c r="N208" s="133" t="s">
        <v>192</v>
      </c>
      <c r="O208" s="133" t="s">
        <v>426</v>
      </c>
      <c r="T208" s="95"/>
    </row>
    <row r="209" spans="1:20" s="133" customFormat="1">
      <c r="A209" s="133" t="s">
        <v>2133</v>
      </c>
      <c r="B209" s="133" t="s">
        <v>993</v>
      </c>
      <c r="D209" s="133" t="s">
        <v>426</v>
      </c>
      <c r="H209" s="133">
        <f t="shared" si="14"/>
        <v>4</v>
      </c>
      <c r="J209" s="190" t="s">
        <v>129</v>
      </c>
      <c r="K209" s="88" t="str">
        <f t="shared" si="15"/>
        <v>e912</v>
      </c>
      <c r="L209" s="18" t="str">
        <f t="shared" si="16"/>
        <v>Autres contrats individuels d'assurance vie à primes périodiques (y compris groupes ouverts) [5]</v>
      </c>
      <c r="N209" s="133" t="s">
        <v>192</v>
      </c>
      <c r="O209" s="133" t="s">
        <v>426</v>
      </c>
      <c r="T209" s="95"/>
    </row>
    <row r="210" spans="1:20" s="133" customFormat="1">
      <c r="A210" s="133" t="s">
        <v>2134</v>
      </c>
      <c r="B210" s="133" t="s">
        <v>994</v>
      </c>
      <c r="D210" s="133" t="s">
        <v>426</v>
      </c>
      <c r="H210" s="133">
        <f t="shared" si="14"/>
        <v>4</v>
      </c>
      <c r="J210" s="190" t="s">
        <v>131</v>
      </c>
      <c r="K210" s="88" t="str">
        <f t="shared" si="15"/>
        <v>e927</v>
      </c>
      <c r="L210" s="18" t="str">
        <f t="shared" si="16"/>
        <v>Contrats collectifs d'assurance en cas de vie [7]</v>
      </c>
      <c r="N210" s="133" t="s">
        <v>192</v>
      </c>
      <c r="O210" s="133" t="s">
        <v>426</v>
      </c>
      <c r="T210" s="95"/>
    </row>
    <row r="211" spans="1:20" s="133" customFormat="1">
      <c r="A211" s="133" t="s">
        <v>2135</v>
      </c>
      <c r="B211" s="133" t="s">
        <v>995</v>
      </c>
      <c r="D211" s="133" t="s">
        <v>426</v>
      </c>
      <c r="H211" s="133">
        <f t="shared" si="14"/>
        <v>4</v>
      </c>
      <c r="J211" s="100" t="s">
        <v>187</v>
      </c>
      <c r="K211" s="88" t="str">
        <f t="shared" si="15"/>
        <v>e959</v>
      </c>
      <c r="L211" s="18" t="str">
        <f t="shared" si="16"/>
        <v>Garanties en cas de décès</v>
      </c>
      <c r="M211" s="133" t="s">
        <v>190</v>
      </c>
      <c r="N211" s="133" t="s">
        <v>192</v>
      </c>
      <c r="O211" s="133" t="s">
        <v>426</v>
      </c>
      <c r="T211" s="95"/>
    </row>
    <row r="212" spans="1:20" s="133" customFormat="1">
      <c r="A212" s="79" t="s">
        <v>2136</v>
      </c>
      <c r="B212" s="133" t="s">
        <v>996</v>
      </c>
      <c r="D212" s="133" t="s">
        <v>426</v>
      </c>
      <c r="H212" s="133">
        <f t="shared" si="14"/>
        <v>4</v>
      </c>
      <c r="J212" s="190" t="s">
        <v>127</v>
      </c>
      <c r="K212" s="88" t="str">
        <f t="shared" si="15"/>
        <v>e936</v>
      </c>
      <c r="L212" s="18" t="str">
        <f t="shared" si="16"/>
        <v>Contrats individuels d'assurance temporaire décès (y compris groupes ouverts) [3]</v>
      </c>
      <c r="N212" s="133" t="s">
        <v>192</v>
      </c>
      <c r="O212" s="133" t="s">
        <v>426</v>
      </c>
      <c r="T212" s="95"/>
    </row>
    <row r="213" spans="1:20" s="133" customFormat="1">
      <c r="A213" s="79" t="s">
        <v>2137</v>
      </c>
      <c r="B213" s="133" t="s">
        <v>997</v>
      </c>
      <c r="D213" s="133" t="s">
        <v>426</v>
      </c>
      <c r="H213" s="133">
        <f t="shared" si="14"/>
        <v>4</v>
      </c>
      <c r="J213" s="190" t="s">
        <v>130</v>
      </c>
      <c r="K213" s="88" t="str">
        <f t="shared" si="15"/>
        <v>e926</v>
      </c>
      <c r="L213" s="18" t="str">
        <f t="shared" si="16"/>
        <v>Contrats collectifs d'assurance en cas de décès [6]</v>
      </c>
      <c r="N213" s="133" t="s">
        <v>192</v>
      </c>
      <c r="O213" s="133" t="s">
        <v>426</v>
      </c>
      <c r="T213" s="95"/>
    </row>
    <row r="214" spans="1:20" s="133" customFormat="1">
      <c r="A214" s="79" t="s">
        <v>2138</v>
      </c>
      <c r="B214" s="133" t="s">
        <v>998</v>
      </c>
      <c r="D214" s="133" t="s">
        <v>426</v>
      </c>
      <c r="H214" s="133">
        <f t="shared" si="14"/>
        <v>4</v>
      </c>
      <c r="J214" s="65" t="s">
        <v>1532</v>
      </c>
      <c r="K214" s="88" t="str">
        <f t="shared" si="15"/>
        <v>e984</v>
      </c>
      <c r="L214" s="18" t="str">
        <f t="shared" si="16"/>
        <v>Retraite [hors Eurocroissance et branche 26, non PERP et non RPS]</v>
      </c>
      <c r="M214" s="133" t="s">
        <v>190</v>
      </c>
      <c r="N214" s="133" t="s">
        <v>192</v>
      </c>
      <c r="O214" s="133" t="s">
        <v>426</v>
      </c>
      <c r="T214" s="95"/>
    </row>
    <row r="215" spans="1:20" s="133" customFormat="1">
      <c r="A215" s="133" t="s">
        <v>2139</v>
      </c>
      <c r="B215" s="133" t="s">
        <v>2183</v>
      </c>
      <c r="D215" s="133" t="s">
        <v>426</v>
      </c>
      <c r="H215" s="133">
        <f t="shared" si="14"/>
        <v>4</v>
      </c>
      <c r="J215" s="100" t="s">
        <v>387</v>
      </c>
      <c r="K215" s="88" t="str">
        <f t="shared" si="15"/>
        <v>e938</v>
      </c>
      <c r="L215" s="18" t="str">
        <f t="shared" si="16"/>
        <v>Contrats relevant de l'article L. 144-2 mais ne relevant pas de l'article L. 143-1 (PERP) [11]</v>
      </c>
      <c r="N215" s="133" t="s">
        <v>192</v>
      </c>
      <c r="O215" s="133" t="s">
        <v>426</v>
      </c>
      <c r="T215" s="95"/>
    </row>
    <row r="216" spans="1:20" s="133" customFormat="1">
      <c r="A216" s="133" t="s">
        <v>2140</v>
      </c>
      <c r="B216" s="133" t="s">
        <v>2184</v>
      </c>
      <c r="D216" s="133" t="s">
        <v>426</v>
      </c>
      <c r="H216" s="133">
        <f t="shared" si="14"/>
        <v>4</v>
      </c>
      <c r="J216" s="100" t="s">
        <v>135</v>
      </c>
      <c r="K216" s="88" t="str">
        <f t="shared" si="15"/>
        <v>e934</v>
      </c>
      <c r="L216" s="18" t="str">
        <f t="shared" si="16"/>
        <v>Contrats de retraite professionnelle supplémentaire régis par l'article L. 143-1 [12]</v>
      </c>
      <c r="N216" s="133" t="s">
        <v>192</v>
      </c>
      <c r="O216" s="133" t="s">
        <v>426</v>
      </c>
      <c r="T216" s="95"/>
    </row>
    <row r="217" spans="1:20" s="133" customFormat="1">
      <c r="A217" s="133" t="s">
        <v>2141</v>
      </c>
      <c r="B217" s="133" t="s">
        <v>2185</v>
      </c>
      <c r="D217" s="133" t="s">
        <v>426</v>
      </c>
      <c r="H217" s="133">
        <f t="shared" si="14"/>
        <v>4</v>
      </c>
      <c r="J217" s="77" t="s">
        <v>1531</v>
      </c>
      <c r="K217" s="88" t="str">
        <f t="shared" si="15"/>
        <v>e917</v>
      </c>
      <c r="L217" s="18" t="str">
        <f t="shared" si="16"/>
        <v>Autres Vie [Eurocroissance et branche 26, non PERP et non RPS]</v>
      </c>
      <c r="M217" s="133" t="s">
        <v>190</v>
      </c>
      <c r="N217" s="133" t="s">
        <v>192</v>
      </c>
      <c r="O217" s="133" t="s">
        <v>426</v>
      </c>
      <c r="T217" s="95"/>
    </row>
    <row r="218" spans="1:20" s="133" customFormat="1">
      <c r="A218" s="133" t="s">
        <v>2142</v>
      </c>
      <c r="B218" s="133" t="s">
        <v>2186</v>
      </c>
      <c r="D218" s="133" t="s">
        <v>426</v>
      </c>
      <c r="H218" s="133">
        <f t="shared" si="14"/>
        <v>4</v>
      </c>
      <c r="J218" s="65" t="s">
        <v>134</v>
      </c>
      <c r="K218" s="88" t="str">
        <f t="shared" si="15"/>
        <v>e929</v>
      </c>
      <c r="L218" s="18" t="str">
        <f t="shared" si="16"/>
        <v>Contrats collectifs relevant de l'article L. 441-1 mais ne relevant pas des articles L. 143-1 et L. 144-2 [10]</v>
      </c>
      <c r="N218" s="133" t="s">
        <v>192</v>
      </c>
      <c r="O218" s="133" t="s">
        <v>426</v>
      </c>
      <c r="T218" s="95"/>
    </row>
    <row r="219" spans="1:20" s="133" customFormat="1">
      <c r="A219" s="133" t="s">
        <v>2143</v>
      </c>
      <c r="B219" s="133" t="s">
        <v>2187</v>
      </c>
      <c r="D219" s="133" t="s">
        <v>426</v>
      </c>
      <c r="H219" s="133">
        <f t="shared" si="14"/>
        <v>2</v>
      </c>
      <c r="J219" s="65" t="s">
        <v>386</v>
      </c>
      <c r="K219" s="88" t="str">
        <f t="shared" si="15"/>
        <v>e975</v>
      </c>
      <c r="L219" s="18" t="str">
        <f t="shared" si="16"/>
        <v>Opérations relevant de l'article L. 134-1 mais ne relevant pas des articles L. 143-1 et L. 144-2 (Eurocroissance) [13]</v>
      </c>
      <c r="N219" s="133" t="s">
        <v>192</v>
      </c>
      <c r="O219" s="133" t="s">
        <v>426</v>
      </c>
      <c r="T219" s="95"/>
    </row>
    <row r="220" spans="1:20" s="133" customFormat="1">
      <c r="A220" s="133" t="s">
        <v>2144</v>
      </c>
      <c r="B220" s="133" t="s">
        <v>2188</v>
      </c>
      <c r="D220" s="133" t="s">
        <v>426</v>
      </c>
      <c r="H220" s="133">
        <f t="shared" si="14"/>
        <v>3</v>
      </c>
      <c r="J220" s="122" t="s">
        <v>547</v>
      </c>
      <c r="K220" s="88" t="str">
        <f t="shared" si="15"/>
        <v>e948</v>
      </c>
      <c r="L220" s="18" t="str">
        <f t="shared" si="16"/>
        <v>Épargne en UC</v>
      </c>
      <c r="N220" s="133" t="s">
        <v>192</v>
      </c>
      <c r="O220" s="133" t="s">
        <v>426</v>
      </c>
      <c r="T220" s="95"/>
    </row>
    <row r="221" spans="1:20" s="133" customFormat="1">
      <c r="A221" s="133" t="s">
        <v>2145</v>
      </c>
      <c r="B221" s="133" t="s">
        <v>2189</v>
      </c>
      <c r="D221" s="133" t="s">
        <v>426</v>
      </c>
      <c r="H221" s="133">
        <f t="shared" si="14"/>
        <v>2</v>
      </c>
      <c r="J221" s="40" t="s">
        <v>2541</v>
      </c>
      <c r="K221" s="88"/>
      <c r="L221" s="18"/>
      <c r="O221" s="133" t="s">
        <v>426</v>
      </c>
      <c r="Q221" s="133" t="s">
        <v>248</v>
      </c>
      <c r="R221" s="133" t="s">
        <v>1146</v>
      </c>
      <c r="T221" s="95"/>
    </row>
    <row r="222" spans="1:20" s="133" customFormat="1">
      <c r="A222" s="133" t="s">
        <v>2146</v>
      </c>
      <c r="B222" s="133" t="s">
        <v>2190</v>
      </c>
      <c r="D222" s="133" t="s">
        <v>426</v>
      </c>
      <c r="H222" s="133">
        <f t="shared" si="14"/>
        <v>2</v>
      </c>
      <c r="J222" s="50" t="s">
        <v>244</v>
      </c>
      <c r="K222" s="88" t="str">
        <f t="shared" si="15"/>
        <v>x0</v>
      </c>
      <c r="L222" s="18" t="str">
        <f t="shared" ref="L222:L237" si="17">J222</f>
        <v>Total/NA</v>
      </c>
      <c r="M222" s="133" t="s">
        <v>190</v>
      </c>
      <c r="O222" s="133" t="s">
        <v>243</v>
      </c>
      <c r="T222" s="95"/>
    </row>
    <row r="223" spans="1:20" s="133" customFormat="1">
      <c r="A223" s="133" t="s">
        <v>2147</v>
      </c>
      <c r="B223" s="133" t="s">
        <v>2191</v>
      </c>
      <c r="D223" s="133" t="s">
        <v>426</v>
      </c>
      <c r="H223" s="133">
        <f t="shared" si="14"/>
        <v>2</v>
      </c>
      <c r="J223" s="44" t="s">
        <v>548</v>
      </c>
      <c r="K223" s="88" t="str">
        <f t="shared" si="15"/>
        <v>e992</v>
      </c>
      <c r="L223" s="18" t="str">
        <f t="shared" si="17"/>
        <v>Vie [Hors épargne en UC]</v>
      </c>
      <c r="M223" s="133" t="s">
        <v>190</v>
      </c>
      <c r="N223" s="133" t="s">
        <v>192</v>
      </c>
      <c r="O223" s="133" t="s">
        <v>426</v>
      </c>
      <c r="T223" s="95"/>
    </row>
    <row r="224" spans="1:20" s="133" customFormat="1">
      <c r="A224" s="133" t="s">
        <v>2148</v>
      </c>
      <c r="B224" s="133" t="s">
        <v>2192</v>
      </c>
      <c r="D224" s="133" t="s">
        <v>426</v>
      </c>
      <c r="H224" s="133">
        <f t="shared" si="14"/>
        <v>4</v>
      </c>
      <c r="J224" s="22" t="s">
        <v>2540</v>
      </c>
      <c r="K224" s="88" t="str">
        <f t="shared" si="15"/>
        <v>e1273</v>
      </c>
      <c r="L224" s="18" t="str">
        <f t="shared" si="17"/>
        <v>Vie [Hors branche 26 non PERP et non RPS]</v>
      </c>
      <c r="M224" s="133" t="s">
        <v>190</v>
      </c>
      <c r="N224" s="133" t="s">
        <v>192</v>
      </c>
      <c r="O224" s="133" t="s">
        <v>426</v>
      </c>
      <c r="T224" s="95"/>
    </row>
    <row r="225" spans="1:20" s="133" customFormat="1">
      <c r="A225" s="133" t="s">
        <v>2149</v>
      </c>
      <c r="B225" s="133" t="s">
        <v>2193</v>
      </c>
      <c r="D225" s="133" t="s">
        <v>426</v>
      </c>
      <c r="H225" s="133">
        <f t="shared" si="14"/>
        <v>4</v>
      </c>
      <c r="J225" s="53" t="s">
        <v>546</v>
      </c>
      <c r="K225" s="88" t="str">
        <f t="shared" si="15"/>
        <v>x91</v>
      </c>
      <c r="L225" s="18" t="str">
        <f t="shared" si="17"/>
        <v>Épargne hors UC</v>
      </c>
      <c r="M225" s="133" t="s">
        <v>190</v>
      </c>
      <c r="N225" s="133" t="s">
        <v>192</v>
      </c>
      <c r="O225" s="133" t="s">
        <v>243</v>
      </c>
      <c r="T225" s="95"/>
    </row>
    <row r="226" spans="1:20" s="133" customFormat="1">
      <c r="A226" s="133" t="s">
        <v>2150</v>
      </c>
      <c r="B226" s="133" t="s">
        <v>2194</v>
      </c>
      <c r="D226" s="133" t="s">
        <v>426</v>
      </c>
      <c r="H226" s="133">
        <f t="shared" si="14"/>
        <v>4</v>
      </c>
      <c r="J226" s="67" t="s">
        <v>188</v>
      </c>
      <c r="K226" s="88" t="str">
        <f t="shared" si="15"/>
        <v>e961</v>
      </c>
      <c r="L226" s="18" t="str">
        <f t="shared" si="17"/>
        <v>Garanties en cas de vie et capitalisation [hors contrats en UC]</v>
      </c>
      <c r="M226" s="133" t="s">
        <v>190</v>
      </c>
      <c r="N226" s="133" t="s">
        <v>192</v>
      </c>
      <c r="O226" s="133" t="s">
        <v>426</v>
      </c>
      <c r="T226" s="95"/>
    </row>
    <row r="227" spans="1:20" s="133" customFormat="1">
      <c r="A227" s="133" t="s">
        <v>2151</v>
      </c>
      <c r="B227" s="133" t="s">
        <v>2195</v>
      </c>
      <c r="D227" s="133" t="s">
        <v>426</v>
      </c>
      <c r="H227" s="133">
        <f t="shared" si="14"/>
        <v>4</v>
      </c>
      <c r="J227" s="68" t="s">
        <v>125</v>
      </c>
      <c r="K227" s="88" t="str">
        <f t="shared" si="15"/>
        <v>e932</v>
      </c>
      <c r="L227" s="18" t="str">
        <f t="shared" si="17"/>
        <v>Contrats de capitalisation à prime unique (ou versements libres) [1]</v>
      </c>
      <c r="N227" s="133" t="s">
        <v>192</v>
      </c>
      <c r="O227" s="133" t="s">
        <v>426</v>
      </c>
      <c r="T227" s="95"/>
    </row>
    <row r="228" spans="1:20" s="133" customFormat="1">
      <c r="A228" s="133" t="s">
        <v>2152</v>
      </c>
      <c r="B228" s="133" t="s">
        <v>2196</v>
      </c>
      <c r="D228" s="133" t="s">
        <v>426</v>
      </c>
      <c r="H228" s="133">
        <f t="shared" si="14"/>
        <v>4</v>
      </c>
      <c r="J228" s="68" t="s">
        <v>126</v>
      </c>
      <c r="K228" s="88" t="str">
        <f t="shared" si="15"/>
        <v>e933</v>
      </c>
      <c r="L228" s="18" t="str">
        <f t="shared" si="17"/>
        <v>Contrats de capitalisation à primes périodiques [2]</v>
      </c>
      <c r="N228" s="133" t="s">
        <v>192</v>
      </c>
      <c r="O228" s="133" t="s">
        <v>426</v>
      </c>
      <c r="T228" s="95"/>
    </row>
    <row r="229" spans="1:20" s="133" customFormat="1">
      <c r="A229" s="133" t="s">
        <v>2153</v>
      </c>
      <c r="B229" s="133" t="s">
        <v>2197</v>
      </c>
      <c r="D229" s="133" t="s">
        <v>426</v>
      </c>
      <c r="H229" s="133">
        <f t="shared" si="14"/>
        <v>4</v>
      </c>
      <c r="J229" s="68" t="s">
        <v>128</v>
      </c>
      <c r="K229" s="88" t="str">
        <f t="shared" si="15"/>
        <v>e911</v>
      </c>
      <c r="L229" s="18" t="str">
        <f t="shared" si="17"/>
        <v>Autres contrats individuels d'assurance vie à prime unique (ou versements libres) (y compris groupes ouverts) [4]</v>
      </c>
      <c r="N229" s="133" t="s">
        <v>192</v>
      </c>
      <c r="O229" s="133" t="s">
        <v>426</v>
      </c>
      <c r="T229" s="95"/>
    </row>
    <row r="230" spans="1:20" s="133" customFormat="1">
      <c r="A230" s="133" t="s">
        <v>2154</v>
      </c>
      <c r="B230" s="133" t="s">
        <v>2198</v>
      </c>
      <c r="D230" s="133" t="s">
        <v>426</v>
      </c>
      <c r="H230" s="133">
        <f t="shared" si="14"/>
        <v>4</v>
      </c>
      <c r="J230" s="68" t="s">
        <v>129</v>
      </c>
      <c r="K230" s="88" t="str">
        <f t="shared" si="15"/>
        <v>e912</v>
      </c>
      <c r="L230" s="18" t="str">
        <f t="shared" si="17"/>
        <v>Autres contrats individuels d'assurance vie à primes périodiques (y compris groupes ouverts) [5]</v>
      </c>
      <c r="N230" s="133" t="s">
        <v>192</v>
      </c>
      <c r="O230" s="133" t="s">
        <v>426</v>
      </c>
      <c r="T230" s="95"/>
    </row>
    <row r="231" spans="1:20" s="133" customFormat="1">
      <c r="A231" s="133" t="s">
        <v>2155</v>
      </c>
      <c r="B231" s="133" t="s">
        <v>2199</v>
      </c>
      <c r="D231" s="133" t="s">
        <v>426</v>
      </c>
      <c r="H231" s="133">
        <f t="shared" si="14"/>
        <v>3</v>
      </c>
      <c r="J231" s="68" t="s">
        <v>131</v>
      </c>
      <c r="K231" s="88" t="str">
        <f t="shared" si="15"/>
        <v>e927</v>
      </c>
      <c r="L231" s="18" t="str">
        <f t="shared" si="17"/>
        <v>Contrats collectifs d'assurance en cas de vie [7]</v>
      </c>
      <c r="N231" s="133" t="s">
        <v>192</v>
      </c>
      <c r="O231" s="133" t="s">
        <v>426</v>
      </c>
      <c r="T231" s="95"/>
    </row>
    <row r="232" spans="1:20" s="133" customFormat="1">
      <c r="A232" s="133" t="s">
        <v>2156</v>
      </c>
      <c r="B232" s="133" t="s">
        <v>2200</v>
      </c>
      <c r="D232" s="133" t="s">
        <v>426</v>
      </c>
      <c r="H232" s="133">
        <f t="shared" si="14"/>
        <v>2</v>
      </c>
      <c r="J232" s="67" t="s">
        <v>187</v>
      </c>
      <c r="K232" s="88" t="str">
        <f t="shared" si="15"/>
        <v>e959</v>
      </c>
      <c r="L232" s="18" t="str">
        <f t="shared" si="17"/>
        <v>Garanties en cas de décès</v>
      </c>
      <c r="M232" s="133" t="s">
        <v>190</v>
      </c>
      <c r="N232" s="133" t="s">
        <v>192</v>
      </c>
      <c r="O232" s="133" t="s">
        <v>426</v>
      </c>
      <c r="T232" s="95"/>
    </row>
    <row r="233" spans="1:20" s="133" customFormat="1">
      <c r="A233" s="133" t="s">
        <v>2157</v>
      </c>
      <c r="B233" s="133" t="s">
        <v>2201</v>
      </c>
      <c r="D233" s="133" t="s">
        <v>426</v>
      </c>
      <c r="H233" s="133">
        <f t="shared" si="14"/>
        <v>2</v>
      </c>
      <c r="J233" s="68" t="s">
        <v>127</v>
      </c>
      <c r="K233" s="88" t="str">
        <f t="shared" si="15"/>
        <v>e936</v>
      </c>
      <c r="L233" s="18" t="str">
        <f t="shared" si="17"/>
        <v>Contrats individuels d'assurance temporaire décès (y compris groupes ouverts) [3]</v>
      </c>
      <c r="N233" s="133" t="s">
        <v>192</v>
      </c>
      <c r="O233" s="133" t="s">
        <v>426</v>
      </c>
      <c r="T233" s="95"/>
    </row>
    <row r="234" spans="1:20" s="133" customFormat="1">
      <c r="A234" s="133" t="s">
        <v>2158</v>
      </c>
      <c r="B234" s="133" t="s">
        <v>2202</v>
      </c>
      <c r="D234" s="133" t="s">
        <v>426</v>
      </c>
      <c r="H234" s="133">
        <f t="shared" si="14"/>
        <v>2</v>
      </c>
      <c r="J234" s="68" t="s">
        <v>130</v>
      </c>
      <c r="K234" s="88" t="str">
        <f t="shared" si="15"/>
        <v>e926</v>
      </c>
      <c r="L234" s="18" t="str">
        <f t="shared" si="17"/>
        <v>Contrats collectifs d'assurance en cas de décès [6]</v>
      </c>
      <c r="N234" s="133" t="s">
        <v>192</v>
      </c>
      <c r="O234" s="133" t="s">
        <v>426</v>
      </c>
      <c r="T234" s="95"/>
    </row>
    <row r="235" spans="1:20" s="133" customFormat="1">
      <c r="A235" s="133" t="s">
        <v>2159</v>
      </c>
      <c r="B235" s="133" t="s">
        <v>2203</v>
      </c>
      <c r="D235" s="133" t="s">
        <v>426</v>
      </c>
      <c r="H235" s="133">
        <f t="shared" si="14"/>
        <v>4</v>
      </c>
      <c r="J235" s="53" t="s">
        <v>387</v>
      </c>
      <c r="K235" s="88" t="str">
        <f t="shared" si="15"/>
        <v>e938</v>
      </c>
      <c r="L235" s="18" t="str">
        <f t="shared" si="17"/>
        <v>Contrats relevant de l'article L. 144-2 mais ne relevant pas de l'article L. 143-1 (PERP) [11]</v>
      </c>
      <c r="N235" s="133" t="s">
        <v>192</v>
      </c>
      <c r="O235" s="133" t="s">
        <v>426</v>
      </c>
      <c r="T235" s="95"/>
    </row>
    <row r="236" spans="1:20" s="133" customFormat="1">
      <c r="A236" s="133" t="s">
        <v>2160</v>
      </c>
      <c r="B236" s="133" t="s">
        <v>2204</v>
      </c>
      <c r="D236" s="133" t="s">
        <v>426</v>
      </c>
      <c r="H236" s="133">
        <f t="shared" si="14"/>
        <v>4</v>
      </c>
      <c r="J236" s="53" t="s">
        <v>386</v>
      </c>
      <c r="K236" s="88" t="str">
        <f t="shared" si="15"/>
        <v>e975</v>
      </c>
      <c r="L236" s="18" t="str">
        <f t="shared" si="17"/>
        <v>Opérations relevant de l'article L. 134-1 mais ne relevant pas des articles L. 143-1 et L. 144-2 (Eurocroissance) [13]</v>
      </c>
      <c r="N236" s="133" t="s">
        <v>192</v>
      </c>
      <c r="O236" s="133" t="s">
        <v>426</v>
      </c>
      <c r="T236" s="95"/>
    </row>
    <row r="237" spans="1:20" s="133" customFormat="1">
      <c r="A237" s="133" t="s">
        <v>2161</v>
      </c>
      <c r="B237" s="133" t="s">
        <v>2205</v>
      </c>
      <c r="D237" s="133" t="s">
        <v>426</v>
      </c>
      <c r="H237" s="133">
        <f t="shared" si="14"/>
        <v>4</v>
      </c>
      <c r="J237" s="22" t="s">
        <v>2538</v>
      </c>
      <c r="K237" s="88" t="str">
        <f t="shared" si="15"/>
        <v>e1272</v>
      </c>
      <c r="L237" s="18" t="str">
        <f t="shared" si="17"/>
        <v>Autres Vie [Branche 26, non PERP et non RPS]</v>
      </c>
      <c r="N237" s="133" t="s">
        <v>192</v>
      </c>
      <c r="O237" s="133" t="s">
        <v>426</v>
      </c>
      <c r="T237" s="95"/>
    </row>
    <row r="238" spans="1:20" s="133" customFormat="1">
      <c r="A238" s="133" t="s">
        <v>2162</v>
      </c>
      <c r="B238" s="133" t="s">
        <v>2206</v>
      </c>
      <c r="D238" s="133" t="s">
        <v>426</v>
      </c>
      <c r="H238" s="133">
        <f t="shared" si="14"/>
        <v>4</v>
      </c>
      <c r="J238" s="40" t="s">
        <v>2568</v>
      </c>
      <c r="K238" s="88"/>
      <c r="L238" s="18"/>
      <c r="O238" s="133" t="s">
        <v>426</v>
      </c>
      <c r="Q238" s="133" t="s">
        <v>248</v>
      </c>
      <c r="R238" s="133" t="s">
        <v>1146</v>
      </c>
      <c r="T238" s="95"/>
    </row>
    <row r="239" spans="1:20" s="133" customFormat="1">
      <c r="A239" s="133" t="s">
        <v>2163</v>
      </c>
      <c r="B239" s="133" t="s">
        <v>2207</v>
      </c>
      <c r="D239" s="133" t="s">
        <v>426</v>
      </c>
      <c r="H239" s="133">
        <f t="shared" si="14"/>
        <v>4</v>
      </c>
      <c r="J239" s="50" t="s">
        <v>244</v>
      </c>
      <c r="K239" s="88" t="str">
        <f t="shared" si="15"/>
        <v>x0</v>
      </c>
      <c r="L239" s="18" t="str">
        <f t="shared" ref="L239:L255" si="18">J239</f>
        <v>Total/NA</v>
      </c>
      <c r="M239" s="133" t="s">
        <v>190</v>
      </c>
      <c r="O239" s="133" t="s">
        <v>243</v>
      </c>
      <c r="T239" s="95"/>
    </row>
    <row r="240" spans="1:20" s="133" customFormat="1">
      <c r="A240" s="133" t="s">
        <v>2164</v>
      </c>
      <c r="B240" s="133" t="s">
        <v>2208</v>
      </c>
      <c r="D240" s="133" t="s">
        <v>426</v>
      </c>
      <c r="H240" s="133">
        <f t="shared" si="14"/>
        <v>4</v>
      </c>
      <c r="J240" s="44" t="s">
        <v>548</v>
      </c>
      <c r="K240" s="88" t="str">
        <f t="shared" si="15"/>
        <v>e992</v>
      </c>
      <c r="L240" s="18" t="str">
        <f t="shared" si="18"/>
        <v>Vie [Hors épargne en UC]</v>
      </c>
      <c r="M240" s="133" t="s">
        <v>190</v>
      </c>
      <c r="N240" s="133" t="s">
        <v>192</v>
      </c>
      <c r="O240" s="133" t="s">
        <v>426</v>
      </c>
      <c r="T240" s="95"/>
    </row>
    <row r="241" spans="1:20" s="133" customFormat="1">
      <c r="A241" s="133" t="s">
        <v>2165</v>
      </c>
      <c r="B241" s="133" t="s">
        <v>2209</v>
      </c>
      <c r="D241" s="133" t="s">
        <v>426</v>
      </c>
      <c r="H241" s="133">
        <f t="shared" si="14"/>
        <v>4</v>
      </c>
      <c r="J241" s="22" t="s">
        <v>2540</v>
      </c>
      <c r="K241" s="88" t="str">
        <f t="shared" si="15"/>
        <v>e1273</v>
      </c>
      <c r="L241" s="18" t="str">
        <f t="shared" si="18"/>
        <v>Vie [Hors branche 26 non PERP et non RPS]</v>
      </c>
      <c r="M241" s="133" t="s">
        <v>190</v>
      </c>
      <c r="N241" s="133" t="s">
        <v>192</v>
      </c>
      <c r="O241" s="133" t="s">
        <v>426</v>
      </c>
      <c r="T241" s="95"/>
    </row>
    <row r="242" spans="1:20" s="133" customFormat="1">
      <c r="A242" s="133" t="s">
        <v>2166</v>
      </c>
      <c r="B242" s="133" t="s">
        <v>2210</v>
      </c>
      <c r="D242" s="133" t="s">
        <v>426</v>
      </c>
      <c r="H242" s="133">
        <f t="shared" si="14"/>
        <v>2</v>
      </c>
      <c r="J242" s="53" t="s">
        <v>546</v>
      </c>
      <c r="K242" s="88" t="str">
        <f t="shared" si="15"/>
        <v>x91</v>
      </c>
      <c r="L242" s="18" t="str">
        <f t="shared" si="18"/>
        <v>Épargne hors UC</v>
      </c>
      <c r="M242" s="133" t="s">
        <v>190</v>
      </c>
      <c r="N242" s="133" t="s">
        <v>192</v>
      </c>
      <c r="O242" s="133" t="s">
        <v>243</v>
      </c>
      <c r="T242" s="95"/>
    </row>
    <row r="243" spans="1:20" s="133" customFormat="1">
      <c r="A243" s="133" t="s">
        <v>2167</v>
      </c>
      <c r="B243" s="133" t="s">
        <v>2211</v>
      </c>
      <c r="D243" s="133" t="s">
        <v>426</v>
      </c>
      <c r="H243" s="133">
        <f t="shared" si="14"/>
        <v>4</v>
      </c>
      <c r="J243" s="67" t="s">
        <v>188</v>
      </c>
      <c r="K243" s="88" t="str">
        <f t="shared" si="15"/>
        <v>e961</v>
      </c>
      <c r="L243" s="18" t="str">
        <f t="shared" si="18"/>
        <v>Garanties en cas de vie et capitalisation [hors contrats en UC]</v>
      </c>
      <c r="M243" s="133" t="s">
        <v>190</v>
      </c>
      <c r="N243" s="133" t="s">
        <v>192</v>
      </c>
      <c r="O243" s="133" t="s">
        <v>426</v>
      </c>
      <c r="T243" s="95"/>
    </row>
    <row r="244" spans="1:20" s="133" customFormat="1">
      <c r="A244" s="133" t="s">
        <v>2168</v>
      </c>
      <c r="B244" s="133" t="s">
        <v>2212</v>
      </c>
      <c r="D244" s="133" t="s">
        <v>426</v>
      </c>
      <c r="H244" s="133">
        <f t="shared" si="14"/>
        <v>4</v>
      </c>
      <c r="J244" s="68" t="s">
        <v>125</v>
      </c>
      <c r="K244" s="88" t="str">
        <f t="shared" si="15"/>
        <v>e932</v>
      </c>
      <c r="L244" s="18" t="str">
        <f t="shared" si="18"/>
        <v>Contrats de capitalisation à prime unique (ou versements libres) [1]</v>
      </c>
      <c r="N244" s="133" t="s">
        <v>192</v>
      </c>
      <c r="O244" s="133" t="s">
        <v>426</v>
      </c>
      <c r="T244" s="95"/>
    </row>
    <row r="245" spans="1:20" s="133" customFormat="1">
      <c r="A245" s="133" t="s">
        <v>2169</v>
      </c>
      <c r="B245" s="133" t="s">
        <v>2213</v>
      </c>
      <c r="D245" s="133" t="s">
        <v>426</v>
      </c>
      <c r="H245" s="133">
        <f t="shared" si="14"/>
        <v>4</v>
      </c>
      <c r="J245" s="68" t="s">
        <v>126</v>
      </c>
      <c r="K245" s="88" t="str">
        <f t="shared" si="15"/>
        <v>e933</v>
      </c>
      <c r="L245" s="18" t="str">
        <f t="shared" si="18"/>
        <v>Contrats de capitalisation à primes périodiques [2]</v>
      </c>
      <c r="N245" s="133" t="s">
        <v>192</v>
      </c>
      <c r="O245" s="133" t="s">
        <v>426</v>
      </c>
      <c r="T245" s="95"/>
    </row>
    <row r="246" spans="1:20" s="133" customFormat="1">
      <c r="A246" s="133" t="s">
        <v>2170</v>
      </c>
      <c r="B246" s="133" t="s">
        <v>2214</v>
      </c>
      <c r="D246" s="133" t="s">
        <v>426</v>
      </c>
      <c r="H246" s="133">
        <f t="shared" si="14"/>
        <v>4</v>
      </c>
      <c r="J246" s="68" t="s">
        <v>128</v>
      </c>
      <c r="K246" s="88" t="str">
        <f t="shared" si="15"/>
        <v>e911</v>
      </c>
      <c r="L246" s="18" t="str">
        <f t="shared" si="18"/>
        <v>Autres contrats individuels d'assurance vie à prime unique (ou versements libres) (y compris groupes ouverts) [4]</v>
      </c>
      <c r="N246" s="133" t="s">
        <v>192</v>
      </c>
      <c r="O246" s="133" t="s">
        <v>426</v>
      </c>
      <c r="T246" s="95"/>
    </row>
    <row r="247" spans="1:20" s="133" customFormat="1">
      <c r="A247" s="133" t="s">
        <v>2171</v>
      </c>
      <c r="B247" s="133" t="s">
        <v>2215</v>
      </c>
      <c r="D247" s="133" t="s">
        <v>426</v>
      </c>
      <c r="H247" s="133">
        <f t="shared" si="14"/>
        <v>4</v>
      </c>
      <c r="J247" s="68" t="s">
        <v>129</v>
      </c>
      <c r="K247" s="88" t="str">
        <f t="shared" si="15"/>
        <v>e912</v>
      </c>
      <c r="L247" s="18" t="str">
        <f t="shared" si="18"/>
        <v>Autres contrats individuels d'assurance vie à primes périodiques (y compris groupes ouverts) [5]</v>
      </c>
      <c r="N247" s="133" t="s">
        <v>192</v>
      </c>
      <c r="O247" s="133" t="s">
        <v>426</v>
      </c>
      <c r="T247" s="95"/>
    </row>
    <row r="248" spans="1:20" s="133" customFormat="1">
      <c r="A248" s="133" t="s">
        <v>2172</v>
      </c>
      <c r="B248" s="133" t="s">
        <v>2216</v>
      </c>
      <c r="D248" s="133" t="s">
        <v>426</v>
      </c>
      <c r="H248" s="133">
        <f t="shared" si="14"/>
        <v>4</v>
      </c>
      <c r="J248" s="68" t="s">
        <v>131</v>
      </c>
      <c r="K248" s="88" t="str">
        <f t="shared" si="15"/>
        <v>e927</v>
      </c>
      <c r="L248" s="18" t="str">
        <f t="shared" si="18"/>
        <v>Contrats collectifs d'assurance en cas de vie [7]</v>
      </c>
      <c r="N248" s="133" t="s">
        <v>192</v>
      </c>
      <c r="O248" s="133" t="s">
        <v>426</v>
      </c>
      <c r="S248" s="95"/>
      <c r="T248" s="95"/>
    </row>
    <row r="249" spans="1:20" s="133" customFormat="1">
      <c r="A249" s="133" t="s">
        <v>2173</v>
      </c>
      <c r="B249" s="133" t="s">
        <v>2217</v>
      </c>
      <c r="D249" s="133" t="s">
        <v>426</v>
      </c>
      <c r="H249" s="133">
        <f t="shared" si="14"/>
        <v>2</v>
      </c>
      <c r="J249" s="68" t="s">
        <v>2565</v>
      </c>
      <c r="K249" s="88" t="str">
        <f t="shared" si="15"/>
        <v>e1274</v>
      </c>
      <c r="L249" s="18" t="str">
        <f t="shared" si="18"/>
        <v>Contrats de retraite professionnelle supplémentaire régis par l'article L. 143-1 ne relevant pas des 12, 14 ou 15 [16]</v>
      </c>
      <c r="N249" s="133" t="s">
        <v>192</v>
      </c>
      <c r="O249" s="133" t="s">
        <v>426</v>
      </c>
      <c r="S249" s="95"/>
      <c r="T249" s="95"/>
    </row>
    <row r="250" spans="1:20" s="133" customFormat="1">
      <c r="A250" s="133" t="s">
        <v>2174</v>
      </c>
      <c r="B250" s="133" t="s">
        <v>2218</v>
      </c>
      <c r="D250" s="133" t="s">
        <v>426</v>
      </c>
      <c r="H250" s="133">
        <f t="shared" si="14"/>
        <v>5</v>
      </c>
      <c r="J250" s="67" t="s">
        <v>187</v>
      </c>
      <c r="K250" s="88" t="str">
        <f t="shared" si="15"/>
        <v>e959</v>
      </c>
      <c r="L250" s="18" t="str">
        <f t="shared" si="18"/>
        <v>Garanties en cas de décès</v>
      </c>
      <c r="M250" s="133" t="s">
        <v>190</v>
      </c>
      <c r="N250" s="133" t="s">
        <v>192</v>
      </c>
      <c r="O250" s="133" t="s">
        <v>426</v>
      </c>
      <c r="S250" s="95"/>
      <c r="T250" s="95"/>
    </row>
    <row r="251" spans="1:20" s="133" customFormat="1">
      <c r="A251" s="133" t="s">
        <v>2175</v>
      </c>
      <c r="B251" s="133" t="s">
        <v>2219</v>
      </c>
      <c r="D251" s="133" t="s">
        <v>426</v>
      </c>
      <c r="H251" s="133">
        <f t="shared" si="14"/>
        <v>5</v>
      </c>
      <c r="J251" s="68" t="s">
        <v>127</v>
      </c>
      <c r="K251" s="88" t="str">
        <f t="shared" si="15"/>
        <v>e936</v>
      </c>
      <c r="L251" s="18" t="str">
        <f t="shared" si="18"/>
        <v>Contrats individuels d'assurance temporaire décès (y compris groupes ouverts) [3]</v>
      </c>
      <c r="N251" s="133" t="s">
        <v>192</v>
      </c>
      <c r="O251" s="133" t="s">
        <v>426</v>
      </c>
      <c r="S251" s="95"/>
      <c r="T251" s="95"/>
    </row>
    <row r="252" spans="1:20" s="133" customFormat="1">
      <c r="A252" s="133" t="s">
        <v>2176</v>
      </c>
      <c r="B252" s="133" t="s">
        <v>2220</v>
      </c>
      <c r="D252" s="133" t="s">
        <v>426</v>
      </c>
      <c r="H252" s="133">
        <f t="shared" si="14"/>
        <v>3</v>
      </c>
      <c r="J252" s="68" t="s">
        <v>130</v>
      </c>
      <c r="K252" s="88" t="str">
        <f t="shared" si="15"/>
        <v>e926</v>
      </c>
      <c r="L252" s="18" t="str">
        <f t="shared" si="18"/>
        <v>Contrats collectifs d'assurance en cas de décès [6]</v>
      </c>
      <c r="N252" s="133" t="s">
        <v>192</v>
      </c>
      <c r="O252" s="133" t="s">
        <v>426</v>
      </c>
      <c r="S252" s="95"/>
      <c r="T252" s="95"/>
    </row>
    <row r="253" spans="1:20" s="133" customFormat="1">
      <c r="A253" s="133" t="s">
        <v>1963</v>
      </c>
      <c r="B253" s="133" t="s">
        <v>2221</v>
      </c>
      <c r="D253" s="133" t="s">
        <v>426</v>
      </c>
      <c r="H253" s="133">
        <f t="shared" si="14"/>
        <v>1</v>
      </c>
      <c r="J253" s="53" t="s">
        <v>387</v>
      </c>
      <c r="K253" s="88" t="str">
        <f t="shared" si="15"/>
        <v>e938</v>
      </c>
      <c r="L253" s="18" t="str">
        <f t="shared" si="18"/>
        <v>Contrats relevant de l'article L. 144-2 mais ne relevant pas de l'article L. 143-1 (PERP) [11]</v>
      </c>
      <c r="N253" s="133" t="s">
        <v>192</v>
      </c>
      <c r="O253" s="133" t="s">
        <v>426</v>
      </c>
      <c r="R253" s="134"/>
      <c r="S253" s="95"/>
      <c r="T253" s="95"/>
    </row>
    <row r="254" spans="1:20" s="133" customFormat="1">
      <c r="A254" s="133" t="s">
        <v>2178</v>
      </c>
      <c r="B254" s="133" t="s">
        <v>2222</v>
      </c>
      <c r="D254" s="133" t="s">
        <v>426</v>
      </c>
      <c r="H254" s="133">
        <f t="shared" si="14"/>
        <v>1</v>
      </c>
      <c r="J254" s="53" t="s">
        <v>386</v>
      </c>
      <c r="K254" s="88" t="str">
        <f t="shared" si="15"/>
        <v>e975</v>
      </c>
      <c r="L254" s="18" t="str">
        <f t="shared" si="18"/>
        <v>Opérations relevant de l'article L. 134-1 mais ne relevant pas des articles L. 143-1 et L. 144-2 (Eurocroissance) [13]</v>
      </c>
      <c r="N254" s="133" t="s">
        <v>192</v>
      </c>
      <c r="O254" s="133" t="s">
        <v>426</v>
      </c>
      <c r="S254" s="95"/>
      <c r="T254" s="95"/>
    </row>
    <row r="255" spans="1:20" s="133" customFormat="1">
      <c r="A255" s="133" t="s">
        <v>2180</v>
      </c>
      <c r="B255" s="133" t="s">
        <v>2223</v>
      </c>
      <c r="D255" s="133" t="s">
        <v>426</v>
      </c>
      <c r="H255" s="133">
        <f t="shared" si="14"/>
        <v>3</v>
      </c>
      <c r="J255" s="22" t="s">
        <v>2538</v>
      </c>
      <c r="K255" s="88" t="str">
        <f t="shared" si="15"/>
        <v>e1272</v>
      </c>
      <c r="L255" s="18" t="str">
        <f t="shared" si="18"/>
        <v>Autres Vie [Branche 26, non PERP et non RPS]</v>
      </c>
      <c r="N255" s="133" t="s">
        <v>192</v>
      </c>
      <c r="O255" s="133" t="s">
        <v>426</v>
      </c>
      <c r="S255" s="95"/>
      <c r="T255" s="95"/>
    </row>
    <row r="256" spans="1:20" s="133" customFormat="1">
      <c r="A256" s="133" t="s">
        <v>2181</v>
      </c>
      <c r="B256" s="133" t="s">
        <v>2224</v>
      </c>
      <c r="D256" s="133" t="s">
        <v>426</v>
      </c>
      <c r="H256" s="133">
        <f t="shared" si="14"/>
        <v>3</v>
      </c>
      <c r="J256" s="40" t="s">
        <v>2769</v>
      </c>
      <c r="K256" s="88"/>
      <c r="L256" s="18"/>
      <c r="O256" s="133" t="s">
        <v>426</v>
      </c>
      <c r="Q256" s="133" t="s">
        <v>248</v>
      </c>
      <c r="R256" s="133" t="s">
        <v>1146</v>
      </c>
      <c r="T256" s="95"/>
    </row>
    <row r="257" spans="1:20" s="133" customFormat="1">
      <c r="A257" s="133" t="s">
        <v>2431</v>
      </c>
      <c r="B257" s="133" t="s">
        <v>2415</v>
      </c>
      <c r="D257" s="133" t="s">
        <v>426</v>
      </c>
      <c r="H257" s="133">
        <f t="shared" si="14"/>
        <v>4</v>
      </c>
      <c r="J257" s="50" t="s">
        <v>244</v>
      </c>
      <c r="K257" s="88" t="str">
        <f t="shared" si="15"/>
        <v>x0</v>
      </c>
      <c r="L257" s="18" t="str">
        <f t="shared" ref="L257:L274" si="19">J257</f>
        <v>Total/NA</v>
      </c>
      <c r="M257" s="133" t="s">
        <v>190</v>
      </c>
      <c r="O257" s="133" t="s">
        <v>243</v>
      </c>
      <c r="S257" s="95"/>
      <c r="T257" s="95"/>
    </row>
    <row r="258" spans="1:20" s="133" customFormat="1">
      <c r="A258" s="133" t="s">
        <v>2432</v>
      </c>
      <c r="B258" s="133" t="s">
        <v>2416</v>
      </c>
      <c r="D258" s="133" t="s">
        <v>426</v>
      </c>
      <c r="H258" s="133">
        <f t="shared" ref="H258:H321" si="20">COUNTIF($J$2:$J$1996,A258)</f>
        <v>4</v>
      </c>
      <c r="J258" s="44" t="s">
        <v>548</v>
      </c>
      <c r="K258" s="88" t="str">
        <f t="shared" si="15"/>
        <v>e992</v>
      </c>
      <c r="L258" s="18" t="str">
        <f t="shared" si="19"/>
        <v>Vie [Hors épargne en UC]</v>
      </c>
      <c r="M258" s="133" t="s">
        <v>190</v>
      </c>
      <c r="N258" s="133" t="s">
        <v>192</v>
      </c>
      <c r="O258" s="133" t="s">
        <v>426</v>
      </c>
      <c r="S258" s="95"/>
      <c r="T258" s="95"/>
    </row>
    <row r="259" spans="1:20" s="133" customFormat="1">
      <c r="A259" s="133" t="s">
        <v>2433</v>
      </c>
      <c r="B259" s="133" t="s">
        <v>2417</v>
      </c>
      <c r="D259" s="133" t="s">
        <v>426</v>
      </c>
      <c r="H259" s="133">
        <f t="shared" si="20"/>
        <v>4</v>
      </c>
      <c r="J259" s="22" t="s">
        <v>2540</v>
      </c>
      <c r="K259" s="88" t="str">
        <f t="shared" si="15"/>
        <v>e1273</v>
      </c>
      <c r="L259" s="18" t="str">
        <f t="shared" si="19"/>
        <v>Vie [Hors branche 26 non PERP et non RPS]</v>
      </c>
      <c r="M259" s="133" t="s">
        <v>190</v>
      </c>
      <c r="N259" s="133" t="s">
        <v>192</v>
      </c>
      <c r="O259" s="133" t="s">
        <v>426</v>
      </c>
      <c r="S259" s="95"/>
      <c r="T259" s="95"/>
    </row>
    <row r="260" spans="1:20" s="133" customFormat="1">
      <c r="A260" s="133" t="s">
        <v>2434</v>
      </c>
      <c r="B260" s="133" t="s">
        <v>2418</v>
      </c>
      <c r="D260" s="133" t="s">
        <v>426</v>
      </c>
      <c r="H260" s="133">
        <f t="shared" si="20"/>
        <v>4</v>
      </c>
      <c r="J260" s="53" t="s">
        <v>546</v>
      </c>
      <c r="K260" s="88" t="str">
        <f t="shared" ref="K260:K323" si="21">VLOOKUP(J260,$A$1:$I$400,2,FALSE)</f>
        <v>x91</v>
      </c>
      <c r="L260" s="18" t="str">
        <f t="shared" si="19"/>
        <v>Épargne hors UC</v>
      </c>
      <c r="M260" s="133" t="s">
        <v>190</v>
      </c>
      <c r="N260" s="133" t="s">
        <v>192</v>
      </c>
      <c r="O260" s="133" t="s">
        <v>243</v>
      </c>
      <c r="S260" s="95"/>
      <c r="T260" s="95"/>
    </row>
    <row r="261" spans="1:20" s="133" customFormat="1">
      <c r="A261" s="133" t="s">
        <v>2435</v>
      </c>
      <c r="B261" s="133" t="s">
        <v>2419</v>
      </c>
      <c r="D261" s="133" t="s">
        <v>426</v>
      </c>
      <c r="H261" s="133">
        <f t="shared" si="20"/>
        <v>4</v>
      </c>
      <c r="J261" s="67" t="s">
        <v>188</v>
      </c>
      <c r="K261" s="88" t="str">
        <f t="shared" si="21"/>
        <v>e961</v>
      </c>
      <c r="L261" s="18" t="str">
        <f t="shared" si="19"/>
        <v>Garanties en cas de vie et capitalisation [hors contrats en UC]</v>
      </c>
      <c r="M261" s="133" t="s">
        <v>190</v>
      </c>
      <c r="N261" s="133" t="s">
        <v>192</v>
      </c>
      <c r="O261" s="133" t="s">
        <v>426</v>
      </c>
      <c r="S261" s="95"/>
      <c r="T261" s="95"/>
    </row>
    <row r="262" spans="1:20" s="133" customFormat="1">
      <c r="A262" s="133" t="s">
        <v>2436</v>
      </c>
      <c r="B262" s="133" t="s">
        <v>2420</v>
      </c>
      <c r="D262" s="133" t="s">
        <v>426</v>
      </c>
      <c r="H262" s="133">
        <f t="shared" si="20"/>
        <v>4</v>
      </c>
      <c r="J262" s="68" t="s">
        <v>125</v>
      </c>
      <c r="K262" s="88" t="str">
        <f t="shared" si="21"/>
        <v>e932</v>
      </c>
      <c r="L262" s="18" t="str">
        <f t="shared" si="19"/>
        <v>Contrats de capitalisation à prime unique (ou versements libres) [1]</v>
      </c>
      <c r="N262" s="133" t="s">
        <v>192</v>
      </c>
      <c r="O262" s="133" t="s">
        <v>426</v>
      </c>
      <c r="S262" s="95"/>
      <c r="T262" s="95"/>
    </row>
    <row r="263" spans="1:20" s="133" customFormat="1">
      <c r="A263" s="133" t="s">
        <v>2437</v>
      </c>
      <c r="B263" s="133" t="s">
        <v>2421</v>
      </c>
      <c r="D263" s="133" t="s">
        <v>426</v>
      </c>
      <c r="H263" s="133">
        <f t="shared" si="20"/>
        <v>4</v>
      </c>
      <c r="J263" s="68" t="s">
        <v>126</v>
      </c>
      <c r="K263" s="88" t="str">
        <f t="shared" si="21"/>
        <v>e933</v>
      </c>
      <c r="L263" s="18" t="str">
        <f t="shared" si="19"/>
        <v>Contrats de capitalisation à primes périodiques [2]</v>
      </c>
      <c r="N263" s="133" t="s">
        <v>192</v>
      </c>
      <c r="O263" s="133" t="s">
        <v>426</v>
      </c>
      <c r="S263" s="95"/>
      <c r="T263" s="95"/>
    </row>
    <row r="264" spans="1:20" s="133" customFormat="1">
      <c r="A264" s="133" t="s">
        <v>2438</v>
      </c>
      <c r="B264" s="133" t="s">
        <v>2422</v>
      </c>
      <c r="D264" s="133" t="s">
        <v>426</v>
      </c>
      <c r="H264" s="133">
        <f t="shared" si="20"/>
        <v>4</v>
      </c>
      <c r="J264" s="68" t="s">
        <v>128</v>
      </c>
      <c r="K264" s="88" t="str">
        <f t="shared" si="21"/>
        <v>e911</v>
      </c>
      <c r="L264" s="18" t="str">
        <f t="shared" si="19"/>
        <v>Autres contrats individuels d'assurance vie à prime unique (ou versements libres) (y compris groupes ouverts) [4]</v>
      </c>
      <c r="N264" s="133" t="s">
        <v>192</v>
      </c>
      <c r="O264" s="133" t="s">
        <v>426</v>
      </c>
      <c r="S264" s="95"/>
      <c r="T264" s="95"/>
    </row>
    <row r="265" spans="1:20" s="133" customFormat="1">
      <c r="A265" s="133" t="s">
        <v>2439</v>
      </c>
      <c r="B265" s="133" t="s">
        <v>2423</v>
      </c>
      <c r="D265" s="133" t="s">
        <v>426</v>
      </c>
      <c r="H265" s="133">
        <f t="shared" si="20"/>
        <v>4</v>
      </c>
      <c r="J265" s="68" t="s">
        <v>129</v>
      </c>
      <c r="K265" s="88" t="str">
        <f t="shared" si="21"/>
        <v>e912</v>
      </c>
      <c r="L265" s="18" t="str">
        <f t="shared" si="19"/>
        <v>Autres contrats individuels d'assurance vie à primes périodiques (y compris groupes ouverts) [5]</v>
      </c>
      <c r="N265" s="133" t="s">
        <v>192</v>
      </c>
      <c r="O265" s="133" t="s">
        <v>426</v>
      </c>
      <c r="S265" s="95"/>
      <c r="T265" s="95"/>
    </row>
    <row r="266" spans="1:20" s="133" customFormat="1">
      <c r="A266" s="133" t="s">
        <v>2440</v>
      </c>
      <c r="B266" s="133" t="s">
        <v>2424</v>
      </c>
      <c r="D266" s="133" t="s">
        <v>426</v>
      </c>
      <c r="H266" s="133">
        <f t="shared" si="20"/>
        <v>4</v>
      </c>
      <c r="J266" s="68" t="s">
        <v>131</v>
      </c>
      <c r="K266" s="88" t="str">
        <f t="shared" si="21"/>
        <v>e927</v>
      </c>
      <c r="L266" s="18" t="str">
        <f t="shared" si="19"/>
        <v>Contrats collectifs d'assurance en cas de vie [7]</v>
      </c>
      <c r="N266" s="133" t="s">
        <v>192</v>
      </c>
      <c r="O266" s="133" t="s">
        <v>426</v>
      </c>
      <c r="S266" s="95"/>
      <c r="T266" s="95"/>
    </row>
    <row r="267" spans="1:20" s="133" customFormat="1">
      <c r="A267" s="133" t="s">
        <v>2441</v>
      </c>
      <c r="B267" s="133" t="s">
        <v>2425</v>
      </c>
      <c r="D267" s="133" t="s">
        <v>426</v>
      </c>
      <c r="H267" s="133">
        <f t="shared" si="20"/>
        <v>4</v>
      </c>
      <c r="J267" s="67" t="s">
        <v>187</v>
      </c>
      <c r="K267" s="88" t="str">
        <f t="shared" si="21"/>
        <v>e959</v>
      </c>
      <c r="L267" s="18" t="str">
        <f t="shared" si="19"/>
        <v>Garanties en cas de décès</v>
      </c>
      <c r="M267" s="133" t="s">
        <v>190</v>
      </c>
      <c r="N267" s="133" t="s">
        <v>192</v>
      </c>
      <c r="O267" s="133" t="s">
        <v>426</v>
      </c>
      <c r="P267" s="95"/>
      <c r="S267" s="95"/>
      <c r="T267" s="95"/>
    </row>
    <row r="268" spans="1:20" s="133" customFormat="1">
      <c r="A268" s="133" t="s">
        <v>2442</v>
      </c>
      <c r="B268" s="133" t="s">
        <v>2426</v>
      </c>
      <c r="D268" s="133" t="s">
        <v>426</v>
      </c>
      <c r="H268" s="133">
        <f t="shared" si="20"/>
        <v>4</v>
      </c>
      <c r="J268" s="68" t="s">
        <v>127</v>
      </c>
      <c r="K268" s="88" t="str">
        <f t="shared" si="21"/>
        <v>e936</v>
      </c>
      <c r="L268" s="18" t="str">
        <f t="shared" si="19"/>
        <v>Contrats individuels d'assurance temporaire décès (y compris groupes ouverts) [3]</v>
      </c>
      <c r="N268" s="133" t="s">
        <v>192</v>
      </c>
      <c r="O268" s="133" t="s">
        <v>426</v>
      </c>
      <c r="P268" s="95"/>
      <c r="Q268" s="95"/>
      <c r="R268" s="95"/>
      <c r="S268" s="95"/>
    </row>
    <row r="269" spans="1:20" s="133" customFormat="1">
      <c r="A269" s="133" t="s">
        <v>2443</v>
      </c>
      <c r="B269" s="133" t="s">
        <v>2427</v>
      </c>
      <c r="D269" s="133" t="s">
        <v>426</v>
      </c>
      <c r="H269" s="133">
        <f t="shared" si="20"/>
        <v>4</v>
      </c>
      <c r="J269" s="68" t="s">
        <v>130</v>
      </c>
      <c r="K269" s="88" t="str">
        <f t="shared" si="21"/>
        <v>e926</v>
      </c>
      <c r="L269" s="18" t="str">
        <f t="shared" si="19"/>
        <v>Contrats collectifs d'assurance en cas de décès [6]</v>
      </c>
      <c r="N269" s="133" t="s">
        <v>192</v>
      </c>
      <c r="O269" s="133" t="s">
        <v>426</v>
      </c>
      <c r="P269" s="95"/>
      <c r="Q269" s="95"/>
      <c r="R269" s="95"/>
      <c r="S269" s="95"/>
    </row>
    <row r="270" spans="1:20" s="133" customFormat="1">
      <c r="A270" s="133" t="s">
        <v>2444</v>
      </c>
      <c r="B270" s="133" t="s">
        <v>2428</v>
      </c>
      <c r="D270" s="133" t="s">
        <v>426</v>
      </c>
      <c r="H270" s="133">
        <f t="shared" si="20"/>
        <v>4</v>
      </c>
      <c r="J270" s="53" t="s">
        <v>2785</v>
      </c>
      <c r="K270" s="88" t="str">
        <f t="shared" si="21"/>
        <v>e1280</v>
      </c>
      <c r="L270" s="18" t="str">
        <f t="shared" si="19"/>
        <v>Contrats relevant de l'article L. 144-2 [11]</v>
      </c>
      <c r="N270" s="133" t="s">
        <v>192</v>
      </c>
      <c r="O270" s="133" t="s">
        <v>426</v>
      </c>
      <c r="P270" s="95"/>
      <c r="Q270" s="95"/>
      <c r="R270" s="95"/>
      <c r="S270" s="95"/>
    </row>
    <row r="271" spans="1:20" s="133" customFormat="1">
      <c r="A271" s="133" t="s">
        <v>2445</v>
      </c>
      <c r="B271" s="133" t="s">
        <v>2429</v>
      </c>
      <c r="D271" s="133" t="s">
        <v>426</v>
      </c>
      <c r="H271" s="133">
        <f t="shared" si="20"/>
        <v>4</v>
      </c>
      <c r="J271" s="53" t="s">
        <v>2722</v>
      </c>
      <c r="K271" s="88" t="str">
        <f t="shared" si="21"/>
        <v>e1282</v>
      </c>
      <c r="L271" s="18" t="str">
        <f t="shared" si="19"/>
        <v>Contrats relevant de l'article L. 134-1 mais pas des catégories 11 ou 12 [13]</v>
      </c>
      <c r="N271" s="133" t="s">
        <v>192</v>
      </c>
      <c r="O271" s="133" t="s">
        <v>426</v>
      </c>
      <c r="P271" s="95"/>
      <c r="Q271" s="95"/>
      <c r="R271" s="95"/>
      <c r="S271" s="95"/>
    </row>
    <row r="272" spans="1:20" s="133" customFormat="1">
      <c r="A272" s="133" t="s">
        <v>2446</v>
      </c>
      <c r="B272" s="133" t="s">
        <v>2430</v>
      </c>
      <c r="D272" s="133" t="s">
        <v>426</v>
      </c>
      <c r="H272" s="133">
        <f t="shared" si="20"/>
        <v>4</v>
      </c>
      <c r="J272" s="22" t="s">
        <v>2725</v>
      </c>
      <c r="K272" s="88" t="str">
        <f t="shared" si="21"/>
        <v>e1285</v>
      </c>
      <c r="L272" s="18" t="str">
        <f t="shared" si="19"/>
        <v>Contrats relevant d’une comptabilité auxiliaire d’affectation mentionnée au premier alinéa de l’article L. 142-4 mais pas de la catégorie 11 [14]</v>
      </c>
      <c r="N272" s="133" t="s">
        <v>192</v>
      </c>
      <c r="O272" s="133" t="s">
        <v>426</v>
      </c>
      <c r="P272" s="95"/>
      <c r="Q272" s="95"/>
      <c r="R272" s="95"/>
      <c r="S272" s="95"/>
    </row>
    <row r="273" spans="1:19" s="133" customFormat="1">
      <c r="A273" s="79" t="s">
        <v>2520</v>
      </c>
      <c r="B273" s="133" t="s">
        <v>2521</v>
      </c>
      <c r="D273" s="133" t="s">
        <v>426</v>
      </c>
      <c r="H273" s="133">
        <f t="shared" si="20"/>
        <v>1</v>
      </c>
      <c r="J273" s="22" t="s">
        <v>2771</v>
      </c>
      <c r="K273" s="88" t="str">
        <f t="shared" si="21"/>
        <v>e1291</v>
      </c>
      <c r="L273" s="18" t="str">
        <f t="shared" si="19"/>
        <v>Vie hors catégorie 14 [Hors épargne en UC]</v>
      </c>
      <c r="N273" s="133" t="s">
        <v>192</v>
      </c>
      <c r="O273" s="133" t="s">
        <v>426</v>
      </c>
      <c r="P273" s="95"/>
      <c r="Q273" s="95"/>
      <c r="R273" s="95"/>
      <c r="S273" s="95"/>
    </row>
    <row r="274" spans="1:19" s="133" customFormat="1">
      <c r="A274" s="133" t="s">
        <v>2538</v>
      </c>
      <c r="B274" s="133" t="s">
        <v>2522</v>
      </c>
      <c r="D274" s="133" t="s">
        <v>426</v>
      </c>
      <c r="H274" s="133">
        <f t="shared" si="20"/>
        <v>4</v>
      </c>
      <c r="J274" s="22" t="s">
        <v>2538</v>
      </c>
      <c r="K274" s="88" t="str">
        <f t="shared" si="21"/>
        <v>e1272</v>
      </c>
      <c r="L274" s="18" t="str">
        <f t="shared" si="19"/>
        <v>Autres Vie [Branche 26, non PERP et non RPS]</v>
      </c>
      <c r="N274" s="133" t="s">
        <v>192</v>
      </c>
      <c r="O274" s="133" t="s">
        <v>426</v>
      </c>
      <c r="P274" s="95"/>
      <c r="Q274" s="95"/>
      <c r="R274" s="95"/>
      <c r="S274" s="95"/>
    </row>
    <row r="275" spans="1:19" s="133" customFormat="1">
      <c r="A275" s="40" t="s">
        <v>2540</v>
      </c>
      <c r="B275" s="133" t="s">
        <v>2539</v>
      </c>
      <c r="D275" s="133" t="s">
        <v>426</v>
      </c>
      <c r="H275" s="133">
        <f t="shared" si="20"/>
        <v>4</v>
      </c>
      <c r="J275" s="40" t="s">
        <v>627</v>
      </c>
      <c r="K275" s="88"/>
      <c r="L275" s="18"/>
      <c r="O275" s="133" t="s">
        <v>426</v>
      </c>
      <c r="P275" s="95"/>
      <c r="Q275" s="133" t="s">
        <v>248</v>
      </c>
      <c r="R275" s="133" t="s">
        <v>2338</v>
      </c>
    </row>
    <row r="276" spans="1:19" s="133" customFormat="1">
      <c r="A276" s="133" t="s">
        <v>2565</v>
      </c>
      <c r="B276" s="133" t="s">
        <v>2566</v>
      </c>
      <c r="D276" s="133" t="s">
        <v>426</v>
      </c>
      <c r="H276" s="133">
        <f t="shared" si="20"/>
        <v>4</v>
      </c>
      <c r="J276" s="50" t="s">
        <v>244</v>
      </c>
      <c r="K276" s="88" t="str">
        <f t="shared" si="21"/>
        <v>x0</v>
      </c>
      <c r="L276" s="18" t="str">
        <f t="shared" ref="L276:L286" si="22">J276</f>
        <v>Total/NA</v>
      </c>
      <c r="M276" s="133" t="s">
        <v>190</v>
      </c>
      <c r="O276" s="133" t="s">
        <v>243</v>
      </c>
      <c r="P276" s="95"/>
    </row>
    <row r="277" spans="1:19" s="133" customFormat="1">
      <c r="A277" s="133" t="s">
        <v>2574</v>
      </c>
      <c r="B277" s="133" t="s">
        <v>2571</v>
      </c>
      <c r="D277" s="133" t="s">
        <v>426</v>
      </c>
      <c r="H277" s="133">
        <f t="shared" si="20"/>
        <v>1</v>
      </c>
      <c r="J277" s="44" t="s">
        <v>60</v>
      </c>
      <c r="K277" s="88" t="str">
        <f t="shared" si="21"/>
        <v>e991</v>
      </c>
      <c r="L277" s="18" t="str">
        <f t="shared" si="22"/>
        <v>Vie</v>
      </c>
      <c r="M277" s="133" t="s">
        <v>190</v>
      </c>
      <c r="N277" s="133" t="s">
        <v>192</v>
      </c>
      <c r="O277" s="133" t="s">
        <v>426</v>
      </c>
      <c r="P277" s="95"/>
    </row>
    <row r="278" spans="1:19" s="133" customFormat="1">
      <c r="A278" s="133" t="s">
        <v>2575</v>
      </c>
      <c r="B278" s="133" t="s">
        <v>2572</v>
      </c>
      <c r="D278" s="133" t="s">
        <v>426</v>
      </c>
      <c r="H278" s="133">
        <f t="shared" si="20"/>
        <v>1</v>
      </c>
      <c r="J278" s="22" t="s">
        <v>180</v>
      </c>
      <c r="K278" s="88" t="str">
        <f t="shared" si="21"/>
        <v>e994</v>
      </c>
      <c r="L278" s="18" t="str">
        <f t="shared" si="22"/>
        <v>Vie-Décès</v>
      </c>
      <c r="N278" s="133" t="s">
        <v>192</v>
      </c>
      <c r="O278" s="133" t="s">
        <v>426</v>
      </c>
      <c r="P278" s="95"/>
    </row>
    <row r="279" spans="1:19" s="133" customFormat="1">
      <c r="A279" s="79" t="s">
        <v>2710</v>
      </c>
      <c r="B279" s="133" t="s">
        <v>2709</v>
      </c>
      <c r="D279" s="133" t="s">
        <v>426</v>
      </c>
      <c r="H279" s="133">
        <f t="shared" si="20"/>
        <v>7</v>
      </c>
      <c r="J279" s="22" t="s">
        <v>181</v>
      </c>
      <c r="K279" s="88" t="str">
        <f t="shared" si="21"/>
        <v>e972</v>
      </c>
      <c r="L279" s="18" t="str">
        <f t="shared" si="22"/>
        <v>Nuptialité-natalité</v>
      </c>
      <c r="N279" s="133" t="s">
        <v>192</v>
      </c>
      <c r="O279" s="133" t="s">
        <v>426</v>
      </c>
      <c r="P279" s="95"/>
    </row>
    <row r="280" spans="1:19" s="133" customFormat="1">
      <c r="A280" s="133" t="s">
        <v>2715</v>
      </c>
      <c r="B280" s="133" t="s">
        <v>2711</v>
      </c>
      <c r="D280" s="133" t="s">
        <v>426</v>
      </c>
      <c r="H280" s="133">
        <f t="shared" si="20"/>
        <v>3</v>
      </c>
      <c r="J280" s="22" t="s">
        <v>182</v>
      </c>
      <c r="K280" s="88" t="str">
        <f t="shared" si="21"/>
        <v>e907</v>
      </c>
      <c r="L280" s="18" t="str">
        <f t="shared" si="22"/>
        <v>Assurance liées à des fonds d'investissement</v>
      </c>
      <c r="N280" s="133" t="s">
        <v>192</v>
      </c>
      <c r="O280" s="133" t="s">
        <v>426</v>
      </c>
      <c r="P280" s="95"/>
    </row>
    <row r="281" spans="1:19" s="133" customFormat="1">
      <c r="A281" s="133" t="s">
        <v>2716</v>
      </c>
      <c r="B281" s="133" t="s">
        <v>2712</v>
      </c>
      <c r="D281" s="133" t="s">
        <v>426</v>
      </c>
      <c r="H281" s="133">
        <f t="shared" si="20"/>
        <v>3</v>
      </c>
      <c r="J281" s="22" t="s">
        <v>183</v>
      </c>
      <c r="K281" s="88" t="str">
        <f t="shared" si="21"/>
        <v>e920</v>
      </c>
      <c r="L281" s="18" t="str">
        <f t="shared" si="22"/>
        <v>Capitalisation</v>
      </c>
      <c r="N281" s="133" t="s">
        <v>192</v>
      </c>
      <c r="O281" s="133" t="s">
        <v>426</v>
      </c>
      <c r="P281" s="95"/>
    </row>
    <row r="282" spans="1:19" s="133" customFormat="1">
      <c r="A282" s="133" t="s">
        <v>2785</v>
      </c>
      <c r="B282" s="133" t="s">
        <v>2713</v>
      </c>
      <c r="D282" s="133" t="s">
        <v>426</v>
      </c>
      <c r="H282" s="133">
        <f t="shared" si="20"/>
        <v>9</v>
      </c>
      <c r="J282" s="22" t="s">
        <v>184</v>
      </c>
      <c r="K282" s="88" t="str">
        <f t="shared" si="21"/>
        <v>e965</v>
      </c>
      <c r="L282" s="18" t="str">
        <f t="shared" si="22"/>
        <v>Gestion des fonds collectifs</v>
      </c>
      <c r="N282" s="133" t="s">
        <v>192</v>
      </c>
      <c r="O282" s="133" t="s">
        <v>426</v>
      </c>
      <c r="P282" s="95"/>
    </row>
    <row r="283" spans="1:19" s="133" customFormat="1">
      <c r="A283" s="133" t="s">
        <v>2786</v>
      </c>
      <c r="B283" s="133" t="s">
        <v>2717</v>
      </c>
      <c r="D283" s="133" t="s">
        <v>426</v>
      </c>
      <c r="H283" s="133">
        <f t="shared" si="20"/>
        <v>6</v>
      </c>
      <c r="J283" s="22" t="s">
        <v>525</v>
      </c>
      <c r="K283" s="88" t="str">
        <f t="shared" si="21"/>
        <v>e973</v>
      </c>
      <c r="L283" s="18" t="str">
        <f t="shared" si="22"/>
        <v>Opérations collectives de retraite</v>
      </c>
      <c r="N283" s="133" t="s">
        <v>192</v>
      </c>
      <c r="O283" s="133" t="s">
        <v>426</v>
      </c>
      <c r="P283" s="95"/>
    </row>
    <row r="284" spans="1:19" s="133" customFormat="1">
      <c r="A284" s="133" t="s">
        <v>2722</v>
      </c>
      <c r="B284" s="133" t="s">
        <v>2718</v>
      </c>
      <c r="D284" s="133" t="s">
        <v>426</v>
      </c>
      <c r="H284" s="133">
        <f t="shared" si="20"/>
        <v>9</v>
      </c>
      <c r="J284" s="44" t="s">
        <v>61</v>
      </c>
      <c r="K284" s="88" t="str">
        <f t="shared" si="21"/>
        <v>e968</v>
      </c>
      <c r="L284" s="18" t="str">
        <f t="shared" si="22"/>
        <v>Non Vie</v>
      </c>
      <c r="M284" s="133" t="s">
        <v>190</v>
      </c>
      <c r="N284" s="133" t="s">
        <v>192</v>
      </c>
      <c r="O284" s="133" t="s">
        <v>426</v>
      </c>
      <c r="P284" s="95"/>
    </row>
    <row r="285" spans="1:19" s="133" customFormat="1">
      <c r="A285" s="133" t="s">
        <v>2723</v>
      </c>
      <c r="B285" s="133" t="s">
        <v>2719</v>
      </c>
      <c r="D285" s="133" t="s">
        <v>426</v>
      </c>
      <c r="H285" s="133">
        <f t="shared" si="20"/>
        <v>3</v>
      </c>
      <c r="J285" s="22" t="s">
        <v>178</v>
      </c>
      <c r="K285" s="88" t="str">
        <f t="shared" si="21"/>
        <v>e900</v>
      </c>
      <c r="L285" s="18" t="str">
        <f t="shared" si="22"/>
        <v>Accidents-Maladie</v>
      </c>
      <c r="N285" s="133" t="s">
        <v>192</v>
      </c>
      <c r="O285" s="133" t="s">
        <v>426</v>
      </c>
      <c r="P285" s="95"/>
    </row>
    <row r="286" spans="1:19" s="133" customFormat="1">
      <c r="A286" s="133" t="s">
        <v>2724</v>
      </c>
      <c r="B286" s="133" t="s">
        <v>2720</v>
      </c>
      <c r="D286" s="133" t="s">
        <v>426</v>
      </c>
      <c r="H286" s="133">
        <f t="shared" si="20"/>
        <v>3</v>
      </c>
      <c r="J286" s="22" t="s">
        <v>179</v>
      </c>
      <c r="K286" s="88" t="str">
        <f t="shared" si="21"/>
        <v>e924</v>
      </c>
      <c r="L286" s="18" t="str">
        <f t="shared" si="22"/>
        <v>Chômage</v>
      </c>
      <c r="N286" s="133" t="s">
        <v>192</v>
      </c>
      <c r="O286" s="133" t="s">
        <v>426</v>
      </c>
      <c r="P286" s="95"/>
    </row>
    <row r="287" spans="1:19" s="133" customFormat="1">
      <c r="A287" s="133" t="s">
        <v>2725</v>
      </c>
      <c r="B287" s="133" t="s">
        <v>2721</v>
      </c>
      <c r="D287" s="133" t="s">
        <v>426</v>
      </c>
      <c r="H287" s="133">
        <f t="shared" si="20"/>
        <v>6</v>
      </c>
      <c r="J287" s="40" t="s">
        <v>628</v>
      </c>
      <c r="K287" s="88"/>
      <c r="L287" s="18"/>
      <c r="O287" s="133" t="s">
        <v>426</v>
      </c>
      <c r="P287" s="95"/>
      <c r="Q287" s="133" t="s">
        <v>248</v>
      </c>
      <c r="R287" s="133" t="s">
        <v>1447</v>
      </c>
    </row>
    <row r="288" spans="1:19" s="133" customFormat="1">
      <c r="A288" s="133" t="s">
        <v>2726</v>
      </c>
      <c r="B288" s="133" t="s">
        <v>2728</v>
      </c>
      <c r="D288" s="133" t="s">
        <v>426</v>
      </c>
      <c r="H288" s="133">
        <f t="shared" si="20"/>
        <v>4</v>
      </c>
      <c r="J288" s="50" t="s">
        <v>244</v>
      </c>
      <c r="K288" s="88" t="str">
        <f t="shared" si="21"/>
        <v>x0</v>
      </c>
      <c r="L288" s="18" t="str">
        <f t="shared" ref="L288:L320" si="23">J288</f>
        <v>Total/NA</v>
      </c>
      <c r="M288" s="133" t="s">
        <v>190</v>
      </c>
      <c r="O288" s="133" t="s">
        <v>243</v>
      </c>
      <c r="P288" s="95"/>
      <c r="Q288" s="95"/>
      <c r="R288" s="95"/>
      <c r="S288" s="95"/>
    </row>
    <row r="289" spans="1:19" s="133" customFormat="1">
      <c r="A289" s="133" t="s">
        <v>2727</v>
      </c>
      <c r="B289" s="133" t="s">
        <v>2729</v>
      </c>
      <c r="D289" s="133" t="s">
        <v>426</v>
      </c>
      <c r="H289" s="133">
        <f t="shared" si="20"/>
        <v>2</v>
      </c>
      <c r="J289" s="44" t="s">
        <v>125</v>
      </c>
      <c r="K289" s="88" t="str">
        <f t="shared" si="21"/>
        <v>e932</v>
      </c>
      <c r="L289" s="18" t="str">
        <f t="shared" si="23"/>
        <v>Contrats de capitalisation à prime unique (ou versements libres) [1]</v>
      </c>
      <c r="N289" s="133" t="s">
        <v>192</v>
      </c>
      <c r="O289" s="133" t="s">
        <v>426</v>
      </c>
      <c r="P289" s="95"/>
      <c r="Q289" s="95"/>
      <c r="R289" s="95"/>
      <c r="S289" s="95"/>
    </row>
    <row r="290" spans="1:19" s="133" customFormat="1">
      <c r="A290" s="133" t="s">
        <v>2735</v>
      </c>
      <c r="B290" s="133" t="s">
        <v>2736</v>
      </c>
      <c r="D290" s="133" t="s">
        <v>426</v>
      </c>
      <c r="H290" s="133">
        <f t="shared" si="20"/>
        <v>3</v>
      </c>
      <c r="J290" s="44" t="s">
        <v>126</v>
      </c>
      <c r="K290" s="88" t="str">
        <f t="shared" si="21"/>
        <v>e933</v>
      </c>
      <c r="L290" s="18" t="str">
        <f t="shared" si="23"/>
        <v>Contrats de capitalisation à primes périodiques [2]</v>
      </c>
      <c r="N290" s="133" t="s">
        <v>192</v>
      </c>
      <c r="O290" s="133" t="s">
        <v>426</v>
      </c>
      <c r="P290" s="95"/>
      <c r="Q290" s="95"/>
      <c r="R290" s="95"/>
      <c r="S290" s="95"/>
    </row>
    <row r="291" spans="1:19" s="133" customFormat="1">
      <c r="A291" s="133" t="s">
        <v>2737</v>
      </c>
      <c r="B291" s="133" t="s">
        <v>2739</v>
      </c>
      <c r="D291" s="133" t="s">
        <v>426</v>
      </c>
      <c r="H291" s="133">
        <f t="shared" si="20"/>
        <v>1</v>
      </c>
      <c r="J291" s="44" t="s">
        <v>127</v>
      </c>
      <c r="K291" s="88" t="str">
        <f t="shared" si="21"/>
        <v>e936</v>
      </c>
      <c r="L291" s="18" t="str">
        <f t="shared" si="23"/>
        <v>Contrats individuels d'assurance temporaire décès (y compris groupes ouverts) [3]</v>
      </c>
      <c r="N291" s="133" t="s">
        <v>192</v>
      </c>
      <c r="O291" s="133" t="s">
        <v>426</v>
      </c>
      <c r="P291" s="95"/>
      <c r="Q291" s="95"/>
      <c r="R291" s="95"/>
      <c r="S291" s="95"/>
    </row>
    <row r="292" spans="1:19" s="133" customFormat="1">
      <c r="A292" s="133" t="s">
        <v>2738</v>
      </c>
      <c r="B292" s="133" t="s">
        <v>2740</v>
      </c>
      <c r="D292" s="133" t="s">
        <v>426</v>
      </c>
      <c r="H292" s="133">
        <f t="shared" si="20"/>
        <v>1</v>
      </c>
      <c r="J292" s="44" t="s">
        <v>128</v>
      </c>
      <c r="K292" s="88" t="str">
        <f t="shared" si="21"/>
        <v>e911</v>
      </c>
      <c r="L292" s="18" t="str">
        <f t="shared" si="23"/>
        <v>Autres contrats individuels d'assurance vie à prime unique (ou versements libres) (y compris groupes ouverts) [4]</v>
      </c>
      <c r="N292" s="133" t="s">
        <v>192</v>
      </c>
      <c r="O292" s="133" t="s">
        <v>426</v>
      </c>
      <c r="P292" s="95"/>
      <c r="Q292" s="95"/>
      <c r="R292" s="95"/>
      <c r="S292" s="95"/>
    </row>
    <row r="293" spans="1:19" s="133" customFormat="1">
      <c r="A293" s="133" t="s">
        <v>2771</v>
      </c>
      <c r="B293" s="133" t="s">
        <v>2770</v>
      </c>
      <c r="D293" s="133" t="s">
        <v>426</v>
      </c>
      <c r="H293" s="133">
        <f t="shared" si="20"/>
        <v>2</v>
      </c>
      <c r="J293" s="44" t="s">
        <v>129</v>
      </c>
      <c r="K293" s="88" t="str">
        <f t="shared" si="21"/>
        <v>e912</v>
      </c>
      <c r="L293" s="18" t="str">
        <f t="shared" si="23"/>
        <v>Autres contrats individuels d'assurance vie à primes périodiques (y compris groupes ouverts) [5]</v>
      </c>
      <c r="N293" s="133" t="s">
        <v>192</v>
      </c>
      <c r="O293" s="133" t="s">
        <v>426</v>
      </c>
      <c r="P293" s="95"/>
      <c r="Q293" s="95"/>
      <c r="R293" s="95"/>
      <c r="S293" s="95"/>
    </row>
    <row r="294" spans="1:19" s="133" customFormat="1">
      <c r="A294" s="133" t="s">
        <v>5369</v>
      </c>
      <c r="B294" s="133" t="s">
        <v>5372</v>
      </c>
      <c r="D294" s="133" t="s">
        <v>426</v>
      </c>
      <c r="H294" s="133">
        <f t="shared" si="20"/>
        <v>1</v>
      </c>
      <c r="J294" s="44" t="s">
        <v>130</v>
      </c>
      <c r="K294" s="88" t="str">
        <f t="shared" si="21"/>
        <v>e926</v>
      </c>
      <c r="L294" s="18" t="str">
        <f t="shared" si="23"/>
        <v>Contrats collectifs d'assurance en cas de décès [6]</v>
      </c>
      <c r="N294" s="133" t="s">
        <v>192</v>
      </c>
      <c r="O294" s="133" t="s">
        <v>426</v>
      </c>
      <c r="P294" s="95"/>
      <c r="Q294" s="95"/>
      <c r="R294" s="95"/>
      <c r="S294" s="95"/>
    </row>
    <row r="295" spans="1:19" s="133" customFormat="1">
      <c r="A295" s="133" t="s">
        <v>5370</v>
      </c>
      <c r="B295" s="133" t="s">
        <v>5373</v>
      </c>
      <c r="D295" s="133" t="s">
        <v>426</v>
      </c>
      <c r="H295" s="133">
        <f t="shared" si="20"/>
        <v>1</v>
      </c>
      <c r="J295" s="44" t="s">
        <v>131</v>
      </c>
      <c r="K295" s="88" t="str">
        <f t="shared" si="21"/>
        <v>e927</v>
      </c>
      <c r="L295" s="18" t="str">
        <f t="shared" si="23"/>
        <v>Contrats collectifs d'assurance en cas de vie [7]</v>
      </c>
      <c r="N295" s="133" t="s">
        <v>192</v>
      </c>
      <c r="O295" s="133" t="s">
        <v>426</v>
      </c>
      <c r="P295" s="95"/>
      <c r="Q295" s="95"/>
      <c r="R295" s="95"/>
      <c r="S295" s="95"/>
    </row>
    <row r="296" spans="1:19" s="133" customFormat="1">
      <c r="A296" s="133" t="s">
        <v>5371</v>
      </c>
      <c r="B296" s="133" t="s">
        <v>5374</v>
      </c>
      <c r="D296" s="133" t="s">
        <v>426</v>
      </c>
      <c r="H296" s="133">
        <f t="shared" si="20"/>
        <v>1</v>
      </c>
      <c r="J296" s="44" t="s">
        <v>132</v>
      </c>
      <c r="K296" s="88" t="str">
        <f t="shared" si="21"/>
        <v>e930</v>
      </c>
      <c r="L296" s="18" t="str">
        <f t="shared" si="23"/>
        <v>Contrats d'assurance vie ou de capitalisation en unités de compte à prime unique (ou versements libres) [8]</v>
      </c>
      <c r="N296" s="133" t="s">
        <v>192</v>
      </c>
      <c r="O296" s="133" t="s">
        <v>426</v>
      </c>
      <c r="P296" s="95"/>
      <c r="Q296" s="95"/>
      <c r="R296" s="95"/>
      <c r="S296" s="95"/>
    </row>
    <row r="297" spans="1:19" s="133" customFormat="1">
      <c r="A297" s="133" t="s">
        <v>6579</v>
      </c>
      <c r="B297" s="95" t="s">
        <v>6497</v>
      </c>
      <c r="C297" s="95"/>
      <c r="D297" s="95" t="s">
        <v>243</v>
      </c>
      <c r="E297" s="295">
        <v>41827</v>
      </c>
      <c r="F297" s="295" t="s">
        <v>2800</v>
      </c>
      <c r="G297" s="95" t="s">
        <v>2800</v>
      </c>
      <c r="H297" s="133">
        <f t="shared" si="20"/>
        <v>1</v>
      </c>
      <c r="J297" s="44" t="s">
        <v>133</v>
      </c>
      <c r="K297" s="88" t="str">
        <f t="shared" si="21"/>
        <v>e931</v>
      </c>
      <c r="L297" s="18" t="str">
        <f t="shared" si="23"/>
        <v>Contrats d'assurance vie ou de capitalisation en unités de compte à primes périodiques [9]</v>
      </c>
      <c r="N297" s="133" t="s">
        <v>192</v>
      </c>
      <c r="O297" s="133" t="s">
        <v>426</v>
      </c>
      <c r="P297" s="95"/>
      <c r="Q297" s="95"/>
      <c r="R297" s="95"/>
      <c r="S297" s="95"/>
    </row>
    <row r="298" spans="1:19" s="133" customFormat="1">
      <c r="A298" s="133" t="s">
        <v>6571</v>
      </c>
      <c r="B298" s="95" t="s">
        <v>6499</v>
      </c>
      <c r="C298" s="95"/>
      <c r="D298" s="95" t="s">
        <v>243</v>
      </c>
      <c r="E298" s="295">
        <v>41827</v>
      </c>
      <c r="F298" s="295" t="s">
        <v>2800</v>
      </c>
      <c r="G298" s="95" t="s">
        <v>2800</v>
      </c>
      <c r="H298" s="133">
        <f t="shared" si="20"/>
        <v>1</v>
      </c>
      <c r="J298" s="44" t="s">
        <v>134</v>
      </c>
      <c r="K298" s="88" t="str">
        <f t="shared" si="21"/>
        <v>e929</v>
      </c>
      <c r="L298" s="18" t="str">
        <f t="shared" si="23"/>
        <v>Contrats collectifs relevant de l'article L. 441-1 mais ne relevant pas des articles L. 143-1 et L. 144-2 [10]</v>
      </c>
      <c r="N298" s="133" t="s">
        <v>192</v>
      </c>
      <c r="O298" s="133" t="s">
        <v>426</v>
      </c>
      <c r="P298" s="95"/>
      <c r="Q298" s="95"/>
      <c r="R298" s="95"/>
      <c r="S298" s="95"/>
    </row>
    <row r="299" spans="1:19" s="133" customFormat="1">
      <c r="A299" s="133" t="s">
        <v>6572</v>
      </c>
      <c r="B299" s="95" t="s">
        <v>5620</v>
      </c>
      <c r="C299" s="95"/>
      <c r="D299" s="95" t="s">
        <v>243</v>
      </c>
      <c r="E299" s="295">
        <v>41827</v>
      </c>
      <c r="F299" s="295" t="s">
        <v>2800</v>
      </c>
      <c r="G299" s="95" t="s">
        <v>2800</v>
      </c>
      <c r="H299" s="133">
        <f t="shared" si="20"/>
        <v>1</v>
      </c>
      <c r="J299" s="44" t="s">
        <v>387</v>
      </c>
      <c r="K299" s="88" t="str">
        <f t="shared" si="21"/>
        <v>e938</v>
      </c>
      <c r="L299" s="18" t="str">
        <f t="shared" si="23"/>
        <v>Contrats relevant de l'article L. 144-2 mais ne relevant pas de l'article L. 143-1 (PERP) [11]</v>
      </c>
      <c r="N299" s="133" t="s">
        <v>192</v>
      </c>
      <c r="O299" s="133" t="s">
        <v>426</v>
      </c>
      <c r="P299" s="95"/>
      <c r="Q299" s="95"/>
      <c r="R299" s="95"/>
      <c r="S299" s="95"/>
    </row>
    <row r="300" spans="1:19" s="133" customFormat="1">
      <c r="A300" s="133" t="s">
        <v>6573</v>
      </c>
      <c r="B300" s="95" t="s">
        <v>2808</v>
      </c>
      <c r="C300" s="95"/>
      <c r="D300" s="95" t="s">
        <v>243</v>
      </c>
      <c r="E300" s="295">
        <v>41827</v>
      </c>
      <c r="F300" s="295" t="s">
        <v>2800</v>
      </c>
      <c r="G300" s="95" t="s">
        <v>2800</v>
      </c>
      <c r="H300" s="133">
        <f t="shared" si="20"/>
        <v>1</v>
      </c>
      <c r="J300" s="44" t="s">
        <v>135</v>
      </c>
      <c r="K300" s="88" t="str">
        <f t="shared" si="21"/>
        <v>e934</v>
      </c>
      <c r="L300" s="18" t="str">
        <f t="shared" si="23"/>
        <v>Contrats de retraite professionnelle supplémentaire régis par l'article L. 143-1 [12]</v>
      </c>
      <c r="N300" s="133" t="s">
        <v>192</v>
      </c>
      <c r="O300" s="133" t="s">
        <v>426</v>
      </c>
      <c r="P300" s="95"/>
      <c r="Q300" s="95"/>
      <c r="R300" s="95"/>
      <c r="S300" s="95"/>
    </row>
    <row r="301" spans="1:19" s="133" customFormat="1">
      <c r="A301" s="133" t="s">
        <v>6574</v>
      </c>
      <c r="B301" s="95" t="s">
        <v>606</v>
      </c>
      <c r="C301" s="95"/>
      <c r="D301" s="95" t="s">
        <v>243</v>
      </c>
      <c r="E301" s="295">
        <v>41827</v>
      </c>
      <c r="F301" s="295" t="s">
        <v>2800</v>
      </c>
      <c r="G301" s="95" t="s">
        <v>2800</v>
      </c>
      <c r="H301" s="133">
        <f t="shared" si="20"/>
        <v>1</v>
      </c>
      <c r="J301" s="44" t="s">
        <v>386</v>
      </c>
      <c r="K301" s="88" t="str">
        <f t="shared" si="21"/>
        <v>e975</v>
      </c>
      <c r="L301" s="18" t="str">
        <f t="shared" si="23"/>
        <v>Opérations relevant de l'article L. 134-1 mais ne relevant pas des articles L. 143-1 et L. 144-2 (Eurocroissance) [13]</v>
      </c>
      <c r="N301" s="133" t="s">
        <v>192</v>
      </c>
      <c r="O301" s="133" t="s">
        <v>426</v>
      </c>
      <c r="P301" s="95"/>
      <c r="Q301" s="95"/>
      <c r="R301" s="95"/>
      <c r="S301" s="95"/>
    </row>
    <row r="302" spans="1:19" s="133" customFormat="1">
      <c r="A302" s="133" t="s">
        <v>6575</v>
      </c>
      <c r="B302" s="95" t="s">
        <v>605</v>
      </c>
      <c r="C302" s="95"/>
      <c r="D302" s="95" t="s">
        <v>243</v>
      </c>
      <c r="E302" s="295">
        <v>41827</v>
      </c>
      <c r="F302" s="295" t="s">
        <v>2800</v>
      </c>
      <c r="G302" s="95" t="s">
        <v>2800</v>
      </c>
      <c r="H302" s="133">
        <f t="shared" si="20"/>
        <v>1</v>
      </c>
      <c r="J302" s="44" t="s">
        <v>630</v>
      </c>
      <c r="K302" s="88" t="str">
        <f t="shared" si="21"/>
        <v>e947</v>
      </c>
      <c r="L302" s="18" t="str">
        <f t="shared" si="23"/>
        <v>Dommages corporels (contrats individuels) [20]</v>
      </c>
      <c r="N302" s="133" t="s">
        <v>192</v>
      </c>
      <c r="O302" s="133" t="s">
        <v>426</v>
      </c>
      <c r="P302" s="95"/>
      <c r="Q302" s="95"/>
      <c r="R302" s="95"/>
      <c r="S302" s="95"/>
    </row>
    <row r="303" spans="1:19" s="133" customFormat="1">
      <c r="A303" s="133" t="s">
        <v>6563</v>
      </c>
      <c r="B303" s="95" t="s">
        <v>6498</v>
      </c>
      <c r="C303" s="95"/>
      <c r="D303" s="95" t="s">
        <v>243</v>
      </c>
      <c r="E303" s="295">
        <v>41827</v>
      </c>
      <c r="F303" s="295" t="s">
        <v>2800</v>
      </c>
      <c r="G303" s="95" t="s">
        <v>2800</v>
      </c>
      <c r="H303" s="133">
        <f t="shared" si="20"/>
        <v>1</v>
      </c>
      <c r="J303" s="44" t="s">
        <v>631</v>
      </c>
      <c r="K303" s="88" t="str">
        <f t="shared" si="21"/>
        <v>e945</v>
      </c>
      <c r="L303" s="18" t="str">
        <f t="shared" si="23"/>
        <v>Dommages corporels (contrats collectifs) [21]</v>
      </c>
      <c r="N303" s="133" t="s">
        <v>192</v>
      </c>
      <c r="O303" s="133" t="s">
        <v>426</v>
      </c>
      <c r="P303" s="95"/>
      <c r="Q303" s="95"/>
      <c r="R303" s="95"/>
      <c r="S303" s="95"/>
    </row>
    <row r="304" spans="1:19" s="133" customFormat="1">
      <c r="A304" s="133" t="s">
        <v>6576</v>
      </c>
      <c r="B304" s="95" t="s">
        <v>6104</v>
      </c>
      <c r="C304" s="95"/>
      <c r="D304" s="95" t="s">
        <v>243</v>
      </c>
      <c r="E304" s="295">
        <v>41827</v>
      </c>
      <c r="F304" s="295" t="s">
        <v>2800</v>
      </c>
      <c r="G304" s="95" t="s">
        <v>2800</v>
      </c>
      <c r="H304" s="133">
        <f t="shared" si="20"/>
        <v>1</v>
      </c>
      <c r="J304" s="44" t="s">
        <v>136</v>
      </c>
      <c r="K304" s="88" t="str">
        <f t="shared" si="21"/>
        <v>e910</v>
      </c>
      <c r="L304" s="18" t="str">
        <f t="shared" si="23"/>
        <v>Automobile (responsabilité civile) [22]</v>
      </c>
      <c r="N304" s="133" t="s">
        <v>192</v>
      </c>
      <c r="O304" s="133" t="s">
        <v>426</v>
      </c>
      <c r="P304" s="95"/>
      <c r="Q304" s="95"/>
      <c r="R304" s="95"/>
      <c r="S304" s="95"/>
    </row>
    <row r="305" spans="1:19" s="133" customFormat="1">
      <c r="A305" s="133" t="s">
        <v>6580</v>
      </c>
      <c r="B305" s="95" t="s">
        <v>6564</v>
      </c>
      <c r="C305" s="95"/>
      <c r="D305" s="95" t="s">
        <v>243</v>
      </c>
      <c r="E305" s="295">
        <v>41827</v>
      </c>
      <c r="F305" s="95"/>
      <c r="G305" s="95" t="s">
        <v>2800</v>
      </c>
      <c r="H305" s="133">
        <f t="shared" si="20"/>
        <v>1</v>
      </c>
      <c r="J305" s="44" t="s">
        <v>137</v>
      </c>
      <c r="K305" s="88" t="str">
        <f t="shared" si="21"/>
        <v>e909</v>
      </c>
      <c r="L305" s="18" t="str">
        <f t="shared" si="23"/>
        <v>Automobile (dommages) [23]</v>
      </c>
      <c r="N305" s="133" t="s">
        <v>192</v>
      </c>
      <c r="O305" s="133" t="s">
        <v>426</v>
      </c>
      <c r="P305" s="95"/>
      <c r="Q305" s="95"/>
      <c r="R305" s="95"/>
      <c r="S305" s="95"/>
    </row>
    <row r="306" spans="1:19" s="133" customFormat="1">
      <c r="A306" s="133" t="s">
        <v>6581</v>
      </c>
      <c r="B306" s="95" t="s">
        <v>6565</v>
      </c>
      <c r="C306" s="95"/>
      <c r="D306" s="95" t="s">
        <v>243</v>
      </c>
      <c r="E306" s="295">
        <v>41827</v>
      </c>
      <c r="F306" s="295" t="s">
        <v>2800</v>
      </c>
      <c r="G306" s="95" t="s">
        <v>2800</v>
      </c>
      <c r="H306" s="133">
        <f t="shared" si="20"/>
        <v>1</v>
      </c>
      <c r="J306" s="44" t="s">
        <v>138</v>
      </c>
      <c r="K306" s="88" t="str">
        <f t="shared" si="21"/>
        <v>e942</v>
      </c>
      <c r="L306" s="18" t="str">
        <f t="shared" si="23"/>
        <v>Dommages aux biens des particuliers [24]</v>
      </c>
      <c r="N306" s="133" t="s">
        <v>192</v>
      </c>
      <c r="O306" s="133" t="s">
        <v>426</v>
      </c>
      <c r="P306" s="95"/>
      <c r="Q306" s="95"/>
      <c r="R306" s="95"/>
      <c r="S306" s="95"/>
    </row>
    <row r="307" spans="1:19" s="133" customFormat="1">
      <c r="A307" s="133" t="s">
        <v>6582</v>
      </c>
      <c r="B307" s="95" t="s">
        <v>6566</v>
      </c>
      <c r="C307" s="95"/>
      <c r="D307" s="95" t="s">
        <v>243</v>
      </c>
      <c r="E307" s="295">
        <v>41827</v>
      </c>
      <c r="F307" s="295" t="s">
        <v>2800</v>
      </c>
      <c r="G307" s="95" t="s">
        <v>2800</v>
      </c>
      <c r="H307" s="133">
        <f t="shared" si="20"/>
        <v>1</v>
      </c>
      <c r="J307" s="44" t="s">
        <v>139</v>
      </c>
      <c r="K307" s="88" t="str">
        <f t="shared" si="21"/>
        <v>e943</v>
      </c>
      <c r="L307" s="18" t="str">
        <f t="shared" si="23"/>
        <v>Dommages aux biens professionnels [25]</v>
      </c>
      <c r="N307" s="133" t="s">
        <v>192</v>
      </c>
      <c r="O307" s="133" t="s">
        <v>426</v>
      </c>
      <c r="P307" s="95"/>
      <c r="Q307" s="95"/>
      <c r="R307" s="95"/>
      <c r="S307" s="95"/>
    </row>
    <row r="308" spans="1:19" s="133" customFormat="1">
      <c r="A308" s="133" t="s">
        <v>8189</v>
      </c>
      <c r="B308" s="95" t="s">
        <v>6567</v>
      </c>
      <c r="C308" s="95"/>
      <c r="D308" s="95" t="s">
        <v>243</v>
      </c>
      <c r="E308" s="295">
        <v>41827</v>
      </c>
      <c r="F308" s="295" t="s">
        <v>2800</v>
      </c>
      <c r="G308" s="295">
        <v>42277</v>
      </c>
      <c r="H308" s="133">
        <f t="shared" si="20"/>
        <v>1</v>
      </c>
      <c r="J308" s="44" t="s">
        <v>140</v>
      </c>
      <c r="K308" s="88" t="str">
        <f t="shared" si="21"/>
        <v>e941</v>
      </c>
      <c r="L308" s="18" t="str">
        <f t="shared" si="23"/>
        <v>Dommages aux biens agricoles [26]</v>
      </c>
      <c r="N308" s="133" t="s">
        <v>192</v>
      </c>
      <c r="O308" s="133" t="s">
        <v>426</v>
      </c>
      <c r="P308" s="95"/>
      <c r="Q308" s="95"/>
      <c r="R308" s="95"/>
    </row>
    <row r="309" spans="1:19" s="133" customFormat="1">
      <c r="A309" s="133" t="s">
        <v>6894</v>
      </c>
      <c r="B309" s="95" t="s">
        <v>6568</v>
      </c>
      <c r="C309" s="95"/>
      <c r="D309" s="95" t="s">
        <v>243</v>
      </c>
      <c r="E309" s="295">
        <v>41827</v>
      </c>
      <c r="F309" s="95"/>
      <c r="G309" s="95" t="s">
        <v>2800</v>
      </c>
      <c r="H309" s="133">
        <f t="shared" si="20"/>
        <v>1</v>
      </c>
      <c r="J309" s="44" t="s">
        <v>141</v>
      </c>
      <c r="K309" s="88" t="str">
        <f t="shared" si="21"/>
        <v>e922</v>
      </c>
      <c r="L309" s="18" t="str">
        <f t="shared" si="23"/>
        <v>Catastrophes naturelles [27]</v>
      </c>
      <c r="N309" s="133" t="s">
        <v>192</v>
      </c>
      <c r="O309" s="133" t="s">
        <v>426</v>
      </c>
      <c r="P309" s="95"/>
      <c r="Q309" s="95"/>
      <c r="R309" s="95"/>
    </row>
    <row r="310" spans="1:19" s="133" customFormat="1">
      <c r="A310" s="133" t="s">
        <v>6654</v>
      </c>
      <c r="B310" s="95" t="s">
        <v>6569</v>
      </c>
      <c r="C310" s="95"/>
      <c r="D310" s="95" t="s">
        <v>243</v>
      </c>
      <c r="E310" s="295">
        <v>41827</v>
      </c>
      <c r="F310" s="295" t="s">
        <v>2800</v>
      </c>
      <c r="G310" s="95" t="s">
        <v>2800</v>
      </c>
      <c r="H310" s="133">
        <f t="shared" si="20"/>
        <v>1</v>
      </c>
      <c r="J310" s="44" t="s">
        <v>142</v>
      </c>
      <c r="K310" s="88" t="str">
        <f t="shared" si="21"/>
        <v>e980</v>
      </c>
      <c r="L310" s="18" t="str">
        <f t="shared" si="23"/>
        <v>Responsabilité civile générale [28]</v>
      </c>
      <c r="M310" s="133" t="s">
        <v>190</v>
      </c>
      <c r="N310" s="133" t="s">
        <v>192</v>
      </c>
      <c r="O310" s="133" t="s">
        <v>426</v>
      </c>
      <c r="P310" s="95"/>
      <c r="Q310" s="95"/>
      <c r="R310" s="95"/>
    </row>
    <row r="311" spans="1:19" s="133" customFormat="1">
      <c r="A311" s="133" t="s">
        <v>6577</v>
      </c>
      <c r="B311" s="95" t="s">
        <v>6570</v>
      </c>
      <c r="C311" s="95"/>
      <c r="D311" s="95" t="s">
        <v>243</v>
      </c>
      <c r="E311" s="295">
        <v>42566</v>
      </c>
      <c r="F311" s="295"/>
      <c r="G311" s="95"/>
      <c r="H311" s="133">
        <f t="shared" si="20"/>
        <v>1</v>
      </c>
      <c r="J311" s="22" t="s">
        <v>1233</v>
      </c>
      <c r="K311" s="88" t="str">
        <f t="shared" si="21"/>
        <v>e982</v>
      </c>
      <c r="L311" s="18" t="str">
        <f t="shared" si="23"/>
        <v>Responsabilité civile médicale</v>
      </c>
      <c r="N311" s="133" t="s">
        <v>192</v>
      </c>
      <c r="O311" s="133" t="s">
        <v>426</v>
      </c>
      <c r="P311" s="95"/>
      <c r="Q311" s="95"/>
      <c r="R311" s="95"/>
    </row>
    <row r="312" spans="1:19" s="133" customFormat="1">
      <c r="A312" s="95" t="s">
        <v>7340</v>
      </c>
      <c r="B312" s="95" t="s">
        <v>6917</v>
      </c>
      <c r="C312" s="95"/>
      <c r="D312" s="95" t="s">
        <v>5941</v>
      </c>
      <c r="E312" s="95"/>
      <c r="F312" s="95"/>
      <c r="G312" s="95"/>
      <c r="H312" s="133">
        <f t="shared" si="20"/>
        <v>0</v>
      </c>
      <c r="J312" s="22" t="s">
        <v>1234</v>
      </c>
      <c r="K312" s="88" t="str">
        <f t="shared" si="21"/>
        <v>e981</v>
      </c>
      <c r="L312" s="18" t="str">
        <f t="shared" si="23"/>
        <v>Responsabilité civile générale [hors RC médicale]</v>
      </c>
      <c r="N312" s="133" t="s">
        <v>192</v>
      </c>
      <c r="O312" s="133" t="s">
        <v>426</v>
      </c>
      <c r="P312" s="95"/>
      <c r="Q312" s="95"/>
      <c r="R312" s="95"/>
    </row>
    <row r="313" spans="1:19" s="133" customFormat="1">
      <c r="A313" s="95" t="s">
        <v>7430</v>
      </c>
      <c r="B313" s="95" t="s">
        <v>7431</v>
      </c>
      <c r="C313" s="95"/>
      <c r="D313" s="95" t="s">
        <v>5941</v>
      </c>
      <c r="E313" s="296"/>
      <c r="F313" s="296"/>
      <c r="G313" s="296"/>
      <c r="H313" s="133">
        <f t="shared" si="20"/>
        <v>0</v>
      </c>
      <c r="J313" s="44" t="s">
        <v>143</v>
      </c>
      <c r="K313" s="88" t="str">
        <f t="shared" si="21"/>
        <v>e978</v>
      </c>
      <c r="L313" s="18" t="str">
        <f t="shared" si="23"/>
        <v>Protection juridique [29]</v>
      </c>
      <c r="N313" s="133" t="s">
        <v>192</v>
      </c>
      <c r="O313" s="133" t="s">
        <v>426</v>
      </c>
      <c r="P313" s="95"/>
      <c r="Q313" s="95"/>
      <c r="R313" s="95"/>
    </row>
    <row r="314" spans="1:19" s="133" customFormat="1">
      <c r="A314" s="95" t="s">
        <v>7432</v>
      </c>
      <c r="B314" s="95" t="s">
        <v>7433</v>
      </c>
      <c r="C314" s="95"/>
      <c r="D314" s="95" t="s">
        <v>5941</v>
      </c>
      <c r="E314" s="296"/>
      <c r="F314" s="296"/>
      <c r="G314" s="296"/>
      <c r="H314" s="133">
        <f t="shared" si="20"/>
        <v>0</v>
      </c>
      <c r="J314" s="44" t="s">
        <v>144</v>
      </c>
      <c r="K314" s="88" t="str">
        <f t="shared" si="21"/>
        <v>e904</v>
      </c>
      <c r="L314" s="18" t="str">
        <f t="shared" si="23"/>
        <v>Assistance [30]</v>
      </c>
      <c r="N314" s="133" t="s">
        <v>192</v>
      </c>
      <c r="O314" s="133" t="s">
        <v>426</v>
      </c>
      <c r="P314" s="95"/>
      <c r="Q314" s="95"/>
      <c r="R314" s="95"/>
    </row>
    <row r="315" spans="1:19" s="133" customFormat="1">
      <c r="A315" s="95" t="s">
        <v>7434</v>
      </c>
      <c r="B315" s="95" t="s">
        <v>7435</v>
      </c>
      <c r="C315" s="95"/>
      <c r="D315" s="95" t="s">
        <v>5941</v>
      </c>
      <c r="E315" s="296"/>
      <c r="F315" s="296"/>
      <c r="G315" s="296"/>
      <c r="H315" s="133">
        <f t="shared" si="20"/>
        <v>0</v>
      </c>
      <c r="J315" s="44" t="s">
        <v>145</v>
      </c>
      <c r="K315" s="88" t="str">
        <f t="shared" si="21"/>
        <v>e977</v>
      </c>
      <c r="L315" s="18" t="str">
        <f t="shared" si="23"/>
        <v>Pertes pécuniaires diverses [31]</v>
      </c>
      <c r="N315" s="133" t="s">
        <v>192</v>
      </c>
      <c r="O315" s="133" t="s">
        <v>426</v>
      </c>
      <c r="P315" s="95"/>
      <c r="Q315" s="95"/>
      <c r="R315" s="95"/>
    </row>
    <row r="316" spans="1:19" s="133" customFormat="1">
      <c r="A316" s="95" t="s">
        <v>7436</v>
      </c>
      <c r="B316" s="95" t="s">
        <v>7437</v>
      </c>
      <c r="C316" s="95"/>
      <c r="D316" s="95" t="s">
        <v>5941</v>
      </c>
      <c r="E316" s="296"/>
      <c r="F316" s="296"/>
      <c r="G316" s="296"/>
      <c r="H316" s="133">
        <f t="shared" si="20"/>
        <v>0</v>
      </c>
      <c r="J316" s="44" t="s">
        <v>146</v>
      </c>
      <c r="K316" s="88" t="str">
        <f t="shared" si="21"/>
        <v>e986</v>
      </c>
      <c r="L316" s="18" t="str">
        <f t="shared" si="23"/>
        <v>Transports [34]</v>
      </c>
      <c r="N316" s="133" t="s">
        <v>192</v>
      </c>
      <c r="O316" s="133" t="s">
        <v>426</v>
      </c>
      <c r="P316" s="95"/>
      <c r="Q316" s="95"/>
      <c r="R316" s="95"/>
    </row>
    <row r="317" spans="1:19" s="133" customFormat="1">
      <c r="A317" s="95" t="s">
        <v>7438</v>
      </c>
      <c r="B317" s="95" t="s">
        <v>7439</v>
      </c>
      <c r="C317" s="95"/>
      <c r="D317" s="95" t="s">
        <v>5941</v>
      </c>
      <c r="E317" s="296"/>
      <c r="F317" s="296"/>
      <c r="G317" s="296"/>
      <c r="H317" s="133">
        <f t="shared" si="20"/>
        <v>0</v>
      </c>
      <c r="J317" s="44" t="s">
        <v>147</v>
      </c>
      <c r="K317" s="88" t="str">
        <f t="shared" si="21"/>
        <v>e905</v>
      </c>
      <c r="L317" s="18" t="str">
        <f t="shared" si="23"/>
        <v>Assurance construction (dommages) [35]</v>
      </c>
      <c r="N317" s="133" t="s">
        <v>192</v>
      </c>
      <c r="O317" s="133" t="s">
        <v>426</v>
      </c>
      <c r="P317" s="95"/>
      <c r="Q317" s="95"/>
      <c r="R317" s="95"/>
    </row>
    <row r="318" spans="1:19" s="133" customFormat="1">
      <c r="A318" s="133" t="s">
        <v>5623</v>
      </c>
      <c r="B318" s="133" t="s">
        <v>5799</v>
      </c>
      <c r="D318" s="133" t="s">
        <v>5378</v>
      </c>
      <c r="H318" s="133">
        <f t="shared" si="20"/>
        <v>1</v>
      </c>
      <c r="J318" s="44" t="s">
        <v>148</v>
      </c>
      <c r="K318" s="88" t="str">
        <f t="shared" si="21"/>
        <v>e906</v>
      </c>
      <c r="L318" s="18" t="str">
        <f t="shared" si="23"/>
        <v>Assurance construction (responsabilité civile) [36]</v>
      </c>
      <c r="N318" s="133" t="s">
        <v>192</v>
      </c>
      <c r="O318" s="133" t="s">
        <v>426</v>
      </c>
      <c r="P318" s="95"/>
      <c r="Q318" s="95"/>
      <c r="R318" s="95"/>
    </row>
    <row r="319" spans="1:19" s="133" customFormat="1">
      <c r="A319" s="133" t="s">
        <v>5624</v>
      </c>
      <c r="B319" s="133" t="s">
        <v>5800</v>
      </c>
      <c r="D319" s="133" t="s">
        <v>5378</v>
      </c>
      <c r="H319" s="133">
        <f t="shared" si="20"/>
        <v>1</v>
      </c>
      <c r="J319" s="44" t="s">
        <v>149</v>
      </c>
      <c r="K319" s="88" t="str">
        <f t="shared" si="21"/>
        <v>e939</v>
      </c>
      <c r="L319" s="18" t="str">
        <f t="shared" si="23"/>
        <v>Crédit [37]</v>
      </c>
      <c r="N319" s="133" t="s">
        <v>192</v>
      </c>
      <c r="O319" s="133" t="s">
        <v>426</v>
      </c>
      <c r="P319" s="95"/>
      <c r="Q319" s="95"/>
      <c r="R319" s="95"/>
    </row>
    <row r="320" spans="1:19" s="133" customFormat="1">
      <c r="A320" s="133" t="s">
        <v>5625</v>
      </c>
      <c r="B320" s="133" t="s">
        <v>5801</v>
      </c>
      <c r="D320" s="133" t="s">
        <v>5378</v>
      </c>
      <c r="H320" s="133">
        <f t="shared" si="20"/>
        <v>1</v>
      </c>
      <c r="J320" s="44" t="s">
        <v>150</v>
      </c>
      <c r="K320" s="88" t="str">
        <f t="shared" si="21"/>
        <v>e923</v>
      </c>
      <c r="L320" s="18" t="str">
        <f t="shared" si="23"/>
        <v>Caution [38]</v>
      </c>
      <c r="N320" s="133" t="s">
        <v>192</v>
      </c>
      <c r="O320" s="133" t="s">
        <v>426</v>
      </c>
      <c r="P320" s="95"/>
      <c r="Q320" s="95"/>
      <c r="R320" s="95"/>
    </row>
    <row r="321" spans="1:18" s="133" customFormat="1">
      <c r="A321" s="133" t="s">
        <v>5626</v>
      </c>
      <c r="B321" s="133" t="s">
        <v>5802</v>
      </c>
      <c r="D321" s="133" t="s">
        <v>5378</v>
      </c>
      <c r="H321" s="133">
        <f t="shared" si="20"/>
        <v>1</v>
      </c>
      <c r="J321" s="18" t="s">
        <v>629</v>
      </c>
      <c r="K321" s="88"/>
      <c r="L321" s="18"/>
      <c r="O321" s="133" t="s">
        <v>426</v>
      </c>
      <c r="P321" s="95"/>
      <c r="Q321" s="133" t="s">
        <v>186</v>
      </c>
      <c r="R321" s="133" t="s">
        <v>1923</v>
      </c>
    </row>
    <row r="322" spans="1:18" s="133" customFormat="1">
      <c r="A322" s="133" t="s">
        <v>5628</v>
      </c>
      <c r="B322" s="133" t="s">
        <v>5803</v>
      </c>
      <c r="D322" s="133" t="s">
        <v>5378</v>
      </c>
      <c r="H322" s="133">
        <f t="shared" ref="H322:H381" si="24">COUNTIF($J$2:$J$1996,A322)</f>
        <v>1</v>
      </c>
      <c r="I322" s="138"/>
      <c r="J322" s="50" t="s">
        <v>244</v>
      </c>
      <c r="K322" s="88" t="str">
        <f t="shared" si="21"/>
        <v>x0</v>
      </c>
      <c r="L322" s="18" t="str">
        <f t="shared" ref="L322:L330" si="25">J322</f>
        <v>Total/NA</v>
      </c>
      <c r="M322" s="133" t="s">
        <v>190</v>
      </c>
      <c r="O322" s="133" t="s">
        <v>243</v>
      </c>
      <c r="P322" s="95"/>
    </row>
    <row r="323" spans="1:18" s="133" customFormat="1">
      <c r="A323" s="133" t="s">
        <v>5627</v>
      </c>
      <c r="B323" s="133" t="s">
        <v>5804</v>
      </c>
      <c r="D323" s="133" t="s">
        <v>5378</v>
      </c>
      <c r="H323" s="133">
        <f t="shared" si="24"/>
        <v>1</v>
      </c>
      <c r="I323" s="138"/>
      <c r="J323" s="44" t="s">
        <v>319</v>
      </c>
      <c r="K323" s="88" t="str">
        <f t="shared" si="21"/>
        <v>e964</v>
      </c>
      <c r="L323" s="18" t="str">
        <f t="shared" si="25"/>
        <v>Garanties principales</v>
      </c>
      <c r="N323" s="133" t="s">
        <v>192</v>
      </c>
      <c r="O323" s="133" t="s">
        <v>426</v>
      </c>
      <c r="P323" s="95"/>
    </row>
    <row r="324" spans="1:18" s="133" customFormat="1">
      <c r="A324" s="133" t="s">
        <v>5630</v>
      </c>
      <c r="B324" s="133" t="s">
        <v>5805</v>
      </c>
      <c r="D324" s="133" t="s">
        <v>5378</v>
      </c>
      <c r="H324" s="133">
        <f t="shared" si="24"/>
        <v>1</v>
      </c>
      <c r="I324" s="138"/>
      <c r="J324" s="44" t="s">
        <v>318</v>
      </c>
      <c r="K324" s="88" t="str">
        <f t="shared" ref="K324:K387" si="26">VLOOKUP(J324,$A$1:$I$400,2,FALSE)</f>
        <v>e952</v>
      </c>
      <c r="L324" s="18" t="str">
        <f t="shared" si="25"/>
        <v>Garanties accessoires</v>
      </c>
      <c r="M324" s="133" t="s">
        <v>190</v>
      </c>
      <c r="N324" s="133" t="s">
        <v>192</v>
      </c>
      <c r="O324" s="133" t="s">
        <v>426</v>
      </c>
      <c r="P324" s="95"/>
    </row>
    <row r="325" spans="1:18" s="133" customFormat="1">
      <c r="A325" s="133" t="s">
        <v>5629</v>
      </c>
      <c r="B325" s="133" t="s">
        <v>5806</v>
      </c>
      <c r="D325" s="133" t="s">
        <v>5378</v>
      </c>
      <c r="H325" s="133">
        <f t="shared" si="24"/>
        <v>1</v>
      </c>
      <c r="I325" s="138"/>
      <c r="J325" s="22" t="s">
        <v>344</v>
      </c>
      <c r="K325" s="88" t="str">
        <f t="shared" si="26"/>
        <v>e954</v>
      </c>
      <c r="L325" s="18" t="str">
        <f t="shared" si="25"/>
        <v>Garanties accessoires - Dommages corporels (contrats individuels) [20]</v>
      </c>
      <c r="M325" s="133" t="s">
        <v>190</v>
      </c>
      <c r="N325" s="133" t="s">
        <v>192</v>
      </c>
      <c r="O325" s="133" t="s">
        <v>426</v>
      </c>
      <c r="P325" s="95"/>
    </row>
    <row r="326" spans="1:18" s="133" customFormat="1">
      <c r="A326" s="133" t="s">
        <v>5632</v>
      </c>
      <c r="B326" s="133" t="s">
        <v>5807</v>
      </c>
      <c r="D326" s="133" t="s">
        <v>5378</v>
      </c>
      <c r="H326" s="133">
        <f t="shared" si="24"/>
        <v>1</v>
      </c>
      <c r="I326" s="138"/>
      <c r="J326" s="53" t="s">
        <v>316</v>
      </c>
      <c r="K326" s="88" t="str">
        <f t="shared" si="26"/>
        <v>e962</v>
      </c>
      <c r="L326" s="18" t="str">
        <f t="shared" si="25"/>
        <v>Garanties frais de soins [201]</v>
      </c>
      <c r="N326" s="133" t="s">
        <v>192</v>
      </c>
      <c r="O326" s="133" t="s">
        <v>426</v>
      </c>
      <c r="P326" s="95"/>
    </row>
    <row r="327" spans="1:18" s="133" customFormat="1">
      <c r="A327" s="133" t="s">
        <v>5631</v>
      </c>
      <c r="B327" s="133" t="s">
        <v>5808</v>
      </c>
      <c r="D327" s="133" t="s">
        <v>5378</v>
      </c>
      <c r="H327" s="133">
        <f t="shared" si="24"/>
        <v>1</v>
      </c>
      <c r="J327" s="53" t="s">
        <v>317</v>
      </c>
      <c r="K327" s="88" t="str">
        <f t="shared" si="26"/>
        <v>e916</v>
      </c>
      <c r="L327" s="18" t="str">
        <f t="shared" si="25"/>
        <v>Autres garanties [202]</v>
      </c>
      <c r="N327" s="133" t="s">
        <v>192</v>
      </c>
      <c r="O327" s="133" t="s">
        <v>426</v>
      </c>
    </row>
    <row r="328" spans="1:18" s="133" customFormat="1">
      <c r="A328" s="40" t="s">
        <v>5633</v>
      </c>
      <c r="B328" s="133" t="s">
        <v>5809</v>
      </c>
      <c r="D328" s="133" t="s">
        <v>5378</v>
      </c>
      <c r="H328" s="133">
        <f t="shared" si="24"/>
        <v>1</v>
      </c>
      <c r="J328" s="22" t="s">
        <v>353</v>
      </c>
      <c r="K328" s="88" t="str">
        <f t="shared" si="26"/>
        <v>e953</v>
      </c>
      <c r="L328" s="18" t="str">
        <f t="shared" si="25"/>
        <v>Garanties accessoires - Dommages corporels (contrats collectifs) [21]</v>
      </c>
      <c r="M328" s="133" t="s">
        <v>190</v>
      </c>
      <c r="N328" s="133" t="s">
        <v>192</v>
      </c>
      <c r="O328" s="133" t="s">
        <v>426</v>
      </c>
    </row>
    <row r="329" spans="1:18" s="133" customFormat="1">
      <c r="A329" s="133" t="s">
        <v>5634</v>
      </c>
      <c r="B329" s="133" t="s">
        <v>5810</v>
      </c>
      <c r="D329" s="133" t="s">
        <v>5378</v>
      </c>
      <c r="H329" s="133">
        <f t="shared" si="24"/>
        <v>1</v>
      </c>
      <c r="J329" s="53" t="s">
        <v>320</v>
      </c>
      <c r="K329" s="88" t="str">
        <f t="shared" si="26"/>
        <v>e963</v>
      </c>
      <c r="L329" s="18" t="str">
        <f t="shared" si="25"/>
        <v>Garanties frais de soins [211]</v>
      </c>
      <c r="N329" s="133" t="s">
        <v>192</v>
      </c>
      <c r="O329" s="133" t="s">
        <v>426</v>
      </c>
    </row>
    <row r="330" spans="1:18" s="133" customFormat="1">
      <c r="A330" s="133" t="s">
        <v>5635</v>
      </c>
      <c r="B330" s="133" t="s">
        <v>5811</v>
      </c>
      <c r="D330" s="133" t="s">
        <v>5378</v>
      </c>
      <c r="H330" s="133">
        <f t="shared" si="24"/>
        <v>1</v>
      </c>
      <c r="J330" s="53" t="s">
        <v>321</v>
      </c>
      <c r="K330" s="88" t="str">
        <f t="shared" si="26"/>
        <v>e915</v>
      </c>
      <c r="L330" s="18" t="str">
        <f t="shared" si="25"/>
        <v>Autres garanties (dont incap. Inval) [212]</v>
      </c>
      <c r="N330" s="133" t="s">
        <v>192</v>
      </c>
      <c r="O330" s="133" t="s">
        <v>426</v>
      </c>
    </row>
    <row r="331" spans="1:18" s="133" customFormat="1">
      <c r="A331" s="133" t="s">
        <v>5636</v>
      </c>
      <c r="B331" s="133" t="s">
        <v>5812</v>
      </c>
      <c r="D331" s="133" t="s">
        <v>5378</v>
      </c>
      <c r="H331" s="133">
        <f t="shared" si="24"/>
        <v>1</v>
      </c>
      <c r="I331" s="138"/>
      <c r="J331" s="18" t="s">
        <v>1859</v>
      </c>
      <c r="K331" s="88"/>
      <c r="L331" s="18"/>
      <c r="O331" s="133" t="s">
        <v>426</v>
      </c>
      <c r="Q331" s="133" t="s">
        <v>327</v>
      </c>
      <c r="R331" s="134" t="s">
        <v>1863</v>
      </c>
    </row>
    <row r="332" spans="1:18" s="133" customFormat="1">
      <c r="A332" s="133" t="s">
        <v>5637</v>
      </c>
      <c r="B332" s="133" t="s">
        <v>5813</v>
      </c>
      <c r="D332" s="133" t="s">
        <v>5378</v>
      </c>
      <c r="H332" s="133">
        <f t="shared" si="24"/>
        <v>1</v>
      </c>
      <c r="I332" s="138"/>
      <c r="J332" s="50" t="s">
        <v>244</v>
      </c>
      <c r="K332" s="88" t="str">
        <f t="shared" si="26"/>
        <v>x0</v>
      </c>
      <c r="L332" s="18" t="str">
        <f>J332</f>
        <v>Total/NA</v>
      </c>
      <c r="M332" s="133" t="s">
        <v>190</v>
      </c>
      <c r="O332" s="133" t="s">
        <v>243</v>
      </c>
    </row>
    <row r="333" spans="1:18" s="133" customFormat="1">
      <c r="A333" s="133" t="s">
        <v>5638</v>
      </c>
      <c r="B333" s="133" t="s">
        <v>5814</v>
      </c>
      <c r="D333" s="133" t="s">
        <v>5378</v>
      </c>
      <c r="H333" s="133">
        <f t="shared" si="24"/>
        <v>1</v>
      </c>
      <c r="I333" s="138"/>
      <c r="J333" s="44" t="s">
        <v>2520</v>
      </c>
      <c r="K333" s="88" t="str">
        <f t="shared" si="26"/>
        <v>e1271</v>
      </c>
      <c r="L333" s="18" t="str">
        <f>J333</f>
        <v>Tout établissement</v>
      </c>
      <c r="M333" s="133" t="s">
        <v>190</v>
      </c>
      <c r="N333" s="133" t="s">
        <v>192</v>
      </c>
      <c r="O333" s="133" t="s">
        <v>426</v>
      </c>
    </row>
    <row r="334" spans="1:18" s="133" customFormat="1">
      <c r="A334" s="133" t="s">
        <v>5639</v>
      </c>
      <c r="B334" s="133" t="s">
        <v>5815</v>
      </c>
      <c r="D334" s="133" t="s">
        <v>5378</v>
      </c>
      <c r="H334" s="133">
        <f t="shared" si="24"/>
        <v>1</v>
      </c>
      <c r="J334" s="22" t="s">
        <v>549</v>
      </c>
      <c r="K334" s="88" t="str">
        <f t="shared" si="26"/>
        <v>e950</v>
      </c>
      <c r="L334" s="18" t="str">
        <f>J334</f>
        <v>Établissement principal</v>
      </c>
      <c r="N334" s="133" t="s">
        <v>192</v>
      </c>
      <c r="O334" s="133" t="s">
        <v>426</v>
      </c>
    </row>
    <row r="335" spans="1:18" s="133" customFormat="1">
      <c r="A335" s="133" t="s">
        <v>7766</v>
      </c>
      <c r="B335" s="133" t="s">
        <v>5816</v>
      </c>
      <c r="D335" s="133" t="s">
        <v>5378</v>
      </c>
      <c r="H335" s="133">
        <f t="shared" si="24"/>
        <v>0</v>
      </c>
      <c r="I335" s="138"/>
      <c r="J335" s="22" t="s">
        <v>326</v>
      </c>
      <c r="K335" s="88" t="str">
        <f t="shared" si="26"/>
        <v>e967</v>
      </c>
      <c r="L335" s="18" t="str">
        <f>J335</f>
        <v>Libre prestation de service</v>
      </c>
      <c r="N335" s="133" t="s">
        <v>192</v>
      </c>
      <c r="O335" s="133" t="s">
        <v>426</v>
      </c>
    </row>
    <row r="336" spans="1:18" s="133" customFormat="1">
      <c r="A336" s="133" t="s">
        <v>7874</v>
      </c>
      <c r="B336" s="133" t="s">
        <v>5817</v>
      </c>
      <c r="D336" s="133" t="s">
        <v>5378</v>
      </c>
      <c r="H336" s="133">
        <f t="shared" si="24"/>
        <v>0</v>
      </c>
      <c r="J336" s="22" t="s">
        <v>224</v>
      </c>
      <c r="K336" s="88" t="str">
        <f t="shared" si="26"/>
        <v>e985</v>
      </c>
      <c r="L336" s="18" t="str">
        <f>J336</f>
        <v>Succursale</v>
      </c>
      <c r="N336" s="133" t="s">
        <v>192</v>
      </c>
      <c r="O336" s="133" t="s">
        <v>426</v>
      </c>
    </row>
    <row r="337" spans="1:19" s="133" customFormat="1">
      <c r="A337" s="133" t="s">
        <v>7769</v>
      </c>
      <c r="B337" s="133" t="s">
        <v>5818</v>
      </c>
      <c r="D337" s="133" t="s">
        <v>5378</v>
      </c>
      <c r="H337" s="133">
        <f t="shared" si="24"/>
        <v>0</v>
      </c>
      <c r="J337" s="18" t="s">
        <v>1926</v>
      </c>
      <c r="K337" s="88"/>
      <c r="L337" s="18"/>
      <c r="O337" s="133" t="s">
        <v>426</v>
      </c>
      <c r="Q337" s="133" t="s">
        <v>283</v>
      </c>
      <c r="R337" s="133" t="s">
        <v>1925</v>
      </c>
    </row>
    <row r="338" spans="1:19" s="133" customFormat="1">
      <c r="A338" s="133" t="s">
        <v>7768</v>
      </c>
      <c r="B338" s="133" t="s">
        <v>5819</v>
      </c>
      <c r="D338" s="133" t="s">
        <v>5378</v>
      </c>
      <c r="H338" s="133">
        <f t="shared" si="24"/>
        <v>0</v>
      </c>
      <c r="J338" s="50" t="s">
        <v>244</v>
      </c>
      <c r="K338" s="88" t="str">
        <f t="shared" si="26"/>
        <v>x0</v>
      </c>
      <c r="L338" s="18" t="str">
        <f>J338</f>
        <v>Total/NA</v>
      </c>
      <c r="M338" s="133" t="s">
        <v>190</v>
      </c>
      <c r="O338" s="133" t="s">
        <v>243</v>
      </c>
    </row>
    <row r="339" spans="1:19" s="133" customFormat="1">
      <c r="A339" s="133" t="s">
        <v>7767</v>
      </c>
      <c r="B339" s="133" t="s">
        <v>5820</v>
      </c>
      <c r="D339" s="133" t="s">
        <v>5378</v>
      </c>
      <c r="H339" s="133">
        <f t="shared" si="24"/>
        <v>0</v>
      </c>
      <c r="J339" s="44" t="s">
        <v>225</v>
      </c>
      <c r="K339" s="88" t="str">
        <f t="shared" si="26"/>
        <v>x119</v>
      </c>
      <c r="L339" s="18" t="str">
        <f>J339</f>
        <v>UC</v>
      </c>
      <c r="N339" s="133" t="s">
        <v>192</v>
      </c>
      <c r="O339" s="133" t="s">
        <v>243</v>
      </c>
    </row>
    <row r="340" spans="1:19" s="133" customFormat="1">
      <c r="A340" s="133" t="s">
        <v>7674</v>
      </c>
      <c r="B340" s="133" t="s">
        <v>5821</v>
      </c>
      <c r="D340" s="133" t="s">
        <v>5378</v>
      </c>
      <c r="H340" s="133">
        <f t="shared" si="24"/>
        <v>0</v>
      </c>
      <c r="J340" s="11" t="s">
        <v>286</v>
      </c>
      <c r="K340" s="88" t="str">
        <f t="shared" si="26"/>
        <v>e966</v>
      </c>
      <c r="L340" s="18" t="str">
        <f>J340</f>
        <v>Hors UC</v>
      </c>
      <c r="N340" s="133" t="s">
        <v>192</v>
      </c>
      <c r="O340" s="133" t="s">
        <v>426</v>
      </c>
    </row>
    <row r="341" spans="1:19" s="133" customFormat="1">
      <c r="A341" s="133" t="s">
        <v>7772</v>
      </c>
      <c r="B341" s="133" t="s">
        <v>5822</v>
      </c>
      <c r="D341" s="133" t="s">
        <v>5378</v>
      </c>
      <c r="H341" s="133">
        <f t="shared" si="24"/>
        <v>0</v>
      </c>
      <c r="J341" s="18" t="s">
        <v>1941</v>
      </c>
      <c r="K341" s="88"/>
      <c r="L341" s="18"/>
      <c r="O341" s="133" t="s">
        <v>426</v>
      </c>
      <c r="Q341" s="133" t="s">
        <v>1078</v>
      </c>
      <c r="R341" s="133" t="s">
        <v>1924</v>
      </c>
    </row>
    <row r="342" spans="1:19" s="133" customFormat="1">
      <c r="A342" s="133" t="s">
        <v>7770</v>
      </c>
      <c r="B342" s="133" t="s">
        <v>5823</v>
      </c>
      <c r="D342" s="133" t="s">
        <v>5378</v>
      </c>
      <c r="H342" s="133">
        <f t="shared" si="24"/>
        <v>0</v>
      </c>
      <c r="J342" s="50" t="s">
        <v>244</v>
      </c>
      <c r="K342" s="88" t="str">
        <f t="shared" si="26"/>
        <v>x0</v>
      </c>
      <c r="L342" s="18" t="str">
        <f>J342</f>
        <v>Total/NA</v>
      </c>
      <c r="M342" s="133" t="s">
        <v>190</v>
      </c>
      <c r="O342" s="133" t="s">
        <v>243</v>
      </c>
    </row>
    <row r="343" spans="1:19" s="133" customFormat="1">
      <c r="A343" s="133" t="s">
        <v>8191</v>
      </c>
      <c r="B343" s="133" t="s">
        <v>5824</v>
      </c>
      <c r="D343" s="133" t="s">
        <v>5378</v>
      </c>
      <c r="H343" s="133">
        <f t="shared" si="24"/>
        <v>0</v>
      </c>
      <c r="J343" s="304" t="s">
        <v>1080</v>
      </c>
      <c r="K343" s="88" t="str">
        <f t="shared" si="26"/>
        <v>e956</v>
      </c>
      <c r="L343" s="18" t="str">
        <f>J343</f>
        <v>Garanties décennales de responsabilité civile</v>
      </c>
      <c r="N343" s="133" t="s">
        <v>192</v>
      </c>
      <c r="O343" s="133" t="s">
        <v>426</v>
      </c>
    </row>
    <row r="344" spans="1:19" s="133" customFormat="1">
      <c r="A344" s="133" t="s">
        <v>7771</v>
      </c>
      <c r="B344" s="133" t="s">
        <v>5825</v>
      </c>
      <c r="D344" s="133" t="s">
        <v>5378</v>
      </c>
      <c r="H344" s="133">
        <f t="shared" si="24"/>
        <v>0</v>
      </c>
      <c r="J344" s="44" t="s">
        <v>1081</v>
      </c>
      <c r="K344" s="88" t="str">
        <f t="shared" si="26"/>
        <v>e955</v>
      </c>
      <c r="L344" s="18" t="str">
        <f>J344</f>
        <v>Garanties décennales de dommage ouvrage</v>
      </c>
      <c r="N344" s="133" t="s">
        <v>192</v>
      </c>
      <c r="O344" s="133" t="s">
        <v>426</v>
      </c>
    </row>
    <row r="345" spans="1:19" s="133" customFormat="1">
      <c r="A345" s="133" t="s">
        <v>7677</v>
      </c>
      <c r="B345" s="133" t="s">
        <v>5826</v>
      </c>
      <c r="D345" s="133" t="s">
        <v>5378</v>
      </c>
      <c r="H345" s="133">
        <f t="shared" si="24"/>
        <v>2</v>
      </c>
      <c r="J345" s="141" t="s">
        <v>1449</v>
      </c>
      <c r="K345" s="88"/>
      <c r="L345" s="18"/>
      <c r="M345" s="95"/>
      <c r="N345" s="95"/>
      <c r="O345" s="95" t="s">
        <v>426</v>
      </c>
      <c r="Q345" s="95" t="s">
        <v>248</v>
      </c>
      <c r="R345" s="95" t="s">
        <v>1448</v>
      </c>
      <c r="S345" s="95"/>
    </row>
    <row r="346" spans="1:19" s="133" customFormat="1">
      <c r="A346" s="133" t="s">
        <v>7675</v>
      </c>
      <c r="B346" s="133" t="s">
        <v>5827</v>
      </c>
      <c r="D346" s="133" t="s">
        <v>5378</v>
      </c>
      <c r="H346" s="133">
        <f t="shared" si="24"/>
        <v>2</v>
      </c>
      <c r="J346" s="142" t="s">
        <v>244</v>
      </c>
      <c r="K346" s="88" t="str">
        <f t="shared" si="26"/>
        <v>x0</v>
      </c>
      <c r="L346" s="18" t="str">
        <f t="shared" ref="L346:L377" si="27">J346</f>
        <v>Total/NA</v>
      </c>
      <c r="M346" s="95" t="s">
        <v>190</v>
      </c>
      <c r="N346" s="95"/>
      <c r="O346" s="95" t="s">
        <v>243</v>
      </c>
    </row>
    <row r="347" spans="1:19" s="133" customFormat="1">
      <c r="A347" s="133" t="s">
        <v>7676</v>
      </c>
      <c r="B347" s="133" t="s">
        <v>5828</v>
      </c>
      <c r="D347" s="133" t="s">
        <v>5378</v>
      </c>
      <c r="H347" s="133">
        <f t="shared" si="24"/>
        <v>2</v>
      </c>
      <c r="J347" s="122" t="s">
        <v>125</v>
      </c>
      <c r="K347" s="88" t="str">
        <f t="shared" si="26"/>
        <v>e932</v>
      </c>
      <c r="L347" s="18" t="str">
        <f t="shared" si="27"/>
        <v>Contrats de capitalisation à prime unique (ou versements libres) [1]</v>
      </c>
      <c r="M347" s="95"/>
      <c r="N347" s="95" t="s">
        <v>192</v>
      </c>
      <c r="O347" s="95" t="s">
        <v>426</v>
      </c>
    </row>
    <row r="348" spans="1:19" s="133" customFormat="1">
      <c r="A348" s="133" t="s">
        <v>7682</v>
      </c>
      <c r="B348" s="133" t="s">
        <v>5829</v>
      </c>
      <c r="D348" s="133" t="s">
        <v>5378</v>
      </c>
      <c r="H348" s="133">
        <f t="shared" si="24"/>
        <v>2</v>
      </c>
      <c r="J348" s="122" t="s">
        <v>126</v>
      </c>
      <c r="K348" s="88" t="str">
        <f t="shared" si="26"/>
        <v>e933</v>
      </c>
      <c r="L348" s="18" t="str">
        <f t="shared" si="27"/>
        <v>Contrats de capitalisation à primes périodiques [2]</v>
      </c>
      <c r="M348" s="95"/>
      <c r="N348" s="95" t="s">
        <v>192</v>
      </c>
      <c r="O348" s="95" t="s">
        <v>426</v>
      </c>
    </row>
    <row r="349" spans="1:19" s="133" customFormat="1">
      <c r="A349" s="133" t="s">
        <v>6857</v>
      </c>
      <c r="B349" s="133" t="s">
        <v>5830</v>
      </c>
      <c r="D349" s="133" t="s">
        <v>5378</v>
      </c>
      <c r="H349" s="133">
        <f t="shared" si="24"/>
        <v>2</v>
      </c>
      <c r="J349" s="122" t="s">
        <v>127</v>
      </c>
      <c r="K349" s="88" t="str">
        <f t="shared" si="26"/>
        <v>e936</v>
      </c>
      <c r="L349" s="18" t="str">
        <f t="shared" si="27"/>
        <v>Contrats individuels d'assurance temporaire décès (y compris groupes ouverts) [3]</v>
      </c>
      <c r="M349" s="95" t="s">
        <v>190</v>
      </c>
      <c r="N349" s="95" t="s">
        <v>192</v>
      </c>
      <c r="O349" s="95" t="s">
        <v>426</v>
      </c>
    </row>
    <row r="350" spans="1:19" s="133" customFormat="1">
      <c r="A350" s="133" t="s">
        <v>6858</v>
      </c>
      <c r="B350" s="133" t="s">
        <v>5831</v>
      </c>
      <c r="D350" s="133" t="s">
        <v>5378</v>
      </c>
      <c r="H350" s="133">
        <f t="shared" si="24"/>
        <v>2</v>
      </c>
      <c r="J350" s="157" t="s">
        <v>1450</v>
      </c>
      <c r="K350" s="88" t="str">
        <f t="shared" si="26"/>
        <v>e995</v>
      </c>
      <c r="L350" s="18" t="str">
        <f t="shared" si="27"/>
        <v>Temporaires décès à prime unique ou versements libres [031]</v>
      </c>
      <c r="M350" s="95"/>
      <c r="N350" s="95" t="s">
        <v>192</v>
      </c>
      <c r="O350" s="95" t="s">
        <v>426</v>
      </c>
    </row>
    <row r="351" spans="1:19" s="133" customFormat="1">
      <c r="A351" s="133" t="s">
        <v>6859</v>
      </c>
      <c r="B351" s="133" t="s">
        <v>5832</v>
      </c>
      <c r="D351" s="133" t="s">
        <v>5378</v>
      </c>
      <c r="H351" s="133">
        <f t="shared" si="24"/>
        <v>2</v>
      </c>
      <c r="J351" s="157" t="s">
        <v>1451</v>
      </c>
      <c r="K351" s="88" t="str">
        <f t="shared" si="26"/>
        <v>e996</v>
      </c>
      <c r="L351" s="18" t="str">
        <f t="shared" si="27"/>
        <v>Temporaires décès à primes périodiques [032]</v>
      </c>
      <c r="M351" s="95"/>
      <c r="N351" s="95" t="s">
        <v>192</v>
      </c>
      <c r="O351" s="95" t="s">
        <v>426</v>
      </c>
    </row>
    <row r="352" spans="1:19" s="133" customFormat="1">
      <c r="A352" s="133" t="s">
        <v>6860</v>
      </c>
      <c r="B352" s="133" t="s">
        <v>5833</v>
      </c>
      <c r="D352" s="133" t="s">
        <v>5378</v>
      </c>
      <c r="H352" s="133">
        <f t="shared" si="24"/>
        <v>2</v>
      </c>
      <c r="J352" s="122" t="s">
        <v>128</v>
      </c>
      <c r="K352" s="88" t="str">
        <f t="shared" si="26"/>
        <v>e911</v>
      </c>
      <c r="L352" s="18" t="str">
        <f t="shared" si="27"/>
        <v>Autres contrats individuels d'assurance vie à prime unique (ou versements libres) (y compris groupes ouverts) [4]</v>
      </c>
      <c r="M352" s="95" t="s">
        <v>190</v>
      </c>
      <c r="N352" s="95" t="s">
        <v>192</v>
      </c>
      <c r="O352" s="95" t="s">
        <v>426</v>
      </c>
    </row>
    <row r="353" spans="1:15" s="133" customFormat="1">
      <c r="A353" s="133" t="s">
        <v>6861</v>
      </c>
      <c r="B353" s="133" t="s">
        <v>5834</v>
      </c>
      <c r="D353" s="133" t="s">
        <v>5378</v>
      </c>
      <c r="H353" s="133">
        <f t="shared" si="24"/>
        <v>2</v>
      </c>
      <c r="J353" s="157" t="s">
        <v>1452</v>
      </c>
      <c r="K353" s="88" t="str">
        <f t="shared" si="26"/>
        <v>e997</v>
      </c>
      <c r="L353" s="18" t="str">
        <f t="shared" si="27"/>
        <v>Rentes à prime unique ou versements libres [041]</v>
      </c>
      <c r="M353" s="95"/>
      <c r="N353" s="95" t="s">
        <v>192</v>
      </c>
      <c r="O353" s="95" t="s">
        <v>426</v>
      </c>
    </row>
    <row r="354" spans="1:15" s="133" customFormat="1">
      <c r="A354" s="133" t="s">
        <v>6862</v>
      </c>
      <c r="B354" s="133" t="s">
        <v>5835</v>
      </c>
      <c r="D354" s="133" t="s">
        <v>5378</v>
      </c>
      <c r="H354" s="133">
        <f t="shared" si="24"/>
        <v>2</v>
      </c>
      <c r="J354" s="157" t="s">
        <v>1453</v>
      </c>
      <c r="K354" s="88" t="str">
        <f t="shared" si="26"/>
        <v>e998</v>
      </c>
      <c r="L354" s="18" t="str">
        <f t="shared" si="27"/>
        <v>Autres contrats à prime unique ou versements libres [042]</v>
      </c>
      <c r="M354" s="95"/>
      <c r="N354" s="95" t="s">
        <v>192</v>
      </c>
      <c r="O354" s="95" t="s">
        <v>426</v>
      </c>
    </row>
    <row r="355" spans="1:15" s="133" customFormat="1">
      <c r="A355" s="133" t="s">
        <v>7875</v>
      </c>
      <c r="B355" s="133" t="s">
        <v>5836</v>
      </c>
      <c r="D355" s="133" t="s">
        <v>5378</v>
      </c>
      <c r="H355" s="133">
        <f t="shared" si="24"/>
        <v>1</v>
      </c>
      <c r="J355" s="122" t="s">
        <v>129</v>
      </c>
      <c r="K355" s="88" t="str">
        <f t="shared" si="26"/>
        <v>e912</v>
      </c>
      <c r="L355" s="18" t="str">
        <f t="shared" si="27"/>
        <v>Autres contrats individuels d'assurance vie à primes périodiques (y compris groupes ouverts) [5]</v>
      </c>
      <c r="M355" s="95" t="s">
        <v>190</v>
      </c>
      <c r="N355" s="95" t="s">
        <v>192</v>
      </c>
      <c r="O355" s="95" t="s">
        <v>426</v>
      </c>
    </row>
    <row r="356" spans="1:15" s="133" customFormat="1">
      <c r="A356" s="133" t="s">
        <v>7764</v>
      </c>
      <c r="B356" s="133" t="s">
        <v>5837</v>
      </c>
      <c r="D356" s="133" t="s">
        <v>5378</v>
      </c>
      <c r="H356" s="133">
        <f t="shared" si="24"/>
        <v>1</v>
      </c>
      <c r="J356" s="157" t="s">
        <v>1454</v>
      </c>
      <c r="K356" s="88" t="str">
        <f t="shared" si="26"/>
        <v>e999</v>
      </c>
      <c r="L356" s="18" t="str">
        <f t="shared" si="27"/>
        <v>Rentes à primes périodiques [051]</v>
      </c>
      <c r="M356" s="95" t="s">
        <v>190</v>
      </c>
      <c r="N356" s="95" t="s">
        <v>192</v>
      </c>
      <c r="O356" s="95" t="s">
        <v>426</v>
      </c>
    </row>
    <row r="357" spans="1:15" s="133" customFormat="1">
      <c r="A357" s="133" t="s">
        <v>6886</v>
      </c>
      <c r="B357" s="133" t="s">
        <v>5838</v>
      </c>
      <c r="D357" s="133" t="s">
        <v>5378</v>
      </c>
      <c r="H357" s="133">
        <f t="shared" si="24"/>
        <v>0</v>
      </c>
      <c r="J357" s="157" t="s">
        <v>1455</v>
      </c>
      <c r="K357" s="88" t="str">
        <f t="shared" si="26"/>
        <v>e1000</v>
      </c>
      <c r="L357" s="18" t="str">
        <f t="shared" si="27"/>
        <v>Autres contrats à primes périodiques [052]</v>
      </c>
      <c r="M357" s="95"/>
      <c r="N357" s="95" t="s">
        <v>192</v>
      </c>
      <c r="O357" s="95" t="s">
        <v>426</v>
      </c>
    </row>
    <row r="358" spans="1:15" s="133" customFormat="1">
      <c r="A358" s="133" t="s">
        <v>6887</v>
      </c>
      <c r="B358" s="133" t="s">
        <v>5839</v>
      </c>
      <c r="D358" s="133" t="s">
        <v>5378</v>
      </c>
      <c r="H358" s="133">
        <f t="shared" si="24"/>
        <v>0</v>
      </c>
      <c r="J358" s="122" t="s">
        <v>130</v>
      </c>
      <c r="K358" s="88" t="str">
        <f t="shared" si="26"/>
        <v>e926</v>
      </c>
      <c r="L358" s="18" t="str">
        <f t="shared" si="27"/>
        <v>Contrats collectifs d'assurance en cas de décès [6]</v>
      </c>
      <c r="M358" s="95" t="s">
        <v>190</v>
      </c>
      <c r="N358" s="95" t="s">
        <v>192</v>
      </c>
      <c r="O358" s="95" t="s">
        <v>426</v>
      </c>
    </row>
    <row r="359" spans="1:15" s="133" customFormat="1">
      <c r="A359" s="133" t="s">
        <v>6888</v>
      </c>
      <c r="B359" s="133" t="s">
        <v>5840</v>
      </c>
      <c r="D359" s="133" t="s">
        <v>5378</v>
      </c>
      <c r="H359" s="133">
        <f t="shared" si="24"/>
        <v>0</v>
      </c>
      <c r="J359" s="157" t="s">
        <v>2412</v>
      </c>
      <c r="K359" s="88" t="str">
        <f t="shared" si="26"/>
        <v>e1001</v>
      </c>
      <c r="L359" s="18" t="str">
        <f t="shared" si="27"/>
        <v>Contrats collectifs en cas de décès visés à l’article 2 de la loi n° 89-1009 du 31 décembre 1989 [061]</v>
      </c>
      <c r="M359" s="95"/>
      <c r="N359" s="95" t="s">
        <v>192</v>
      </c>
      <c r="O359" s="95" t="s">
        <v>426</v>
      </c>
    </row>
    <row r="360" spans="1:15" s="133" customFormat="1">
      <c r="A360" s="133" t="s">
        <v>6889</v>
      </c>
      <c r="B360" s="133" t="s">
        <v>5841</v>
      </c>
      <c r="D360" s="133" t="s">
        <v>5378</v>
      </c>
      <c r="H360" s="133">
        <f t="shared" si="24"/>
        <v>0</v>
      </c>
      <c r="J360" s="157" t="s">
        <v>1456</v>
      </c>
      <c r="K360" s="88" t="str">
        <f t="shared" si="26"/>
        <v>e1002</v>
      </c>
      <c r="L360" s="18" t="str">
        <f t="shared" si="27"/>
        <v>Autres contrats collectifs en cas de décès [062]</v>
      </c>
      <c r="M360" s="95"/>
      <c r="N360" s="95" t="s">
        <v>192</v>
      </c>
      <c r="O360" s="95" t="s">
        <v>426</v>
      </c>
    </row>
    <row r="361" spans="1:15" s="133" customFormat="1">
      <c r="A361" s="133" t="s">
        <v>6890</v>
      </c>
      <c r="B361" s="133" t="s">
        <v>5842</v>
      </c>
      <c r="D361" s="133" t="s">
        <v>5378</v>
      </c>
      <c r="H361" s="133">
        <f t="shared" si="24"/>
        <v>0</v>
      </c>
      <c r="J361" s="122" t="s">
        <v>131</v>
      </c>
      <c r="K361" s="88" t="str">
        <f t="shared" si="26"/>
        <v>e927</v>
      </c>
      <c r="L361" s="18" t="str">
        <f t="shared" si="27"/>
        <v>Contrats collectifs d'assurance en cas de vie [7]</v>
      </c>
      <c r="M361" s="95" t="s">
        <v>190</v>
      </c>
      <c r="N361" s="95" t="s">
        <v>192</v>
      </c>
      <c r="O361" s="95" t="s">
        <v>426</v>
      </c>
    </row>
    <row r="362" spans="1:15" s="133" customFormat="1">
      <c r="A362" s="133" t="s">
        <v>6891</v>
      </c>
      <c r="B362" s="133" t="s">
        <v>5843</v>
      </c>
      <c r="D362" s="133" t="s">
        <v>5378</v>
      </c>
      <c r="H362" s="133">
        <f t="shared" si="24"/>
        <v>0</v>
      </c>
      <c r="J362" s="157" t="s">
        <v>1457</v>
      </c>
      <c r="K362" s="88" t="str">
        <f t="shared" si="26"/>
        <v>e1003</v>
      </c>
      <c r="L362" s="18" t="str">
        <f t="shared" si="27"/>
        <v>Contrats collectifs de rentes [071]</v>
      </c>
      <c r="M362" s="95"/>
      <c r="N362" s="95" t="s">
        <v>192</v>
      </c>
      <c r="O362" s="95" t="s">
        <v>426</v>
      </c>
    </row>
    <row r="363" spans="1:15" s="133" customFormat="1">
      <c r="A363" s="40" t="s">
        <v>6892</v>
      </c>
      <c r="B363" s="133" t="s">
        <v>5844</v>
      </c>
      <c r="D363" s="133" t="s">
        <v>5378</v>
      </c>
      <c r="H363" s="133">
        <f t="shared" si="24"/>
        <v>0</v>
      </c>
      <c r="J363" s="157" t="s">
        <v>1458</v>
      </c>
      <c r="K363" s="88" t="str">
        <f t="shared" si="26"/>
        <v>e1004</v>
      </c>
      <c r="L363" s="18" t="str">
        <f t="shared" si="27"/>
        <v>Autres contrats collectifs en cas de vie [072]</v>
      </c>
      <c r="M363" s="95"/>
      <c r="N363" s="95" t="s">
        <v>192</v>
      </c>
      <c r="O363" s="95" t="s">
        <v>426</v>
      </c>
    </row>
    <row r="364" spans="1:15" s="133" customFormat="1">
      <c r="A364" s="40" t="s">
        <v>6893</v>
      </c>
      <c r="B364" s="133" t="s">
        <v>5845</v>
      </c>
      <c r="D364" s="133" t="s">
        <v>5378</v>
      </c>
      <c r="H364" s="133">
        <f t="shared" si="24"/>
        <v>0</v>
      </c>
      <c r="J364" s="158" t="s">
        <v>2431</v>
      </c>
      <c r="K364" s="88" t="str">
        <f t="shared" si="26"/>
        <v>e1255</v>
      </c>
      <c r="L364" s="18" t="str">
        <f t="shared" si="27"/>
        <v>Contrats d'assurance vie ou de capitalisation en unités de compte à prime unique (ou versements libres) [008]</v>
      </c>
      <c r="M364" s="95" t="s">
        <v>190</v>
      </c>
      <c r="N364" s="95" t="s">
        <v>192</v>
      </c>
      <c r="O364" s="95" t="s">
        <v>426</v>
      </c>
    </row>
    <row r="365" spans="1:15" s="133" customFormat="1">
      <c r="A365" s="40" t="s">
        <v>7876</v>
      </c>
      <c r="B365" s="133" t="s">
        <v>5846</v>
      </c>
      <c r="D365" s="133" t="s">
        <v>5378</v>
      </c>
      <c r="H365" s="133">
        <f t="shared" si="24"/>
        <v>0</v>
      </c>
      <c r="J365" s="157" t="s">
        <v>2432</v>
      </c>
      <c r="K365" s="88" t="str">
        <f t="shared" si="26"/>
        <v>e1256</v>
      </c>
      <c r="L365" s="18" t="str">
        <f t="shared" si="27"/>
        <v>Contrats de capitalisation en unités de compte à prime unique ou versements libres [081]</v>
      </c>
      <c r="M365" s="95"/>
      <c r="N365" s="95" t="s">
        <v>192</v>
      </c>
      <c r="O365" s="95" t="s">
        <v>426</v>
      </c>
    </row>
    <row r="366" spans="1:15" s="133" customFormat="1">
      <c r="A366" s="40" t="s">
        <v>7877</v>
      </c>
      <c r="B366" s="133" t="s">
        <v>5847</v>
      </c>
      <c r="D366" s="133" t="s">
        <v>5378</v>
      </c>
      <c r="H366" s="133">
        <f t="shared" si="24"/>
        <v>0</v>
      </c>
      <c r="J366" s="157" t="s">
        <v>2433</v>
      </c>
      <c r="K366" s="88" t="str">
        <f t="shared" si="26"/>
        <v>e1257</v>
      </c>
      <c r="L366" s="18" t="str">
        <f t="shared" si="27"/>
        <v>Temporaires décès en unités de compte à prime unique ou versements libres [082]</v>
      </c>
      <c r="M366" s="95"/>
      <c r="N366" s="95" t="s">
        <v>192</v>
      </c>
      <c r="O366" s="95" t="s">
        <v>426</v>
      </c>
    </row>
    <row r="367" spans="1:15" s="133" customFormat="1">
      <c r="A367" s="40" t="s">
        <v>8264</v>
      </c>
      <c r="B367" s="133" t="s">
        <v>5848</v>
      </c>
      <c r="D367" s="133" t="s">
        <v>5378</v>
      </c>
      <c r="H367" s="133">
        <f t="shared" si="24"/>
        <v>0</v>
      </c>
      <c r="J367" s="157" t="s">
        <v>2434</v>
      </c>
      <c r="K367" s="88" t="str">
        <f t="shared" si="26"/>
        <v>e1258</v>
      </c>
      <c r="L367" s="18" t="str">
        <f>J367</f>
        <v>Rentes individuelles en unités de compte à prime unique ou versements libres [083]</v>
      </c>
      <c r="M367" s="95"/>
      <c r="N367" s="95" t="s">
        <v>192</v>
      </c>
      <c r="O367" s="95" t="s">
        <v>426</v>
      </c>
    </row>
    <row r="368" spans="1:15" s="133" customFormat="1">
      <c r="A368" s="40" t="s">
        <v>8265</v>
      </c>
      <c r="B368" s="133" t="s">
        <v>5849</v>
      </c>
      <c r="D368" s="133" t="s">
        <v>5378</v>
      </c>
      <c r="H368" s="133">
        <f t="shared" si="24"/>
        <v>0</v>
      </c>
      <c r="J368" s="157" t="s">
        <v>2435</v>
      </c>
      <c r="K368" s="88" t="str">
        <f t="shared" si="26"/>
        <v>e1259</v>
      </c>
      <c r="L368" s="18" t="str">
        <f t="shared" si="27"/>
        <v>Autres contrats individuels en unités de compte à prime unique ou versements libres [084]</v>
      </c>
      <c r="M368" s="95"/>
      <c r="N368" s="95" t="s">
        <v>192</v>
      </c>
      <c r="O368" s="95" t="s">
        <v>426</v>
      </c>
    </row>
    <row r="369" spans="1:15" s="133" customFormat="1">
      <c r="A369" s="40" t="s">
        <v>8266</v>
      </c>
      <c r="B369" s="133" t="s">
        <v>5850</v>
      </c>
      <c r="D369" s="133" t="s">
        <v>5378</v>
      </c>
      <c r="H369" s="133">
        <f t="shared" si="24"/>
        <v>0</v>
      </c>
      <c r="J369" s="157" t="s">
        <v>2436</v>
      </c>
      <c r="K369" s="88" t="str">
        <f t="shared" si="26"/>
        <v>e1260</v>
      </c>
      <c r="L369" s="18" t="str">
        <f t="shared" si="27"/>
        <v>Autres contrats collectifs d’assurance en cas de décès en unités de compte à prime unique ou versements libres [085]</v>
      </c>
      <c r="M369" s="95"/>
      <c r="N369" s="95" t="s">
        <v>192</v>
      </c>
      <c r="O369" s="95" t="s">
        <v>426</v>
      </c>
    </row>
    <row r="370" spans="1:15" s="133" customFormat="1">
      <c r="A370" s="18" t="s">
        <v>8192</v>
      </c>
      <c r="B370" s="133" t="s">
        <v>5851</v>
      </c>
      <c r="D370" s="133" t="s">
        <v>5378</v>
      </c>
      <c r="H370" s="133">
        <f t="shared" si="24"/>
        <v>0</v>
      </c>
      <c r="J370" s="157" t="s">
        <v>2437</v>
      </c>
      <c r="K370" s="88" t="str">
        <f t="shared" si="26"/>
        <v>e1261</v>
      </c>
      <c r="L370" s="18" t="str">
        <f t="shared" si="27"/>
        <v>Contrats collectifs de rentes en unités de compte à prime unique ou versements libres [086]</v>
      </c>
      <c r="M370" s="95"/>
      <c r="N370" s="95" t="s">
        <v>192</v>
      </c>
      <c r="O370" s="95" t="s">
        <v>426</v>
      </c>
    </row>
    <row r="371" spans="1:15" s="133" customFormat="1">
      <c r="A371" s="18" t="s">
        <v>7612</v>
      </c>
      <c r="B371" s="133" t="s">
        <v>5852</v>
      </c>
      <c r="D371" s="133" t="s">
        <v>5378</v>
      </c>
      <c r="H371" s="133">
        <f t="shared" si="24"/>
        <v>0</v>
      </c>
      <c r="J371" s="157" t="s">
        <v>2438</v>
      </c>
      <c r="K371" s="88" t="str">
        <f t="shared" si="26"/>
        <v>e1262</v>
      </c>
      <c r="L371" s="18" t="str">
        <f>J371</f>
        <v>Autres contrats collectifs d’assurance en cas de vie en unités de compte à prime unique ou versements libres [087]</v>
      </c>
      <c r="M371" s="95"/>
      <c r="N371" s="95" t="s">
        <v>192</v>
      </c>
      <c r="O371" s="95" t="s">
        <v>426</v>
      </c>
    </row>
    <row r="372" spans="1:15" s="133" customFormat="1">
      <c r="A372" s="18" t="s">
        <v>7614</v>
      </c>
      <c r="B372" s="133" t="s">
        <v>5853</v>
      </c>
      <c r="D372" s="133" t="s">
        <v>5378</v>
      </c>
      <c r="H372" s="133">
        <f t="shared" si="24"/>
        <v>0</v>
      </c>
      <c r="J372" s="158" t="s">
        <v>2439</v>
      </c>
      <c r="K372" s="88" t="str">
        <f t="shared" si="26"/>
        <v>e1263</v>
      </c>
      <c r="L372" s="18" t="str">
        <f>J372</f>
        <v>Contrats d'assurance vie ou de capitalisation en unités de compte à primes périodiques [009]</v>
      </c>
      <c r="M372" s="95" t="s">
        <v>190</v>
      </c>
      <c r="N372" s="95" t="s">
        <v>192</v>
      </c>
      <c r="O372" s="95" t="s">
        <v>426</v>
      </c>
    </row>
    <row r="373" spans="1:15" s="133" customFormat="1">
      <c r="A373" s="18" t="s">
        <v>7613</v>
      </c>
      <c r="B373" s="133" t="s">
        <v>5860</v>
      </c>
      <c r="D373" s="133" t="s">
        <v>5378</v>
      </c>
      <c r="H373" s="133">
        <f t="shared" si="24"/>
        <v>0</v>
      </c>
      <c r="J373" s="157" t="s">
        <v>2440</v>
      </c>
      <c r="K373" s="88" t="str">
        <f t="shared" si="26"/>
        <v>e1264</v>
      </c>
      <c r="L373" s="18" t="str">
        <f>J373</f>
        <v>Contrats de capitalisation en unités de compte à primes périodiques [091]</v>
      </c>
      <c r="M373" s="95"/>
      <c r="N373" s="95" t="s">
        <v>192</v>
      </c>
      <c r="O373" s="95" t="s">
        <v>426</v>
      </c>
    </row>
    <row r="374" spans="1:15" s="133" customFormat="1">
      <c r="A374" s="18" t="s">
        <v>7615</v>
      </c>
      <c r="B374" s="133" t="s">
        <v>5886</v>
      </c>
      <c r="D374" s="133" t="s">
        <v>5378</v>
      </c>
      <c r="H374" s="133">
        <f t="shared" si="24"/>
        <v>0</v>
      </c>
      <c r="J374" s="157" t="s">
        <v>2441</v>
      </c>
      <c r="K374" s="88" t="str">
        <f t="shared" si="26"/>
        <v>e1265</v>
      </c>
      <c r="L374" s="18" t="str">
        <f>J374</f>
        <v>Temporaires décès en unités de compte à primes périodiques [092]</v>
      </c>
      <c r="M374" s="95"/>
      <c r="N374" s="95" t="s">
        <v>192</v>
      </c>
      <c r="O374" s="95" t="s">
        <v>426</v>
      </c>
    </row>
    <row r="375" spans="1:15" s="133" customFormat="1">
      <c r="A375" s="18" t="s">
        <v>7616</v>
      </c>
      <c r="B375" s="133" t="s">
        <v>7324</v>
      </c>
      <c r="D375" s="133" t="s">
        <v>5378</v>
      </c>
      <c r="H375" s="133">
        <f t="shared" si="24"/>
        <v>0</v>
      </c>
      <c r="J375" s="157" t="s">
        <v>2442</v>
      </c>
      <c r="K375" s="88" t="str">
        <f t="shared" si="26"/>
        <v>e1266</v>
      </c>
      <c r="L375" s="18" t="str">
        <f>J375</f>
        <v>Rentes individuelles en unités de compte à primes périodiques [093]</v>
      </c>
      <c r="M375" s="95"/>
      <c r="N375" s="95" t="s">
        <v>192</v>
      </c>
      <c r="O375" s="95" t="s">
        <v>426</v>
      </c>
    </row>
    <row r="376" spans="1:15" s="133" customFormat="1">
      <c r="A376" s="18" t="s">
        <v>7617</v>
      </c>
      <c r="B376" s="133" t="s">
        <v>7325</v>
      </c>
      <c r="D376" s="133" t="s">
        <v>5378</v>
      </c>
      <c r="H376" s="133">
        <f t="shared" si="24"/>
        <v>0</v>
      </c>
      <c r="J376" s="157" t="s">
        <v>2443</v>
      </c>
      <c r="K376" s="88" t="str">
        <f t="shared" si="26"/>
        <v>e1267</v>
      </c>
      <c r="L376" s="18" t="str">
        <f t="shared" si="27"/>
        <v>Autres contrats individuels en unités de compte à primes périodiques [094]</v>
      </c>
      <c r="M376" s="95"/>
      <c r="N376" s="95" t="s">
        <v>192</v>
      </c>
      <c r="O376" s="95" t="s">
        <v>426</v>
      </c>
    </row>
    <row r="377" spans="1:15" s="133" customFormat="1">
      <c r="A377" s="18" t="s">
        <v>7666</v>
      </c>
      <c r="B377" s="133" t="s">
        <v>7326</v>
      </c>
      <c r="D377" s="133" t="s">
        <v>5378</v>
      </c>
      <c r="H377" s="133">
        <f t="shared" si="24"/>
        <v>0</v>
      </c>
      <c r="J377" s="157" t="s">
        <v>2444</v>
      </c>
      <c r="K377" s="88" t="str">
        <f t="shared" si="26"/>
        <v>e1268</v>
      </c>
      <c r="L377" s="18" t="str">
        <f t="shared" si="27"/>
        <v>Autres contrats collectifs d’assurance en cas de décès en unités de compte à primes périodiques [095]</v>
      </c>
      <c r="M377" s="95"/>
      <c r="N377" s="95" t="s">
        <v>192</v>
      </c>
      <c r="O377" s="95" t="s">
        <v>426</v>
      </c>
    </row>
    <row r="378" spans="1:15" s="133" customFormat="1">
      <c r="A378" s="133" t="s">
        <v>6704</v>
      </c>
      <c r="B378" s="133" t="s">
        <v>7327</v>
      </c>
      <c r="D378" s="133" t="s">
        <v>5378</v>
      </c>
      <c r="H378" s="133">
        <f t="shared" si="24"/>
        <v>1</v>
      </c>
      <c r="J378" s="157" t="s">
        <v>2445</v>
      </c>
      <c r="K378" s="88" t="str">
        <f t="shared" si="26"/>
        <v>e1269</v>
      </c>
      <c r="L378" s="18" t="str">
        <f t="shared" ref="L378:L402" si="28">J378</f>
        <v>Contrats collectifs de rentes en unités de compte à primes périodiques [096]</v>
      </c>
      <c r="M378" s="95"/>
      <c r="N378" s="95" t="s">
        <v>192</v>
      </c>
      <c r="O378" s="95" t="s">
        <v>426</v>
      </c>
    </row>
    <row r="379" spans="1:15" s="133" customFormat="1">
      <c r="A379" s="133" t="s">
        <v>6705</v>
      </c>
      <c r="B379" s="133" t="s">
        <v>7508</v>
      </c>
      <c r="D379" s="133" t="s">
        <v>5378</v>
      </c>
      <c r="H379" s="133">
        <f t="shared" si="24"/>
        <v>1</v>
      </c>
      <c r="J379" s="157" t="s">
        <v>2446</v>
      </c>
      <c r="K379" s="88" t="str">
        <f t="shared" si="26"/>
        <v>e1270</v>
      </c>
      <c r="L379" s="18" t="str">
        <f t="shared" si="28"/>
        <v>Autres contrats collectifs d’assurance en cas de vie en unités de compte à primes périodiques [097]</v>
      </c>
      <c r="M379" s="95"/>
      <c r="N379" s="95" t="s">
        <v>192</v>
      </c>
      <c r="O379" s="95" t="s">
        <v>426</v>
      </c>
    </row>
    <row r="380" spans="1:15" s="133" customFormat="1">
      <c r="A380" s="359" t="s">
        <v>8328</v>
      </c>
      <c r="B380" s="360" t="s">
        <v>8329</v>
      </c>
      <c r="C380" s="360"/>
      <c r="D380" s="360" t="s">
        <v>426</v>
      </c>
      <c r="E380" s="359"/>
      <c r="F380" s="359"/>
      <c r="G380" s="359"/>
      <c r="H380" s="133">
        <f t="shared" si="24"/>
        <v>2</v>
      </c>
      <c r="J380" s="122" t="s">
        <v>134</v>
      </c>
      <c r="K380" s="88" t="str">
        <f t="shared" si="26"/>
        <v>e929</v>
      </c>
      <c r="L380" s="18" t="str">
        <f t="shared" si="28"/>
        <v>Contrats collectifs relevant de l'article L. 441-1 mais ne relevant pas des articles L. 143-1 et L. 144-2 [10]</v>
      </c>
      <c r="M380" s="95"/>
      <c r="N380" s="95" t="s">
        <v>192</v>
      </c>
      <c r="O380" s="95" t="s">
        <v>426</v>
      </c>
    </row>
    <row r="381" spans="1:15" s="133" customFormat="1">
      <c r="A381" s="359" t="s">
        <v>8330</v>
      </c>
      <c r="B381" s="360" t="s">
        <v>8331</v>
      </c>
      <c r="C381" s="360"/>
      <c r="D381" s="360" t="s">
        <v>426</v>
      </c>
      <c r="E381" s="359"/>
      <c r="F381" s="359"/>
      <c r="G381" s="359"/>
      <c r="H381" s="133">
        <f t="shared" si="24"/>
        <v>2</v>
      </c>
      <c r="J381" s="122" t="s">
        <v>387</v>
      </c>
      <c r="K381" s="88" t="str">
        <f t="shared" si="26"/>
        <v>e938</v>
      </c>
      <c r="L381" s="18" t="str">
        <f t="shared" si="28"/>
        <v>Contrats relevant de l'article L. 144-2 mais ne relevant pas de l'article L. 143-1 (PERP) [11]</v>
      </c>
      <c r="M381" s="95" t="s">
        <v>190</v>
      </c>
      <c r="N381" s="95" t="s">
        <v>192</v>
      </c>
      <c r="O381" s="95" t="s">
        <v>426</v>
      </c>
    </row>
    <row r="382" spans="1:15" s="133" customFormat="1">
      <c r="J382" s="77" t="s">
        <v>1459</v>
      </c>
      <c r="K382" s="88" t="str">
        <f t="shared" si="26"/>
        <v>e1005</v>
      </c>
      <c r="L382" s="18" t="str">
        <f t="shared" si="28"/>
        <v>Plans consistant en l’acquisition d’une rente viagère différée, en primes uniques et à versements libres [111]</v>
      </c>
      <c r="M382" s="95" t="s">
        <v>190</v>
      </c>
      <c r="N382" s="95" t="s">
        <v>192</v>
      </c>
      <c r="O382" s="159" t="s">
        <v>426</v>
      </c>
    </row>
    <row r="383" spans="1:15" s="133" customFormat="1">
      <c r="J383" s="65" t="s">
        <v>1460</v>
      </c>
      <c r="K383" s="88" t="str">
        <f t="shared" si="26"/>
        <v>e1006</v>
      </c>
      <c r="L383" s="18" t="str">
        <f t="shared" si="28"/>
        <v>Plans prévoyant une provision technique de diversification [1111]</v>
      </c>
      <c r="M383" s="95"/>
      <c r="N383" s="95" t="s">
        <v>192</v>
      </c>
      <c r="O383" s="95" t="s">
        <v>426</v>
      </c>
    </row>
    <row r="384" spans="1:15" s="133" customFormat="1">
      <c r="J384" s="65" t="s">
        <v>1461</v>
      </c>
      <c r="K384" s="88" t="str">
        <f t="shared" si="26"/>
        <v>e1007</v>
      </c>
      <c r="L384" s="18" t="str">
        <f t="shared" si="28"/>
        <v>Plans ne prévoyant pas de provision technique de diversification et pour lesquels la prime est entièrement affectée à l’acquisition de la provision mathématique [1112]</v>
      </c>
      <c r="M384" s="95"/>
      <c r="N384" s="95" t="s">
        <v>192</v>
      </c>
      <c r="O384" s="95" t="s">
        <v>426</v>
      </c>
    </row>
    <row r="385" spans="10:15" s="133" customFormat="1">
      <c r="J385" s="65" t="s">
        <v>1462</v>
      </c>
      <c r="K385" s="88" t="str">
        <f t="shared" si="26"/>
        <v>e1008</v>
      </c>
      <c r="L385" s="18" t="str">
        <f t="shared" si="28"/>
        <v>Plans ne prévoyant pas de provision technique de diversification et pour lesquels la prime est partiellement affectée à l’acquisition de la provision mathématique [1113]</v>
      </c>
      <c r="M385" s="95"/>
      <c r="N385" s="95" t="s">
        <v>192</v>
      </c>
      <c r="O385" s="95" t="s">
        <v>426</v>
      </c>
    </row>
    <row r="386" spans="10:15" s="133" customFormat="1">
      <c r="J386" s="77" t="s">
        <v>1463</v>
      </c>
      <c r="K386" s="88" t="str">
        <f t="shared" si="26"/>
        <v>e1009</v>
      </c>
      <c r="L386" s="18" t="str">
        <f t="shared" si="28"/>
        <v>Plans consistant en l’acquisition d’une rente viagère différée en primes périodiques [112]</v>
      </c>
      <c r="M386" s="95" t="s">
        <v>190</v>
      </c>
      <c r="N386" s="95" t="s">
        <v>192</v>
      </c>
      <c r="O386" s="95" t="s">
        <v>426</v>
      </c>
    </row>
    <row r="387" spans="10:15" s="133" customFormat="1">
      <c r="J387" s="65" t="s">
        <v>1464</v>
      </c>
      <c r="K387" s="88" t="str">
        <f t="shared" si="26"/>
        <v>e1010</v>
      </c>
      <c r="L387" s="18" t="str">
        <f t="shared" si="28"/>
        <v>Plans prévoyant une provision technique de diversification [1121]</v>
      </c>
      <c r="M387" s="95"/>
      <c r="N387" s="95" t="s">
        <v>192</v>
      </c>
      <c r="O387" s="95" t="s">
        <v>426</v>
      </c>
    </row>
    <row r="388" spans="10:15" s="133" customFormat="1">
      <c r="J388" s="65" t="s">
        <v>1465</v>
      </c>
      <c r="K388" s="88" t="str">
        <f t="shared" ref="K388:K451" si="29">VLOOKUP(J388,$A$1:$I$400,2,FALSE)</f>
        <v>e1011</v>
      </c>
      <c r="L388" s="18" t="str">
        <f t="shared" si="28"/>
        <v>Plans ne prévoyant pas de provision technique de diversification et pour lesquels la prime est entièrement affectée à l’acquisition de la provision mathématique [1122]</v>
      </c>
      <c r="M388" s="95"/>
      <c r="N388" s="95" t="s">
        <v>192</v>
      </c>
      <c r="O388" s="95" t="s">
        <v>426</v>
      </c>
    </row>
    <row r="389" spans="10:15" s="133" customFormat="1">
      <c r="J389" s="65" t="s">
        <v>1466</v>
      </c>
      <c r="K389" s="88" t="str">
        <f t="shared" si="29"/>
        <v>e1012</v>
      </c>
      <c r="L389" s="18" t="str">
        <f t="shared" si="28"/>
        <v>Plans ne prévoyant pas de provision technique de diversification et pour lesquels la prime est partiellement affectée à l’acquisition de la provision mathématique [1123]</v>
      </c>
      <c r="M389" s="95"/>
      <c r="N389" s="95" t="s">
        <v>192</v>
      </c>
      <c r="O389" s="95" t="s">
        <v>426</v>
      </c>
    </row>
    <row r="390" spans="10:15" s="133" customFormat="1">
      <c r="J390" s="77" t="s">
        <v>1467</v>
      </c>
      <c r="K390" s="88" t="str">
        <f t="shared" si="29"/>
        <v>e1013</v>
      </c>
      <c r="L390" s="18" t="str">
        <f t="shared" si="28"/>
        <v>Plans consistant en la constitution d’une épargne convertie en rente, en primes uniques et à versements libres [113]</v>
      </c>
      <c r="M390" s="95" t="s">
        <v>190</v>
      </c>
      <c r="N390" s="95" t="s">
        <v>192</v>
      </c>
      <c r="O390" s="95" t="s">
        <v>426</v>
      </c>
    </row>
    <row r="391" spans="10:15" s="133" customFormat="1">
      <c r="J391" s="65" t="s">
        <v>1468</v>
      </c>
      <c r="K391" s="88" t="str">
        <f t="shared" si="29"/>
        <v>e1014</v>
      </c>
      <c r="L391" s="18" t="str">
        <f t="shared" si="28"/>
        <v>Plans prévoyant une provision technique de diversification et pour lesquels la prime est affectée à l’acquisition de la provision mathématique selon une proportion choisie par l’adhérent [1131]</v>
      </c>
      <c r="M391" s="95"/>
      <c r="N391" s="95" t="s">
        <v>192</v>
      </c>
      <c r="O391" s="95" t="s">
        <v>426</v>
      </c>
    </row>
    <row r="392" spans="10:15" s="133" customFormat="1">
      <c r="J392" s="65" t="s">
        <v>1469</v>
      </c>
      <c r="K392" s="88" t="str">
        <f t="shared" si="29"/>
        <v>e1015</v>
      </c>
      <c r="L392" s="18" t="str">
        <f t="shared" si="28"/>
        <v>Plans prévoyant une provision technique de diversification et pour lesquels la prime est affectée à l’acquisition de la provision mathématique selon une proportion fixée par le plan [1132]</v>
      </c>
      <c r="M392" s="95"/>
      <c r="N392" s="95" t="s">
        <v>192</v>
      </c>
      <c r="O392" s="95" t="s">
        <v>426</v>
      </c>
    </row>
    <row r="393" spans="10:15" s="133" customFormat="1">
      <c r="J393" s="65" t="s">
        <v>1470</v>
      </c>
      <c r="K393" s="88" t="str">
        <f t="shared" si="29"/>
        <v>e1016</v>
      </c>
      <c r="L393" s="18" t="str">
        <f t="shared" si="28"/>
        <v>Plans ne prévoyant pas de provision technique de diversification et pour lesquels la prime est entièrement affectée à l’acquisition de la provision mathématique [1133]</v>
      </c>
      <c r="M393" s="95"/>
      <c r="N393" s="95" t="s">
        <v>192</v>
      </c>
      <c r="O393" s="95" t="s">
        <v>426</v>
      </c>
    </row>
    <row r="394" spans="10:15" s="133" customFormat="1">
      <c r="J394" s="65" t="s">
        <v>1471</v>
      </c>
      <c r="K394" s="88" t="str">
        <f t="shared" si="29"/>
        <v>e1017</v>
      </c>
      <c r="L394" s="18" t="str">
        <f t="shared" si="28"/>
        <v>Plans ne prévoyant pas de provision technique de diversification et pour lesquels la prime est partiellement affectée à l’acquisition de la provision mathématique [1134]</v>
      </c>
      <c r="M394" s="95"/>
      <c r="N394" s="95" t="s">
        <v>192</v>
      </c>
      <c r="O394" s="95" t="s">
        <v>426</v>
      </c>
    </row>
    <row r="395" spans="10:15" s="133" customFormat="1">
      <c r="J395" s="77" t="s">
        <v>1472</v>
      </c>
      <c r="K395" s="88" t="str">
        <f t="shared" si="29"/>
        <v>e1018</v>
      </c>
      <c r="L395" s="18" t="str">
        <f t="shared" si="28"/>
        <v>Plans consistant en la constitution d’une épargne convertie en rente, en primes périodiques [114]</v>
      </c>
      <c r="M395" s="95" t="s">
        <v>190</v>
      </c>
      <c r="N395" s="95" t="s">
        <v>192</v>
      </c>
      <c r="O395" s="95" t="s">
        <v>426</v>
      </c>
    </row>
    <row r="396" spans="10:15" s="133" customFormat="1">
      <c r="J396" s="65" t="s">
        <v>1473</v>
      </c>
      <c r="K396" s="88" t="str">
        <f t="shared" si="29"/>
        <v>e1019</v>
      </c>
      <c r="L396" s="18" t="str">
        <f t="shared" si="28"/>
        <v>Plans prévoyant une provision technique de diversification et pour lesquels la prime est affectée à l’acquisition de la provision mathématique selon une proportion choisie par l’adhérent [1141]</v>
      </c>
      <c r="M396" s="95"/>
      <c r="N396" s="95" t="s">
        <v>192</v>
      </c>
      <c r="O396" s="95" t="s">
        <v>426</v>
      </c>
    </row>
    <row r="397" spans="10:15" s="133" customFormat="1">
      <c r="J397" s="65" t="s">
        <v>1474</v>
      </c>
      <c r="K397" s="88" t="str">
        <f t="shared" si="29"/>
        <v>e1020</v>
      </c>
      <c r="L397" s="18" t="str">
        <f t="shared" si="28"/>
        <v>Plans prévoyant une provision technique de diversification et pour lesquels la prime est affectée à l’acquisition de la provision mathématique selon une proportion fixée par le plan [1142]</v>
      </c>
      <c r="M397" s="95"/>
      <c r="N397" s="95" t="s">
        <v>192</v>
      </c>
      <c r="O397" s="95" t="s">
        <v>426</v>
      </c>
    </row>
    <row r="398" spans="10:15" s="133" customFormat="1">
      <c r="J398" s="65" t="s">
        <v>1475</v>
      </c>
      <c r="K398" s="88" t="str">
        <f t="shared" si="29"/>
        <v>e1021</v>
      </c>
      <c r="L398" s="18" t="str">
        <f t="shared" si="28"/>
        <v>Plans ne prévoyant pas de provision technique de diversification et pour lesquels la prime est entièrement affectée à l’acquisition de la provision mathématique [1143]</v>
      </c>
      <c r="M398" s="95"/>
      <c r="N398" s="95" t="s">
        <v>192</v>
      </c>
      <c r="O398" s="95" t="s">
        <v>426</v>
      </c>
    </row>
    <row r="399" spans="10:15" s="133" customFormat="1">
      <c r="J399" s="65" t="s">
        <v>1476</v>
      </c>
      <c r="K399" s="88" t="str">
        <f t="shared" si="29"/>
        <v>e1022</v>
      </c>
      <c r="L399" s="18" t="str">
        <f t="shared" si="28"/>
        <v>Plans ne prévoyant pas de provision technique de diversification et pour lesquels la prime est partiellement affectée à l’acquisition de la provision mathématique [1144]</v>
      </c>
      <c r="M399" s="95"/>
      <c r="N399" s="95" t="s">
        <v>192</v>
      </c>
      <c r="O399" s="95" t="s">
        <v>426</v>
      </c>
    </row>
    <row r="400" spans="10:15" s="133" customFormat="1">
      <c r="J400" s="77" t="s">
        <v>2413</v>
      </c>
      <c r="K400" s="88" t="str">
        <f t="shared" si="29"/>
        <v>e1023</v>
      </c>
      <c r="L400" s="18" t="str">
        <f t="shared" si="28"/>
        <v>Plans régis par l’article L 441-1 [115]</v>
      </c>
      <c r="M400" s="95"/>
      <c r="N400" s="95" t="s">
        <v>192</v>
      </c>
      <c r="O400" s="95" t="s">
        <v>426</v>
      </c>
    </row>
    <row r="401" spans="10:18" s="133" customFormat="1">
      <c r="J401" s="122" t="s">
        <v>135</v>
      </c>
      <c r="K401" s="88" t="str">
        <f t="shared" si="29"/>
        <v>e934</v>
      </c>
      <c r="L401" s="18" t="str">
        <f t="shared" si="28"/>
        <v>Contrats de retraite professionnelle supplémentaire régis par l'article L. 143-1 [12]</v>
      </c>
      <c r="M401" s="95"/>
      <c r="N401" s="95" t="s">
        <v>192</v>
      </c>
      <c r="O401" s="95" t="s">
        <v>426</v>
      </c>
    </row>
    <row r="402" spans="10:18" s="133" customFormat="1">
      <c r="J402" s="122" t="s">
        <v>386</v>
      </c>
      <c r="K402" s="88" t="str">
        <f t="shared" si="29"/>
        <v>e975</v>
      </c>
      <c r="L402" s="18" t="str">
        <f t="shared" si="28"/>
        <v>Opérations relevant de l'article L. 134-1 mais ne relevant pas des articles L. 143-1 et L. 144-2 (Eurocroissance) [13]</v>
      </c>
      <c r="M402" s="95"/>
      <c r="N402" s="95" t="s">
        <v>192</v>
      </c>
      <c r="O402" s="95" t="s">
        <v>426</v>
      </c>
    </row>
    <row r="403" spans="10:18" s="133" customFormat="1">
      <c r="J403" s="141" t="s">
        <v>2526</v>
      </c>
      <c r="K403" s="88"/>
      <c r="L403" s="18"/>
      <c r="M403" s="95"/>
      <c r="N403" s="95"/>
      <c r="O403" s="95" t="s">
        <v>426</v>
      </c>
      <c r="Q403" s="95" t="s">
        <v>248</v>
      </c>
      <c r="R403" s="95" t="s">
        <v>1448</v>
      </c>
    </row>
    <row r="404" spans="10:18" s="133" customFormat="1">
      <c r="J404" s="50" t="s">
        <v>244</v>
      </c>
      <c r="K404" s="88" t="str">
        <f t="shared" si="29"/>
        <v>x0</v>
      </c>
      <c r="L404" s="18" t="str">
        <f t="shared" ref="L404:L440" si="30">J404</f>
        <v>Total/NA</v>
      </c>
      <c r="M404" s="133" t="s">
        <v>190</v>
      </c>
      <c r="O404" s="133" t="s">
        <v>243</v>
      </c>
    </row>
    <row r="405" spans="10:18" s="133" customFormat="1">
      <c r="J405" s="44" t="s">
        <v>125</v>
      </c>
      <c r="K405" s="88" t="str">
        <f t="shared" si="29"/>
        <v>e932</v>
      </c>
      <c r="L405" s="18" t="str">
        <f t="shared" si="30"/>
        <v>Contrats de capitalisation à prime unique (ou versements libres) [1]</v>
      </c>
      <c r="N405" s="133" t="s">
        <v>192</v>
      </c>
      <c r="O405" s="133" t="s">
        <v>426</v>
      </c>
    </row>
    <row r="406" spans="10:18" s="133" customFormat="1">
      <c r="J406" s="44" t="s">
        <v>126</v>
      </c>
      <c r="K406" s="88" t="str">
        <f t="shared" si="29"/>
        <v>e933</v>
      </c>
      <c r="L406" s="18" t="str">
        <f t="shared" si="30"/>
        <v>Contrats de capitalisation à primes périodiques [2]</v>
      </c>
      <c r="N406" s="133" t="s">
        <v>192</v>
      </c>
      <c r="O406" s="133" t="s">
        <v>426</v>
      </c>
    </row>
    <row r="407" spans="10:18" s="133" customFormat="1">
      <c r="J407" s="44" t="s">
        <v>127</v>
      </c>
      <c r="K407" s="88" t="str">
        <f t="shared" si="29"/>
        <v>e936</v>
      </c>
      <c r="L407" s="18" t="str">
        <f t="shared" si="30"/>
        <v>Contrats individuels d'assurance temporaire décès (y compris groupes ouverts) [3]</v>
      </c>
      <c r="N407" s="133" t="s">
        <v>192</v>
      </c>
      <c r="O407" s="133" t="s">
        <v>426</v>
      </c>
    </row>
    <row r="408" spans="10:18" s="133" customFormat="1">
      <c r="J408" s="44" t="s">
        <v>128</v>
      </c>
      <c r="K408" s="88" t="str">
        <f t="shared" si="29"/>
        <v>e911</v>
      </c>
      <c r="L408" s="18" t="str">
        <f t="shared" si="30"/>
        <v>Autres contrats individuels d'assurance vie à prime unique (ou versements libres) (y compris groupes ouverts) [4]</v>
      </c>
      <c r="M408" s="133" t="s">
        <v>190</v>
      </c>
      <c r="N408" s="133" t="s">
        <v>192</v>
      </c>
      <c r="O408" s="133" t="s">
        <v>426</v>
      </c>
    </row>
    <row r="409" spans="10:18" s="133" customFormat="1">
      <c r="J409" s="91" t="s">
        <v>1452</v>
      </c>
      <c r="K409" s="88" t="str">
        <f t="shared" si="29"/>
        <v>e997</v>
      </c>
      <c r="L409" s="18" t="str">
        <f t="shared" si="30"/>
        <v>Rentes à prime unique ou versements libres [041]</v>
      </c>
      <c r="N409" s="133" t="s">
        <v>192</v>
      </c>
      <c r="O409" s="133" t="s">
        <v>426</v>
      </c>
    </row>
    <row r="410" spans="10:18" s="133" customFormat="1">
      <c r="J410" s="91" t="s">
        <v>1453</v>
      </c>
      <c r="K410" s="88" t="str">
        <f t="shared" si="29"/>
        <v>e998</v>
      </c>
      <c r="L410" s="18" t="str">
        <f t="shared" si="30"/>
        <v>Autres contrats à prime unique ou versements libres [042]</v>
      </c>
      <c r="N410" s="133" t="s">
        <v>192</v>
      </c>
      <c r="O410" s="133" t="s">
        <v>426</v>
      </c>
    </row>
    <row r="411" spans="10:18" s="133" customFormat="1">
      <c r="J411" s="44" t="s">
        <v>129</v>
      </c>
      <c r="K411" s="88" t="str">
        <f t="shared" si="29"/>
        <v>e912</v>
      </c>
      <c r="L411" s="18" t="str">
        <f t="shared" si="30"/>
        <v>Autres contrats individuels d'assurance vie à primes périodiques (y compris groupes ouverts) [5]</v>
      </c>
      <c r="M411" s="133" t="s">
        <v>190</v>
      </c>
      <c r="N411" s="133" t="s">
        <v>192</v>
      </c>
      <c r="O411" s="133" t="s">
        <v>426</v>
      </c>
    </row>
    <row r="412" spans="10:18" s="133" customFormat="1">
      <c r="J412" s="91" t="s">
        <v>1454</v>
      </c>
      <c r="K412" s="88" t="str">
        <f t="shared" si="29"/>
        <v>e999</v>
      </c>
      <c r="L412" s="18" t="str">
        <f t="shared" si="30"/>
        <v>Rentes à primes périodiques [051]</v>
      </c>
      <c r="M412" s="133" t="s">
        <v>190</v>
      </c>
      <c r="N412" s="133" t="s">
        <v>192</v>
      </c>
      <c r="O412" s="133" t="s">
        <v>426</v>
      </c>
    </row>
    <row r="413" spans="10:18" s="133" customFormat="1">
      <c r="J413" s="91" t="s">
        <v>1455</v>
      </c>
      <c r="K413" s="88" t="str">
        <f t="shared" si="29"/>
        <v>e1000</v>
      </c>
      <c r="L413" s="18" t="str">
        <f t="shared" si="30"/>
        <v>Autres contrats à primes périodiques [052]</v>
      </c>
      <c r="N413" s="133" t="s">
        <v>192</v>
      </c>
      <c r="O413" s="133" t="s">
        <v>426</v>
      </c>
      <c r="Q413" s="134"/>
    </row>
    <row r="414" spans="10:18" s="133" customFormat="1">
      <c r="J414" s="44" t="s">
        <v>130</v>
      </c>
      <c r="K414" s="88" t="str">
        <f t="shared" si="29"/>
        <v>e926</v>
      </c>
      <c r="L414" s="18" t="str">
        <f t="shared" si="30"/>
        <v>Contrats collectifs d'assurance en cas de décès [6]</v>
      </c>
      <c r="M414" s="133" t="s">
        <v>190</v>
      </c>
      <c r="N414" s="133" t="s">
        <v>192</v>
      </c>
      <c r="O414" s="133" t="s">
        <v>426</v>
      </c>
    </row>
    <row r="415" spans="10:18" s="133" customFormat="1">
      <c r="J415" s="44" t="s">
        <v>131</v>
      </c>
      <c r="K415" s="88" t="str">
        <f t="shared" si="29"/>
        <v>e927</v>
      </c>
      <c r="L415" s="18" t="str">
        <f t="shared" si="30"/>
        <v>Contrats collectifs d'assurance en cas de vie [7]</v>
      </c>
      <c r="M415" s="133" t="s">
        <v>190</v>
      </c>
      <c r="N415" s="133" t="s">
        <v>192</v>
      </c>
      <c r="O415" s="133" t="s">
        <v>426</v>
      </c>
    </row>
    <row r="416" spans="10:18" s="133" customFormat="1">
      <c r="J416" s="91" t="s">
        <v>1457</v>
      </c>
      <c r="K416" s="88" t="str">
        <f t="shared" si="29"/>
        <v>e1003</v>
      </c>
      <c r="L416" s="18" t="str">
        <f t="shared" si="30"/>
        <v>Contrats collectifs de rentes [071]</v>
      </c>
      <c r="N416" s="133" t="s">
        <v>192</v>
      </c>
      <c r="O416" s="133" t="s">
        <v>426</v>
      </c>
    </row>
    <row r="417" spans="10:15" s="133" customFormat="1">
      <c r="J417" s="91" t="s">
        <v>1458</v>
      </c>
      <c r="K417" s="88" t="str">
        <f t="shared" si="29"/>
        <v>e1004</v>
      </c>
      <c r="L417" s="18" t="str">
        <f t="shared" si="30"/>
        <v>Autres contrats collectifs en cas de vie [072]</v>
      </c>
      <c r="N417" s="133" t="s">
        <v>192</v>
      </c>
      <c r="O417" s="133" t="s">
        <v>426</v>
      </c>
    </row>
    <row r="418" spans="10:15" s="133" customFormat="1">
      <c r="J418" s="154" t="s">
        <v>2431</v>
      </c>
      <c r="K418" s="88" t="str">
        <f t="shared" si="29"/>
        <v>e1255</v>
      </c>
      <c r="L418" s="18" t="str">
        <f t="shared" si="30"/>
        <v>Contrats d'assurance vie ou de capitalisation en unités de compte à prime unique (ou versements libres) [008]</v>
      </c>
      <c r="M418" s="133" t="s">
        <v>190</v>
      </c>
      <c r="N418" s="133" t="s">
        <v>192</v>
      </c>
      <c r="O418" s="133" t="s">
        <v>426</v>
      </c>
    </row>
    <row r="419" spans="10:15" s="133" customFormat="1">
      <c r="J419" s="91" t="s">
        <v>2432</v>
      </c>
      <c r="K419" s="88" t="str">
        <f t="shared" si="29"/>
        <v>e1256</v>
      </c>
      <c r="L419" s="18" t="str">
        <f t="shared" si="30"/>
        <v>Contrats de capitalisation en unités de compte à prime unique ou versements libres [081]</v>
      </c>
      <c r="N419" s="133" t="s">
        <v>192</v>
      </c>
      <c r="O419" s="133" t="s">
        <v>426</v>
      </c>
    </row>
    <row r="420" spans="10:15" s="133" customFormat="1">
      <c r="J420" s="91" t="s">
        <v>2433</v>
      </c>
      <c r="K420" s="88" t="str">
        <f t="shared" si="29"/>
        <v>e1257</v>
      </c>
      <c r="L420" s="18" t="str">
        <f t="shared" si="30"/>
        <v>Temporaires décès en unités de compte à prime unique ou versements libres [082]</v>
      </c>
      <c r="N420" s="133" t="s">
        <v>192</v>
      </c>
      <c r="O420" s="133" t="s">
        <v>426</v>
      </c>
    </row>
    <row r="421" spans="10:15" s="133" customFormat="1">
      <c r="J421" s="91" t="s">
        <v>2434</v>
      </c>
      <c r="K421" s="88" t="str">
        <f t="shared" si="29"/>
        <v>e1258</v>
      </c>
      <c r="L421" s="18" t="str">
        <f t="shared" si="30"/>
        <v>Rentes individuelles en unités de compte à prime unique ou versements libres [083]</v>
      </c>
      <c r="N421" s="133" t="s">
        <v>192</v>
      </c>
      <c r="O421" s="133" t="s">
        <v>426</v>
      </c>
    </row>
    <row r="422" spans="10:15" s="133" customFormat="1">
      <c r="J422" s="91" t="s">
        <v>2435</v>
      </c>
      <c r="K422" s="88" t="str">
        <f t="shared" si="29"/>
        <v>e1259</v>
      </c>
      <c r="L422" s="18" t="str">
        <f t="shared" si="30"/>
        <v>Autres contrats individuels en unités de compte à prime unique ou versements libres [084]</v>
      </c>
      <c r="N422" s="133" t="s">
        <v>192</v>
      </c>
      <c r="O422" s="133" t="s">
        <v>426</v>
      </c>
    </row>
    <row r="423" spans="10:15" s="133" customFormat="1">
      <c r="J423" s="91" t="s">
        <v>2436</v>
      </c>
      <c r="K423" s="88" t="str">
        <f t="shared" si="29"/>
        <v>e1260</v>
      </c>
      <c r="L423" s="18" t="str">
        <f t="shared" si="30"/>
        <v>Autres contrats collectifs d’assurance en cas de décès en unités de compte à prime unique ou versements libres [085]</v>
      </c>
      <c r="N423" s="133" t="s">
        <v>192</v>
      </c>
      <c r="O423" s="133" t="s">
        <v>426</v>
      </c>
    </row>
    <row r="424" spans="10:15" s="133" customFormat="1">
      <c r="J424" s="91" t="s">
        <v>2437</v>
      </c>
      <c r="K424" s="88" t="str">
        <f t="shared" si="29"/>
        <v>e1261</v>
      </c>
      <c r="L424" s="18" t="str">
        <f t="shared" si="30"/>
        <v>Contrats collectifs de rentes en unités de compte à prime unique ou versements libres [086]</v>
      </c>
      <c r="N424" s="133" t="s">
        <v>192</v>
      </c>
      <c r="O424" s="133" t="s">
        <v>426</v>
      </c>
    </row>
    <row r="425" spans="10:15" s="133" customFormat="1">
      <c r="J425" s="91" t="s">
        <v>2438</v>
      </c>
      <c r="K425" s="88" t="str">
        <f t="shared" si="29"/>
        <v>e1262</v>
      </c>
      <c r="L425" s="18" t="str">
        <f t="shared" si="30"/>
        <v>Autres contrats collectifs d’assurance en cas de vie en unités de compte à prime unique ou versements libres [087]</v>
      </c>
      <c r="N425" s="133" t="s">
        <v>192</v>
      </c>
      <c r="O425" s="133" t="s">
        <v>426</v>
      </c>
    </row>
    <row r="426" spans="10:15" s="133" customFormat="1">
      <c r="J426" s="154" t="s">
        <v>2439</v>
      </c>
      <c r="K426" s="88" t="str">
        <f t="shared" si="29"/>
        <v>e1263</v>
      </c>
      <c r="L426" s="18" t="str">
        <f t="shared" si="30"/>
        <v>Contrats d'assurance vie ou de capitalisation en unités de compte à primes périodiques [009]</v>
      </c>
      <c r="M426" s="133" t="s">
        <v>190</v>
      </c>
      <c r="N426" s="133" t="s">
        <v>192</v>
      </c>
      <c r="O426" s="133" t="s">
        <v>426</v>
      </c>
    </row>
    <row r="427" spans="10:15" s="133" customFormat="1">
      <c r="J427" s="91" t="s">
        <v>2440</v>
      </c>
      <c r="K427" s="88" t="str">
        <f t="shared" si="29"/>
        <v>e1264</v>
      </c>
      <c r="L427" s="18" t="str">
        <f t="shared" si="30"/>
        <v>Contrats de capitalisation en unités de compte à primes périodiques [091]</v>
      </c>
      <c r="N427" s="133" t="s">
        <v>192</v>
      </c>
      <c r="O427" s="133" t="s">
        <v>426</v>
      </c>
    </row>
    <row r="428" spans="10:15" s="133" customFormat="1">
      <c r="J428" s="91" t="s">
        <v>2441</v>
      </c>
      <c r="K428" s="88" t="str">
        <f t="shared" si="29"/>
        <v>e1265</v>
      </c>
      <c r="L428" s="18" t="str">
        <f t="shared" si="30"/>
        <v>Temporaires décès en unités de compte à primes périodiques [092]</v>
      </c>
      <c r="N428" s="133" t="s">
        <v>192</v>
      </c>
      <c r="O428" s="133" t="s">
        <v>426</v>
      </c>
    </row>
    <row r="429" spans="10:15" s="133" customFormat="1">
      <c r="J429" s="91" t="s">
        <v>2442</v>
      </c>
      <c r="K429" s="88" t="str">
        <f t="shared" si="29"/>
        <v>e1266</v>
      </c>
      <c r="L429" s="18" t="str">
        <f t="shared" si="30"/>
        <v>Rentes individuelles en unités de compte à primes périodiques [093]</v>
      </c>
      <c r="N429" s="133" t="s">
        <v>192</v>
      </c>
      <c r="O429" s="133" t="s">
        <v>426</v>
      </c>
    </row>
    <row r="430" spans="10:15" s="133" customFormat="1">
      <c r="J430" s="91" t="s">
        <v>2443</v>
      </c>
      <c r="K430" s="88" t="str">
        <f t="shared" si="29"/>
        <v>e1267</v>
      </c>
      <c r="L430" s="18" t="str">
        <f t="shared" si="30"/>
        <v>Autres contrats individuels en unités de compte à primes périodiques [094]</v>
      </c>
      <c r="N430" s="133" t="s">
        <v>192</v>
      </c>
      <c r="O430" s="133" t="s">
        <v>426</v>
      </c>
    </row>
    <row r="431" spans="10:15" s="133" customFormat="1">
      <c r="J431" s="91" t="s">
        <v>2444</v>
      </c>
      <c r="K431" s="88" t="str">
        <f t="shared" si="29"/>
        <v>e1268</v>
      </c>
      <c r="L431" s="18" t="str">
        <f t="shared" si="30"/>
        <v>Autres contrats collectifs d’assurance en cas de décès en unités de compte à primes périodiques [095]</v>
      </c>
      <c r="N431" s="133" t="s">
        <v>192</v>
      </c>
      <c r="O431" s="133" t="s">
        <v>426</v>
      </c>
    </row>
    <row r="432" spans="10:15" s="133" customFormat="1">
      <c r="J432" s="91" t="s">
        <v>2445</v>
      </c>
      <c r="K432" s="88" t="str">
        <f t="shared" si="29"/>
        <v>e1269</v>
      </c>
      <c r="L432" s="18" t="str">
        <f t="shared" si="30"/>
        <v>Contrats collectifs de rentes en unités de compte à primes périodiques [096]</v>
      </c>
      <c r="N432" s="133" t="s">
        <v>192</v>
      </c>
      <c r="O432" s="133" t="s">
        <v>426</v>
      </c>
    </row>
    <row r="433" spans="10:15" s="133" customFormat="1">
      <c r="J433" s="91" t="s">
        <v>2446</v>
      </c>
      <c r="K433" s="88" t="str">
        <f t="shared" si="29"/>
        <v>e1270</v>
      </c>
      <c r="L433" s="18" t="str">
        <f t="shared" si="30"/>
        <v>Autres contrats collectifs d’assurance en cas de vie en unités de compte à primes périodiques [097]</v>
      </c>
      <c r="N433" s="133" t="s">
        <v>192</v>
      </c>
      <c r="O433" s="133" t="s">
        <v>426</v>
      </c>
    </row>
    <row r="434" spans="10:15" s="133" customFormat="1">
      <c r="J434" s="44" t="s">
        <v>134</v>
      </c>
      <c r="K434" s="88" t="str">
        <f t="shared" si="29"/>
        <v>e929</v>
      </c>
      <c r="L434" s="18" t="str">
        <f t="shared" si="30"/>
        <v>Contrats collectifs relevant de l'article L. 441-1 mais ne relevant pas des articles L. 143-1 et L. 144-2 [10]</v>
      </c>
      <c r="N434" s="133" t="s">
        <v>192</v>
      </c>
      <c r="O434" s="133" t="s">
        <v>426</v>
      </c>
    </row>
    <row r="435" spans="10:15" s="133" customFormat="1">
      <c r="J435" s="44" t="s">
        <v>387</v>
      </c>
      <c r="K435" s="88" t="str">
        <f t="shared" si="29"/>
        <v>e938</v>
      </c>
      <c r="L435" s="18" t="str">
        <f t="shared" si="30"/>
        <v>Contrats relevant de l'article L. 144-2 mais ne relevant pas de l'article L. 143-1 (PERP) [11]</v>
      </c>
      <c r="M435" s="133" t="s">
        <v>190</v>
      </c>
      <c r="N435" s="133" t="s">
        <v>192</v>
      </c>
      <c r="O435" s="133" t="s">
        <v>426</v>
      </c>
    </row>
    <row r="436" spans="10:15" s="133" customFormat="1">
      <c r="J436" s="22" t="s">
        <v>1459</v>
      </c>
      <c r="K436" s="88" t="str">
        <f t="shared" si="29"/>
        <v>e1005</v>
      </c>
      <c r="L436" s="18" t="str">
        <f t="shared" si="30"/>
        <v>Plans consistant en l’acquisition d’une rente viagère différée, en primes uniques et à versements libres [111]</v>
      </c>
      <c r="N436" s="133" t="s">
        <v>192</v>
      </c>
      <c r="O436" s="79" t="s">
        <v>426</v>
      </c>
    </row>
    <row r="437" spans="10:15" s="133" customFormat="1">
      <c r="J437" s="22" t="s">
        <v>1463</v>
      </c>
      <c r="K437" s="88" t="str">
        <f t="shared" si="29"/>
        <v>e1009</v>
      </c>
      <c r="L437" s="18" t="str">
        <f t="shared" si="30"/>
        <v>Plans consistant en l’acquisition d’une rente viagère différée en primes périodiques [112]</v>
      </c>
      <c r="N437" s="133" t="s">
        <v>192</v>
      </c>
      <c r="O437" s="133" t="s">
        <v>426</v>
      </c>
    </row>
    <row r="438" spans="10:15" s="133" customFormat="1">
      <c r="J438" s="22" t="s">
        <v>1467</v>
      </c>
      <c r="K438" s="88" t="str">
        <f t="shared" si="29"/>
        <v>e1013</v>
      </c>
      <c r="L438" s="18" t="str">
        <f t="shared" si="30"/>
        <v>Plans consistant en la constitution d’une épargne convertie en rente, en primes uniques et à versements libres [113]</v>
      </c>
      <c r="N438" s="133" t="s">
        <v>192</v>
      </c>
      <c r="O438" s="133" t="s">
        <v>426</v>
      </c>
    </row>
    <row r="439" spans="10:15" s="133" customFormat="1">
      <c r="J439" s="22" t="s">
        <v>1472</v>
      </c>
      <c r="K439" s="88" t="str">
        <f t="shared" si="29"/>
        <v>e1018</v>
      </c>
      <c r="L439" s="18" t="str">
        <f t="shared" si="30"/>
        <v>Plans consistant en la constitution d’une épargne convertie en rente, en primes périodiques [114]</v>
      </c>
      <c r="N439" s="133" t="s">
        <v>192</v>
      </c>
      <c r="O439" s="133" t="s">
        <v>426</v>
      </c>
    </row>
    <row r="440" spans="10:15" s="133" customFormat="1">
      <c r="J440" s="22" t="s">
        <v>2413</v>
      </c>
      <c r="K440" s="88" t="str">
        <f t="shared" si="29"/>
        <v>e1023</v>
      </c>
      <c r="L440" s="18" t="str">
        <f t="shared" si="30"/>
        <v>Plans régis par l’article L 441-1 [115]</v>
      </c>
      <c r="N440" s="133" t="s">
        <v>192</v>
      </c>
      <c r="O440" s="133" t="s">
        <v>426</v>
      </c>
    </row>
    <row r="441" spans="10:15" s="133" customFormat="1">
      <c r="J441" s="44" t="s">
        <v>135</v>
      </c>
      <c r="K441" s="88" t="str">
        <f t="shared" si="29"/>
        <v>e934</v>
      </c>
      <c r="L441" s="18" t="s">
        <v>2527</v>
      </c>
      <c r="M441" s="133" t="s">
        <v>190</v>
      </c>
      <c r="N441" s="133" t="s">
        <v>192</v>
      </c>
      <c r="O441" s="133" t="s">
        <v>426</v>
      </c>
    </row>
    <row r="442" spans="10:15" s="133" customFormat="1">
      <c r="J442" s="22" t="s">
        <v>311</v>
      </c>
      <c r="K442" s="88" t="str">
        <f t="shared" si="29"/>
        <v>e919</v>
      </c>
      <c r="L442" s="18" t="s">
        <v>2528</v>
      </c>
      <c r="N442" s="133" t="s">
        <v>192</v>
      </c>
      <c r="O442" s="133" t="s">
        <v>426</v>
      </c>
    </row>
    <row r="443" spans="10:15" s="133" customFormat="1">
      <c r="J443" s="22" t="s">
        <v>508</v>
      </c>
      <c r="K443" s="88" t="str">
        <f t="shared" si="29"/>
        <v>e958</v>
      </c>
      <c r="L443" s="18" t="s">
        <v>2529</v>
      </c>
      <c r="N443" s="133" t="s">
        <v>192</v>
      </c>
      <c r="O443" s="133" t="s">
        <v>426</v>
      </c>
    </row>
    <row r="444" spans="10:15" s="133" customFormat="1">
      <c r="J444" s="22" t="s">
        <v>312</v>
      </c>
      <c r="K444" s="88" t="str">
        <f t="shared" si="29"/>
        <v>e914</v>
      </c>
      <c r="L444" s="18" t="s">
        <v>2530</v>
      </c>
      <c r="N444" s="133" t="s">
        <v>192</v>
      </c>
      <c r="O444" s="133" t="s">
        <v>426</v>
      </c>
    </row>
    <row r="445" spans="10:15" s="133" customFormat="1">
      <c r="J445" s="22" t="s">
        <v>314</v>
      </c>
      <c r="K445" s="88" t="str">
        <f t="shared" si="29"/>
        <v>e951</v>
      </c>
      <c r="L445" s="18" t="s">
        <v>2531</v>
      </c>
      <c r="N445" s="133" t="s">
        <v>192</v>
      </c>
      <c r="O445" s="133" t="s">
        <v>426</v>
      </c>
    </row>
    <row r="446" spans="10:15" s="133" customFormat="1">
      <c r="J446" s="22" t="s">
        <v>315</v>
      </c>
      <c r="K446" s="88" t="str">
        <f t="shared" si="29"/>
        <v>e988</v>
      </c>
      <c r="L446" s="18" t="s">
        <v>2532</v>
      </c>
      <c r="N446" s="133" t="s">
        <v>192</v>
      </c>
      <c r="O446" s="133" t="s">
        <v>426</v>
      </c>
    </row>
    <row r="447" spans="10:15" s="133" customFormat="1">
      <c r="J447" s="22" t="s">
        <v>308</v>
      </c>
      <c r="K447" s="88" t="str">
        <f t="shared" si="29"/>
        <v>e990</v>
      </c>
      <c r="L447" s="18" t="s">
        <v>2533</v>
      </c>
      <c r="N447" s="133" t="s">
        <v>192</v>
      </c>
      <c r="O447" s="133" t="s">
        <v>426</v>
      </c>
    </row>
    <row r="448" spans="10:15" s="133" customFormat="1">
      <c r="J448" s="44" t="s">
        <v>386</v>
      </c>
      <c r="K448" s="88" t="str">
        <f t="shared" si="29"/>
        <v>e975</v>
      </c>
      <c r="L448" s="18" t="str">
        <f>J448</f>
        <v>Opérations relevant de l'article L. 134-1 mais ne relevant pas des articles L. 143-1 et L. 144-2 (Eurocroissance) [13]</v>
      </c>
      <c r="N448" s="133" t="s">
        <v>192</v>
      </c>
      <c r="O448" s="133" t="s">
        <v>426</v>
      </c>
    </row>
    <row r="449" spans="10:18" s="133" customFormat="1">
      <c r="J449" s="141" t="s">
        <v>2772</v>
      </c>
      <c r="K449" s="88"/>
      <c r="L449" s="18"/>
      <c r="M449" s="95"/>
      <c r="N449" s="95"/>
      <c r="O449" s="95" t="s">
        <v>426</v>
      </c>
      <c r="Q449" s="95" t="s">
        <v>248</v>
      </c>
      <c r="R449" s="95" t="s">
        <v>1448</v>
      </c>
    </row>
    <row r="450" spans="10:18" s="133" customFormat="1">
      <c r="J450" s="50" t="s">
        <v>244</v>
      </c>
      <c r="K450" s="88" t="str">
        <f t="shared" si="29"/>
        <v>x0</v>
      </c>
      <c r="L450" s="18" t="str">
        <f t="shared" ref="L450:L457" si="31">J450</f>
        <v>Total/NA</v>
      </c>
      <c r="M450" s="133" t="s">
        <v>190</v>
      </c>
      <c r="O450" s="133" t="s">
        <v>243</v>
      </c>
    </row>
    <row r="451" spans="10:18" s="133" customFormat="1">
      <c r="J451" s="44" t="s">
        <v>125</v>
      </c>
      <c r="K451" s="88" t="str">
        <f t="shared" si="29"/>
        <v>e932</v>
      </c>
      <c r="L451" s="18" t="str">
        <f t="shared" si="31"/>
        <v>Contrats de capitalisation à prime unique (ou versements libres) [1]</v>
      </c>
      <c r="N451" s="133" t="s">
        <v>192</v>
      </c>
      <c r="O451" s="133" t="s">
        <v>426</v>
      </c>
    </row>
    <row r="452" spans="10:18" s="133" customFormat="1">
      <c r="J452" s="44" t="s">
        <v>126</v>
      </c>
      <c r="K452" s="88" t="str">
        <f t="shared" ref="K452:K515" si="32">VLOOKUP(J452,$A$1:$I$400,2,FALSE)</f>
        <v>e933</v>
      </c>
      <c r="L452" s="18" t="str">
        <f t="shared" si="31"/>
        <v>Contrats de capitalisation à primes périodiques [2]</v>
      </c>
      <c r="N452" s="133" t="s">
        <v>192</v>
      </c>
      <c r="O452" s="133" t="s">
        <v>426</v>
      </c>
    </row>
    <row r="453" spans="10:18" s="133" customFormat="1">
      <c r="J453" s="44" t="s">
        <v>127</v>
      </c>
      <c r="K453" s="88" t="str">
        <f t="shared" si="32"/>
        <v>e936</v>
      </c>
      <c r="L453" s="18" t="str">
        <f t="shared" si="31"/>
        <v>Contrats individuels d'assurance temporaire décès (y compris groupes ouverts) [3]</v>
      </c>
      <c r="N453" s="133" t="s">
        <v>192</v>
      </c>
      <c r="O453" s="133" t="s">
        <v>426</v>
      </c>
    </row>
    <row r="454" spans="10:18" s="133" customFormat="1">
      <c r="J454" s="44" t="s">
        <v>128</v>
      </c>
      <c r="K454" s="88" t="str">
        <f t="shared" si="32"/>
        <v>e911</v>
      </c>
      <c r="L454" s="18" t="str">
        <f t="shared" si="31"/>
        <v>Autres contrats individuels d'assurance vie à prime unique (ou versements libres) (y compris groupes ouverts) [4]</v>
      </c>
      <c r="M454" s="133" t="s">
        <v>190</v>
      </c>
      <c r="N454" s="133" t="s">
        <v>192</v>
      </c>
      <c r="O454" s="133" t="s">
        <v>426</v>
      </c>
    </row>
    <row r="455" spans="10:18" s="133" customFormat="1">
      <c r="J455" s="91" t="s">
        <v>1452</v>
      </c>
      <c r="K455" s="88" t="str">
        <f t="shared" si="32"/>
        <v>e997</v>
      </c>
      <c r="L455" s="18" t="str">
        <f t="shared" si="31"/>
        <v>Rentes à prime unique ou versements libres [041]</v>
      </c>
      <c r="N455" s="133" t="s">
        <v>192</v>
      </c>
      <c r="O455" s="133" t="s">
        <v>426</v>
      </c>
    </row>
    <row r="456" spans="10:18" s="133" customFormat="1">
      <c r="J456" s="91" t="s">
        <v>1453</v>
      </c>
      <c r="K456" s="88" t="str">
        <f t="shared" si="32"/>
        <v>e998</v>
      </c>
      <c r="L456" s="18" t="str">
        <f t="shared" si="31"/>
        <v>Autres contrats à prime unique ou versements libres [042]</v>
      </c>
      <c r="N456" s="133" t="s">
        <v>192</v>
      </c>
      <c r="O456" s="133" t="s">
        <v>426</v>
      </c>
    </row>
    <row r="457" spans="10:18" s="133" customFormat="1">
      <c r="J457" s="44" t="s">
        <v>129</v>
      </c>
      <c r="K457" s="88" t="str">
        <f t="shared" si="32"/>
        <v>e912</v>
      </c>
      <c r="L457" s="18" t="str">
        <f t="shared" si="31"/>
        <v>Autres contrats individuels d'assurance vie à primes périodiques (y compris groupes ouverts) [5]</v>
      </c>
      <c r="M457" s="133" t="s">
        <v>190</v>
      </c>
      <c r="N457" s="133" t="s">
        <v>192</v>
      </c>
      <c r="O457" s="133" t="s">
        <v>426</v>
      </c>
    </row>
    <row r="458" spans="10:18" s="133" customFormat="1">
      <c r="J458" s="91" t="s">
        <v>1454</v>
      </c>
      <c r="K458" s="88" t="str">
        <f t="shared" si="32"/>
        <v>e999</v>
      </c>
      <c r="L458" s="18" t="str">
        <f t="shared" ref="L458:L493" si="33">J458</f>
        <v>Rentes à primes périodiques [051]</v>
      </c>
      <c r="M458" s="133" t="s">
        <v>190</v>
      </c>
      <c r="N458" s="133" t="s">
        <v>192</v>
      </c>
      <c r="O458" s="133" t="s">
        <v>426</v>
      </c>
    </row>
    <row r="459" spans="10:18" s="133" customFormat="1">
      <c r="J459" s="91" t="s">
        <v>1455</v>
      </c>
      <c r="K459" s="88" t="str">
        <f t="shared" si="32"/>
        <v>e1000</v>
      </c>
      <c r="L459" s="18" t="str">
        <f t="shared" si="33"/>
        <v>Autres contrats à primes périodiques [052]</v>
      </c>
      <c r="N459" s="133" t="s">
        <v>192</v>
      </c>
      <c r="O459" s="133" t="s">
        <v>426</v>
      </c>
    </row>
    <row r="460" spans="10:18" s="133" customFormat="1">
      <c r="J460" s="44" t="s">
        <v>130</v>
      </c>
      <c r="K460" s="88" t="str">
        <f t="shared" si="32"/>
        <v>e926</v>
      </c>
      <c r="L460" s="18" t="str">
        <f t="shared" si="33"/>
        <v>Contrats collectifs d'assurance en cas de décès [6]</v>
      </c>
      <c r="M460" s="133" t="s">
        <v>190</v>
      </c>
      <c r="N460" s="133" t="s">
        <v>192</v>
      </c>
      <c r="O460" s="133" t="s">
        <v>426</v>
      </c>
    </row>
    <row r="461" spans="10:18" s="133" customFormat="1">
      <c r="J461" s="44" t="s">
        <v>131</v>
      </c>
      <c r="K461" s="88" t="str">
        <f t="shared" si="32"/>
        <v>e927</v>
      </c>
      <c r="L461" s="18" t="str">
        <f t="shared" si="33"/>
        <v>Contrats collectifs d'assurance en cas de vie [7]</v>
      </c>
      <c r="M461" s="133" t="s">
        <v>190</v>
      </c>
      <c r="N461" s="133" t="s">
        <v>192</v>
      </c>
      <c r="O461" s="133" t="s">
        <v>426</v>
      </c>
    </row>
    <row r="462" spans="10:18" s="133" customFormat="1">
      <c r="J462" s="91" t="s">
        <v>1457</v>
      </c>
      <c r="K462" s="88" t="str">
        <f t="shared" si="32"/>
        <v>e1003</v>
      </c>
      <c r="L462" s="18" t="str">
        <f t="shared" si="33"/>
        <v>Contrats collectifs de rentes [071]</v>
      </c>
      <c r="N462" s="133" t="s">
        <v>192</v>
      </c>
      <c r="O462" s="133" t="s">
        <v>426</v>
      </c>
    </row>
    <row r="463" spans="10:18" s="133" customFormat="1">
      <c r="J463" s="91" t="s">
        <v>1458</v>
      </c>
      <c r="K463" s="88" t="str">
        <f t="shared" si="32"/>
        <v>e1004</v>
      </c>
      <c r="L463" s="18" t="str">
        <f t="shared" si="33"/>
        <v>Autres contrats collectifs en cas de vie [072]</v>
      </c>
      <c r="N463" s="133" t="s">
        <v>192</v>
      </c>
      <c r="O463" s="133" t="s">
        <v>426</v>
      </c>
    </row>
    <row r="464" spans="10:18" s="133" customFormat="1">
      <c r="J464" s="154" t="s">
        <v>2431</v>
      </c>
      <c r="K464" s="88" t="str">
        <f t="shared" si="32"/>
        <v>e1255</v>
      </c>
      <c r="L464" s="18" t="str">
        <f t="shared" si="33"/>
        <v>Contrats d'assurance vie ou de capitalisation en unités de compte à prime unique (ou versements libres) [008]</v>
      </c>
      <c r="M464" s="133" t="s">
        <v>190</v>
      </c>
      <c r="N464" s="133" t="s">
        <v>192</v>
      </c>
      <c r="O464" s="133" t="s">
        <v>426</v>
      </c>
    </row>
    <row r="465" spans="10:15" s="133" customFormat="1">
      <c r="J465" s="91" t="s">
        <v>2432</v>
      </c>
      <c r="K465" s="88" t="str">
        <f t="shared" si="32"/>
        <v>e1256</v>
      </c>
      <c r="L465" s="18" t="str">
        <f t="shared" si="33"/>
        <v>Contrats de capitalisation en unités de compte à prime unique ou versements libres [081]</v>
      </c>
      <c r="N465" s="133" t="s">
        <v>192</v>
      </c>
      <c r="O465" s="133" t="s">
        <v>426</v>
      </c>
    </row>
    <row r="466" spans="10:15" s="133" customFormat="1">
      <c r="J466" s="91" t="s">
        <v>2433</v>
      </c>
      <c r="K466" s="88" t="str">
        <f t="shared" si="32"/>
        <v>e1257</v>
      </c>
      <c r="L466" s="18" t="str">
        <f t="shared" si="33"/>
        <v>Temporaires décès en unités de compte à prime unique ou versements libres [082]</v>
      </c>
      <c r="N466" s="133" t="s">
        <v>192</v>
      </c>
      <c r="O466" s="133" t="s">
        <v>426</v>
      </c>
    </row>
    <row r="467" spans="10:15" s="133" customFormat="1">
      <c r="J467" s="91" t="s">
        <v>2434</v>
      </c>
      <c r="K467" s="88" t="str">
        <f t="shared" si="32"/>
        <v>e1258</v>
      </c>
      <c r="L467" s="18" t="str">
        <f t="shared" si="33"/>
        <v>Rentes individuelles en unités de compte à prime unique ou versements libres [083]</v>
      </c>
      <c r="N467" s="133" t="s">
        <v>192</v>
      </c>
      <c r="O467" s="133" t="s">
        <v>426</v>
      </c>
    </row>
    <row r="468" spans="10:15" s="133" customFormat="1">
      <c r="J468" s="91" t="s">
        <v>2435</v>
      </c>
      <c r="K468" s="88" t="str">
        <f t="shared" si="32"/>
        <v>e1259</v>
      </c>
      <c r="L468" s="18" t="str">
        <f t="shared" si="33"/>
        <v>Autres contrats individuels en unités de compte à prime unique ou versements libres [084]</v>
      </c>
      <c r="N468" s="133" t="s">
        <v>192</v>
      </c>
      <c r="O468" s="133" t="s">
        <v>426</v>
      </c>
    </row>
    <row r="469" spans="10:15" s="133" customFormat="1">
      <c r="J469" s="91" t="s">
        <v>2436</v>
      </c>
      <c r="K469" s="88" t="str">
        <f t="shared" si="32"/>
        <v>e1260</v>
      </c>
      <c r="L469" s="18" t="str">
        <f t="shared" si="33"/>
        <v>Autres contrats collectifs d’assurance en cas de décès en unités de compte à prime unique ou versements libres [085]</v>
      </c>
      <c r="N469" s="133" t="s">
        <v>192</v>
      </c>
      <c r="O469" s="133" t="s">
        <v>426</v>
      </c>
    </row>
    <row r="470" spans="10:15" s="133" customFormat="1">
      <c r="J470" s="91" t="s">
        <v>2437</v>
      </c>
      <c r="K470" s="88" t="str">
        <f t="shared" si="32"/>
        <v>e1261</v>
      </c>
      <c r="L470" s="18" t="str">
        <f t="shared" si="33"/>
        <v>Contrats collectifs de rentes en unités de compte à prime unique ou versements libres [086]</v>
      </c>
      <c r="N470" s="133" t="s">
        <v>192</v>
      </c>
      <c r="O470" s="133" t="s">
        <v>426</v>
      </c>
    </row>
    <row r="471" spans="10:15" s="133" customFormat="1">
      <c r="J471" s="91" t="s">
        <v>2438</v>
      </c>
      <c r="K471" s="88" t="str">
        <f t="shared" si="32"/>
        <v>e1262</v>
      </c>
      <c r="L471" s="18" t="str">
        <f t="shared" si="33"/>
        <v>Autres contrats collectifs d’assurance en cas de vie en unités de compte à prime unique ou versements libres [087]</v>
      </c>
      <c r="N471" s="133" t="s">
        <v>192</v>
      </c>
      <c r="O471" s="133" t="s">
        <v>426</v>
      </c>
    </row>
    <row r="472" spans="10:15" s="133" customFormat="1">
      <c r="J472" s="154" t="s">
        <v>2439</v>
      </c>
      <c r="K472" s="88" t="str">
        <f t="shared" si="32"/>
        <v>e1263</v>
      </c>
      <c r="L472" s="18" t="str">
        <f t="shared" si="33"/>
        <v>Contrats d'assurance vie ou de capitalisation en unités de compte à primes périodiques [009]</v>
      </c>
      <c r="M472" s="133" t="s">
        <v>190</v>
      </c>
      <c r="N472" s="133" t="s">
        <v>192</v>
      </c>
      <c r="O472" s="133" t="s">
        <v>426</v>
      </c>
    </row>
    <row r="473" spans="10:15" s="133" customFormat="1">
      <c r="J473" s="91" t="s">
        <v>2440</v>
      </c>
      <c r="K473" s="88" t="str">
        <f t="shared" si="32"/>
        <v>e1264</v>
      </c>
      <c r="L473" s="18" t="str">
        <f t="shared" si="33"/>
        <v>Contrats de capitalisation en unités de compte à primes périodiques [091]</v>
      </c>
      <c r="N473" s="133" t="s">
        <v>192</v>
      </c>
      <c r="O473" s="133" t="s">
        <v>426</v>
      </c>
    </row>
    <row r="474" spans="10:15" s="133" customFormat="1">
      <c r="J474" s="91" t="s">
        <v>2441</v>
      </c>
      <c r="K474" s="88" t="str">
        <f t="shared" si="32"/>
        <v>e1265</v>
      </c>
      <c r="L474" s="18" t="str">
        <f t="shared" si="33"/>
        <v>Temporaires décès en unités de compte à primes périodiques [092]</v>
      </c>
      <c r="N474" s="133" t="s">
        <v>192</v>
      </c>
      <c r="O474" s="133" t="s">
        <v>426</v>
      </c>
    </row>
    <row r="475" spans="10:15" s="133" customFormat="1">
      <c r="J475" s="91" t="s">
        <v>2442</v>
      </c>
      <c r="K475" s="88" t="str">
        <f t="shared" si="32"/>
        <v>e1266</v>
      </c>
      <c r="L475" s="18" t="str">
        <f t="shared" si="33"/>
        <v>Rentes individuelles en unités de compte à primes périodiques [093]</v>
      </c>
      <c r="N475" s="133" t="s">
        <v>192</v>
      </c>
      <c r="O475" s="133" t="s">
        <v>426</v>
      </c>
    </row>
    <row r="476" spans="10:15" s="133" customFormat="1">
      <c r="J476" s="91" t="s">
        <v>2443</v>
      </c>
      <c r="K476" s="88" t="str">
        <f t="shared" si="32"/>
        <v>e1267</v>
      </c>
      <c r="L476" s="18" t="str">
        <f t="shared" si="33"/>
        <v>Autres contrats individuels en unités de compte à primes périodiques [094]</v>
      </c>
      <c r="N476" s="133" t="s">
        <v>192</v>
      </c>
      <c r="O476" s="133" t="s">
        <v>426</v>
      </c>
    </row>
    <row r="477" spans="10:15" s="133" customFormat="1">
      <c r="J477" s="91" t="s">
        <v>2444</v>
      </c>
      <c r="K477" s="88" t="str">
        <f t="shared" si="32"/>
        <v>e1268</v>
      </c>
      <c r="L477" s="18" t="str">
        <f t="shared" si="33"/>
        <v>Autres contrats collectifs d’assurance en cas de décès en unités de compte à primes périodiques [095]</v>
      </c>
      <c r="N477" s="133" t="s">
        <v>192</v>
      </c>
      <c r="O477" s="133" t="s">
        <v>426</v>
      </c>
    </row>
    <row r="478" spans="10:15" s="133" customFormat="1">
      <c r="J478" s="91" t="s">
        <v>2445</v>
      </c>
      <c r="K478" s="88" t="str">
        <f t="shared" si="32"/>
        <v>e1269</v>
      </c>
      <c r="L478" s="18" t="str">
        <f t="shared" si="33"/>
        <v>Contrats collectifs de rentes en unités de compte à primes périodiques [096]</v>
      </c>
      <c r="N478" s="133" t="s">
        <v>192</v>
      </c>
      <c r="O478" s="133" t="s">
        <v>426</v>
      </c>
    </row>
    <row r="479" spans="10:15" s="133" customFormat="1">
      <c r="J479" s="91" t="s">
        <v>2446</v>
      </c>
      <c r="K479" s="88" t="str">
        <f t="shared" si="32"/>
        <v>e1270</v>
      </c>
      <c r="L479" s="18" t="str">
        <f t="shared" si="33"/>
        <v>Autres contrats collectifs d’assurance en cas de vie en unités de compte à primes périodiques [097]</v>
      </c>
      <c r="N479" s="133" t="s">
        <v>192</v>
      </c>
      <c r="O479" s="133" t="s">
        <v>426</v>
      </c>
    </row>
    <row r="480" spans="10:15" s="133" customFormat="1">
      <c r="J480" s="44" t="s">
        <v>2710</v>
      </c>
      <c r="K480" s="88" t="str">
        <f t="shared" si="32"/>
        <v>e1277</v>
      </c>
      <c r="L480" s="18" t="str">
        <f t="shared" si="33"/>
        <v>Contrats collectifs relevant de l'article L. 441-1 mais ne relevant pas des catégories 11, 12 ou 14 [10]</v>
      </c>
      <c r="N480" s="133" t="s">
        <v>192</v>
      </c>
      <c r="O480" s="133" t="s">
        <v>426</v>
      </c>
    </row>
    <row r="481" spans="10:18" s="133" customFormat="1">
      <c r="J481" s="44" t="s">
        <v>2785</v>
      </c>
      <c r="K481" s="88" t="str">
        <f t="shared" si="32"/>
        <v>e1280</v>
      </c>
      <c r="L481" s="18" t="str">
        <f t="shared" si="33"/>
        <v>Contrats relevant de l'article L. 144-2 [11]</v>
      </c>
      <c r="M481" s="133" t="s">
        <v>190</v>
      </c>
      <c r="N481" s="133" t="s">
        <v>192</v>
      </c>
      <c r="O481" s="133" t="s">
        <v>426</v>
      </c>
    </row>
    <row r="482" spans="10:18" s="133" customFormat="1">
      <c r="J482" s="22" t="s">
        <v>1459</v>
      </c>
      <c r="K482" s="88" t="str">
        <f t="shared" si="32"/>
        <v>e1005</v>
      </c>
      <c r="L482" s="18" t="str">
        <f t="shared" si="33"/>
        <v>Plans consistant en l’acquisition d’une rente viagère différée, en primes uniques et à versements libres [111]</v>
      </c>
      <c r="N482" s="133" t="s">
        <v>192</v>
      </c>
      <c r="O482" s="79" t="s">
        <v>426</v>
      </c>
    </row>
    <row r="483" spans="10:18" s="133" customFormat="1">
      <c r="J483" s="22" t="s">
        <v>1463</v>
      </c>
      <c r="K483" s="88" t="str">
        <f t="shared" si="32"/>
        <v>e1009</v>
      </c>
      <c r="L483" s="18" t="str">
        <f t="shared" si="33"/>
        <v>Plans consistant en l’acquisition d’une rente viagère différée en primes périodiques [112]</v>
      </c>
      <c r="N483" s="133" t="s">
        <v>192</v>
      </c>
      <c r="O483" s="133" t="s">
        <v>426</v>
      </c>
    </row>
    <row r="484" spans="10:18" s="133" customFormat="1">
      <c r="J484" s="22" t="s">
        <v>1467</v>
      </c>
      <c r="K484" s="88" t="str">
        <f t="shared" si="32"/>
        <v>e1013</v>
      </c>
      <c r="L484" s="18" t="str">
        <f t="shared" si="33"/>
        <v>Plans consistant en la constitution d’une épargne convertie en rente, en primes uniques et à versements libres [113]</v>
      </c>
      <c r="N484" s="133" t="s">
        <v>192</v>
      </c>
      <c r="O484" s="133" t="s">
        <v>426</v>
      </c>
    </row>
    <row r="485" spans="10:18" s="133" customFormat="1">
      <c r="J485" s="22" t="s">
        <v>1472</v>
      </c>
      <c r="K485" s="88" t="str">
        <f t="shared" si="32"/>
        <v>e1018</v>
      </c>
      <c r="L485" s="18" t="str">
        <f t="shared" si="33"/>
        <v>Plans consistant en la constitution d’une épargne convertie en rente, en primes périodiques [114]</v>
      </c>
      <c r="N485" s="133" t="s">
        <v>192</v>
      </c>
      <c r="O485" s="133" t="s">
        <v>426</v>
      </c>
    </row>
    <row r="486" spans="10:18" s="133" customFormat="1">
      <c r="J486" s="22" t="s">
        <v>2413</v>
      </c>
      <c r="K486" s="88" t="str">
        <f t="shared" si="32"/>
        <v>e1023</v>
      </c>
      <c r="L486" s="18" t="str">
        <f t="shared" si="33"/>
        <v>Plans régis par l’article L 441-1 [115]</v>
      </c>
      <c r="N486" s="133" t="s">
        <v>192</v>
      </c>
      <c r="O486" s="133" t="s">
        <v>426</v>
      </c>
    </row>
    <row r="487" spans="10:18" s="133" customFormat="1">
      <c r="J487" s="44" t="s">
        <v>2786</v>
      </c>
      <c r="K487" s="88" t="str">
        <f t="shared" si="32"/>
        <v>e1281</v>
      </c>
      <c r="L487" s="18" t="str">
        <f t="shared" si="33"/>
        <v>Contrats relevant d’une comptabilité auxiliaire d’affectation mentionnée au premier alinéa de l’article L. 143-4 mais pas de la catégorie 11 ou 14 [12]</v>
      </c>
      <c r="M487" s="133" t="s">
        <v>190</v>
      </c>
      <c r="N487" s="133" t="s">
        <v>192</v>
      </c>
      <c r="O487" s="133" t="s">
        <v>426</v>
      </c>
    </row>
    <row r="488" spans="10:18" s="133" customFormat="1">
      <c r="J488" s="22" t="s">
        <v>311</v>
      </c>
      <c r="K488" s="88" t="str">
        <f t="shared" si="32"/>
        <v>e919</v>
      </c>
      <c r="L488" s="18" t="str">
        <f t="shared" si="33"/>
        <v>Branche 26 [RPS]</v>
      </c>
      <c r="N488" s="133" t="s">
        <v>192</v>
      </c>
      <c r="O488" s="133" t="s">
        <v>426</v>
      </c>
    </row>
    <row r="489" spans="10:18" s="133" customFormat="1">
      <c r="J489" s="22" t="s">
        <v>508</v>
      </c>
      <c r="K489" s="88" t="str">
        <f t="shared" si="32"/>
        <v>e958</v>
      </c>
      <c r="L489" s="18" t="str">
        <f t="shared" si="33"/>
        <v>Garanties donnant lieu à provision de diversification dit " Eurocroissance" [RPS]</v>
      </c>
      <c r="N489" s="133" t="s">
        <v>192</v>
      </c>
      <c r="O489" s="133" t="s">
        <v>426</v>
      </c>
    </row>
    <row r="490" spans="10:18" s="133" customFormat="1">
      <c r="J490" s="22" t="s">
        <v>312</v>
      </c>
      <c r="K490" s="88" t="str">
        <f t="shared" si="32"/>
        <v>e914</v>
      </c>
      <c r="L490" s="18" t="str">
        <f t="shared" si="33"/>
        <v>Autres Euros [RPS]</v>
      </c>
      <c r="N490" s="133" t="s">
        <v>192</v>
      </c>
      <c r="O490" s="133" t="s">
        <v>426</v>
      </c>
    </row>
    <row r="491" spans="10:18" s="133" customFormat="1">
      <c r="J491" s="22" t="s">
        <v>308</v>
      </c>
      <c r="K491" s="88" t="str">
        <f t="shared" si="32"/>
        <v>e990</v>
      </c>
      <c r="L491" s="18" t="str">
        <f t="shared" si="33"/>
        <v>UC [RPS]</v>
      </c>
      <c r="N491" s="133" t="s">
        <v>192</v>
      </c>
      <c r="O491" s="133" t="s">
        <v>426</v>
      </c>
    </row>
    <row r="492" spans="10:18" s="133" customFormat="1">
      <c r="J492" s="44" t="s">
        <v>2722</v>
      </c>
      <c r="K492" s="88" t="str">
        <f t="shared" si="32"/>
        <v>e1282</v>
      </c>
      <c r="L492" s="18" t="str">
        <f t="shared" si="33"/>
        <v>Contrats relevant de l'article L. 134-1 mais pas des catégories 11 ou 12 [13]</v>
      </c>
      <c r="N492" s="133" t="s">
        <v>192</v>
      </c>
      <c r="O492" s="133" t="s">
        <v>426</v>
      </c>
    </row>
    <row r="493" spans="10:18" s="133" customFormat="1">
      <c r="J493" s="44" t="s">
        <v>2725</v>
      </c>
      <c r="K493" s="88" t="str">
        <f t="shared" si="32"/>
        <v>e1285</v>
      </c>
      <c r="L493" s="18" t="str">
        <f t="shared" si="33"/>
        <v>Contrats relevant d’une comptabilité auxiliaire d’affectation mentionnée au premier alinéa de l’article L. 142-4 mais pas de la catégorie 11 [14]</v>
      </c>
      <c r="N493" s="133" t="s">
        <v>192</v>
      </c>
      <c r="O493" s="133" t="s">
        <v>426</v>
      </c>
    </row>
    <row r="494" spans="10:18" s="133" customFormat="1">
      <c r="J494" s="40" t="s">
        <v>1514</v>
      </c>
      <c r="K494" s="88"/>
      <c r="L494" s="18"/>
      <c r="O494" s="133" t="s">
        <v>426</v>
      </c>
      <c r="Q494" s="133" t="s">
        <v>283</v>
      </c>
      <c r="R494" s="133" t="s">
        <v>1448</v>
      </c>
    </row>
    <row r="495" spans="10:18" s="133" customFormat="1">
      <c r="J495" s="50" t="s">
        <v>244</v>
      </c>
      <c r="K495" s="88" t="str">
        <f t="shared" si="32"/>
        <v>x0</v>
      </c>
      <c r="L495" s="18" t="str">
        <f t="shared" ref="L495:L501" si="34">J495</f>
        <v>Total/NA</v>
      </c>
      <c r="M495" s="133" t="s">
        <v>190</v>
      </c>
      <c r="O495" s="133" t="s">
        <v>243</v>
      </c>
    </row>
    <row r="496" spans="10:18" s="133" customFormat="1">
      <c r="J496" s="44" t="s">
        <v>1515</v>
      </c>
      <c r="K496" s="88" t="str">
        <f t="shared" si="32"/>
        <v>x53</v>
      </c>
      <c r="L496" s="18" t="str">
        <f t="shared" si="34"/>
        <v>Assurance avec participation aux bénéfices</v>
      </c>
      <c r="N496" s="133" t="s">
        <v>192</v>
      </c>
      <c r="O496" s="133" t="s">
        <v>243</v>
      </c>
    </row>
    <row r="497" spans="10:18" s="133" customFormat="1">
      <c r="J497" s="44" t="s">
        <v>1517</v>
      </c>
      <c r="K497" s="88" t="str">
        <f t="shared" si="32"/>
        <v>e1024</v>
      </c>
      <c r="L497" s="18" t="str">
        <f t="shared" si="34"/>
        <v>Unités de comptes ou indexés - Contrats sans options et garanties</v>
      </c>
      <c r="N497" s="133" t="s">
        <v>192</v>
      </c>
      <c r="O497" s="133" t="s">
        <v>426</v>
      </c>
    </row>
    <row r="498" spans="10:18" s="133" customFormat="1">
      <c r="J498" s="44" t="s">
        <v>1516</v>
      </c>
      <c r="K498" s="88" t="str">
        <f t="shared" si="32"/>
        <v>e1025</v>
      </c>
      <c r="L498" s="18" t="str">
        <f t="shared" si="34"/>
        <v>Unités de comptes ou indexés - Contrats avec options et garanties</v>
      </c>
      <c r="N498" s="133" t="s">
        <v>192</v>
      </c>
      <c r="O498" s="133" t="s">
        <v>426</v>
      </c>
    </row>
    <row r="499" spans="10:18" s="133" customFormat="1">
      <c r="J499" s="44" t="s">
        <v>1518</v>
      </c>
      <c r="K499" s="88" t="str">
        <f t="shared" si="32"/>
        <v>e1026</v>
      </c>
      <c r="L499" s="18" t="str">
        <f t="shared" si="34"/>
        <v>Autres activités d'assurance vie - Contrats sans options et garanties</v>
      </c>
      <c r="N499" s="133" t="s">
        <v>192</v>
      </c>
      <c r="O499" s="133" t="s">
        <v>426</v>
      </c>
    </row>
    <row r="500" spans="10:18" s="133" customFormat="1">
      <c r="J500" s="44" t="s">
        <v>1519</v>
      </c>
      <c r="K500" s="88" t="str">
        <f t="shared" si="32"/>
        <v>e1027</v>
      </c>
      <c r="L500" s="18" t="str">
        <f t="shared" si="34"/>
        <v>Autres activités d'assurance vie - Contrats avec options et garanties</v>
      </c>
      <c r="N500" s="133" t="s">
        <v>192</v>
      </c>
      <c r="O500" s="133" t="s">
        <v>426</v>
      </c>
    </row>
    <row r="501" spans="10:18" s="133" customFormat="1">
      <c r="J501" s="44" t="s">
        <v>1520</v>
      </c>
      <c r="K501" s="88" t="str">
        <f t="shared" si="32"/>
        <v>x11</v>
      </c>
      <c r="L501" s="18" t="str">
        <f t="shared" si="34"/>
        <v>Rentes issues de l'assurance non-vie autre que santé</v>
      </c>
      <c r="N501" s="133" t="s">
        <v>192</v>
      </c>
      <c r="O501" s="133" t="s">
        <v>243</v>
      </c>
    </row>
    <row r="502" spans="10:18" s="133" customFormat="1">
      <c r="J502" s="52" t="s">
        <v>1687</v>
      </c>
      <c r="K502" s="88"/>
      <c r="L502" s="18"/>
      <c r="O502" s="133" t="s">
        <v>426</v>
      </c>
      <c r="Q502" s="133" t="s">
        <v>248</v>
      </c>
      <c r="R502" s="133" t="s">
        <v>1688</v>
      </c>
    </row>
    <row r="503" spans="10:18" s="133" customFormat="1">
      <c r="J503" s="10" t="s">
        <v>244</v>
      </c>
      <c r="K503" s="88" t="str">
        <f t="shared" si="32"/>
        <v>x0</v>
      </c>
      <c r="L503" s="18" t="str">
        <f>J503</f>
        <v>Total/NA</v>
      </c>
      <c r="M503" s="133" t="s">
        <v>190</v>
      </c>
      <c r="O503" s="133" t="s">
        <v>243</v>
      </c>
    </row>
    <row r="504" spans="10:18" s="133" customFormat="1">
      <c r="J504" s="11" t="s">
        <v>386</v>
      </c>
      <c r="K504" s="88" t="str">
        <f t="shared" si="32"/>
        <v>e975</v>
      </c>
      <c r="L504" s="18" t="str">
        <f>J504</f>
        <v>Opérations relevant de l'article L. 134-1 mais ne relevant pas des articles L. 143-1 et L. 144-2 (Eurocroissance) [13]</v>
      </c>
      <c r="N504" s="133" t="s">
        <v>192</v>
      </c>
      <c r="O504" s="133" t="s">
        <v>426</v>
      </c>
    </row>
    <row r="505" spans="10:18" s="133" customFormat="1">
      <c r="J505" s="11" t="s">
        <v>1860</v>
      </c>
      <c r="K505" s="88" t="str">
        <f t="shared" si="32"/>
        <v>e1028</v>
      </c>
      <c r="L505" s="18" t="str">
        <f>J505</f>
        <v>Vie hors opérations relevant de l'article L. 134-1 mais ne relevant pas des articles L. 143-1 et L. 144-2 (Eurocroissance) [13]</v>
      </c>
      <c r="M505" s="133" t="s">
        <v>190</v>
      </c>
      <c r="N505" s="133" t="s">
        <v>192</v>
      </c>
      <c r="O505" s="133" t="s">
        <v>426</v>
      </c>
    </row>
    <row r="506" spans="10:18" s="133" customFormat="1">
      <c r="J506" s="52" t="s">
        <v>1761</v>
      </c>
      <c r="K506" s="88"/>
      <c r="L506" s="18"/>
      <c r="O506" s="133" t="s">
        <v>426</v>
      </c>
      <c r="Q506" s="133" t="s">
        <v>283</v>
      </c>
      <c r="R506" s="133" t="s">
        <v>1762</v>
      </c>
    </row>
    <row r="507" spans="10:18" s="133" customFormat="1">
      <c r="J507" s="10" t="s">
        <v>244</v>
      </c>
      <c r="K507" s="88" t="str">
        <f t="shared" si="32"/>
        <v>x0</v>
      </c>
      <c r="L507" s="18" t="str">
        <f t="shared" ref="L507:L529" si="35">J507</f>
        <v>Total/NA</v>
      </c>
      <c r="M507" s="133" t="s">
        <v>190</v>
      </c>
      <c r="O507" s="133" t="s">
        <v>243</v>
      </c>
    </row>
    <row r="508" spans="10:18" s="133" customFormat="1">
      <c r="J508" s="122" t="s">
        <v>1763</v>
      </c>
      <c r="K508" s="88" t="str">
        <f t="shared" si="32"/>
        <v>e1029</v>
      </c>
      <c r="L508" s="18" t="str">
        <f t="shared" si="35"/>
        <v>Engagements d'assurance non-vie</v>
      </c>
      <c r="M508" s="133" t="s">
        <v>190</v>
      </c>
      <c r="N508" s="133" t="s">
        <v>192</v>
      </c>
      <c r="O508" s="133" t="s">
        <v>426</v>
      </c>
    </row>
    <row r="509" spans="10:18" s="133" customFormat="1">
      <c r="J509" s="123" t="s">
        <v>1764</v>
      </c>
      <c r="K509" s="88" t="str">
        <f t="shared" si="32"/>
        <v>e1030</v>
      </c>
      <c r="L509" s="18" t="str">
        <f t="shared" si="35"/>
        <v>Assurance frais de santé</v>
      </c>
      <c r="N509" s="133" t="s">
        <v>192</v>
      </c>
      <c r="O509" s="133" t="s">
        <v>426</v>
      </c>
    </row>
    <row r="510" spans="10:18" s="133" customFormat="1">
      <c r="J510" s="77" t="s">
        <v>1765</v>
      </c>
      <c r="K510" s="88" t="str">
        <f t="shared" si="32"/>
        <v>e1031</v>
      </c>
      <c r="L510" s="18" t="str">
        <f t="shared" si="35"/>
        <v>Assurance perte de revenus</v>
      </c>
      <c r="N510" s="133" t="s">
        <v>192</v>
      </c>
      <c r="O510" s="133" t="s">
        <v>426</v>
      </c>
    </row>
    <row r="511" spans="10:18" s="133" customFormat="1">
      <c r="J511" s="77" t="s">
        <v>1766</v>
      </c>
      <c r="K511" s="88" t="str">
        <f t="shared" si="32"/>
        <v>e1032</v>
      </c>
      <c r="L511" s="18" t="str">
        <f t="shared" si="35"/>
        <v>Assurance accidents du travail et maladies professionnelles</v>
      </c>
      <c r="N511" s="133" t="s">
        <v>192</v>
      </c>
      <c r="O511" s="133" t="s">
        <v>426</v>
      </c>
    </row>
    <row r="512" spans="10:18" s="133" customFormat="1">
      <c r="J512" s="77" t="s">
        <v>1767</v>
      </c>
      <c r="K512" s="88" t="str">
        <f t="shared" si="32"/>
        <v>e1033</v>
      </c>
      <c r="L512" s="18" t="str">
        <f t="shared" si="35"/>
        <v>Crédit et caution</v>
      </c>
      <c r="N512" s="133" t="s">
        <v>192</v>
      </c>
      <c r="O512" s="133" t="s">
        <v>426</v>
      </c>
    </row>
    <row r="513" spans="10:18" s="133" customFormat="1">
      <c r="J513" s="77" t="s">
        <v>1768</v>
      </c>
      <c r="K513" s="88" t="str">
        <f t="shared" si="32"/>
        <v>e1034</v>
      </c>
      <c r="L513" s="18" t="str">
        <f t="shared" si="35"/>
        <v>Assurance protection juridique</v>
      </c>
      <c r="N513" s="133" t="s">
        <v>192</v>
      </c>
      <c r="O513" s="133" t="s">
        <v>426</v>
      </c>
    </row>
    <row r="514" spans="10:18" s="133" customFormat="1">
      <c r="J514" s="77" t="s">
        <v>1769</v>
      </c>
      <c r="K514" s="88" t="str">
        <f t="shared" si="32"/>
        <v>e1035</v>
      </c>
      <c r="L514" s="18" t="str">
        <f t="shared" si="35"/>
        <v>Assistance</v>
      </c>
      <c r="N514" s="133" t="s">
        <v>192</v>
      </c>
      <c r="O514" s="133" t="s">
        <v>426</v>
      </c>
    </row>
    <row r="515" spans="10:18" s="133" customFormat="1">
      <c r="J515" s="77" t="s">
        <v>1770</v>
      </c>
      <c r="K515" s="88" t="str">
        <f t="shared" si="32"/>
        <v>e1036</v>
      </c>
      <c r="L515" s="18" t="str">
        <f t="shared" si="35"/>
        <v>Pertes pécuniaires diverses</v>
      </c>
      <c r="N515" s="133" t="s">
        <v>192</v>
      </c>
      <c r="O515" s="133" t="s">
        <v>426</v>
      </c>
    </row>
    <row r="516" spans="10:18" s="133" customFormat="1">
      <c r="J516" s="122" t="s">
        <v>1771</v>
      </c>
      <c r="K516" s="88" t="str">
        <f t="shared" ref="K516:K579" si="36">VLOOKUP(J516,$A$1:$I$400,2,FALSE)</f>
        <v>e1037</v>
      </c>
      <c r="L516" s="18" t="str">
        <f t="shared" si="35"/>
        <v>Engagements de réassurance non-vie proportionnels</v>
      </c>
      <c r="N516" s="133" t="s">
        <v>192</v>
      </c>
      <c r="O516" s="133" t="s">
        <v>426</v>
      </c>
    </row>
    <row r="517" spans="10:18" s="133" customFormat="1">
      <c r="J517" s="122" t="s">
        <v>1772</v>
      </c>
      <c r="K517" s="88" t="str">
        <f t="shared" si="36"/>
        <v>e1038</v>
      </c>
      <c r="L517" s="18" t="str">
        <f t="shared" si="35"/>
        <v>Engagements de réassurance non-vie non proportionnels</v>
      </c>
      <c r="M517" s="133" t="s">
        <v>190</v>
      </c>
      <c r="N517" s="133" t="s">
        <v>192</v>
      </c>
      <c r="O517" s="133" t="s">
        <v>426</v>
      </c>
    </row>
    <row r="518" spans="10:18" s="133" customFormat="1">
      <c r="J518" s="77" t="s">
        <v>1773</v>
      </c>
      <c r="K518" s="88" t="str">
        <f t="shared" si="36"/>
        <v>e1039</v>
      </c>
      <c r="L518" s="18" t="str">
        <f t="shared" si="35"/>
        <v>Réassurance santé non proportionnelle</v>
      </c>
      <c r="N518" s="133" t="s">
        <v>192</v>
      </c>
      <c r="O518" s="133" t="s">
        <v>426</v>
      </c>
    </row>
    <row r="519" spans="10:18" s="133" customFormat="1">
      <c r="J519" s="77" t="s">
        <v>1774</v>
      </c>
      <c r="K519" s="88" t="str">
        <f t="shared" si="36"/>
        <v>e1040</v>
      </c>
      <c r="L519" s="18" t="str">
        <f t="shared" si="35"/>
        <v>Réassurance responsabilité civile non proportionnelle</v>
      </c>
      <c r="N519" s="133" t="s">
        <v>192</v>
      </c>
      <c r="O519" s="133" t="s">
        <v>426</v>
      </c>
    </row>
    <row r="520" spans="10:18" s="133" customFormat="1">
      <c r="J520" s="122" t="s">
        <v>1775</v>
      </c>
      <c r="K520" s="88" t="str">
        <f t="shared" si="36"/>
        <v>e1041</v>
      </c>
      <c r="L520" s="18" t="str">
        <f t="shared" si="35"/>
        <v>Engagements d'assurance vie</v>
      </c>
      <c r="M520" s="133" t="s">
        <v>190</v>
      </c>
      <c r="N520" s="133" t="s">
        <v>192</v>
      </c>
      <c r="O520" s="133" t="s">
        <v>426</v>
      </c>
    </row>
    <row r="521" spans="10:18" s="133" customFormat="1">
      <c r="J521" s="77" t="s">
        <v>1776</v>
      </c>
      <c r="K521" s="88" t="str">
        <f t="shared" si="36"/>
        <v>e1042</v>
      </c>
      <c r="L521" s="18" t="str">
        <f t="shared" si="35"/>
        <v>Assurance santé</v>
      </c>
      <c r="N521" s="133" t="s">
        <v>192</v>
      </c>
      <c r="O521" s="133" t="s">
        <v>426</v>
      </c>
    </row>
    <row r="522" spans="10:18" s="133" customFormat="1">
      <c r="J522" s="77" t="s">
        <v>1515</v>
      </c>
      <c r="K522" s="88" t="str">
        <f t="shared" si="36"/>
        <v>x53</v>
      </c>
      <c r="L522" s="18" t="str">
        <f t="shared" si="35"/>
        <v>Assurance avec participation aux bénéfices</v>
      </c>
      <c r="N522" s="133" t="s">
        <v>192</v>
      </c>
      <c r="O522" s="133" t="s">
        <v>243</v>
      </c>
      <c r="Q522" s="134"/>
      <c r="R522" s="134"/>
    </row>
    <row r="523" spans="10:18" s="133" customFormat="1">
      <c r="J523" s="77" t="s">
        <v>1777</v>
      </c>
      <c r="K523" s="88" t="str">
        <f t="shared" si="36"/>
        <v>e1043</v>
      </c>
      <c r="L523" s="18" t="str">
        <f t="shared" si="35"/>
        <v>Assurance liée à des indices et à des unités de comptes</v>
      </c>
      <c r="N523" s="133" t="s">
        <v>192</v>
      </c>
      <c r="O523" s="133" t="s">
        <v>426</v>
      </c>
      <c r="Q523" s="134"/>
      <c r="R523" s="134"/>
    </row>
    <row r="524" spans="10:18" s="133" customFormat="1">
      <c r="J524" s="77" t="s">
        <v>1912</v>
      </c>
      <c r="K524" s="88" t="str">
        <f t="shared" si="36"/>
        <v>e1044</v>
      </c>
      <c r="L524" s="18" t="str">
        <f t="shared" si="35"/>
        <v>Autre assurance vie</v>
      </c>
      <c r="N524" s="133" t="s">
        <v>192</v>
      </c>
      <c r="O524" s="133" t="s">
        <v>426</v>
      </c>
      <c r="Q524" s="134"/>
      <c r="R524" s="134"/>
    </row>
    <row r="525" spans="10:18" s="133" customFormat="1">
      <c r="J525" s="123" t="s">
        <v>1913</v>
      </c>
      <c r="K525" s="88" t="str">
        <f t="shared" si="36"/>
        <v>e1045</v>
      </c>
      <c r="L525" s="18" t="str">
        <f t="shared" si="35"/>
        <v>Rentes issues de l'assurance non-vie autre liées à des engagements d'assurance santé</v>
      </c>
      <c r="N525" s="133" t="s">
        <v>192</v>
      </c>
      <c r="O525" s="133" t="s">
        <v>426</v>
      </c>
      <c r="Q525" s="134"/>
      <c r="R525" s="134"/>
    </row>
    <row r="526" spans="10:18" s="133" customFormat="1">
      <c r="J526" s="11" t="s">
        <v>1520</v>
      </c>
      <c r="K526" s="88" t="str">
        <f t="shared" si="36"/>
        <v>x11</v>
      </c>
      <c r="L526" s="18" t="str">
        <f t="shared" si="35"/>
        <v>Rentes issues de l'assurance non-vie autre que santé</v>
      </c>
      <c r="N526" s="133" t="s">
        <v>192</v>
      </c>
      <c r="O526" s="133" t="s">
        <v>243</v>
      </c>
      <c r="Q526" s="134"/>
      <c r="R526" s="134"/>
    </row>
    <row r="527" spans="10:18" s="133" customFormat="1">
      <c r="J527" s="122" t="s">
        <v>1778</v>
      </c>
      <c r="K527" s="88" t="str">
        <f t="shared" si="36"/>
        <v>e1046</v>
      </c>
      <c r="L527" s="18" t="str">
        <f t="shared" si="35"/>
        <v>Engagements de réassurance vie</v>
      </c>
      <c r="M527" s="133" t="s">
        <v>190</v>
      </c>
      <c r="N527" s="133" t="s">
        <v>192</v>
      </c>
      <c r="O527" s="133" t="s">
        <v>426</v>
      </c>
      <c r="Q527" s="134"/>
      <c r="R527" s="134"/>
    </row>
    <row r="528" spans="10:18" s="133" customFormat="1">
      <c r="J528" s="77" t="s">
        <v>1914</v>
      </c>
      <c r="K528" s="88" t="str">
        <f t="shared" si="36"/>
        <v>e1047</v>
      </c>
      <c r="L528" s="18" t="str">
        <f t="shared" si="35"/>
        <v>Réassurance santé</v>
      </c>
      <c r="N528" s="133" t="s">
        <v>192</v>
      </c>
      <c r="O528" s="133" t="s">
        <v>426</v>
      </c>
      <c r="Q528" s="134"/>
      <c r="R528" s="134"/>
    </row>
    <row r="529" spans="10:18" s="133" customFormat="1">
      <c r="J529" s="77" t="s">
        <v>1915</v>
      </c>
      <c r="K529" s="88" t="str">
        <f t="shared" si="36"/>
        <v>e1048</v>
      </c>
      <c r="L529" s="18" t="str">
        <f t="shared" si="35"/>
        <v>Réassurance vie</v>
      </c>
      <c r="N529" s="133" t="s">
        <v>192</v>
      </c>
      <c r="O529" s="133" t="s">
        <v>426</v>
      </c>
      <c r="Q529" s="134"/>
      <c r="R529" s="134"/>
    </row>
    <row r="530" spans="10:18" s="133" customFormat="1">
      <c r="J530" s="40" t="s">
        <v>1850</v>
      </c>
      <c r="K530" s="88"/>
      <c r="L530" s="18"/>
      <c r="O530" s="133" t="s">
        <v>426</v>
      </c>
      <c r="Q530" s="133" t="s">
        <v>1848</v>
      </c>
      <c r="R530" s="133" t="s">
        <v>1884</v>
      </c>
    </row>
    <row r="531" spans="10:18" s="133" customFormat="1">
      <c r="J531" s="50" t="s">
        <v>244</v>
      </c>
      <c r="K531" s="88" t="str">
        <f t="shared" si="36"/>
        <v>x0</v>
      </c>
      <c r="L531" s="18" t="str">
        <f t="shared" ref="L531" si="37">J531</f>
        <v>Total/NA</v>
      </c>
      <c r="O531" s="133" t="s">
        <v>243</v>
      </c>
      <c r="P531" s="133" t="s">
        <v>2404</v>
      </c>
    </row>
    <row r="532" spans="10:18" s="133" customFormat="1">
      <c r="J532" s="11" t="s">
        <v>1851</v>
      </c>
      <c r="K532" s="88" t="str">
        <f t="shared" si="36"/>
        <v>e1049</v>
      </c>
      <c r="L532" s="18" t="str">
        <f>J532</f>
        <v>Assurance Vie</v>
      </c>
      <c r="M532" s="134"/>
      <c r="N532" s="134"/>
      <c r="O532" s="134" t="s">
        <v>426</v>
      </c>
    </row>
    <row r="533" spans="10:18" s="133" customFormat="1">
      <c r="J533" s="11" t="s">
        <v>1852</v>
      </c>
      <c r="K533" s="88" t="str">
        <f t="shared" si="36"/>
        <v>e1050</v>
      </c>
      <c r="L533" s="18" t="str">
        <f>J533</f>
        <v>Assurance Non Vie</v>
      </c>
      <c r="N533" s="134"/>
      <c r="O533" s="134" t="s">
        <v>426</v>
      </c>
    </row>
    <row r="534" spans="10:18" s="133" customFormat="1">
      <c r="J534" s="11" t="s">
        <v>1853</v>
      </c>
      <c r="K534" s="88" t="str">
        <f t="shared" si="36"/>
        <v>e1051</v>
      </c>
      <c r="L534" s="18" t="str">
        <f>J534</f>
        <v>Assurance Mixte</v>
      </c>
      <c r="N534" s="134"/>
      <c r="O534" s="134" t="s">
        <v>426</v>
      </c>
    </row>
    <row r="535" spans="10:18" s="133" customFormat="1">
      <c r="J535" s="11" t="s">
        <v>1867</v>
      </c>
      <c r="K535" s="88" t="str">
        <f t="shared" si="36"/>
        <v>e1052</v>
      </c>
      <c r="L535" s="18" t="str">
        <f>J535</f>
        <v>Réassurance</v>
      </c>
      <c r="N535" s="134"/>
      <c r="O535" s="134" t="s">
        <v>426</v>
      </c>
    </row>
    <row r="536" spans="10:18" s="133" customFormat="1">
      <c r="J536" s="120" t="s">
        <v>1858</v>
      </c>
      <c r="K536" s="88"/>
      <c r="L536" s="18"/>
      <c r="O536" s="133" t="s">
        <v>426</v>
      </c>
      <c r="Q536" s="134" t="s">
        <v>1857</v>
      </c>
      <c r="R536" s="133" t="s">
        <v>1885</v>
      </c>
    </row>
    <row r="537" spans="10:18" s="133" customFormat="1">
      <c r="J537" s="50" t="s">
        <v>244</v>
      </c>
      <c r="K537" s="88" t="str">
        <f t="shared" si="36"/>
        <v>x0</v>
      </c>
      <c r="L537" s="18" t="str">
        <f>J537</f>
        <v>Total/NA</v>
      </c>
      <c r="M537" s="133" t="s">
        <v>190</v>
      </c>
      <c r="O537" s="133" t="s">
        <v>243</v>
      </c>
    </row>
    <row r="538" spans="10:18" s="133" customFormat="1">
      <c r="J538" s="44" t="s">
        <v>549</v>
      </c>
      <c r="K538" s="88" t="str">
        <f t="shared" si="36"/>
        <v>e950</v>
      </c>
      <c r="L538" s="18" t="str">
        <f>J538</f>
        <v>Établissement principal</v>
      </c>
      <c r="N538" s="133" t="s">
        <v>192</v>
      </c>
      <c r="O538" s="133" t="s">
        <v>426</v>
      </c>
    </row>
    <row r="539" spans="10:18" s="133" customFormat="1">
      <c r="J539" s="44" t="s">
        <v>326</v>
      </c>
      <c r="K539" s="88" t="str">
        <f t="shared" si="36"/>
        <v>e967</v>
      </c>
      <c r="L539" s="18" t="str">
        <f>J539</f>
        <v>Libre prestation de service</v>
      </c>
      <c r="N539" s="133" t="s">
        <v>192</v>
      </c>
      <c r="O539" s="133" t="s">
        <v>426</v>
      </c>
    </row>
    <row r="540" spans="10:18" s="133" customFormat="1">
      <c r="J540" s="40" t="s">
        <v>2032</v>
      </c>
      <c r="K540" s="88"/>
      <c r="L540" s="18"/>
      <c r="O540" s="133" t="s">
        <v>426</v>
      </c>
      <c r="Q540" s="133" t="s">
        <v>1959</v>
      </c>
      <c r="R540" s="133" t="s">
        <v>2773</v>
      </c>
    </row>
    <row r="541" spans="10:18" s="133" customFormat="1">
      <c r="J541" s="50" t="s">
        <v>244</v>
      </c>
      <c r="K541" s="88" t="str">
        <f t="shared" si="36"/>
        <v>x0</v>
      </c>
      <c r="L541" s="18" t="str">
        <f t="shared" ref="L541:L572" si="38">J541</f>
        <v>Total/NA</v>
      </c>
      <c r="M541" s="133" t="s">
        <v>190</v>
      </c>
      <c r="O541" s="133" t="s">
        <v>243</v>
      </c>
    </row>
    <row r="542" spans="10:18" s="133" customFormat="1">
      <c r="J542" s="44" t="s">
        <v>2033</v>
      </c>
      <c r="K542" s="88" t="str">
        <f t="shared" si="36"/>
        <v>e1053</v>
      </c>
      <c r="L542" s="18" t="str">
        <f t="shared" si="38"/>
        <v>Garanties dans le champ des risques sociaux</v>
      </c>
      <c r="M542" s="133" t="s">
        <v>190</v>
      </c>
      <c r="N542" s="133" t="s">
        <v>192</v>
      </c>
      <c r="O542" s="133" t="s">
        <v>426</v>
      </c>
    </row>
    <row r="543" spans="10:18" s="133" customFormat="1">
      <c r="J543" s="22" t="s">
        <v>2035</v>
      </c>
      <c r="K543" s="88" t="str">
        <f t="shared" si="36"/>
        <v>e1054</v>
      </c>
      <c r="L543" s="18" t="str">
        <f t="shared" si="38"/>
        <v>Garanties frais de soins individuelles et collectives [201-211]</v>
      </c>
      <c r="M543" s="133" t="s">
        <v>190</v>
      </c>
      <c r="N543" s="133" t="s">
        <v>192</v>
      </c>
      <c r="O543" s="133" t="s">
        <v>426</v>
      </c>
    </row>
    <row r="544" spans="10:18" s="133" customFormat="1">
      <c r="J544" s="53" t="s">
        <v>316</v>
      </c>
      <c r="K544" s="88" t="str">
        <f t="shared" si="36"/>
        <v>e962</v>
      </c>
      <c r="L544" s="18" t="str">
        <f t="shared" si="38"/>
        <v>Garanties frais de soins [201]</v>
      </c>
      <c r="M544" s="133" t="s">
        <v>190</v>
      </c>
      <c r="N544" s="133" t="s">
        <v>192</v>
      </c>
      <c r="O544" s="133" t="s">
        <v>426</v>
      </c>
    </row>
    <row r="545" spans="10:15" s="133" customFormat="1">
      <c r="J545" s="67" t="s">
        <v>2037</v>
      </c>
      <c r="K545" s="88" t="str">
        <f t="shared" si="36"/>
        <v>e1055</v>
      </c>
      <c r="L545" s="18" t="str">
        <f t="shared" si="38"/>
        <v>Garanties individuelles frais de soins - contrats responsables</v>
      </c>
      <c r="N545" s="133" t="s">
        <v>192</v>
      </c>
      <c r="O545" s="133" t="s">
        <v>426</v>
      </c>
    </row>
    <row r="546" spans="10:15" s="133" customFormat="1">
      <c r="J546" s="67" t="s">
        <v>2039</v>
      </c>
      <c r="K546" s="88" t="str">
        <f t="shared" si="36"/>
        <v>e1056</v>
      </c>
      <c r="L546" s="18" t="str">
        <f t="shared" si="38"/>
        <v>Garanties individuelles frais de soins - hors contrats responsables</v>
      </c>
      <c r="N546" s="133" t="s">
        <v>192</v>
      </c>
      <c r="O546" s="133" t="s">
        <v>426</v>
      </c>
    </row>
    <row r="547" spans="10:15" s="133" customFormat="1">
      <c r="J547" s="53" t="s">
        <v>320</v>
      </c>
      <c r="K547" s="88" t="str">
        <f t="shared" si="36"/>
        <v>e963</v>
      </c>
      <c r="L547" s="18" t="str">
        <f t="shared" si="38"/>
        <v>Garanties frais de soins [211]</v>
      </c>
      <c r="M547" s="133" t="s">
        <v>190</v>
      </c>
      <c r="N547" s="133" t="s">
        <v>192</v>
      </c>
      <c r="O547" s="133" t="s">
        <v>426</v>
      </c>
    </row>
    <row r="548" spans="10:15" s="133" customFormat="1">
      <c r="J548" s="67" t="s">
        <v>2041</v>
      </c>
      <c r="K548" s="88" t="str">
        <f t="shared" si="36"/>
        <v>e1057</v>
      </c>
      <c r="L548" s="18" t="str">
        <f t="shared" si="38"/>
        <v>Garanties collectives frais de soins - contrats responsables</v>
      </c>
      <c r="N548" s="133" t="s">
        <v>192</v>
      </c>
      <c r="O548" s="133" t="s">
        <v>426</v>
      </c>
    </row>
    <row r="549" spans="10:15" s="133" customFormat="1">
      <c r="J549" s="67" t="s">
        <v>2043</v>
      </c>
      <c r="K549" s="88" t="str">
        <f t="shared" si="36"/>
        <v>e1058</v>
      </c>
      <c r="L549" s="18" t="str">
        <f t="shared" si="38"/>
        <v>Garanties collectives frais de soins - hors contrats responsables</v>
      </c>
      <c r="N549" s="133" t="s">
        <v>192</v>
      </c>
      <c r="O549" s="133" t="s">
        <v>426</v>
      </c>
    </row>
    <row r="550" spans="10:15" s="133" customFormat="1">
      <c r="J550" s="22" t="s">
        <v>2045</v>
      </c>
      <c r="K550" s="88" t="str">
        <f t="shared" si="36"/>
        <v>e1059</v>
      </c>
      <c r="L550" s="18" t="str">
        <f t="shared" si="38"/>
        <v>Garanties autres dommages corporels individuelles et collectives [202-212]</v>
      </c>
      <c r="N550" s="133" t="s">
        <v>192</v>
      </c>
      <c r="O550" s="133" t="s">
        <v>426</v>
      </c>
    </row>
    <row r="551" spans="10:15" s="133" customFormat="1">
      <c r="J551" s="53" t="s">
        <v>317</v>
      </c>
      <c r="K551" s="88" t="str">
        <f t="shared" si="36"/>
        <v>e916</v>
      </c>
      <c r="L551" s="18" t="str">
        <f t="shared" si="38"/>
        <v>Autres garanties [202]</v>
      </c>
      <c r="M551" s="133" t="s">
        <v>190</v>
      </c>
      <c r="N551" s="133" t="s">
        <v>192</v>
      </c>
      <c r="O551" s="133" t="s">
        <v>426</v>
      </c>
    </row>
    <row r="552" spans="10:15" s="133" customFormat="1">
      <c r="J552" s="67" t="s">
        <v>2047</v>
      </c>
      <c r="K552" s="88" t="str">
        <f t="shared" si="36"/>
        <v>e1060</v>
      </c>
      <c r="L552" s="18" t="str">
        <f t="shared" si="38"/>
        <v>Garanties individuelles incapacité de travail indemnités journalières</v>
      </c>
      <c r="M552" s="133" t="s">
        <v>190</v>
      </c>
      <c r="N552" s="133" t="s">
        <v>192</v>
      </c>
      <c r="O552" s="133" t="s">
        <v>426</v>
      </c>
    </row>
    <row r="553" spans="10:15" s="133" customFormat="1">
      <c r="J553" s="68" t="s">
        <v>2049</v>
      </c>
      <c r="K553" s="88" t="str">
        <f t="shared" si="36"/>
        <v>e1061</v>
      </c>
      <c r="L553" s="18" t="str">
        <f t="shared" si="38"/>
        <v>Garanties individuelles incapacité de travail indemnités journalières - pour maladie</v>
      </c>
      <c r="N553" s="133" t="s">
        <v>192</v>
      </c>
      <c r="O553" s="133" t="s">
        <v>426</v>
      </c>
    </row>
    <row r="554" spans="10:15" s="133" customFormat="1">
      <c r="J554" s="68" t="s">
        <v>2051</v>
      </c>
      <c r="K554" s="88" t="str">
        <f t="shared" si="36"/>
        <v>e1062</v>
      </c>
      <c r="L554" s="18" t="str">
        <f t="shared" si="38"/>
        <v>Garanties individuelles incapacité de travail indemnités journalières - pour maternité</v>
      </c>
      <c r="N554" s="133" t="s">
        <v>192</v>
      </c>
      <c r="O554" s="133" t="s">
        <v>426</v>
      </c>
    </row>
    <row r="555" spans="10:15" s="133" customFormat="1">
      <c r="J555" s="68" t="s">
        <v>2053</v>
      </c>
      <c r="K555" s="88" t="str">
        <f t="shared" si="36"/>
        <v>e1063</v>
      </c>
      <c r="L555" s="18" t="str">
        <f t="shared" si="38"/>
        <v>Garanties individuelles incapacité de travail indemnités journalières - pour accident du travail ou maladie professionnelle</v>
      </c>
      <c r="N555" s="133" t="s">
        <v>192</v>
      </c>
      <c r="O555" s="133" t="s">
        <v>426</v>
      </c>
    </row>
    <row r="556" spans="10:15" s="133" customFormat="1">
      <c r="J556" s="67" t="s">
        <v>2347</v>
      </c>
      <c r="K556" s="88" t="str">
        <f t="shared" si="36"/>
        <v>e1064</v>
      </c>
      <c r="L556" s="18" t="str">
        <f t="shared" si="38"/>
        <v>Garanties individuelles invalidité</v>
      </c>
      <c r="M556" s="133" t="s">
        <v>190</v>
      </c>
      <c r="N556" s="133" t="s">
        <v>192</v>
      </c>
      <c r="O556" s="133" t="s">
        <v>426</v>
      </c>
    </row>
    <row r="557" spans="10:15" s="133" customFormat="1">
      <c r="J557" s="68" t="s">
        <v>2056</v>
      </c>
      <c r="K557" s="88" t="str">
        <f t="shared" si="36"/>
        <v>e1065</v>
      </c>
      <c r="L557" s="18" t="str">
        <f t="shared" si="38"/>
        <v>Garanties individuelles invalidité - avec versement d'une rente</v>
      </c>
      <c r="N557" s="133" t="s">
        <v>192</v>
      </c>
      <c r="O557" s="133" t="s">
        <v>426</v>
      </c>
    </row>
    <row r="558" spans="10:15" s="133" customFormat="1">
      <c r="J558" s="68" t="s">
        <v>2058</v>
      </c>
      <c r="K558" s="88" t="str">
        <f t="shared" si="36"/>
        <v>e1066</v>
      </c>
      <c r="L558" s="18" t="str">
        <f t="shared" si="38"/>
        <v>Garanties individuelles invalidité - avec versement d'un capital</v>
      </c>
      <c r="N558" s="133" t="s">
        <v>192</v>
      </c>
      <c r="O558" s="133" t="s">
        <v>426</v>
      </c>
    </row>
    <row r="559" spans="10:15" s="133" customFormat="1">
      <c r="J559" s="67" t="s">
        <v>2060</v>
      </c>
      <c r="K559" s="88" t="str">
        <f t="shared" si="36"/>
        <v>e1067</v>
      </c>
      <c r="L559" s="18" t="str">
        <f t="shared" si="38"/>
        <v>Garanties individuelles dépendance à titre principal</v>
      </c>
      <c r="M559" s="133" t="s">
        <v>190</v>
      </c>
      <c r="N559" s="133" t="s">
        <v>192</v>
      </c>
      <c r="O559" s="133" t="s">
        <v>426</v>
      </c>
    </row>
    <row r="560" spans="10:15" s="133" customFormat="1">
      <c r="J560" s="68" t="s">
        <v>2062</v>
      </c>
      <c r="K560" s="88" t="str">
        <f t="shared" si="36"/>
        <v>e1068</v>
      </c>
      <c r="L560" s="18" t="str">
        <f t="shared" si="38"/>
        <v>Garanties individuelles dépendance à titre principal - garanties annuelles sans maintien de couverture</v>
      </c>
      <c r="N560" s="133" t="s">
        <v>192</v>
      </c>
      <c r="O560" s="133" t="s">
        <v>426</v>
      </c>
    </row>
    <row r="561" spans="10:16" s="133" customFormat="1">
      <c r="J561" s="68" t="s">
        <v>2064</v>
      </c>
      <c r="K561" s="88" t="str">
        <f t="shared" si="36"/>
        <v>e1069</v>
      </c>
      <c r="L561" s="18" t="str">
        <f t="shared" si="38"/>
        <v>Garanties individuelles dépendance à titre principal - garanties annuelles avec maintien de couverture</v>
      </c>
      <c r="N561" s="133" t="s">
        <v>192</v>
      </c>
      <c r="O561" s="133" t="s">
        <v>426</v>
      </c>
    </row>
    <row r="562" spans="10:16" s="133" customFormat="1">
      <c r="J562" s="68" t="s">
        <v>2066</v>
      </c>
      <c r="K562" s="88" t="str">
        <f t="shared" si="36"/>
        <v>e1070</v>
      </c>
      <c r="L562" s="18" t="str">
        <f t="shared" si="38"/>
        <v>Garanties individuelles dépendance à titre principal - garanties viagères</v>
      </c>
      <c r="N562" s="133" t="s">
        <v>192</v>
      </c>
      <c r="O562" s="133" t="s">
        <v>426</v>
      </c>
    </row>
    <row r="563" spans="10:16" s="133" customFormat="1">
      <c r="J563" s="67" t="s">
        <v>2068</v>
      </c>
      <c r="K563" s="88" t="str">
        <f t="shared" si="36"/>
        <v>e1071</v>
      </c>
      <c r="L563" s="18" t="str">
        <f t="shared" si="38"/>
        <v>Garanties individuelles dépendance à titre accessoire</v>
      </c>
      <c r="M563" s="133" t="s">
        <v>190</v>
      </c>
      <c r="N563" s="133" t="s">
        <v>192</v>
      </c>
      <c r="O563" s="133" t="s">
        <v>426</v>
      </c>
    </row>
    <row r="564" spans="10:16" s="133" customFormat="1">
      <c r="J564" s="68" t="s">
        <v>2070</v>
      </c>
      <c r="K564" s="88" t="str">
        <f t="shared" si="36"/>
        <v>e1072</v>
      </c>
      <c r="L564" s="18" t="str">
        <f t="shared" si="38"/>
        <v>Garanties individuelles dépendance à titre accessoire - garanties annuelles sans maintien de couverture</v>
      </c>
      <c r="N564" s="133" t="s">
        <v>192</v>
      </c>
      <c r="O564" s="133" t="s">
        <v>426</v>
      </c>
    </row>
    <row r="565" spans="10:16" s="133" customFormat="1">
      <c r="J565" s="68" t="s">
        <v>2072</v>
      </c>
      <c r="K565" s="88" t="str">
        <f t="shared" si="36"/>
        <v>e1073</v>
      </c>
      <c r="L565" s="18" t="str">
        <f t="shared" si="38"/>
        <v>Garanties individuelles dépendance à titre accessoire - garanties annuelles avec maintien de couverture</v>
      </c>
      <c r="N565" s="133" t="s">
        <v>192</v>
      </c>
      <c r="O565" s="133" t="s">
        <v>426</v>
      </c>
    </row>
    <row r="566" spans="10:16" s="133" customFormat="1">
      <c r="J566" s="68" t="s">
        <v>2074</v>
      </c>
      <c r="K566" s="88" t="str">
        <f t="shared" si="36"/>
        <v>e1074</v>
      </c>
      <c r="L566" s="18" t="str">
        <f t="shared" si="38"/>
        <v>Garanties individuelles dépendance à titre accessoire - garanties viagères</v>
      </c>
      <c r="N566" s="133" t="s">
        <v>192</v>
      </c>
      <c r="O566" s="133" t="s">
        <v>426</v>
      </c>
      <c r="P566" s="134"/>
    </row>
    <row r="567" spans="10:16" s="133" customFormat="1">
      <c r="J567" s="67" t="s">
        <v>2076</v>
      </c>
      <c r="K567" s="88" t="str">
        <f t="shared" si="36"/>
        <v>e1075</v>
      </c>
      <c r="L567" s="18" t="str">
        <f t="shared" si="38"/>
        <v>Autres garanties individuelles d'autres dommages corporels</v>
      </c>
      <c r="N567" s="133" t="s">
        <v>192</v>
      </c>
      <c r="O567" s="133" t="s">
        <v>426</v>
      </c>
      <c r="P567" s="134"/>
    </row>
    <row r="568" spans="10:16" s="133" customFormat="1">
      <c r="J568" s="53" t="s">
        <v>321</v>
      </c>
      <c r="K568" s="88" t="str">
        <f t="shared" si="36"/>
        <v>e915</v>
      </c>
      <c r="L568" s="18" t="str">
        <f t="shared" si="38"/>
        <v>Autres garanties (dont incap. Inval) [212]</v>
      </c>
      <c r="M568" s="133" t="s">
        <v>190</v>
      </c>
      <c r="N568" s="133" t="s">
        <v>192</v>
      </c>
      <c r="O568" s="133" t="s">
        <v>426</v>
      </c>
      <c r="P568" s="134"/>
    </row>
    <row r="569" spans="10:16" s="133" customFormat="1">
      <c r="J569" s="22" t="s">
        <v>2078</v>
      </c>
      <c r="K569" s="88" t="str">
        <f t="shared" si="36"/>
        <v>e1076</v>
      </c>
      <c r="L569" s="18" t="str">
        <f t="shared" si="38"/>
        <v>Garanties collectives incapacité de travail indemnités journalières</v>
      </c>
      <c r="M569" s="133" t="s">
        <v>190</v>
      </c>
      <c r="N569" s="133" t="s">
        <v>192</v>
      </c>
      <c r="O569" s="133" t="s">
        <v>426</v>
      </c>
      <c r="P569" s="134"/>
    </row>
    <row r="570" spans="10:16" s="133" customFormat="1">
      <c r="J570" s="53" t="s">
        <v>2080</v>
      </c>
      <c r="K570" s="88" t="str">
        <f t="shared" si="36"/>
        <v>e1077</v>
      </c>
      <c r="L570" s="18" t="str">
        <f t="shared" si="38"/>
        <v>Garanties collectives incapacité de travail indemnités journalières - pour maladie</v>
      </c>
      <c r="N570" s="133" t="s">
        <v>192</v>
      </c>
      <c r="O570" s="133" t="s">
        <v>426</v>
      </c>
      <c r="P570" s="134"/>
    </row>
    <row r="571" spans="10:16" s="133" customFormat="1">
      <c r="J571" s="53" t="s">
        <v>2082</v>
      </c>
      <c r="K571" s="88" t="str">
        <f t="shared" si="36"/>
        <v>e1078</v>
      </c>
      <c r="L571" s="18" t="str">
        <f t="shared" si="38"/>
        <v>Garanties collectives incapacité de travail indemnités journalières - pour maternité</v>
      </c>
      <c r="N571" s="133" t="s">
        <v>192</v>
      </c>
      <c r="O571" s="133" t="s">
        <v>426</v>
      </c>
      <c r="P571" s="134"/>
    </row>
    <row r="572" spans="10:16" s="133" customFormat="1">
      <c r="J572" s="53" t="s">
        <v>2084</v>
      </c>
      <c r="K572" s="88" t="str">
        <f t="shared" si="36"/>
        <v>e1079</v>
      </c>
      <c r="L572" s="18" t="str">
        <f t="shared" si="38"/>
        <v>Garanties collectives incapacité de travail indemnités journalières - pour accident du travail ou maladie professionnelle</v>
      </c>
      <c r="N572" s="133" t="s">
        <v>192</v>
      </c>
      <c r="O572" s="133" t="s">
        <v>426</v>
      </c>
      <c r="P572" s="134"/>
    </row>
    <row r="573" spans="10:16" s="133" customFormat="1">
      <c r="J573" s="22" t="s">
        <v>2086</v>
      </c>
      <c r="K573" s="88" t="str">
        <f t="shared" si="36"/>
        <v>e1080</v>
      </c>
      <c r="L573" s="18" t="str">
        <f t="shared" ref="L573:L604" si="39">J573</f>
        <v>Garanties collectives invalidité</v>
      </c>
      <c r="M573" s="133" t="s">
        <v>190</v>
      </c>
      <c r="N573" s="133" t="s">
        <v>192</v>
      </c>
      <c r="O573" s="133" t="s">
        <v>426</v>
      </c>
      <c r="P573" s="134"/>
    </row>
    <row r="574" spans="10:16" s="133" customFormat="1">
      <c r="J574" s="53" t="s">
        <v>2088</v>
      </c>
      <c r="K574" s="88" t="str">
        <f t="shared" si="36"/>
        <v>e1081</v>
      </c>
      <c r="L574" s="18" t="str">
        <f t="shared" si="39"/>
        <v>Garanties collectives invalidité - avec versement d'une rente</v>
      </c>
      <c r="N574" s="133" t="s">
        <v>192</v>
      </c>
      <c r="O574" s="133" t="s">
        <v>426</v>
      </c>
      <c r="P574" s="134"/>
    </row>
    <row r="575" spans="10:16" s="133" customFormat="1">
      <c r="J575" s="53" t="s">
        <v>2090</v>
      </c>
      <c r="K575" s="88" t="str">
        <f t="shared" si="36"/>
        <v>e1082</v>
      </c>
      <c r="L575" s="18" t="str">
        <f t="shared" si="39"/>
        <v>Garanties collectives invalidité - avec versement d'un capital</v>
      </c>
      <c r="N575" s="133" t="s">
        <v>192</v>
      </c>
      <c r="O575" s="133" t="s">
        <v>426</v>
      </c>
      <c r="P575" s="134"/>
    </row>
    <row r="576" spans="10:16" s="133" customFormat="1">
      <c r="J576" s="22" t="s">
        <v>2092</v>
      </c>
      <c r="K576" s="88" t="str">
        <f t="shared" si="36"/>
        <v>e1083</v>
      </c>
      <c r="L576" s="18" t="str">
        <f t="shared" si="39"/>
        <v>Garanties collectives dépendance à titre principal</v>
      </c>
      <c r="M576" s="133" t="s">
        <v>190</v>
      </c>
      <c r="N576" s="133" t="s">
        <v>192</v>
      </c>
      <c r="O576" s="133" t="s">
        <v>426</v>
      </c>
    </row>
    <row r="577" spans="10:15" s="133" customFormat="1">
      <c r="J577" s="53" t="s">
        <v>2094</v>
      </c>
      <c r="K577" s="88" t="str">
        <f t="shared" si="36"/>
        <v>e1084</v>
      </c>
      <c r="L577" s="18" t="str">
        <f t="shared" si="39"/>
        <v>Garanties collectives dépendance à titre principal - garanties annuelles sans maintien de couverture</v>
      </c>
      <c r="N577" s="133" t="s">
        <v>192</v>
      </c>
      <c r="O577" s="133" t="s">
        <v>426</v>
      </c>
    </row>
    <row r="578" spans="10:15" s="133" customFormat="1">
      <c r="J578" s="53" t="s">
        <v>2096</v>
      </c>
      <c r="K578" s="88" t="str">
        <f t="shared" si="36"/>
        <v>e1085</v>
      </c>
      <c r="L578" s="18" t="str">
        <f t="shared" si="39"/>
        <v>Garanties collectives dépendance à titre principal - garanties annuelles avec maintien de couverture</v>
      </c>
      <c r="N578" s="133" t="s">
        <v>192</v>
      </c>
      <c r="O578" s="133" t="s">
        <v>426</v>
      </c>
    </row>
    <row r="579" spans="10:15" s="133" customFormat="1">
      <c r="J579" s="53" t="s">
        <v>2098</v>
      </c>
      <c r="K579" s="88" t="str">
        <f t="shared" si="36"/>
        <v>e1086</v>
      </c>
      <c r="L579" s="18" t="str">
        <f t="shared" si="39"/>
        <v>Garanties collectives dépendance à titre principal - garanties viagères</v>
      </c>
      <c r="N579" s="133" t="s">
        <v>192</v>
      </c>
      <c r="O579" s="133" t="s">
        <v>426</v>
      </c>
    </row>
    <row r="580" spans="10:15" s="133" customFormat="1">
      <c r="J580" s="22" t="s">
        <v>2100</v>
      </c>
      <c r="K580" s="88" t="str">
        <f t="shared" ref="K580:K643" si="40">VLOOKUP(J580,$A$1:$I$400,2,FALSE)</f>
        <v>e1087</v>
      </c>
      <c r="L580" s="18" t="str">
        <f t="shared" si="39"/>
        <v>Garanties collectives dépendance à titre accessoire</v>
      </c>
      <c r="M580" s="133" t="s">
        <v>190</v>
      </c>
      <c r="N580" s="133" t="s">
        <v>192</v>
      </c>
      <c r="O580" s="133" t="s">
        <v>426</v>
      </c>
    </row>
    <row r="581" spans="10:15" s="133" customFormat="1">
      <c r="J581" s="53" t="s">
        <v>2102</v>
      </c>
      <c r="K581" s="88" t="str">
        <f t="shared" si="40"/>
        <v>e1088</v>
      </c>
      <c r="L581" s="18" t="str">
        <f t="shared" si="39"/>
        <v>Garanties collectives dépendance à titre accessoire - garanties annuelles sans maintien de couverture</v>
      </c>
      <c r="N581" s="133" t="s">
        <v>192</v>
      </c>
      <c r="O581" s="133" t="s">
        <v>426</v>
      </c>
    </row>
    <row r="582" spans="10:15" s="133" customFormat="1">
      <c r="J582" s="53" t="s">
        <v>2104</v>
      </c>
      <c r="K582" s="88" t="str">
        <f t="shared" si="40"/>
        <v>e1089</v>
      </c>
      <c r="L582" s="18" t="str">
        <f t="shared" si="39"/>
        <v>Garanties collectives dépendance à titre accessoire - garanties annuelles avec maintien de couverture</v>
      </c>
      <c r="N582" s="133" t="s">
        <v>192</v>
      </c>
      <c r="O582" s="133" t="s">
        <v>426</v>
      </c>
    </row>
    <row r="583" spans="10:15" s="133" customFormat="1">
      <c r="J583" s="53" t="s">
        <v>2106</v>
      </c>
      <c r="K583" s="88" t="str">
        <f t="shared" si="40"/>
        <v>e1090</v>
      </c>
      <c r="L583" s="18" t="str">
        <f t="shared" si="39"/>
        <v>Garanties collectives dépendance à titre accessoire - garanties viagères</v>
      </c>
      <c r="N583" s="133" t="s">
        <v>192</v>
      </c>
      <c r="O583" s="133" t="s">
        <v>426</v>
      </c>
    </row>
    <row r="584" spans="10:15" s="133" customFormat="1">
      <c r="J584" s="22" t="s">
        <v>2108</v>
      </c>
      <c r="K584" s="88" t="str">
        <f t="shared" si="40"/>
        <v>e1091</v>
      </c>
      <c r="L584" s="18" t="str">
        <f t="shared" si="39"/>
        <v>Autres garanties collectives d'autres dommages corporels</v>
      </c>
      <c r="N584" s="133" t="s">
        <v>192</v>
      </c>
      <c r="O584" s="133" t="s">
        <v>426</v>
      </c>
    </row>
    <row r="585" spans="10:15" s="133" customFormat="1">
      <c r="J585" s="44" t="s">
        <v>2110</v>
      </c>
      <c r="K585" s="88" t="str">
        <f t="shared" si="40"/>
        <v>e1092</v>
      </c>
      <c r="L585" s="18" t="str">
        <f t="shared" si="39"/>
        <v>Garanties décès et invalidité avec perte totale et irréversible d'autonomie (PTIA) - individuelles et collectives</v>
      </c>
      <c r="M585" s="133" t="s">
        <v>190</v>
      </c>
      <c r="N585" s="133" t="s">
        <v>192</v>
      </c>
      <c r="O585" s="133" t="s">
        <v>426</v>
      </c>
    </row>
    <row r="586" spans="10:15" s="133" customFormat="1">
      <c r="J586" s="22" t="s">
        <v>2112</v>
      </c>
      <c r="K586" s="88" t="str">
        <f t="shared" si="40"/>
        <v>e1093</v>
      </c>
      <c r="L586" s="18" t="str">
        <f t="shared" si="39"/>
        <v>Garanties individuelles décès et invalidité avec perte totale et irréversible d'autonomie (PTIA)</v>
      </c>
      <c r="M586" s="133" t="s">
        <v>190</v>
      </c>
      <c r="N586" s="133" t="s">
        <v>192</v>
      </c>
      <c r="O586" s="133" t="s">
        <v>426</v>
      </c>
    </row>
    <row r="587" spans="10:15" s="133" customFormat="1">
      <c r="J587" s="53" t="s">
        <v>2114</v>
      </c>
      <c r="K587" s="88" t="str">
        <f t="shared" si="40"/>
        <v>e1094</v>
      </c>
      <c r="L587" s="18" t="str">
        <f t="shared" si="39"/>
        <v>Garanties individuelles temporaires décès et invalidité avec perte totale et irréversible d'autonomie (PTIA)</v>
      </c>
      <c r="M587" s="133" t="s">
        <v>190</v>
      </c>
      <c r="N587" s="133" t="s">
        <v>192</v>
      </c>
      <c r="O587" s="133" t="s">
        <v>426</v>
      </c>
    </row>
    <row r="588" spans="10:15" s="133" customFormat="1">
      <c r="J588" s="67" t="s">
        <v>2116</v>
      </c>
      <c r="K588" s="88" t="str">
        <f t="shared" si="40"/>
        <v>e1095</v>
      </c>
      <c r="L588" s="18" t="str">
        <f t="shared" si="39"/>
        <v>Garanties individuelles temporaires décès et invalidité PTIA - avec versement d'un capital</v>
      </c>
      <c r="N588" s="133" t="s">
        <v>192</v>
      </c>
      <c r="O588" s="133" t="s">
        <v>426</v>
      </c>
    </row>
    <row r="589" spans="10:15" s="133" customFormat="1">
      <c r="J589" s="67" t="s">
        <v>2118</v>
      </c>
      <c r="K589" s="88" t="str">
        <f t="shared" si="40"/>
        <v>e1096</v>
      </c>
      <c r="L589" s="18" t="str">
        <f t="shared" si="39"/>
        <v>Garanties individuelles temporaires décès et invalidité PTIA - avec versement d'une rente d'invalidité</v>
      </c>
      <c r="N589" s="133" t="s">
        <v>192</v>
      </c>
      <c r="O589" s="133" t="s">
        <v>426</v>
      </c>
    </row>
    <row r="590" spans="10:15" s="133" customFormat="1">
      <c r="J590" s="67" t="s">
        <v>2120</v>
      </c>
      <c r="K590" s="88" t="str">
        <f t="shared" si="40"/>
        <v>e1097</v>
      </c>
      <c r="L590" s="18" t="str">
        <f t="shared" si="39"/>
        <v>Garanties individuelles temporaires décès et invalidité PTIA - avec versement d'une rente de conjoint survivant</v>
      </c>
      <c r="N590" s="133" t="s">
        <v>192</v>
      </c>
      <c r="O590" s="133" t="s">
        <v>426</v>
      </c>
    </row>
    <row r="591" spans="10:15" s="133" customFormat="1">
      <c r="J591" s="67" t="s">
        <v>2122</v>
      </c>
      <c r="K591" s="88" t="str">
        <f t="shared" si="40"/>
        <v>e1098</v>
      </c>
      <c r="L591" s="18" t="str">
        <f t="shared" si="39"/>
        <v>Garanties individuelles temporaires décès et invalidité PTIA - avec versement d'une rente d'éducation ou d'orphelin</v>
      </c>
      <c r="N591" s="133" t="s">
        <v>192</v>
      </c>
      <c r="O591" s="133" t="s">
        <v>426</v>
      </c>
    </row>
    <row r="592" spans="10:15" s="133" customFormat="1">
      <c r="J592" s="53" t="s">
        <v>2124</v>
      </c>
      <c r="K592" s="88" t="str">
        <f t="shared" si="40"/>
        <v>e1099</v>
      </c>
      <c r="L592" s="18" t="str">
        <f t="shared" si="39"/>
        <v>Garanties individuelles vie entière décès et invalidité avec perte totale et irréversible d'autonomie (PTIA)</v>
      </c>
      <c r="M592" s="133" t="s">
        <v>190</v>
      </c>
      <c r="N592" s="133" t="s">
        <v>192</v>
      </c>
      <c r="O592" s="133" t="s">
        <v>426</v>
      </c>
    </row>
    <row r="593" spans="10:15" s="133" customFormat="1">
      <c r="J593" s="67" t="s">
        <v>2126</v>
      </c>
      <c r="K593" s="88" t="str">
        <f t="shared" si="40"/>
        <v>e1200</v>
      </c>
      <c r="L593" s="18" t="str">
        <f t="shared" si="39"/>
        <v>Garanties individuelles vie entière décès et invalidité PTIA - avec versement d'un capital</v>
      </c>
      <c r="N593" s="133" t="s">
        <v>192</v>
      </c>
      <c r="O593" s="133" t="s">
        <v>426</v>
      </c>
    </row>
    <row r="594" spans="10:15" s="133" customFormat="1">
      <c r="J594" s="67" t="s">
        <v>2127</v>
      </c>
      <c r="K594" s="88" t="str">
        <f t="shared" si="40"/>
        <v>e1201</v>
      </c>
      <c r="L594" s="18" t="str">
        <f t="shared" si="39"/>
        <v>Garanties individuelles vie entière décès et invalidité PTIA - avec versement d'une rente d'invalidité</v>
      </c>
      <c r="N594" s="133" t="s">
        <v>192</v>
      </c>
      <c r="O594" s="133" t="s">
        <v>426</v>
      </c>
    </row>
    <row r="595" spans="10:15" s="133" customFormat="1">
      <c r="J595" s="67" t="s">
        <v>2128</v>
      </c>
      <c r="K595" s="88" t="str">
        <f t="shared" si="40"/>
        <v>e1202</v>
      </c>
      <c r="L595" s="18" t="str">
        <f t="shared" si="39"/>
        <v>Garanties individuelles vie entière décès et invalidité PTIA - avec versement d'une rente de conjoint survivant</v>
      </c>
      <c r="N595" s="133" t="s">
        <v>192</v>
      </c>
      <c r="O595" s="133" t="s">
        <v>426</v>
      </c>
    </row>
    <row r="596" spans="10:15" s="133" customFormat="1">
      <c r="J596" s="67" t="s">
        <v>2129</v>
      </c>
      <c r="K596" s="88" t="str">
        <f t="shared" si="40"/>
        <v>e1203</v>
      </c>
      <c r="L596" s="18" t="str">
        <f t="shared" si="39"/>
        <v>Garanties individuelles vie entière décès et invalidité PTIA - avec versement d'une rente d'éducation ou d'orphelin</v>
      </c>
      <c r="N596" s="133" t="s">
        <v>192</v>
      </c>
      <c r="O596" s="133" t="s">
        <v>426</v>
      </c>
    </row>
    <row r="597" spans="10:15" s="133" customFormat="1">
      <c r="J597" s="53" t="s">
        <v>2130</v>
      </c>
      <c r="K597" s="88" t="str">
        <f t="shared" si="40"/>
        <v>e1204</v>
      </c>
      <c r="L597" s="18" t="str">
        <f t="shared" si="39"/>
        <v>Autres garanties individuelles décès</v>
      </c>
      <c r="N597" s="133" t="s">
        <v>192</v>
      </c>
      <c r="O597" s="133" t="s">
        <v>426</v>
      </c>
    </row>
    <row r="598" spans="10:15" s="133" customFormat="1">
      <c r="J598" s="22" t="s">
        <v>2131</v>
      </c>
      <c r="K598" s="88" t="str">
        <f t="shared" si="40"/>
        <v>e1205</v>
      </c>
      <c r="L598" s="18" t="str">
        <f t="shared" si="39"/>
        <v>Garanties collectives décès et invalidité avec perte totale et irréversible d'autonomie (PTIA)</v>
      </c>
      <c r="M598" s="133" t="s">
        <v>190</v>
      </c>
      <c r="N598" s="133" t="s">
        <v>192</v>
      </c>
      <c r="O598" s="133" t="s">
        <v>426</v>
      </c>
    </row>
    <row r="599" spans="10:15" s="133" customFormat="1">
      <c r="J599" s="53" t="s">
        <v>2132</v>
      </c>
      <c r="K599" s="88" t="str">
        <f t="shared" si="40"/>
        <v>e1206</v>
      </c>
      <c r="L599" s="18" t="str">
        <f t="shared" si="39"/>
        <v>Garanties collectives temporaires décès et invalidité avec perte totale et irréversible d'autonomie (PTIA)</v>
      </c>
      <c r="M599" s="133" t="s">
        <v>190</v>
      </c>
      <c r="N599" s="133" t="s">
        <v>192</v>
      </c>
      <c r="O599" s="133" t="s">
        <v>426</v>
      </c>
    </row>
    <row r="600" spans="10:15" s="133" customFormat="1">
      <c r="J600" s="67" t="s">
        <v>2133</v>
      </c>
      <c r="K600" s="88" t="str">
        <f t="shared" si="40"/>
        <v>e1207</v>
      </c>
      <c r="L600" s="18" t="str">
        <f t="shared" si="39"/>
        <v>Garanties collectives temporaires décès et invalidité PTIA - avec versement d'un capital</v>
      </c>
      <c r="N600" s="133" t="s">
        <v>192</v>
      </c>
      <c r="O600" s="133" t="s">
        <v>426</v>
      </c>
    </row>
    <row r="601" spans="10:15" s="133" customFormat="1">
      <c r="J601" s="67" t="s">
        <v>2134</v>
      </c>
      <c r="K601" s="88" t="str">
        <f t="shared" si="40"/>
        <v>e1208</v>
      </c>
      <c r="L601" s="18" t="str">
        <f t="shared" si="39"/>
        <v>Garanties collectives temporaires décès et invalidité PTIA - avec versement d'une rente d'invalidité</v>
      </c>
      <c r="N601" s="133" t="s">
        <v>192</v>
      </c>
      <c r="O601" s="133" t="s">
        <v>426</v>
      </c>
    </row>
    <row r="602" spans="10:15" s="133" customFormat="1">
      <c r="J602" s="67" t="s">
        <v>2135</v>
      </c>
      <c r="K602" s="88" t="str">
        <f t="shared" si="40"/>
        <v>e1209</v>
      </c>
      <c r="L602" s="18" t="str">
        <f t="shared" si="39"/>
        <v>Garanties collectives temporaires décès et invalidité PTIA - avec versement d'une rente de conjoint survivant</v>
      </c>
      <c r="N602" s="133" t="s">
        <v>192</v>
      </c>
      <c r="O602" s="133" t="s">
        <v>426</v>
      </c>
    </row>
    <row r="603" spans="10:15" s="133" customFormat="1">
      <c r="J603" s="67" t="s">
        <v>2136</v>
      </c>
      <c r="K603" s="88" t="str">
        <f t="shared" si="40"/>
        <v>e1210</v>
      </c>
      <c r="L603" s="18" t="str">
        <f t="shared" si="39"/>
        <v>Garanties collectives temporaires décès et invalidité PTIA - avec versement d'une rente d'éducation ou d'orphelin</v>
      </c>
      <c r="N603" s="133" t="s">
        <v>192</v>
      </c>
      <c r="O603" s="133" t="s">
        <v>426</v>
      </c>
    </row>
    <row r="604" spans="10:15" s="133" customFormat="1">
      <c r="J604" s="53" t="s">
        <v>2137</v>
      </c>
      <c r="K604" s="88" t="str">
        <f t="shared" si="40"/>
        <v>e1211</v>
      </c>
      <c r="L604" s="18" t="str">
        <f t="shared" si="39"/>
        <v>Garanties collectives vie entière décès et invalidité avec perte totale et irréversible d'autonomie (PTIA)</v>
      </c>
      <c r="M604" s="133" t="s">
        <v>190</v>
      </c>
      <c r="N604" s="133" t="s">
        <v>192</v>
      </c>
      <c r="O604" s="133" t="s">
        <v>426</v>
      </c>
    </row>
    <row r="605" spans="10:15" s="133" customFormat="1">
      <c r="J605" s="67" t="s">
        <v>2138</v>
      </c>
      <c r="K605" s="88" t="str">
        <f t="shared" si="40"/>
        <v>e1212</v>
      </c>
      <c r="L605" s="18" t="str">
        <f t="shared" ref="L605:L636" si="41">J605</f>
        <v>Garanties collectives vie entière décès et invalidité PTIA - avec versement d'un capital</v>
      </c>
      <c r="N605" s="133" t="s">
        <v>192</v>
      </c>
      <c r="O605" s="133" t="s">
        <v>426</v>
      </c>
    </row>
    <row r="606" spans="10:15" s="133" customFormat="1">
      <c r="J606" s="67" t="s">
        <v>2139</v>
      </c>
      <c r="K606" s="88" t="str">
        <f t="shared" si="40"/>
        <v>e1213</v>
      </c>
      <c r="L606" s="18" t="str">
        <f t="shared" si="41"/>
        <v>Garanties collectives vie entière décès et invalidité PTIA - avec versement d'une rente d'invalidité</v>
      </c>
      <c r="N606" s="133" t="s">
        <v>192</v>
      </c>
      <c r="O606" s="133" t="s">
        <v>426</v>
      </c>
    </row>
    <row r="607" spans="10:15" s="133" customFormat="1">
      <c r="J607" s="67" t="s">
        <v>2140</v>
      </c>
      <c r="K607" s="88" t="str">
        <f t="shared" si="40"/>
        <v>e1214</v>
      </c>
      <c r="L607" s="18" t="str">
        <f t="shared" si="41"/>
        <v>Garanties collectives vie entière décès et invalidité PTIA - avec versement d'une rente de conjoint survivant</v>
      </c>
      <c r="N607" s="133" t="s">
        <v>192</v>
      </c>
      <c r="O607" s="133" t="s">
        <v>426</v>
      </c>
    </row>
    <row r="608" spans="10:15" s="133" customFormat="1">
      <c r="J608" s="67" t="s">
        <v>2141</v>
      </c>
      <c r="K608" s="88" t="str">
        <f t="shared" si="40"/>
        <v>e1215</v>
      </c>
      <c r="L608" s="18" t="str">
        <f t="shared" si="41"/>
        <v>Garanties collectives vie entière décès et invalidité PTIA - avec versement d'une rente d'éducation ou d'orphelin</v>
      </c>
      <c r="N608" s="133" t="s">
        <v>192</v>
      </c>
      <c r="O608" s="133" t="s">
        <v>426</v>
      </c>
    </row>
    <row r="609" spans="10:15" s="133" customFormat="1">
      <c r="J609" s="53" t="s">
        <v>2142</v>
      </c>
      <c r="K609" s="88" t="str">
        <f t="shared" si="40"/>
        <v>e1216</v>
      </c>
      <c r="L609" s="18" t="str">
        <f t="shared" si="41"/>
        <v>Autres garanties collectives décès</v>
      </c>
      <c r="N609" s="133" t="s">
        <v>192</v>
      </c>
      <c r="O609" s="133" t="s">
        <v>426</v>
      </c>
    </row>
    <row r="610" spans="10:15" s="133" customFormat="1">
      <c r="J610" s="44" t="s">
        <v>2143</v>
      </c>
      <c r="K610" s="88" t="str">
        <f t="shared" si="40"/>
        <v>e1217</v>
      </c>
      <c r="L610" s="18" t="str">
        <f t="shared" si="41"/>
        <v>Garanties de retraite supplémentaire, indemnités de fin de carrière et préretraite - individuelles et collectives</v>
      </c>
      <c r="M610" s="133" t="s">
        <v>190</v>
      </c>
      <c r="N610" s="133" t="s">
        <v>192</v>
      </c>
      <c r="O610" s="133" t="s">
        <v>426</v>
      </c>
    </row>
    <row r="611" spans="10:15" s="133" customFormat="1">
      <c r="J611" s="22" t="s">
        <v>2144</v>
      </c>
      <c r="K611" s="88" t="str">
        <f t="shared" si="40"/>
        <v>e1218</v>
      </c>
      <c r="L611" s="18" t="str">
        <f t="shared" si="41"/>
        <v>Garanties individuelles de retraite supplémentaire, indemnités de fin de carrière et préretraite</v>
      </c>
      <c r="M611" s="133" t="s">
        <v>190</v>
      </c>
      <c r="N611" s="133" t="s">
        <v>192</v>
      </c>
      <c r="O611" s="133" t="s">
        <v>426</v>
      </c>
    </row>
    <row r="612" spans="10:15" s="133" customFormat="1">
      <c r="J612" s="53" t="s">
        <v>2145</v>
      </c>
      <c r="K612" s="88" t="str">
        <f t="shared" si="40"/>
        <v>e1219</v>
      </c>
      <c r="L612" s="18" t="str">
        <f t="shared" si="41"/>
        <v>Garanties individuelles de retraite supplémentaire - Plan épargne retraite populaire (PERP)</v>
      </c>
      <c r="N612" s="133" t="s">
        <v>192</v>
      </c>
      <c r="O612" s="133" t="s">
        <v>426</v>
      </c>
    </row>
    <row r="613" spans="10:15" s="133" customFormat="1">
      <c r="J613" s="53" t="s">
        <v>2146</v>
      </c>
      <c r="K613" s="88" t="str">
        <f t="shared" si="40"/>
        <v>e1220</v>
      </c>
      <c r="L613" s="18" t="str">
        <f t="shared" si="41"/>
        <v>Garanties individuelles de retraite supplémentaire - Contrats detinés aux fonctionnaires et élus locaux (PREFON, COREM, CRH, FONPEL, CAREL…)</v>
      </c>
      <c r="N613" s="133" t="s">
        <v>192</v>
      </c>
      <c r="O613" s="133" t="s">
        <v>426</v>
      </c>
    </row>
    <row r="614" spans="10:15" s="133" customFormat="1">
      <c r="J614" s="53" t="s">
        <v>2147</v>
      </c>
      <c r="K614" s="88" t="str">
        <f t="shared" si="40"/>
        <v>e1221</v>
      </c>
      <c r="L614" s="18" t="str">
        <f t="shared" si="41"/>
        <v>Garanties individuelles de retraite supplémentaire - Retraite mutualiste du combattant (RMC)</v>
      </c>
      <c r="N614" s="133" t="s">
        <v>192</v>
      </c>
      <c r="O614" s="133" t="s">
        <v>426</v>
      </c>
    </row>
    <row r="615" spans="10:15" s="133" customFormat="1">
      <c r="J615" s="53" t="s">
        <v>2148</v>
      </c>
      <c r="K615" s="88" t="str">
        <f t="shared" si="40"/>
        <v>e1222</v>
      </c>
      <c r="L615" s="18" t="str">
        <f t="shared" si="41"/>
        <v>Garanties individuelles de retraite supplémentaire - Contrats Madelin et exploitants agricoles</v>
      </c>
      <c r="N615" s="133" t="s">
        <v>192</v>
      </c>
      <c r="O615" s="133" t="s">
        <v>426</v>
      </c>
    </row>
    <row r="616" spans="10:15" s="133" customFormat="1">
      <c r="J616" s="53" t="s">
        <v>2149</v>
      </c>
      <c r="K616" s="88" t="str">
        <f t="shared" si="40"/>
        <v>e1223</v>
      </c>
      <c r="L616" s="18" t="str">
        <f t="shared" si="41"/>
        <v>Garanties individuelles de retraite supplémentaire - Article 39 du code général des impôts (hors indemnités de fin de carrière et préretraites)</v>
      </c>
      <c r="N616" s="133" t="s">
        <v>192</v>
      </c>
      <c r="O616" s="133" t="s">
        <v>426</v>
      </c>
    </row>
    <row r="617" spans="10:15" s="133" customFormat="1">
      <c r="J617" s="53" t="s">
        <v>2150</v>
      </c>
      <c r="K617" s="88" t="str">
        <f t="shared" si="40"/>
        <v>e1224</v>
      </c>
      <c r="L617" s="18" t="str">
        <f t="shared" si="41"/>
        <v>Garanties individuelles de retraite supplémentaire - Article 82 du code général des impôts</v>
      </c>
      <c r="N617" s="133" t="s">
        <v>192</v>
      </c>
      <c r="O617" s="133" t="s">
        <v>426</v>
      </c>
    </row>
    <row r="618" spans="10:15" s="133" customFormat="1">
      <c r="J618" s="53" t="s">
        <v>2151</v>
      </c>
      <c r="K618" s="88" t="str">
        <f t="shared" si="40"/>
        <v>e1225</v>
      </c>
      <c r="L618" s="18" t="str">
        <f t="shared" si="41"/>
        <v>Garanties individuelles de retraite supplémentaire - Article 83 du code général des impôts et PÈRE</v>
      </c>
      <c r="N618" s="133" t="s">
        <v>192</v>
      </c>
      <c r="O618" s="133" t="s">
        <v>426</v>
      </c>
    </row>
    <row r="619" spans="10:15" s="133" customFormat="1">
      <c r="J619" s="53" t="s">
        <v>2152</v>
      </c>
      <c r="K619" s="88" t="str">
        <f t="shared" si="40"/>
        <v>e1226</v>
      </c>
      <c r="L619" s="18" t="str">
        <f t="shared" si="41"/>
        <v>Garanties individuelles de retraite supplémentaire - Autres contrats de retraite supplémentaire</v>
      </c>
      <c r="N619" s="133" t="s">
        <v>192</v>
      </c>
      <c r="O619" s="133" t="s">
        <v>426</v>
      </c>
    </row>
    <row r="620" spans="10:15" s="133" customFormat="1">
      <c r="J620" s="53" t="s">
        <v>2153</v>
      </c>
      <c r="K620" s="88" t="str">
        <f t="shared" si="40"/>
        <v>e1227</v>
      </c>
      <c r="L620" s="18" t="str">
        <f t="shared" si="41"/>
        <v>Garanties individuelles - indemnités de fin de carrière</v>
      </c>
      <c r="N620" s="133" t="s">
        <v>192</v>
      </c>
      <c r="O620" s="133" t="s">
        <v>426</v>
      </c>
    </row>
    <row r="621" spans="10:15" s="133" customFormat="1">
      <c r="J621" s="53" t="s">
        <v>2154</v>
      </c>
      <c r="K621" s="88" t="str">
        <f t="shared" si="40"/>
        <v>e1228</v>
      </c>
      <c r="L621" s="18" t="str">
        <f t="shared" si="41"/>
        <v>Garanties individuelles - préretraites</v>
      </c>
      <c r="N621" s="133" t="s">
        <v>192</v>
      </c>
      <c r="O621" s="133" t="s">
        <v>426</v>
      </c>
    </row>
    <row r="622" spans="10:15" s="133" customFormat="1">
      <c r="J622" s="22" t="s">
        <v>2155</v>
      </c>
      <c r="K622" s="88" t="str">
        <f t="shared" si="40"/>
        <v>e1229</v>
      </c>
      <c r="L622" s="18" t="str">
        <f t="shared" si="41"/>
        <v>Garanties collectives de retraite supplémentaire, indemnités de fin de carrière et préretraite</v>
      </c>
      <c r="M622" s="133" t="s">
        <v>190</v>
      </c>
      <c r="N622" s="133" t="s">
        <v>192</v>
      </c>
      <c r="O622" s="133" t="s">
        <v>426</v>
      </c>
    </row>
    <row r="623" spans="10:15" s="133" customFormat="1">
      <c r="J623" s="53" t="s">
        <v>2156</v>
      </c>
      <c r="K623" s="88" t="str">
        <f t="shared" si="40"/>
        <v>e1230</v>
      </c>
      <c r="L623" s="18" t="str">
        <f t="shared" si="41"/>
        <v>Garanties collectives de retraite supplémentaire - Plan épargne retraite populaire (PERP)</v>
      </c>
      <c r="N623" s="133" t="s">
        <v>192</v>
      </c>
      <c r="O623" s="133" t="s">
        <v>426</v>
      </c>
    </row>
    <row r="624" spans="10:15" s="133" customFormat="1">
      <c r="J624" s="53" t="s">
        <v>2157</v>
      </c>
      <c r="K624" s="88" t="str">
        <f t="shared" si="40"/>
        <v>e1231</v>
      </c>
      <c r="L624" s="18" t="str">
        <f t="shared" si="41"/>
        <v>Garanties collectives de retraite supplémentaire - Contrats detinés aux fonctionnaires et élus locaux (PREFON, COREM, CRH, FONPEL, CAREL…)</v>
      </c>
      <c r="N624" s="133" t="s">
        <v>192</v>
      </c>
      <c r="O624" s="133" t="s">
        <v>426</v>
      </c>
    </row>
    <row r="625" spans="10:18" s="133" customFormat="1">
      <c r="J625" s="53" t="s">
        <v>2158</v>
      </c>
      <c r="K625" s="88" t="str">
        <f t="shared" si="40"/>
        <v>e1232</v>
      </c>
      <c r="L625" s="18" t="str">
        <f t="shared" si="41"/>
        <v>Garanties collectives de retraite supplémentaire - Retraite mutualiste du combattant (RMC)</v>
      </c>
      <c r="N625" s="133" t="s">
        <v>192</v>
      </c>
      <c r="O625" s="133" t="s">
        <v>426</v>
      </c>
    </row>
    <row r="626" spans="10:18" s="133" customFormat="1">
      <c r="J626" s="53" t="s">
        <v>2159</v>
      </c>
      <c r="K626" s="88" t="str">
        <f t="shared" si="40"/>
        <v>e1233</v>
      </c>
      <c r="L626" s="18" t="str">
        <f t="shared" si="41"/>
        <v>Garanties collectives de retraite supplémentaire - Contrats Madelin et exploitants agricoles</v>
      </c>
      <c r="N626" s="133" t="s">
        <v>192</v>
      </c>
      <c r="O626" s="133" t="s">
        <v>426</v>
      </c>
    </row>
    <row r="627" spans="10:18" s="133" customFormat="1">
      <c r="J627" s="53" t="s">
        <v>2160</v>
      </c>
      <c r="K627" s="88" t="str">
        <f t="shared" si="40"/>
        <v>e1234</v>
      </c>
      <c r="L627" s="18" t="str">
        <f t="shared" si="41"/>
        <v>Garanties collectives de retraite supplémentaire - Article 39 du code général des impôts (hors indemnités de fin de carrière et préretraites)</v>
      </c>
      <c r="N627" s="133" t="s">
        <v>192</v>
      </c>
      <c r="O627" s="133" t="s">
        <v>426</v>
      </c>
    </row>
    <row r="628" spans="10:18" s="133" customFormat="1">
      <c r="J628" s="53" t="s">
        <v>2161</v>
      </c>
      <c r="K628" s="88" t="str">
        <f t="shared" si="40"/>
        <v>e1235</v>
      </c>
      <c r="L628" s="18" t="str">
        <f t="shared" si="41"/>
        <v>Garanties collectives de retraite supplémentaire - Article 82 du code général des impôts</v>
      </c>
      <c r="N628" s="133" t="s">
        <v>192</v>
      </c>
      <c r="O628" s="133" t="s">
        <v>426</v>
      </c>
    </row>
    <row r="629" spans="10:18" s="133" customFormat="1">
      <c r="J629" s="53" t="s">
        <v>2162</v>
      </c>
      <c r="K629" s="88" t="str">
        <f t="shared" si="40"/>
        <v>e1236</v>
      </c>
      <c r="L629" s="18" t="str">
        <f t="shared" si="41"/>
        <v>Garanties collectives de retraite supplémentaire - Article 83 du code général des impôts et PÈRE</v>
      </c>
      <c r="N629" s="133" t="s">
        <v>192</v>
      </c>
      <c r="O629" s="133" t="s">
        <v>426</v>
      </c>
    </row>
    <row r="630" spans="10:18" s="133" customFormat="1">
      <c r="J630" s="53" t="s">
        <v>2163</v>
      </c>
      <c r="K630" s="88" t="str">
        <f t="shared" si="40"/>
        <v>e1237</v>
      </c>
      <c r="L630" s="18" t="str">
        <f t="shared" si="41"/>
        <v>Garanties collectives de retraite supplémentaire - Autres contrats de retraite supplémentaire</v>
      </c>
      <c r="N630" s="133" t="s">
        <v>192</v>
      </c>
      <c r="O630" s="133" t="s">
        <v>426</v>
      </c>
    </row>
    <row r="631" spans="10:18" s="133" customFormat="1">
      <c r="J631" s="53" t="s">
        <v>2164</v>
      </c>
      <c r="K631" s="88" t="str">
        <f t="shared" si="40"/>
        <v>e1238</v>
      </c>
      <c r="L631" s="18" t="str">
        <f t="shared" si="41"/>
        <v>Garanties collectives - indemnités de fin de carrière</v>
      </c>
      <c r="N631" s="133" t="s">
        <v>192</v>
      </c>
      <c r="O631" s="133" t="s">
        <v>426</v>
      </c>
    </row>
    <row r="632" spans="10:18" s="133" customFormat="1">
      <c r="J632" s="53" t="s">
        <v>2165</v>
      </c>
      <c r="K632" s="88" t="str">
        <f t="shared" si="40"/>
        <v>e1239</v>
      </c>
      <c r="L632" s="18" t="str">
        <f t="shared" si="41"/>
        <v>Garanties collectives - préretraites</v>
      </c>
      <c r="N632" s="133" t="s">
        <v>192</v>
      </c>
      <c r="O632" s="133" t="s">
        <v>426</v>
      </c>
    </row>
    <row r="633" spans="10:18" s="133" customFormat="1">
      <c r="J633" s="44" t="s">
        <v>2166</v>
      </c>
      <c r="K633" s="88" t="str">
        <f t="shared" si="40"/>
        <v>e1240</v>
      </c>
      <c r="L633" s="18" t="str">
        <f t="shared" si="41"/>
        <v>Garanties perte d'emploi - individuelles et collectives</v>
      </c>
      <c r="M633" s="133" t="s">
        <v>190</v>
      </c>
      <c r="N633" s="133" t="s">
        <v>192</v>
      </c>
      <c r="O633" s="133" t="s">
        <v>426</v>
      </c>
    </row>
    <row r="634" spans="10:18" s="133" customFormat="1">
      <c r="J634" s="22" t="s">
        <v>2167</v>
      </c>
      <c r="K634" s="88" t="str">
        <f t="shared" si="40"/>
        <v>e1241</v>
      </c>
      <c r="L634" s="18" t="str">
        <f t="shared" si="41"/>
        <v>Garanties individuelles de perte d'emploi</v>
      </c>
      <c r="M634" s="133" t="s">
        <v>190</v>
      </c>
      <c r="N634" s="133" t="s">
        <v>192</v>
      </c>
      <c r="O634" s="133" t="s">
        <v>426</v>
      </c>
    </row>
    <row r="635" spans="10:18" s="133" customFormat="1">
      <c r="J635" s="53" t="s">
        <v>2168</v>
      </c>
      <c r="K635" s="88" t="str">
        <f t="shared" si="40"/>
        <v>e1242</v>
      </c>
      <c r="L635" s="18" t="str">
        <f t="shared" si="41"/>
        <v>Garanties individuelles de perte d'emploi - garanties des contrats TNS Madelin</v>
      </c>
      <c r="N635" s="133" t="s">
        <v>192</v>
      </c>
      <c r="O635" s="133" t="s">
        <v>426</v>
      </c>
    </row>
    <row r="636" spans="10:18" s="133" customFormat="1">
      <c r="J636" s="53" t="s">
        <v>2169</v>
      </c>
      <c r="K636" s="88" t="str">
        <f t="shared" si="40"/>
        <v>e1243</v>
      </c>
      <c r="L636" s="18" t="str">
        <f t="shared" si="41"/>
        <v>Garanties individuelles de perte d'emploi - autres garanties</v>
      </c>
      <c r="N636" s="133" t="s">
        <v>192</v>
      </c>
      <c r="O636" s="133" t="s">
        <v>426</v>
      </c>
      <c r="Q636" s="134"/>
      <c r="R636" s="134"/>
    </row>
    <row r="637" spans="10:18" s="133" customFormat="1">
      <c r="J637" s="22" t="s">
        <v>2170</v>
      </c>
      <c r="K637" s="88" t="str">
        <f t="shared" si="40"/>
        <v>e1244</v>
      </c>
      <c r="L637" s="18" t="str">
        <f t="shared" ref="L637:L643" si="42">J637</f>
        <v>Garanties collectives de perte d'emploi</v>
      </c>
      <c r="M637" s="133" t="s">
        <v>190</v>
      </c>
      <c r="N637" s="133" t="s">
        <v>192</v>
      </c>
      <c r="O637" s="133" t="s">
        <v>426</v>
      </c>
      <c r="Q637" s="134"/>
      <c r="R637" s="134"/>
    </row>
    <row r="638" spans="10:18" s="133" customFormat="1">
      <c r="J638" s="53" t="s">
        <v>2171</v>
      </c>
      <c r="K638" s="88" t="str">
        <f t="shared" si="40"/>
        <v>e1245</v>
      </c>
      <c r="L638" s="18" t="str">
        <f t="shared" si="42"/>
        <v>Garanties collectives de perte d'emploi - garanties des contrats TNS Madelin</v>
      </c>
      <c r="N638" s="133" t="s">
        <v>192</v>
      </c>
      <c r="O638" s="133" t="s">
        <v>426</v>
      </c>
      <c r="Q638" s="134"/>
      <c r="R638" s="134"/>
    </row>
    <row r="639" spans="10:18" s="133" customFormat="1">
      <c r="J639" s="53" t="s">
        <v>2172</v>
      </c>
      <c r="K639" s="88" t="str">
        <f t="shared" si="40"/>
        <v>e1246</v>
      </c>
      <c r="L639" s="18" t="str">
        <f t="shared" si="42"/>
        <v>Garanties collectives de perte d'emploi - autres garanties</v>
      </c>
      <c r="N639" s="133" t="s">
        <v>192</v>
      </c>
      <c r="O639" s="133" t="s">
        <v>426</v>
      </c>
      <c r="Q639" s="134"/>
      <c r="R639" s="134"/>
    </row>
    <row r="640" spans="10:18" s="133" customFormat="1">
      <c r="J640" s="44" t="s">
        <v>2173</v>
      </c>
      <c r="K640" s="88" t="str">
        <f t="shared" si="40"/>
        <v>e1247</v>
      </c>
      <c r="L640" s="18" t="str">
        <f t="shared" si="42"/>
        <v>Garanties famille - individuelles et collectives</v>
      </c>
      <c r="M640" s="133" t="s">
        <v>190</v>
      </c>
      <c r="N640" s="133" t="s">
        <v>192</v>
      </c>
      <c r="O640" s="133" t="s">
        <v>426</v>
      </c>
      <c r="Q640" s="134"/>
      <c r="R640" s="134"/>
    </row>
    <row r="641" spans="10:18" s="133" customFormat="1">
      <c r="J641" s="22" t="s">
        <v>2174</v>
      </c>
      <c r="K641" s="88" t="str">
        <f t="shared" si="40"/>
        <v>e1248</v>
      </c>
      <c r="L641" s="18" t="str">
        <f t="shared" si="42"/>
        <v>Garanties individuelles famille</v>
      </c>
      <c r="N641" s="133" t="s">
        <v>192</v>
      </c>
      <c r="O641" s="133" t="s">
        <v>426</v>
      </c>
      <c r="Q641" s="134"/>
      <c r="R641" s="134"/>
    </row>
    <row r="642" spans="10:18" s="133" customFormat="1">
      <c r="J642" s="22" t="s">
        <v>2175</v>
      </c>
      <c r="K642" s="88" t="str">
        <f t="shared" si="40"/>
        <v>e1249</v>
      </c>
      <c r="L642" s="18" t="str">
        <f t="shared" si="42"/>
        <v>Garanties collectives famille</v>
      </c>
      <c r="N642" s="133" t="s">
        <v>192</v>
      </c>
      <c r="O642" s="133" t="s">
        <v>426</v>
      </c>
      <c r="Q642" s="134"/>
      <c r="R642" s="134"/>
    </row>
    <row r="643" spans="10:18" s="133" customFormat="1">
      <c r="J643" s="44" t="s">
        <v>2176</v>
      </c>
      <c r="K643" s="88" t="str">
        <f t="shared" si="40"/>
        <v>e1250</v>
      </c>
      <c r="L643" s="18" t="str">
        <f t="shared" si="42"/>
        <v>Garanties hors du champ des risques sociaux</v>
      </c>
      <c r="N643" s="133" t="s">
        <v>192</v>
      </c>
      <c r="O643" s="133" t="s">
        <v>426</v>
      </c>
      <c r="Q643" s="134"/>
      <c r="R643" s="134"/>
    </row>
    <row r="644" spans="10:18" s="133" customFormat="1">
      <c r="J644" s="52" t="s">
        <v>2652</v>
      </c>
      <c r="K644" s="88"/>
      <c r="L644" s="12"/>
      <c r="M644" s="134"/>
      <c r="N644" s="134"/>
      <c r="O644" s="134" t="s">
        <v>426</v>
      </c>
      <c r="Q644" s="134" t="s">
        <v>1959</v>
      </c>
      <c r="R644" s="134" t="s">
        <v>2573</v>
      </c>
    </row>
    <row r="645" spans="10:18" s="133" customFormat="1">
      <c r="J645" s="10" t="s">
        <v>244</v>
      </c>
      <c r="K645" s="88" t="str">
        <f t="shared" ref="K645:K707" si="43">VLOOKUP(J645,$A$1:$I$400,2,FALSE)</f>
        <v>x0</v>
      </c>
      <c r="L645" s="12" t="str">
        <f t="shared" ref="L645:L653" si="44">J645</f>
        <v>Total/NA</v>
      </c>
      <c r="M645" s="134" t="s">
        <v>190</v>
      </c>
      <c r="N645" s="134"/>
      <c r="O645" s="134" t="s">
        <v>243</v>
      </c>
    </row>
    <row r="646" spans="10:18" s="133" customFormat="1">
      <c r="J646" s="11" t="s">
        <v>2574</v>
      </c>
      <c r="K646" s="88" t="str">
        <f t="shared" si="43"/>
        <v>e1275</v>
      </c>
      <c r="L646" s="12" t="str">
        <f t="shared" si="44"/>
        <v>Contrats emprunteurs - garanties individuelles (Total)</v>
      </c>
      <c r="M646" s="134" t="s">
        <v>190</v>
      </c>
      <c r="N646" s="134" t="s">
        <v>192</v>
      </c>
      <c r="O646" s="134" t="s">
        <v>426</v>
      </c>
    </row>
    <row r="647" spans="10:18" s="133" customFormat="1">
      <c r="J647" s="157" t="s">
        <v>317</v>
      </c>
      <c r="K647" s="88" t="str">
        <f t="shared" si="43"/>
        <v>e916</v>
      </c>
      <c r="L647" s="12" t="str">
        <f t="shared" si="44"/>
        <v>Autres garanties [202]</v>
      </c>
      <c r="M647" s="134"/>
      <c r="N647" s="134" t="s">
        <v>192</v>
      </c>
      <c r="O647" s="134" t="s">
        <v>426</v>
      </c>
    </row>
    <row r="648" spans="10:18" s="133" customFormat="1">
      <c r="J648" s="157" t="s">
        <v>2112</v>
      </c>
      <c r="K648" s="88" t="str">
        <f t="shared" si="43"/>
        <v>e1093</v>
      </c>
      <c r="L648" s="12" t="str">
        <f t="shared" si="44"/>
        <v>Garanties individuelles décès et invalidité avec perte totale et irréversible d'autonomie (PTIA)</v>
      </c>
      <c r="M648" s="134"/>
      <c r="N648" s="134" t="s">
        <v>192</v>
      </c>
      <c r="O648" s="134" t="s">
        <v>426</v>
      </c>
    </row>
    <row r="649" spans="10:18" s="133" customFormat="1">
      <c r="J649" s="157" t="s">
        <v>2167</v>
      </c>
      <c r="K649" s="88" t="str">
        <f t="shared" si="43"/>
        <v>e1241</v>
      </c>
      <c r="L649" s="12" t="str">
        <f t="shared" si="44"/>
        <v>Garanties individuelles de perte d'emploi</v>
      </c>
      <c r="M649" s="134"/>
      <c r="N649" s="134" t="s">
        <v>192</v>
      </c>
      <c r="O649" s="134" t="s">
        <v>426</v>
      </c>
    </row>
    <row r="650" spans="10:18" s="133" customFormat="1">
      <c r="J650" s="11" t="s">
        <v>2575</v>
      </c>
      <c r="K650" s="88" t="str">
        <f t="shared" si="43"/>
        <v>e1276</v>
      </c>
      <c r="L650" s="12" t="str">
        <f t="shared" si="44"/>
        <v>Contrats emprunteurs - garanties collectives (Total)</v>
      </c>
      <c r="M650" s="134" t="s">
        <v>190</v>
      </c>
      <c r="N650" s="134" t="s">
        <v>192</v>
      </c>
      <c r="O650" s="134" t="s">
        <v>426</v>
      </c>
    </row>
    <row r="651" spans="10:18" s="133" customFormat="1">
      <c r="J651" s="157" t="s">
        <v>321</v>
      </c>
      <c r="K651" s="88" t="str">
        <f t="shared" si="43"/>
        <v>e915</v>
      </c>
      <c r="L651" s="12" t="str">
        <f t="shared" si="44"/>
        <v>Autres garanties (dont incap. Inval) [212]</v>
      </c>
      <c r="M651" s="134"/>
      <c r="N651" s="134" t="s">
        <v>192</v>
      </c>
      <c r="O651" s="134" t="s">
        <v>426</v>
      </c>
    </row>
    <row r="652" spans="10:18" s="133" customFormat="1">
      <c r="J652" s="157" t="s">
        <v>2131</v>
      </c>
      <c r="K652" s="88" t="str">
        <f t="shared" si="43"/>
        <v>e1205</v>
      </c>
      <c r="L652" s="12" t="str">
        <f t="shared" si="44"/>
        <v>Garanties collectives décès et invalidité avec perte totale et irréversible d'autonomie (PTIA)</v>
      </c>
      <c r="M652" s="134"/>
      <c r="N652" s="134" t="s">
        <v>192</v>
      </c>
      <c r="O652" s="134" t="s">
        <v>426</v>
      </c>
    </row>
    <row r="653" spans="10:18" s="133" customFormat="1">
      <c r="J653" s="157" t="s">
        <v>2170</v>
      </c>
      <c r="K653" s="88" t="str">
        <f t="shared" si="43"/>
        <v>e1244</v>
      </c>
      <c r="L653" s="12" t="str">
        <f t="shared" si="44"/>
        <v>Garanties collectives de perte d'emploi</v>
      </c>
      <c r="M653" s="134"/>
      <c r="N653" s="134" t="s">
        <v>192</v>
      </c>
      <c r="O653" s="134" t="s">
        <v>426</v>
      </c>
    </row>
    <row r="654" spans="10:18" s="133" customFormat="1">
      <c r="J654" s="40" t="s">
        <v>2741</v>
      </c>
      <c r="K654" s="88"/>
      <c r="L654" s="18"/>
      <c r="N654" s="134"/>
      <c r="O654" s="134" t="s">
        <v>426</v>
      </c>
      <c r="Q654" s="134" t="s">
        <v>1959</v>
      </c>
      <c r="R654" s="134" t="s">
        <v>2773</v>
      </c>
    </row>
    <row r="655" spans="10:18" s="133" customFormat="1">
      <c r="J655" s="50" t="s">
        <v>244</v>
      </c>
      <c r="K655" s="88" t="str">
        <f t="shared" si="43"/>
        <v>x0</v>
      </c>
      <c r="L655" s="18" t="str">
        <f t="shared" ref="L655:L718" si="45">J655</f>
        <v>Total/NA</v>
      </c>
      <c r="M655" s="133" t="s">
        <v>190</v>
      </c>
      <c r="O655" s="133" t="s">
        <v>243</v>
      </c>
    </row>
    <row r="656" spans="10:18" s="133" customFormat="1">
      <c r="J656" s="44" t="s">
        <v>2033</v>
      </c>
      <c r="K656" s="88" t="str">
        <f t="shared" si="43"/>
        <v>e1053</v>
      </c>
      <c r="L656" s="18" t="str">
        <f t="shared" si="45"/>
        <v>Garanties dans le champ des risques sociaux</v>
      </c>
      <c r="M656" s="133" t="s">
        <v>190</v>
      </c>
      <c r="N656" s="133" t="s">
        <v>192</v>
      </c>
      <c r="O656" s="133" t="s">
        <v>426</v>
      </c>
    </row>
    <row r="657" spans="10:15" s="133" customFormat="1">
      <c r="J657" s="22" t="s">
        <v>2035</v>
      </c>
      <c r="K657" s="88" t="str">
        <f t="shared" si="43"/>
        <v>e1054</v>
      </c>
      <c r="L657" s="18" t="str">
        <f t="shared" si="45"/>
        <v>Garanties frais de soins individuelles et collectives [201-211]</v>
      </c>
      <c r="M657" s="133" t="s">
        <v>190</v>
      </c>
      <c r="N657" s="133" t="s">
        <v>192</v>
      </c>
      <c r="O657" s="133" t="s">
        <v>426</v>
      </c>
    </row>
    <row r="658" spans="10:15" s="133" customFormat="1">
      <c r="J658" s="53" t="s">
        <v>316</v>
      </c>
      <c r="K658" s="88" t="str">
        <f t="shared" si="43"/>
        <v>e962</v>
      </c>
      <c r="L658" s="18" t="str">
        <f t="shared" si="45"/>
        <v>Garanties frais de soins [201]</v>
      </c>
      <c r="M658" s="133" t="s">
        <v>190</v>
      </c>
      <c r="N658" s="133" t="s">
        <v>192</v>
      </c>
      <c r="O658" s="133" t="s">
        <v>426</v>
      </c>
    </row>
    <row r="659" spans="10:15" s="133" customFormat="1">
      <c r="J659" s="67" t="s">
        <v>2037</v>
      </c>
      <c r="K659" s="88" t="str">
        <f t="shared" si="43"/>
        <v>e1055</v>
      </c>
      <c r="L659" s="18" t="str">
        <f t="shared" si="45"/>
        <v>Garanties individuelles frais de soins - contrats responsables</v>
      </c>
      <c r="N659" s="133" t="s">
        <v>192</v>
      </c>
      <c r="O659" s="133" t="s">
        <v>426</v>
      </c>
    </row>
    <row r="660" spans="10:15" s="133" customFormat="1">
      <c r="J660" s="67" t="s">
        <v>2039</v>
      </c>
      <c r="K660" s="88" t="str">
        <f t="shared" si="43"/>
        <v>e1056</v>
      </c>
      <c r="L660" s="18" t="str">
        <f t="shared" si="45"/>
        <v>Garanties individuelles frais de soins - hors contrats responsables</v>
      </c>
      <c r="N660" s="133" t="s">
        <v>192</v>
      </c>
      <c r="O660" s="133" t="s">
        <v>426</v>
      </c>
    </row>
    <row r="661" spans="10:15" s="133" customFormat="1">
      <c r="J661" s="53" t="s">
        <v>320</v>
      </c>
      <c r="K661" s="88" t="str">
        <f t="shared" si="43"/>
        <v>e963</v>
      </c>
      <c r="L661" s="18" t="str">
        <f t="shared" si="45"/>
        <v>Garanties frais de soins [211]</v>
      </c>
      <c r="M661" s="133" t="s">
        <v>190</v>
      </c>
      <c r="N661" s="133" t="s">
        <v>192</v>
      </c>
      <c r="O661" s="133" t="s">
        <v>426</v>
      </c>
    </row>
    <row r="662" spans="10:15" s="133" customFormat="1">
      <c r="J662" s="67" t="s">
        <v>2041</v>
      </c>
      <c r="K662" s="88" t="str">
        <f t="shared" si="43"/>
        <v>e1057</v>
      </c>
      <c r="L662" s="18" t="str">
        <f t="shared" si="45"/>
        <v>Garanties collectives frais de soins - contrats responsables</v>
      </c>
      <c r="N662" s="133" t="s">
        <v>192</v>
      </c>
      <c r="O662" s="133" t="s">
        <v>426</v>
      </c>
    </row>
    <row r="663" spans="10:15" s="133" customFormat="1">
      <c r="J663" s="67" t="s">
        <v>2043</v>
      </c>
      <c r="K663" s="88" t="str">
        <f t="shared" si="43"/>
        <v>e1058</v>
      </c>
      <c r="L663" s="18" t="str">
        <f t="shared" si="45"/>
        <v>Garanties collectives frais de soins - hors contrats responsables</v>
      </c>
      <c r="N663" s="133" t="s">
        <v>192</v>
      </c>
      <c r="O663" s="133" t="s">
        <v>426</v>
      </c>
    </row>
    <row r="664" spans="10:15" s="133" customFormat="1">
      <c r="J664" s="22" t="s">
        <v>2045</v>
      </c>
      <c r="K664" s="88" t="str">
        <f t="shared" si="43"/>
        <v>e1059</v>
      </c>
      <c r="L664" s="18" t="str">
        <f t="shared" si="45"/>
        <v>Garanties autres dommages corporels individuelles et collectives [202-212]</v>
      </c>
      <c r="N664" s="133" t="s">
        <v>192</v>
      </c>
      <c r="O664" s="133" t="s">
        <v>426</v>
      </c>
    </row>
    <row r="665" spans="10:15" s="133" customFormat="1">
      <c r="J665" s="53" t="s">
        <v>317</v>
      </c>
      <c r="K665" s="88" t="str">
        <f t="shared" si="43"/>
        <v>e916</v>
      </c>
      <c r="L665" s="18" t="str">
        <f t="shared" si="45"/>
        <v>Autres garanties [202]</v>
      </c>
      <c r="M665" s="133" t="s">
        <v>190</v>
      </c>
      <c r="N665" s="133" t="s">
        <v>192</v>
      </c>
      <c r="O665" s="133" t="s">
        <v>426</v>
      </c>
    </row>
    <row r="666" spans="10:15" s="133" customFormat="1">
      <c r="J666" s="67" t="s">
        <v>2047</v>
      </c>
      <c r="K666" s="88" t="str">
        <f t="shared" si="43"/>
        <v>e1060</v>
      </c>
      <c r="L666" s="18" t="str">
        <f t="shared" si="45"/>
        <v>Garanties individuelles incapacité de travail indemnités journalières</v>
      </c>
      <c r="M666" s="133" t="s">
        <v>190</v>
      </c>
      <c r="N666" s="133" t="s">
        <v>192</v>
      </c>
      <c r="O666" s="133" t="s">
        <v>426</v>
      </c>
    </row>
    <row r="667" spans="10:15" s="133" customFormat="1">
      <c r="J667" s="68" t="s">
        <v>2049</v>
      </c>
      <c r="K667" s="88" t="str">
        <f t="shared" si="43"/>
        <v>e1061</v>
      </c>
      <c r="L667" s="18" t="str">
        <f t="shared" si="45"/>
        <v>Garanties individuelles incapacité de travail indemnités journalières - pour maladie</v>
      </c>
      <c r="N667" s="133" t="s">
        <v>192</v>
      </c>
      <c r="O667" s="133" t="s">
        <v>426</v>
      </c>
    </row>
    <row r="668" spans="10:15" s="133" customFormat="1">
      <c r="J668" s="68" t="s">
        <v>2051</v>
      </c>
      <c r="K668" s="88" t="str">
        <f t="shared" si="43"/>
        <v>e1062</v>
      </c>
      <c r="L668" s="18" t="str">
        <f t="shared" si="45"/>
        <v>Garanties individuelles incapacité de travail indemnités journalières - pour maternité</v>
      </c>
      <c r="N668" s="133" t="s">
        <v>192</v>
      </c>
      <c r="O668" s="133" t="s">
        <v>426</v>
      </c>
    </row>
    <row r="669" spans="10:15" s="133" customFormat="1">
      <c r="J669" s="68" t="s">
        <v>2053</v>
      </c>
      <c r="K669" s="88" t="str">
        <f t="shared" si="43"/>
        <v>e1063</v>
      </c>
      <c r="L669" s="18" t="str">
        <f t="shared" si="45"/>
        <v>Garanties individuelles incapacité de travail indemnités journalières - pour accident du travail ou maladie professionnelle</v>
      </c>
      <c r="N669" s="133" t="s">
        <v>192</v>
      </c>
      <c r="O669" s="133" t="s">
        <v>426</v>
      </c>
    </row>
    <row r="670" spans="10:15" s="133" customFormat="1">
      <c r="J670" s="67" t="s">
        <v>2347</v>
      </c>
      <c r="K670" s="88" t="str">
        <f t="shared" si="43"/>
        <v>e1064</v>
      </c>
      <c r="L670" s="18" t="str">
        <f t="shared" si="45"/>
        <v>Garanties individuelles invalidité</v>
      </c>
      <c r="M670" s="133" t="s">
        <v>190</v>
      </c>
      <c r="N670" s="133" t="s">
        <v>192</v>
      </c>
      <c r="O670" s="133" t="s">
        <v>426</v>
      </c>
    </row>
    <row r="671" spans="10:15" s="133" customFormat="1">
      <c r="J671" s="68" t="s">
        <v>2056</v>
      </c>
      <c r="K671" s="88" t="str">
        <f t="shared" si="43"/>
        <v>e1065</v>
      </c>
      <c r="L671" s="18" t="str">
        <f t="shared" si="45"/>
        <v>Garanties individuelles invalidité - avec versement d'une rente</v>
      </c>
      <c r="N671" s="133" t="s">
        <v>192</v>
      </c>
      <c r="O671" s="133" t="s">
        <v>426</v>
      </c>
    </row>
    <row r="672" spans="10:15" s="133" customFormat="1">
      <c r="J672" s="68" t="s">
        <v>2058</v>
      </c>
      <c r="K672" s="88" t="str">
        <f t="shared" si="43"/>
        <v>e1066</v>
      </c>
      <c r="L672" s="18" t="str">
        <f t="shared" si="45"/>
        <v>Garanties individuelles invalidité - avec versement d'un capital</v>
      </c>
      <c r="N672" s="133" t="s">
        <v>192</v>
      </c>
      <c r="O672" s="133" t="s">
        <v>426</v>
      </c>
    </row>
    <row r="673" spans="10:16" s="133" customFormat="1">
      <c r="J673" s="67" t="s">
        <v>2060</v>
      </c>
      <c r="K673" s="88" t="str">
        <f t="shared" si="43"/>
        <v>e1067</v>
      </c>
      <c r="L673" s="18" t="str">
        <f t="shared" si="45"/>
        <v>Garanties individuelles dépendance à titre principal</v>
      </c>
      <c r="M673" s="133" t="s">
        <v>190</v>
      </c>
      <c r="N673" s="133" t="s">
        <v>192</v>
      </c>
      <c r="O673" s="133" t="s">
        <v>426</v>
      </c>
    </row>
    <row r="674" spans="10:16" s="133" customFormat="1">
      <c r="J674" s="68" t="s">
        <v>2062</v>
      </c>
      <c r="K674" s="88" t="str">
        <f t="shared" si="43"/>
        <v>e1068</v>
      </c>
      <c r="L674" s="18" t="str">
        <f t="shared" si="45"/>
        <v>Garanties individuelles dépendance à titre principal - garanties annuelles sans maintien de couverture</v>
      </c>
      <c r="N674" s="133" t="s">
        <v>192</v>
      </c>
      <c r="O674" s="133" t="s">
        <v>426</v>
      </c>
    </row>
    <row r="675" spans="10:16" s="133" customFormat="1">
      <c r="J675" s="68" t="s">
        <v>2064</v>
      </c>
      <c r="K675" s="88" t="str">
        <f t="shared" si="43"/>
        <v>e1069</v>
      </c>
      <c r="L675" s="18" t="str">
        <f t="shared" si="45"/>
        <v>Garanties individuelles dépendance à titre principal - garanties annuelles avec maintien de couverture</v>
      </c>
      <c r="N675" s="133" t="s">
        <v>192</v>
      </c>
      <c r="O675" s="133" t="s">
        <v>426</v>
      </c>
    </row>
    <row r="676" spans="10:16" s="133" customFormat="1">
      <c r="J676" s="68" t="s">
        <v>2066</v>
      </c>
      <c r="K676" s="88" t="str">
        <f t="shared" si="43"/>
        <v>e1070</v>
      </c>
      <c r="L676" s="18" t="str">
        <f t="shared" si="45"/>
        <v>Garanties individuelles dépendance à titre principal - garanties viagères</v>
      </c>
      <c r="N676" s="133" t="s">
        <v>192</v>
      </c>
      <c r="O676" s="133" t="s">
        <v>426</v>
      </c>
    </row>
    <row r="677" spans="10:16" s="133" customFormat="1">
      <c r="J677" s="67" t="s">
        <v>2068</v>
      </c>
      <c r="K677" s="88" t="str">
        <f t="shared" si="43"/>
        <v>e1071</v>
      </c>
      <c r="L677" s="18" t="str">
        <f t="shared" si="45"/>
        <v>Garanties individuelles dépendance à titre accessoire</v>
      </c>
      <c r="M677" s="133" t="s">
        <v>190</v>
      </c>
      <c r="N677" s="133" t="s">
        <v>192</v>
      </c>
      <c r="O677" s="133" t="s">
        <v>426</v>
      </c>
    </row>
    <row r="678" spans="10:16" s="133" customFormat="1">
      <c r="J678" s="68" t="s">
        <v>2070</v>
      </c>
      <c r="K678" s="88" t="str">
        <f t="shared" si="43"/>
        <v>e1072</v>
      </c>
      <c r="L678" s="18" t="str">
        <f t="shared" si="45"/>
        <v>Garanties individuelles dépendance à titre accessoire - garanties annuelles sans maintien de couverture</v>
      </c>
      <c r="N678" s="133" t="s">
        <v>192</v>
      </c>
      <c r="O678" s="133" t="s">
        <v>426</v>
      </c>
    </row>
    <row r="679" spans="10:16" s="133" customFormat="1">
      <c r="J679" s="68" t="s">
        <v>2072</v>
      </c>
      <c r="K679" s="88" t="str">
        <f t="shared" si="43"/>
        <v>e1073</v>
      </c>
      <c r="L679" s="18" t="str">
        <f t="shared" si="45"/>
        <v>Garanties individuelles dépendance à titre accessoire - garanties annuelles avec maintien de couverture</v>
      </c>
      <c r="N679" s="133" t="s">
        <v>192</v>
      </c>
      <c r="O679" s="133" t="s">
        <v>426</v>
      </c>
    </row>
    <row r="680" spans="10:16" s="133" customFormat="1">
      <c r="J680" s="68" t="s">
        <v>2074</v>
      </c>
      <c r="K680" s="88" t="str">
        <f t="shared" si="43"/>
        <v>e1074</v>
      </c>
      <c r="L680" s="18" t="str">
        <f t="shared" si="45"/>
        <v>Garanties individuelles dépendance à titre accessoire - garanties viagères</v>
      </c>
      <c r="N680" s="133" t="s">
        <v>192</v>
      </c>
      <c r="O680" s="133" t="s">
        <v>426</v>
      </c>
      <c r="P680" s="134"/>
    </row>
    <row r="681" spans="10:16" s="133" customFormat="1">
      <c r="J681" s="67" t="s">
        <v>2076</v>
      </c>
      <c r="K681" s="88" t="str">
        <f t="shared" si="43"/>
        <v>e1075</v>
      </c>
      <c r="L681" s="18" t="str">
        <f t="shared" si="45"/>
        <v>Autres garanties individuelles d'autres dommages corporels</v>
      </c>
      <c r="N681" s="133" t="s">
        <v>192</v>
      </c>
      <c r="O681" s="133" t="s">
        <v>426</v>
      </c>
      <c r="P681" s="134"/>
    </row>
    <row r="682" spans="10:16" s="133" customFormat="1">
      <c r="J682" s="53" t="s">
        <v>321</v>
      </c>
      <c r="K682" s="88" t="str">
        <f t="shared" si="43"/>
        <v>e915</v>
      </c>
      <c r="L682" s="18" t="str">
        <f t="shared" si="45"/>
        <v>Autres garanties (dont incap. Inval) [212]</v>
      </c>
      <c r="M682" s="133" t="s">
        <v>190</v>
      </c>
      <c r="N682" s="133" t="s">
        <v>192</v>
      </c>
      <c r="O682" s="133" t="s">
        <v>426</v>
      </c>
      <c r="P682" s="134"/>
    </row>
    <row r="683" spans="10:16" s="133" customFormat="1">
      <c r="J683" s="22" t="s">
        <v>2078</v>
      </c>
      <c r="K683" s="88" t="str">
        <f t="shared" si="43"/>
        <v>e1076</v>
      </c>
      <c r="L683" s="18" t="str">
        <f t="shared" si="45"/>
        <v>Garanties collectives incapacité de travail indemnités journalières</v>
      </c>
      <c r="M683" s="133" t="s">
        <v>190</v>
      </c>
      <c r="N683" s="133" t="s">
        <v>192</v>
      </c>
      <c r="O683" s="133" t="s">
        <v>426</v>
      </c>
      <c r="P683" s="134"/>
    </row>
    <row r="684" spans="10:16" s="133" customFormat="1">
      <c r="J684" s="53" t="s">
        <v>2080</v>
      </c>
      <c r="K684" s="88" t="str">
        <f t="shared" si="43"/>
        <v>e1077</v>
      </c>
      <c r="L684" s="18" t="str">
        <f t="shared" si="45"/>
        <v>Garanties collectives incapacité de travail indemnités journalières - pour maladie</v>
      </c>
      <c r="N684" s="133" t="s">
        <v>192</v>
      </c>
      <c r="O684" s="133" t="s">
        <v>426</v>
      </c>
      <c r="P684" s="134"/>
    </row>
    <row r="685" spans="10:16" s="133" customFormat="1">
      <c r="J685" s="53" t="s">
        <v>2082</v>
      </c>
      <c r="K685" s="88" t="str">
        <f t="shared" si="43"/>
        <v>e1078</v>
      </c>
      <c r="L685" s="18" t="str">
        <f t="shared" si="45"/>
        <v>Garanties collectives incapacité de travail indemnités journalières - pour maternité</v>
      </c>
      <c r="N685" s="133" t="s">
        <v>192</v>
      </c>
      <c r="O685" s="133" t="s">
        <v>426</v>
      </c>
      <c r="P685" s="134"/>
    </row>
    <row r="686" spans="10:16" s="133" customFormat="1">
      <c r="J686" s="53" t="s">
        <v>2084</v>
      </c>
      <c r="K686" s="88" t="str">
        <f t="shared" si="43"/>
        <v>e1079</v>
      </c>
      <c r="L686" s="18" t="str">
        <f t="shared" si="45"/>
        <v>Garanties collectives incapacité de travail indemnités journalières - pour accident du travail ou maladie professionnelle</v>
      </c>
      <c r="N686" s="133" t="s">
        <v>192</v>
      </c>
      <c r="O686" s="133" t="s">
        <v>426</v>
      </c>
      <c r="P686" s="134"/>
    </row>
    <row r="687" spans="10:16" s="133" customFormat="1">
      <c r="J687" s="22" t="s">
        <v>2086</v>
      </c>
      <c r="K687" s="88" t="str">
        <f t="shared" si="43"/>
        <v>e1080</v>
      </c>
      <c r="L687" s="18" t="str">
        <f t="shared" si="45"/>
        <v>Garanties collectives invalidité</v>
      </c>
      <c r="M687" s="133" t="s">
        <v>190</v>
      </c>
      <c r="N687" s="133" t="s">
        <v>192</v>
      </c>
      <c r="O687" s="133" t="s">
        <v>426</v>
      </c>
      <c r="P687" s="134"/>
    </row>
    <row r="688" spans="10:16" s="133" customFormat="1">
      <c r="J688" s="53" t="s">
        <v>2088</v>
      </c>
      <c r="K688" s="88" t="str">
        <f t="shared" si="43"/>
        <v>e1081</v>
      </c>
      <c r="L688" s="18" t="str">
        <f t="shared" si="45"/>
        <v>Garanties collectives invalidité - avec versement d'une rente</v>
      </c>
      <c r="N688" s="133" t="s">
        <v>192</v>
      </c>
      <c r="O688" s="133" t="s">
        <v>426</v>
      </c>
      <c r="P688" s="134"/>
    </row>
    <row r="689" spans="10:16" s="133" customFormat="1">
      <c r="J689" s="53" t="s">
        <v>2090</v>
      </c>
      <c r="K689" s="88" t="str">
        <f t="shared" si="43"/>
        <v>e1082</v>
      </c>
      <c r="L689" s="18" t="str">
        <f t="shared" si="45"/>
        <v>Garanties collectives invalidité - avec versement d'un capital</v>
      </c>
      <c r="N689" s="133" t="s">
        <v>192</v>
      </c>
      <c r="O689" s="133" t="s">
        <v>426</v>
      </c>
      <c r="P689" s="134"/>
    </row>
    <row r="690" spans="10:16" s="133" customFormat="1">
      <c r="J690" s="22" t="s">
        <v>2092</v>
      </c>
      <c r="K690" s="88" t="str">
        <f t="shared" si="43"/>
        <v>e1083</v>
      </c>
      <c r="L690" s="18" t="str">
        <f t="shared" si="45"/>
        <v>Garanties collectives dépendance à titre principal</v>
      </c>
      <c r="M690" s="133" t="s">
        <v>190</v>
      </c>
      <c r="N690" s="133" t="s">
        <v>192</v>
      </c>
      <c r="O690" s="133" t="s">
        <v>426</v>
      </c>
    </row>
    <row r="691" spans="10:16" s="133" customFormat="1">
      <c r="J691" s="53" t="s">
        <v>2094</v>
      </c>
      <c r="K691" s="88" t="str">
        <f t="shared" si="43"/>
        <v>e1084</v>
      </c>
      <c r="L691" s="18" t="str">
        <f t="shared" si="45"/>
        <v>Garanties collectives dépendance à titre principal - garanties annuelles sans maintien de couverture</v>
      </c>
      <c r="N691" s="133" t="s">
        <v>192</v>
      </c>
      <c r="O691" s="133" t="s">
        <v>426</v>
      </c>
    </row>
    <row r="692" spans="10:16" s="133" customFormat="1">
      <c r="J692" s="53" t="s">
        <v>2096</v>
      </c>
      <c r="K692" s="88" t="str">
        <f t="shared" si="43"/>
        <v>e1085</v>
      </c>
      <c r="L692" s="18" t="str">
        <f t="shared" si="45"/>
        <v>Garanties collectives dépendance à titre principal - garanties annuelles avec maintien de couverture</v>
      </c>
      <c r="N692" s="133" t="s">
        <v>192</v>
      </c>
      <c r="O692" s="133" t="s">
        <v>426</v>
      </c>
    </row>
    <row r="693" spans="10:16" s="133" customFormat="1">
      <c r="J693" s="53" t="s">
        <v>2098</v>
      </c>
      <c r="K693" s="88" t="str">
        <f t="shared" si="43"/>
        <v>e1086</v>
      </c>
      <c r="L693" s="18" t="str">
        <f t="shared" si="45"/>
        <v>Garanties collectives dépendance à titre principal - garanties viagères</v>
      </c>
      <c r="N693" s="133" t="s">
        <v>192</v>
      </c>
      <c r="O693" s="133" t="s">
        <v>426</v>
      </c>
    </row>
    <row r="694" spans="10:16" s="133" customFormat="1">
      <c r="J694" s="22" t="s">
        <v>2100</v>
      </c>
      <c r="K694" s="88" t="str">
        <f t="shared" si="43"/>
        <v>e1087</v>
      </c>
      <c r="L694" s="18" t="str">
        <f t="shared" si="45"/>
        <v>Garanties collectives dépendance à titre accessoire</v>
      </c>
      <c r="M694" s="133" t="s">
        <v>190</v>
      </c>
      <c r="N694" s="133" t="s">
        <v>192</v>
      </c>
      <c r="O694" s="133" t="s">
        <v>426</v>
      </c>
    </row>
    <row r="695" spans="10:16" s="133" customFormat="1">
      <c r="J695" s="53" t="s">
        <v>2102</v>
      </c>
      <c r="K695" s="88" t="str">
        <f t="shared" si="43"/>
        <v>e1088</v>
      </c>
      <c r="L695" s="18" t="str">
        <f t="shared" si="45"/>
        <v>Garanties collectives dépendance à titre accessoire - garanties annuelles sans maintien de couverture</v>
      </c>
      <c r="N695" s="133" t="s">
        <v>192</v>
      </c>
      <c r="O695" s="133" t="s">
        <v>426</v>
      </c>
    </row>
    <row r="696" spans="10:16" s="133" customFormat="1">
      <c r="J696" s="53" t="s">
        <v>2104</v>
      </c>
      <c r="K696" s="88" t="str">
        <f t="shared" si="43"/>
        <v>e1089</v>
      </c>
      <c r="L696" s="18" t="str">
        <f t="shared" si="45"/>
        <v>Garanties collectives dépendance à titre accessoire - garanties annuelles avec maintien de couverture</v>
      </c>
      <c r="N696" s="133" t="s">
        <v>192</v>
      </c>
      <c r="O696" s="133" t="s">
        <v>426</v>
      </c>
    </row>
    <row r="697" spans="10:16" s="133" customFormat="1">
      <c r="J697" s="53" t="s">
        <v>2106</v>
      </c>
      <c r="K697" s="88" t="str">
        <f t="shared" si="43"/>
        <v>e1090</v>
      </c>
      <c r="L697" s="18" t="str">
        <f t="shared" si="45"/>
        <v>Garanties collectives dépendance à titre accessoire - garanties viagères</v>
      </c>
      <c r="N697" s="133" t="s">
        <v>192</v>
      </c>
      <c r="O697" s="133" t="s">
        <v>426</v>
      </c>
    </row>
    <row r="698" spans="10:16" s="133" customFormat="1">
      <c r="J698" s="22" t="s">
        <v>2108</v>
      </c>
      <c r="K698" s="88" t="str">
        <f t="shared" si="43"/>
        <v>e1091</v>
      </c>
      <c r="L698" s="18" t="str">
        <f t="shared" si="45"/>
        <v>Autres garanties collectives d'autres dommages corporels</v>
      </c>
      <c r="N698" s="133" t="s">
        <v>192</v>
      </c>
      <c r="O698" s="133" t="s">
        <v>426</v>
      </c>
    </row>
    <row r="699" spans="10:16" s="133" customFormat="1">
      <c r="J699" s="44" t="s">
        <v>2110</v>
      </c>
      <c r="K699" s="88" t="str">
        <f t="shared" si="43"/>
        <v>e1092</v>
      </c>
      <c r="L699" s="18" t="str">
        <f t="shared" si="45"/>
        <v>Garanties décès et invalidité avec perte totale et irréversible d'autonomie (PTIA) - individuelles et collectives</v>
      </c>
      <c r="M699" s="133" t="s">
        <v>190</v>
      </c>
      <c r="N699" s="133" t="s">
        <v>192</v>
      </c>
      <c r="O699" s="133" t="s">
        <v>426</v>
      </c>
    </row>
    <row r="700" spans="10:16" s="133" customFormat="1">
      <c r="J700" s="22" t="s">
        <v>2112</v>
      </c>
      <c r="K700" s="88" t="str">
        <f t="shared" si="43"/>
        <v>e1093</v>
      </c>
      <c r="L700" s="18" t="str">
        <f t="shared" si="45"/>
        <v>Garanties individuelles décès et invalidité avec perte totale et irréversible d'autonomie (PTIA)</v>
      </c>
      <c r="M700" s="133" t="s">
        <v>190</v>
      </c>
      <c r="N700" s="133" t="s">
        <v>192</v>
      </c>
      <c r="O700" s="133" t="s">
        <v>426</v>
      </c>
    </row>
    <row r="701" spans="10:16" s="133" customFormat="1">
      <c r="J701" s="53" t="s">
        <v>2114</v>
      </c>
      <c r="K701" s="88" t="str">
        <f t="shared" si="43"/>
        <v>e1094</v>
      </c>
      <c r="L701" s="18" t="str">
        <f t="shared" si="45"/>
        <v>Garanties individuelles temporaires décès et invalidité avec perte totale et irréversible d'autonomie (PTIA)</v>
      </c>
      <c r="M701" s="133" t="s">
        <v>190</v>
      </c>
      <c r="N701" s="133" t="s">
        <v>192</v>
      </c>
      <c r="O701" s="133" t="s">
        <v>426</v>
      </c>
    </row>
    <row r="702" spans="10:16" s="133" customFormat="1">
      <c r="J702" s="67" t="s">
        <v>2116</v>
      </c>
      <c r="K702" s="88" t="str">
        <f t="shared" si="43"/>
        <v>e1095</v>
      </c>
      <c r="L702" s="18" t="str">
        <f t="shared" si="45"/>
        <v>Garanties individuelles temporaires décès et invalidité PTIA - avec versement d'un capital</v>
      </c>
      <c r="N702" s="133" t="s">
        <v>192</v>
      </c>
      <c r="O702" s="133" t="s">
        <v>426</v>
      </c>
    </row>
    <row r="703" spans="10:16" s="133" customFormat="1">
      <c r="J703" s="67" t="s">
        <v>2118</v>
      </c>
      <c r="K703" s="88" t="str">
        <f t="shared" si="43"/>
        <v>e1096</v>
      </c>
      <c r="L703" s="18" t="str">
        <f t="shared" si="45"/>
        <v>Garanties individuelles temporaires décès et invalidité PTIA - avec versement d'une rente d'invalidité</v>
      </c>
      <c r="N703" s="133" t="s">
        <v>192</v>
      </c>
      <c r="O703" s="133" t="s">
        <v>426</v>
      </c>
    </row>
    <row r="704" spans="10:16" s="133" customFormat="1">
      <c r="J704" s="67" t="s">
        <v>2120</v>
      </c>
      <c r="K704" s="88" t="str">
        <f t="shared" si="43"/>
        <v>e1097</v>
      </c>
      <c r="L704" s="18" t="str">
        <f t="shared" si="45"/>
        <v>Garanties individuelles temporaires décès et invalidité PTIA - avec versement d'une rente de conjoint survivant</v>
      </c>
      <c r="N704" s="133" t="s">
        <v>192</v>
      </c>
      <c r="O704" s="133" t="s">
        <v>426</v>
      </c>
    </row>
    <row r="705" spans="10:15" s="133" customFormat="1">
      <c r="J705" s="67" t="s">
        <v>2122</v>
      </c>
      <c r="K705" s="88" t="str">
        <f t="shared" si="43"/>
        <v>e1098</v>
      </c>
      <c r="L705" s="18" t="str">
        <f t="shared" si="45"/>
        <v>Garanties individuelles temporaires décès et invalidité PTIA - avec versement d'une rente d'éducation ou d'orphelin</v>
      </c>
      <c r="N705" s="133" t="s">
        <v>192</v>
      </c>
      <c r="O705" s="133" t="s">
        <v>426</v>
      </c>
    </row>
    <row r="706" spans="10:15" s="133" customFormat="1">
      <c r="J706" s="53" t="s">
        <v>2124</v>
      </c>
      <c r="K706" s="88" t="str">
        <f t="shared" si="43"/>
        <v>e1099</v>
      </c>
      <c r="L706" s="18" t="str">
        <f t="shared" si="45"/>
        <v>Garanties individuelles vie entière décès et invalidité avec perte totale et irréversible d'autonomie (PTIA)</v>
      </c>
      <c r="M706" s="133" t="s">
        <v>190</v>
      </c>
      <c r="N706" s="133" t="s">
        <v>192</v>
      </c>
      <c r="O706" s="133" t="s">
        <v>426</v>
      </c>
    </row>
    <row r="707" spans="10:15" s="133" customFormat="1">
      <c r="J707" s="67" t="s">
        <v>2126</v>
      </c>
      <c r="K707" s="88" t="str">
        <f t="shared" si="43"/>
        <v>e1200</v>
      </c>
      <c r="L707" s="18" t="str">
        <f t="shared" si="45"/>
        <v>Garanties individuelles vie entière décès et invalidité PTIA - avec versement d'un capital</v>
      </c>
      <c r="N707" s="133" t="s">
        <v>192</v>
      </c>
      <c r="O707" s="133" t="s">
        <v>426</v>
      </c>
    </row>
    <row r="708" spans="10:15" s="133" customFormat="1">
      <c r="J708" s="67" t="s">
        <v>2127</v>
      </c>
      <c r="K708" s="88" t="str">
        <f t="shared" ref="K708:K771" si="46">VLOOKUP(J708,$A$1:$I$400,2,FALSE)</f>
        <v>e1201</v>
      </c>
      <c r="L708" s="18" t="str">
        <f t="shared" si="45"/>
        <v>Garanties individuelles vie entière décès et invalidité PTIA - avec versement d'une rente d'invalidité</v>
      </c>
      <c r="N708" s="133" t="s">
        <v>192</v>
      </c>
      <c r="O708" s="133" t="s">
        <v>426</v>
      </c>
    </row>
    <row r="709" spans="10:15" s="133" customFormat="1">
      <c r="J709" s="67" t="s">
        <v>2128</v>
      </c>
      <c r="K709" s="88" t="str">
        <f t="shared" si="46"/>
        <v>e1202</v>
      </c>
      <c r="L709" s="18" t="str">
        <f t="shared" si="45"/>
        <v>Garanties individuelles vie entière décès et invalidité PTIA - avec versement d'une rente de conjoint survivant</v>
      </c>
      <c r="N709" s="133" t="s">
        <v>192</v>
      </c>
      <c r="O709" s="133" t="s">
        <v>426</v>
      </c>
    </row>
    <row r="710" spans="10:15" s="133" customFormat="1">
      <c r="J710" s="67" t="s">
        <v>2129</v>
      </c>
      <c r="K710" s="88" t="str">
        <f t="shared" si="46"/>
        <v>e1203</v>
      </c>
      <c r="L710" s="18" t="str">
        <f t="shared" si="45"/>
        <v>Garanties individuelles vie entière décès et invalidité PTIA - avec versement d'une rente d'éducation ou d'orphelin</v>
      </c>
      <c r="N710" s="133" t="s">
        <v>192</v>
      </c>
      <c r="O710" s="133" t="s">
        <v>426</v>
      </c>
    </row>
    <row r="711" spans="10:15" s="133" customFormat="1">
      <c r="J711" s="53" t="s">
        <v>2130</v>
      </c>
      <c r="K711" s="88" t="str">
        <f t="shared" si="46"/>
        <v>e1204</v>
      </c>
      <c r="L711" s="18" t="str">
        <f t="shared" si="45"/>
        <v>Autres garanties individuelles décès</v>
      </c>
      <c r="N711" s="133" t="s">
        <v>192</v>
      </c>
      <c r="O711" s="133" t="s">
        <v>426</v>
      </c>
    </row>
    <row r="712" spans="10:15" s="133" customFormat="1">
      <c r="J712" s="22" t="s">
        <v>2131</v>
      </c>
      <c r="K712" s="88" t="str">
        <f t="shared" si="46"/>
        <v>e1205</v>
      </c>
      <c r="L712" s="18" t="str">
        <f t="shared" si="45"/>
        <v>Garanties collectives décès et invalidité avec perte totale et irréversible d'autonomie (PTIA)</v>
      </c>
      <c r="M712" s="133" t="s">
        <v>190</v>
      </c>
      <c r="N712" s="133" t="s">
        <v>192</v>
      </c>
      <c r="O712" s="133" t="s">
        <v>426</v>
      </c>
    </row>
    <row r="713" spans="10:15" s="133" customFormat="1">
      <c r="J713" s="53" t="s">
        <v>2132</v>
      </c>
      <c r="K713" s="88" t="str">
        <f t="shared" si="46"/>
        <v>e1206</v>
      </c>
      <c r="L713" s="18" t="str">
        <f t="shared" si="45"/>
        <v>Garanties collectives temporaires décès et invalidité avec perte totale et irréversible d'autonomie (PTIA)</v>
      </c>
      <c r="M713" s="133" t="s">
        <v>190</v>
      </c>
      <c r="N713" s="133" t="s">
        <v>192</v>
      </c>
      <c r="O713" s="133" t="s">
        <v>426</v>
      </c>
    </row>
    <row r="714" spans="10:15" s="133" customFormat="1">
      <c r="J714" s="67" t="s">
        <v>2133</v>
      </c>
      <c r="K714" s="88" t="str">
        <f t="shared" si="46"/>
        <v>e1207</v>
      </c>
      <c r="L714" s="18" t="str">
        <f t="shared" si="45"/>
        <v>Garanties collectives temporaires décès et invalidité PTIA - avec versement d'un capital</v>
      </c>
      <c r="N714" s="133" t="s">
        <v>192</v>
      </c>
      <c r="O714" s="133" t="s">
        <v>426</v>
      </c>
    </row>
    <row r="715" spans="10:15" s="133" customFormat="1">
      <c r="J715" s="67" t="s">
        <v>2134</v>
      </c>
      <c r="K715" s="88" t="str">
        <f t="shared" si="46"/>
        <v>e1208</v>
      </c>
      <c r="L715" s="18" t="str">
        <f t="shared" si="45"/>
        <v>Garanties collectives temporaires décès et invalidité PTIA - avec versement d'une rente d'invalidité</v>
      </c>
      <c r="N715" s="133" t="s">
        <v>192</v>
      </c>
      <c r="O715" s="133" t="s">
        <v>426</v>
      </c>
    </row>
    <row r="716" spans="10:15" s="133" customFormat="1">
      <c r="J716" s="67" t="s">
        <v>2135</v>
      </c>
      <c r="K716" s="88" t="str">
        <f t="shared" si="46"/>
        <v>e1209</v>
      </c>
      <c r="L716" s="18" t="str">
        <f t="shared" si="45"/>
        <v>Garanties collectives temporaires décès et invalidité PTIA - avec versement d'une rente de conjoint survivant</v>
      </c>
      <c r="N716" s="133" t="s">
        <v>192</v>
      </c>
      <c r="O716" s="133" t="s">
        <v>426</v>
      </c>
    </row>
    <row r="717" spans="10:15" s="133" customFormat="1">
      <c r="J717" s="67" t="s">
        <v>2136</v>
      </c>
      <c r="K717" s="88" t="str">
        <f t="shared" si="46"/>
        <v>e1210</v>
      </c>
      <c r="L717" s="18" t="str">
        <f t="shared" si="45"/>
        <v>Garanties collectives temporaires décès et invalidité PTIA - avec versement d'une rente d'éducation ou d'orphelin</v>
      </c>
      <c r="N717" s="133" t="s">
        <v>192</v>
      </c>
      <c r="O717" s="133" t="s">
        <v>426</v>
      </c>
    </row>
    <row r="718" spans="10:15" s="133" customFormat="1">
      <c r="J718" s="53" t="s">
        <v>2137</v>
      </c>
      <c r="K718" s="88" t="str">
        <f t="shared" si="46"/>
        <v>e1211</v>
      </c>
      <c r="L718" s="18" t="str">
        <f t="shared" si="45"/>
        <v>Garanties collectives vie entière décès et invalidité avec perte totale et irréversible d'autonomie (PTIA)</v>
      </c>
      <c r="M718" s="133" t="s">
        <v>190</v>
      </c>
      <c r="N718" s="133" t="s">
        <v>192</v>
      </c>
      <c r="O718" s="133" t="s">
        <v>426</v>
      </c>
    </row>
    <row r="719" spans="10:15" s="133" customFormat="1">
      <c r="J719" s="67" t="s">
        <v>2138</v>
      </c>
      <c r="K719" s="88" t="str">
        <f t="shared" si="46"/>
        <v>e1212</v>
      </c>
      <c r="L719" s="18" t="str">
        <f t="shared" ref="L719:L761" si="47">J719</f>
        <v>Garanties collectives vie entière décès et invalidité PTIA - avec versement d'un capital</v>
      </c>
      <c r="N719" s="133" t="s">
        <v>192</v>
      </c>
      <c r="O719" s="133" t="s">
        <v>426</v>
      </c>
    </row>
    <row r="720" spans="10:15" s="133" customFormat="1">
      <c r="J720" s="67" t="s">
        <v>2139</v>
      </c>
      <c r="K720" s="88" t="str">
        <f t="shared" si="46"/>
        <v>e1213</v>
      </c>
      <c r="L720" s="18" t="str">
        <f t="shared" si="47"/>
        <v>Garanties collectives vie entière décès et invalidité PTIA - avec versement d'une rente d'invalidité</v>
      </c>
      <c r="N720" s="133" t="s">
        <v>192</v>
      </c>
      <c r="O720" s="133" t="s">
        <v>426</v>
      </c>
    </row>
    <row r="721" spans="10:15" s="133" customFormat="1">
      <c r="J721" s="67" t="s">
        <v>2140</v>
      </c>
      <c r="K721" s="88" t="str">
        <f t="shared" si="46"/>
        <v>e1214</v>
      </c>
      <c r="L721" s="18" t="str">
        <f t="shared" si="47"/>
        <v>Garanties collectives vie entière décès et invalidité PTIA - avec versement d'une rente de conjoint survivant</v>
      </c>
      <c r="N721" s="133" t="s">
        <v>192</v>
      </c>
      <c r="O721" s="133" t="s">
        <v>426</v>
      </c>
    </row>
    <row r="722" spans="10:15" s="133" customFormat="1">
      <c r="J722" s="67" t="s">
        <v>2141</v>
      </c>
      <c r="K722" s="88" t="str">
        <f t="shared" si="46"/>
        <v>e1215</v>
      </c>
      <c r="L722" s="18" t="str">
        <f t="shared" si="47"/>
        <v>Garanties collectives vie entière décès et invalidité PTIA - avec versement d'une rente d'éducation ou d'orphelin</v>
      </c>
      <c r="N722" s="133" t="s">
        <v>192</v>
      </c>
      <c r="O722" s="133" t="s">
        <v>426</v>
      </c>
    </row>
    <row r="723" spans="10:15" s="133" customFormat="1">
      <c r="J723" s="53" t="s">
        <v>2142</v>
      </c>
      <c r="K723" s="88" t="str">
        <f t="shared" si="46"/>
        <v>e1216</v>
      </c>
      <c r="L723" s="18" t="str">
        <f t="shared" si="47"/>
        <v>Autres garanties collectives décès</v>
      </c>
      <c r="N723" s="133" t="s">
        <v>192</v>
      </c>
      <c r="O723" s="133" t="s">
        <v>426</v>
      </c>
    </row>
    <row r="724" spans="10:15" s="133" customFormat="1">
      <c r="J724" s="44" t="s">
        <v>2143</v>
      </c>
      <c r="K724" s="88" t="str">
        <f t="shared" si="46"/>
        <v>e1217</v>
      </c>
      <c r="L724" s="18" t="str">
        <f t="shared" si="47"/>
        <v>Garanties de retraite supplémentaire, indemnités de fin de carrière et préretraite - individuelles et collectives</v>
      </c>
      <c r="M724" s="133" t="s">
        <v>190</v>
      </c>
      <c r="N724" s="133" t="s">
        <v>192</v>
      </c>
      <c r="O724" s="133" t="s">
        <v>426</v>
      </c>
    </row>
    <row r="725" spans="10:15" s="133" customFormat="1">
      <c r="J725" s="22" t="s">
        <v>2144</v>
      </c>
      <c r="K725" s="88" t="str">
        <f t="shared" si="46"/>
        <v>e1218</v>
      </c>
      <c r="L725" s="18" t="str">
        <f t="shared" si="47"/>
        <v>Garanties individuelles de retraite supplémentaire, indemnités de fin de carrière et préretraite</v>
      </c>
      <c r="M725" s="133" t="s">
        <v>190</v>
      </c>
      <c r="N725" s="133" t="s">
        <v>192</v>
      </c>
      <c r="O725" s="133" t="s">
        <v>426</v>
      </c>
    </row>
    <row r="726" spans="10:15" s="133" customFormat="1">
      <c r="J726" s="53" t="s">
        <v>2145</v>
      </c>
      <c r="K726" s="88" t="str">
        <f t="shared" si="46"/>
        <v>e1219</v>
      </c>
      <c r="L726" s="18" t="str">
        <f t="shared" si="47"/>
        <v>Garanties individuelles de retraite supplémentaire - Plan épargne retraite populaire (PERP)</v>
      </c>
      <c r="N726" s="133" t="s">
        <v>192</v>
      </c>
      <c r="O726" s="133" t="s">
        <v>426</v>
      </c>
    </row>
    <row r="727" spans="10:15" s="133" customFormat="1">
      <c r="J727" s="53" t="s">
        <v>2146</v>
      </c>
      <c r="K727" s="88" t="str">
        <f t="shared" si="46"/>
        <v>e1220</v>
      </c>
      <c r="L727" s="18" t="str">
        <f t="shared" si="47"/>
        <v>Garanties individuelles de retraite supplémentaire - Contrats detinés aux fonctionnaires et élus locaux (PREFON, COREM, CRH, FONPEL, CAREL…)</v>
      </c>
      <c r="N727" s="133" t="s">
        <v>192</v>
      </c>
      <c r="O727" s="133" t="s">
        <v>426</v>
      </c>
    </row>
    <row r="728" spans="10:15" s="133" customFormat="1">
      <c r="J728" s="53" t="s">
        <v>2147</v>
      </c>
      <c r="K728" s="88" t="str">
        <f t="shared" si="46"/>
        <v>e1221</v>
      </c>
      <c r="L728" s="18" t="str">
        <f t="shared" si="47"/>
        <v>Garanties individuelles de retraite supplémentaire - Retraite mutualiste du combattant (RMC)</v>
      </c>
      <c r="N728" s="133" t="s">
        <v>192</v>
      </c>
      <c r="O728" s="133" t="s">
        <v>426</v>
      </c>
    </row>
    <row r="729" spans="10:15" s="133" customFormat="1">
      <c r="J729" s="53" t="s">
        <v>2148</v>
      </c>
      <c r="K729" s="88" t="str">
        <f t="shared" si="46"/>
        <v>e1222</v>
      </c>
      <c r="L729" s="18" t="str">
        <f t="shared" si="47"/>
        <v>Garanties individuelles de retraite supplémentaire - Contrats Madelin et exploitants agricoles</v>
      </c>
      <c r="N729" s="133" t="s">
        <v>192</v>
      </c>
      <c r="O729" s="133" t="s">
        <v>426</v>
      </c>
    </row>
    <row r="730" spans="10:15" s="133" customFormat="1">
      <c r="J730" s="53" t="s">
        <v>2149</v>
      </c>
      <c r="K730" s="88" t="str">
        <f t="shared" si="46"/>
        <v>e1223</v>
      </c>
      <c r="L730" s="18" t="str">
        <f t="shared" si="47"/>
        <v>Garanties individuelles de retraite supplémentaire - Article 39 du code général des impôts (hors indemnités de fin de carrière et préretraites)</v>
      </c>
      <c r="N730" s="133" t="s">
        <v>192</v>
      </c>
      <c r="O730" s="133" t="s">
        <v>426</v>
      </c>
    </row>
    <row r="731" spans="10:15" s="133" customFormat="1">
      <c r="J731" s="53" t="s">
        <v>2150</v>
      </c>
      <c r="K731" s="88" t="str">
        <f t="shared" si="46"/>
        <v>e1224</v>
      </c>
      <c r="L731" s="18" t="str">
        <f t="shared" si="47"/>
        <v>Garanties individuelles de retraite supplémentaire - Article 82 du code général des impôts</v>
      </c>
      <c r="N731" s="133" t="s">
        <v>192</v>
      </c>
      <c r="O731" s="133" t="s">
        <v>426</v>
      </c>
    </row>
    <row r="732" spans="10:15" s="133" customFormat="1">
      <c r="J732" s="53" t="s">
        <v>2151</v>
      </c>
      <c r="K732" s="88" t="str">
        <f t="shared" si="46"/>
        <v>e1225</v>
      </c>
      <c r="L732" s="18" t="str">
        <f t="shared" si="47"/>
        <v>Garanties individuelles de retraite supplémentaire - Article 83 du code général des impôts et PÈRE</v>
      </c>
      <c r="N732" s="133" t="s">
        <v>192</v>
      </c>
      <c r="O732" s="133" t="s">
        <v>426</v>
      </c>
    </row>
    <row r="733" spans="10:15" s="133" customFormat="1">
      <c r="J733" s="53" t="s">
        <v>2152</v>
      </c>
      <c r="K733" s="88" t="str">
        <f t="shared" si="46"/>
        <v>e1226</v>
      </c>
      <c r="L733" s="18" t="str">
        <f t="shared" si="47"/>
        <v>Garanties individuelles de retraite supplémentaire - Autres contrats de retraite supplémentaire</v>
      </c>
      <c r="N733" s="133" t="s">
        <v>192</v>
      </c>
      <c r="O733" s="133" t="s">
        <v>426</v>
      </c>
    </row>
    <row r="734" spans="10:15" s="133" customFormat="1">
      <c r="J734" s="53" t="s">
        <v>2153</v>
      </c>
      <c r="K734" s="88" t="str">
        <f t="shared" si="46"/>
        <v>e1227</v>
      </c>
      <c r="L734" s="18" t="str">
        <f t="shared" si="47"/>
        <v>Garanties individuelles - indemnités de fin de carrière</v>
      </c>
      <c r="N734" s="133" t="s">
        <v>192</v>
      </c>
      <c r="O734" s="133" t="s">
        <v>426</v>
      </c>
    </row>
    <row r="735" spans="10:15" s="133" customFormat="1">
      <c r="J735" s="53" t="s">
        <v>2154</v>
      </c>
      <c r="K735" s="88" t="str">
        <f t="shared" si="46"/>
        <v>e1228</v>
      </c>
      <c r="L735" s="18" t="str">
        <f t="shared" si="47"/>
        <v>Garanties individuelles - préretraites</v>
      </c>
      <c r="N735" s="133" t="s">
        <v>192</v>
      </c>
      <c r="O735" s="133" t="s">
        <v>426</v>
      </c>
    </row>
    <row r="736" spans="10:15" s="133" customFormat="1">
      <c r="J736" s="53" t="s">
        <v>2735</v>
      </c>
      <c r="K736" s="88" t="str">
        <f t="shared" si="46"/>
        <v>e1288</v>
      </c>
      <c r="L736" s="18" t="str">
        <f t="shared" si="47"/>
        <v>Garanties individuelles - PER</v>
      </c>
      <c r="N736" s="133" t="s">
        <v>192</v>
      </c>
      <c r="O736" s="133" t="s">
        <v>426</v>
      </c>
    </row>
    <row r="737" spans="10:15" s="133" customFormat="1">
      <c r="J737" s="22" t="s">
        <v>2155</v>
      </c>
      <c r="K737" s="88" t="str">
        <f t="shared" si="46"/>
        <v>e1229</v>
      </c>
      <c r="L737" s="18" t="str">
        <f t="shared" si="47"/>
        <v>Garanties collectives de retraite supplémentaire, indemnités de fin de carrière et préretraite</v>
      </c>
      <c r="M737" s="133" t="s">
        <v>190</v>
      </c>
      <c r="N737" s="133" t="s">
        <v>192</v>
      </c>
      <c r="O737" s="133" t="s">
        <v>426</v>
      </c>
    </row>
    <row r="738" spans="10:15" s="133" customFormat="1">
      <c r="J738" s="53" t="s">
        <v>2156</v>
      </c>
      <c r="K738" s="88" t="str">
        <f t="shared" si="46"/>
        <v>e1230</v>
      </c>
      <c r="L738" s="18" t="str">
        <f t="shared" si="47"/>
        <v>Garanties collectives de retraite supplémentaire - Plan épargne retraite populaire (PERP)</v>
      </c>
      <c r="N738" s="133" t="s">
        <v>192</v>
      </c>
      <c r="O738" s="133" t="s">
        <v>426</v>
      </c>
    </row>
    <row r="739" spans="10:15" s="133" customFormat="1">
      <c r="J739" s="53" t="s">
        <v>2157</v>
      </c>
      <c r="K739" s="88" t="str">
        <f t="shared" si="46"/>
        <v>e1231</v>
      </c>
      <c r="L739" s="18" t="str">
        <f t="shared" si="47"/>
        <v>Garanties collectives de retraite supplémentaire - Contrats detinés aux fonctionnaires et élus locaux (PREFON, COREM, CRH, FONPEL, CAREL…)</v>
      </c>
      <c r="N739" s="133" t="s">
        <v>192</v>
      </c>
      <c r="O739" s="133" t="s">
        <v>426</v>
      </c>
    </row>
    <row r="740" spans="10:15" s="133" customFormat="1">
      <c r="J740" s="53" t="s">
        <v>2158</v>
      </c>
      <c r="K740" s="88" t="str">
        <f t="shared" si="46"/>
        <v>e1232</v>
      </c>
      <c r="L740" s="18" t="str">
        <f t="shared" si="47"/>
        <v>Garanties collectives de retraite supplémentaire - Retraite mutualiste du combattant (RMC)</v>
      </c>
      <c r="N740" s="133" t="s">
        <v>192</v>
      </c>
      <c r="O740" s="133" t="s">
        <v>426</v>
      </c>
    </row>
    <row r="741" spans="10:15" s="133" customFormat="1">
      <c r="J741" s="53" t="s">
        <v>2159</v>
      </c>
      <c r="K741" s="88" t="str">
        <f t="shared" si="46"/>
        <v>e1233</v>
      </c>
      <c r="L741" s="18" t="str">
        <f t="shared" si="47"/>
        <v>Garanties collectives de retraite supplémentaire - Contrats Madelin et exploitants agricoles</v>
      </c>
      <c r="N741" s="133" t="s">
        <v>192</v>
      </c>
      <c r="O741" s="133" t="s">
        <v>426</v>
      </c>
    </row>
    <row r="742" spans="10:15" s="133" customFormat="1">
      <c r="J742" s="53" t="s">
        <v>2160</v>
      </c>
      <c r="K742" s="88" t="str">
        <f t="shared" si="46"/>
        <v>e1234</v>
      </c>
      <c r="L742" s="18" t="str">
        <f t="shared" si="47"/>
        <v>Garanties collectives de retraite supplémentaire - Article 39 du code général des impôts (hors indemnités de fin de carrière et préretraites)</v>
      </c>
      <c r="N742" s="133" t="s">
        <v>192</v>
      </c>
      <c r="O742" s="133" t="s">
        <v>426</v>
      </c>
    </row>
    <row r="743" spans="10:15" s="133" customFormat="1">
      <c r="J743" s="53" t="s">
        <v>2161</v>
      </c>
      <c r="K743" s="88" t="str">
        <f t="shared" si="46"/>
        <v>e1235</v>
      </c>
      <c r="L743" s="18" t="str">
        <f t="shared" si="47"/>
        <v>Garanties collectives de retraite supplémentaire - Article 82 du code général des impôts</v>
      </c>
      <c r="N743" s="133" t="s">
        <v>192</v>
      </c>
      <c r="O743" s="133" t="s">
        <v>426</v>
      </c>
    </row>
    <row r="744" spans="10:15" s="133" customFormat="1">
      <c r="J744" s="53" t="s">
        <v>2162</v>
      </c>
      <c r="K744" s="88" t="str">
        <f t="shared" si="46"/>
        <v>e1236</v>
      </c>
      <c r="L744" s="18" t="str">
        <f t="shared" si="47"/>
        <v>Garanties collectives de retraite supplémentaire - Article 83 du code général des impôts et PÈRE</v>
      </c>
      <c r="N744" s="133" t="s">
        <v>192</v>
      </c>
      <c r="O744" s="133" t="s">
        <v>426</v>
      </c>
    </row>
    <row r="745" spans="10:15" s="133" customFormat="1">
      <c r="J745" s="53" t="s">
        <v>2163</v>
      </c>
      <c r="K745" s="88" t="str">
        <f t="shared" si="46"/>
        <v>e1237</v>
      </c>
      <c r="L745" s="18" t="str">
        <f t="shared" si="47"/>
        <v>Garanties collectives de retraite supplémentaire - Autres contrats de retraite supplémentaire</v>
      </c>
      <c r="N745" s="133" t="s">
        <v>192</v>
      </c>
      <c r="O745" s="133" t="s">
        <v>426</v>
      </c>
    </row>
    <row r="746" spans="10:15" s="133" customFormat="1">
      <c r="J746" s="53" t="s">
        <v>2164</v>
      </c>
      <c r="K746" s="88" t="str">
        <f t="shared" si="46"/>
        <v>e1238</v>
      </c>
      <c r="L746" s="18" t="str">
        <f t="shared" si="47"/>
        <v>Garanties collectives - indemnités de fin de carrière</v>
      </c>
      <c r="N746" s="133" t="s">
        <v>192</v>
      </c>
      <c r="O746" s="133" t="s">
        <v>426</v>
      </c>
    </row>
    <row r="747" spans="10:15" s="133" customFormat="1">
      <c r="J747" s="53" t="s">
        <v>2165</v>
      </c>
      <c r="K747" s="88" t="str">
        <f t="shared" si="46"/>
        <v>e1239</v>
      </c>
      <c r="L747" s="18" t="str">
        <f t="shared" si="47"/>
        <v>Garanties collectives - préretraites</v>
      </c>
      <c r="N747" s="133" t="s">
        <v>192</v>
      </c>
      <c r="O747" s="133" t="s">
        <v>426</v>
      </c>
    </row>
    <row r="748" spans="10:15" s="133" customFormat="1">
      <c r="J748" s="53" t="s">
        <v>5633</v>
      </c>
      <c r="K748" s="88" t="str">
        <f t="shared" si="46"/>
        <v>f2010</v>
      </c>
      <c r="L748" s="18" t="str">
        <f t="shared" si="47"/>
        <v>Garanties collectives - PER</v>
      </c>
      <c r="M748" s="133" t="s">
        <v>190</v>
      </c>
      <c r="N748" s="133" t="s">
        <v>192</v>
      </c>
      <c r="O748" s="133" t="s">
        <v>426</v>
      </c>
    </row>
    <row r="749" spans="10:15" s="133" customFormat="1">
      <c r="J749" s="53" t="s">
        <v>2737</v>
      </c>
      <c r="K749" s="88" t="str">
        <f t="shared" si="46"/>
        <v>e1289</v>
      </c>
      <c r="L749" s="18" t="str">
        <f>J749</f>
        <v>Garanties collectives - PER sans CAA</v>
      </c>
      <c r="N749" s="133" t="s">
        <v>192</v>
      </c>
      <c r="O749" s="133" t="s">
        <v>426</v>
      </c>
    </row>
    <row r="750" spans="10:15" s="133" customFormat="1">
      <c r="J750" s="53" t="s">
        <v>2738</v>
      </c>
      <c r="K750" s="88" t="str">
        <f t="shared" si="46"/>
        <v>e1290</v>
      </c>
      <c r="L750" s="18" t="str">
        <f>J750</f>
        <v>Garanties collectives - PER avec CAA</v>
      </c>
      <c r="N750" s="133" t="s">
        <v>192</v>
      </c>
      <c r="O750" s="133" t="s">
        <v>426</v>
      </c>
    </row>
    <row r="751" spans="10:15" s="133" customFormat="1">
      <c r="J751" s="44" t="s">
        <v>2166</v>
      </c>
      <c r="K751" s="88" t="str">
        <f t="shared" si="46"/>
        <v>e1240</v>
      </c>
      <c r="L751" s="18" t="str">
        <f t="shared" si="47"/>
        <v>Garanties perte d'emploi - individuelles et collectives</v>
      </c>
      <c r="M751" s="133" t="s">
        <v>190</v>
      </c>
      <c r="N751" s="133" t="s">
        <v>192</v>
      </c>
      <c r="O751" s="133" t="s">
        <v>426</v>
      </c>
    </row>
    <row r="752" spans="10:15" s="133" customFormat="1">
      <c r="J752" s="22" t="s">
        <v>2167</v>
      </c>
      <c r="K752" s="88" t="str">
        <f t="shared" si="46"/>
        <v>e1241</v>
      </c>
      <c r="L752" s="18" t="str">
        <f t="shared" si="47"/>
        <v>Garanties individuelles de perte d'emploi</v>
      </c>
      <c r="M752" s="133" t="s">
        <v>190</v>
      </c>
      <c r="N752" s="133" t="s">
        <v>192</v>
      </c>
      <c r="O752" s="133" t="s">
        <v>426</v>
      </c>
    </row>
    <row r="753" spans="10:17" s="133" customFormat="1">
      <c r="J753" s="53" t="s">
        <v>2168</v>
      </c>
      <c r="K753" s="88" t="str">
        <f t="shared" si="46"/>
        <v>e1242</v>
      </c>
      <c r="L753" s="18" t="str">
        <f t="shared" si="47"/>
        <v>Garanties individuelles de perte d'emploi - garanties des contrats TNS Madelin</v>
      </c>
      <c r="N753" s="133" t="s">
        <v>192</v>
      </c>
      <c r="O753" s="133" t="s">
        <v>426</v>
      </c>
    </row>
    <row r="754" spans="10:17" s="133" customFormat="1">
      <c r="J754" s="53" t="s">
        <v>2169</v>
      </c>
      <c r="K754" s="88" t="str">
        <f t="shared" si="46"/>
        <v>e1243</v>
      </c>
      <c r="L754" s="18" t="str">
        <f t="shared" si="47"/>
        <v>Garanties individuelles de perte d'emploi - autres garanties</v>
      </c>
      <c r="N754" s="133" t="s">
        <v>192</v>
      </c>
      <c r="O754" s="133" t="s">
        <v>426</v>
      </c>
    </row>
    <row r="755" spans="10:17" s="133" customFormat="1">
      <c r="J755" s="22" t="s">
        <v>2170</v>
      </c>
      <c r="K755" s="88" t="str">
        <f t="shared" si="46"/>
        <v>e1244</v>
      </c>
      <c r="L755" s="18" t="str">
        <f t="shared" si="47"/>
        <v>Garanties collectives de perte d'emploi</v>
      </c>
      <c r="M755" s="133" t="s">
        <v>190</v>
      </c>
      <c r="N755" s="133" t="s">
        <v>192</v>
      </c>
      <c r="O755" s="133" t="s">
        <v>426</v>
      </c>
    </row>
    <row r="756" spans="10:17" s="133" customFormat="1">
      <c r="J756" s="53" t="s">
        <v>2171</v>
      </c>
      <c r="K756" s="88" t="str">
        <f t="shared" si="46"/>
        <v>e1245</v>
      </c>
      <c r="L756" s="18" t="str">
        <f t="shared" si="47"/>
        <v>Garanties collectives de perte d'emploi - garanties des contrats TNS Madelin</v>
      </c>
      <c r="N756" s="133" t="s">
        <v>192</v>
      </c>
      <c r="O756" s="133" t="s">
        <v>426</v>
      </c>
    </row>
    <row r="757" spans="10:17" s="133" customFormat="1">
      <c r="J757" s="53" t="s">
        <v>2172</v>
      </c>
      <c r="K757" s="88" t="str">
        <f t="shared" si="46"/>
        <v>e1246</v>
      </c>
      <c r="L757" s="18" t="str">
        <f t="shared" si="47"/>
        <v>Garanties collectives de perte d'emploi - autres garanties</v>
      </c>
      <c r="N757" s="133" t="s">
        <v>192</v>
      </c>
      <c r="O757" s="133" t="s">
        <v>426</v>
      </c>
    </row>
    <row r="758" spans="10:17" s="133" customFormat="1">
      <c r="J758" s="44" t="s">
        <v>2173</v>
      </c>
      <c r="K758" s="88" t="str">
        <f t="shared" si="46"/>
        <v>e1247</v>
      </c>
      <c r="L758" s="18" t="str">
        <f t="shared" si="47"/>
        <v>Garanties famille - individuelles et collectives</v>
      </c>
      <c r="M758" s="133" t="s">
        <v>190</v>
      </c>
      <c r="N758" s="133" t="s">
        <v>192</v>
      </c>
      <c r="O758" s="133" t="s">
        <v>426</v>
      </c>
    </row>
    <row r="759" spans="10:17" s="133" customFormat="1">
      <c r="J759" s="22" t="s">
        <v>2174</v>
      </c>
      <c r="K759" s="88" t="str">
        <f t="shared" si="46"/>
        <v>e1248</v>
      </c>
      <c r="L759" s="18" t="str">
        <f t="shared" si="47"/>
        <v>Garanties individuelles famille</v>
      </c>
      <c r="N759" s="133" t="s">
        <v>192</v>
      </c>
      <c r="O759" s="133" t="s">
        <v>426</v>
      </c>
    </row>
    <row r="760" spans="10:17" s="133" customFormat="1">
      <c r="J760" s="22" t="s">
        <v>2175</v>
      </c>
      <c r="K760" s="88" t="str">
        <f t="shared" si="46"/>
        <v>e1249</v>
      </c>
      <c r="L760" s="18" t="str">
        <f t="shared" si="47"/>
        <v>Garanties collectives famille</v>
      </c>
      <c r="N760" s="133" t="s">
        <v>192</v>
      </c>
      <c r="O760" s="133" t="s">
        <v>426</v>
      </c>
    </row>
    <row r="761" spans="10:17" s="133" customFormat="1">
      <c r="J761" s="44" t="s">
        <v>2176</v>
      </c>
      <c r="K761" s="88" t="str">
        <f t="shared" si="46"/>
        <v>e1250</v>
      </c>
      <c r="L761" s="18" t="str">
        <f t="shared" si="47"/>
        <v>Garanties hors du champ des risques sociaux</v>
      </c>
      <c r="N761" s="133" t="s">
        <v>192</v>
      </c>
      <c r="O761" s="133" t="s">
        <v>426</v>
      </c>
    </row>
    <row r="762" spans="10:17" s="133" customFormat="1">
      <c r="J762" s="40" t="s">
        <v>2177</v>
      </c>
      <c r="K762" s="88"/>
      <c r="L762" s="18"/>
      <c r="O762" s="133" t="s">
        <v>426</v>
      </c>
      <c r="Q762" s="133" t="s">
        <v>1960</v>
      </c>
    </row>
    <row r="763" spans="10:17" s="133" customFormat="1">
      <c r="J763" s="50" t="s">
        <v>244</v>
      </c>
      <c r="K763" s="88" t="str">
        <f t="shared" si="46"/>
        <v>x0</v>
      </c>
      <c r="L763" s="18" t="str">
        <f>J763</f>
        <v>Total/NA</v>
      </c>
      <c r="M763" s="133" t="s">
        <v>190</v>
      </c>
      <c r="O763" s="133" t="s">
        <v>243</v>
      </c>
    </row>
    <row r="764" spans="10:17" s="133" customFormat="1">
      <c r="J764" s="44" t="s">
        <v>1963</v>
      </c>
      <c r="K764" s="88" t="str">
        <f t="shared" si="46"/>
        <v>e1251</v>
      </c>
      <c r="L764" s="18" t="str">
        <f>J764</f>
        <v>Contrats emprunteurs</v>
      </c>
      <c r="N764" s="133" t="s">
        <v>192</v>
      </c>
      <c r="O764" s="133" t="s">
        <v>426</v>
      </c>
    </row>
    <row r="765" spans="10:17" s="133" customFormat="1">
      <c r="J765" s="44" t="s">
        <v>2178</v>
      </c>
      <c r="K765" s="88" t="str">
        <f t="shared" si="46"/>
        <v>e1252</v>
      </c>
      <c r="L765" s="18" t="str">
        <f>J765</f>
        <v>Hors contrats emprunteurs</v>
      </c>
      <c r="N765" s="133" t="s">
        <v>192</v>
      </c>
      <c r="O765" s="133" t="s">
        <v>426</v>
      </c>
    </row>
    <row r="766" spans="10:17" s="133" customFormat="1">
      <c r="J766" s="40" t="s">
        <v>2179</v>
      </c>
      <c r="K766" s="88"/>
      <c r="L766" s="18"/>
      <c r="O766" s="133" t="s">
        <v>426</v>
      </c>
      <c r="Q766" s="133" t="s">
        <v>1961</v>
      </c>
    </row>
    <row r="767" spans="10:17" s="133" customFormat="1">
      <c r="J767" s="50" t="s">
        <v>244</v>
      </c>
      <c r="K767" s="88" t="str">
        <f t="shared" si="46"/>
        <v>x0</v>
      </c>
      <c r="L767" s="18" t="str">
        <f t="shared" ref="L767:L783" si="48">J767</f>
        <v>Total/NA</v>
      </c>
      <c r="M767" s="133" t="s">
        <v>190</v>
      </c>
      <c r="O767" s="133" t="s">
        <v>243</v>
      </c>
    </row>
    <row r="768" spans="10:17" s="133" customFormat="1">
      <c r="J768" s="44" t="s">
        <v>2033</v>
      </c>
      <c r="K768" s="88" t="str">
        <f t="shared" si="46"/>
        <v>e1053</v>
      </c>
      <c r="L768" s="18" t="str">
        <f t="shared" si="48"/>
        <v>Garanties dans le champ des risques sociaux</v>
      </c>
      <c r="M768" s="133" t="s">
        <v>190</v>
      </c>
      <c r="N768" s="133" t="s">
        <v>192</v>
      </c>
      <c r="O768" s="133" t="s">
        <v>426</v>
      </c>
    </row>
    <row r="769" spans="10:15" s="133" customFormat="1">
      <c r="J769" s="22" t="s">
        <v>2180</v>
      </c>
      <c r="K769" s="88" t="str">
        <f t="shared" si="46"/>
        <v>e1253</v>
      </c>
      <c r="L769" s="18" t="str">
        <f t="shared" si="48"/>
        <v>Garanties individuelles dans le champ des risques sociaux</v>
      </c>
      <c r="M769" s="133" t="s">
        <v>190</v>
      </c>
      <c r="N769" s="133" t="s">
        <v>192</v>
      </c>
      <c r="O769" s="133" t="s">
        <v>426</v>
      </c>
    </row>
    <row r="770" spans="10:15" s="133" customFormat="1">
      <c r="J770" s="53" t="s">
        <v>316</v>
      </c>
      <c r="K770" s="88" t="str">
        <f t="shared" si="46"/>
        <v>e962</v>
      </c>
      <c r="L770" s="18" t="str">
        <f t="shared" si="48"/>
        <v>Garanties frais de soins [201]</v>
      </c>
      <c r="N770" s="133" t="s">
        <v>192</v>
      </c>
      <c r="O770" s="133" t="s">
        <v>426</v>
      </c>
    </row>
    <row r="771" spans="10:15" s="133" customFormat="1">
      <c r="J771" s="53" t="s">
        <v>317</v>
      </c>
      <c r="K771" s="88" t="str">
        <f t="shared" si="46"/>
        <v>e916</v>
      </c>
      <c r="L771" s="18" t="str">
        <f t="shared" si="48"/>
        <v>Autres garanties [202]</v>
      </c>
      <c r="N771" s="133" t="s">
        <v>192</v>
      </c>
      <c r="O771" s="133" t="s">
        <v>426</v>
      </c>
    </row>
    <row r="772" spans="10:15" s="133" customFormat="1">
      <c r="J772" s="53" t="s">
        <v>2112</v>
      </c>
      <c r="K772" s="88" t="str">
        <f t="shared" ref="K772:K835" si="49">VLOOKUP(J772,$A$1:$I$400,2,FALSE)</f>
        <v>e1093</v>
      </c>
      <c r="L772" s="18" t="str">
        <f t="shared" si="48"/>
        <v>Garanties individuelles décès et invalidité avec perte totale et irréversible d'autonomie (PTIA)</v>
      </c>
      <c r="N772" s="133" t="s">
        <v>192</v>
      </c>
      <c r="O772" s="133" t="s">
        <v>426</v>
      </c>
    </row>
    <row r="773" spans="10:15" s="133" customFormat="1">
      <c r="J773" s="53" t="s">
        <v>2144</v>
      </c>
      <c r="K773" s="88" t="str">
        <f t="shared" si="49"/>
        <v>e1218</v>
      </c>
      <c r="L773" s="18" t="str">
        <f t="shared" si="48"/>
        <v>Garanties individuelles de retraite supplémentaire, indemnités de fin de carrière et préretraite</v>
      </c>
      <c r="N773" s="133" t="s">
        <v>192</v>
      </c>
      <c r="O773" s="133" t="s">
        <v>426</v>
      </c>
    </row>
    <row r="774" spans="10:15" s="133" customFormat="1">
      <c r="J774" s="53" t="s">
        <v>2167</v>
      </c>
      <c r="K774" s="88" t="str">
        <f t="shared" si="49"/>
        <v>e1241</v>
      </c>
      <c r="L774" s="18" t="str">
        <f t="shared" si="48"/>
        <v>Garanties individuelles de perte d'emploi</v>
      </c>
      <c r="N774" s="133" t="s">
        <v>192</v>
      </c>
      <c r="O774" s="133" t="s">
        <v>426</v>
      </c>
    </row>
    <row r="775" spans="10:15" s="133" customFormat="1">
      <c r="J775" s="53" t="s">
        <v>2174</v>
      </c>
      <c r="K775" s="88" t="str">
        <f t="shared" si="49"/>
        <v>e1248</v>
      </c>
      <c r="L775" s="18" t="str">
        <f t="shared" si="48"/>
        <v>Garanties individuelles famille</v>
      </c>
      <c r="N775" s="133" t="s">
        <v>192</v>
      </c>
      <c r="O775" s="133" t="s">
        <v>426</v>
      </c>
    </row>
    <row r="776" spans="10:15" s="133" customFormat="1">
      <c r="J776" s="22" t="s">
        <v>2181</v>
      </c>
      <c r="K776" s="88" t="str">
        <f t="shared" si="49"/>
        <v>e1254</v>
      </c>
      <c r="L776" s="18" t="str">
        <f t="shared" si="48"/>
        <v>Garanties collectives dans le champ des risques sociaux</v>
      </c>
      <c r="M776" s="133" t="s">
        <v>190</v>
      </c>
      <c r="N776" s="133" t="s">
        <v>192</v>
      </c>
      <c r="O776" s="133" t="s">
        <v>426</v>
      </c>
    </row>
    <row r="777" spans="10:15" s="133" customFormat="1">
      <c r="J777" s="53" t="s">
        <v>320</v>
      </c>
      <c r="K777" s="88" t="str">
        <f t="shared" si="49"/>
        <v>e963</v>
      </c>
      <c r="L777" s="18" t="str">
        <f t="shared" si="48"/>
        <v>Garanties frais de soins [211]</v>
      </c>
      <c r="N777" s="133" t="s">
        <v>192</v>
      </c>
      <c r="O777" s="133" t="s">
        <v>426</v>
      </c>
    </row>
    <row r="778" spans="10:15" s="133" customFormat="1">
      <c r="J778" s="53" t="s">
        <v>321</v>
      </c>
      <c r="K778" s="88" t="str">
        <f t="shared" si="49"/>
        <v>e915</v>
      </c>
      <c r="L778" s="18" t="str">
        <f t="shared" si="48"/>
        <v>Autres garanties (dont incap. Inval) [212]</v>
      </c>
      <c r="N778" s="133" t="s">
        <v>192</v>
      </c>
      <c r="O778" s="133" t="s">
        <v>426</v>
      </c>
    </row>
    <row r="779" spans="10:15" s="133" customFormat="1">
      <c r="J779" s="53" t="s">
        <v>2131</v>
      </c>
      <c r="K779" s="88" t="str">
        <f t="shared" si="49"/>
        <v>e1205</v>
      </c>
      <c r="L779" s="18" t="str">
        <f t="shared" si="48"/>
        <v>Garanties collectives décès et invalidité avec perte totale et irréversible d'autonomie (PTIA)</v>
      </c>
      <c r="N779" s="133" t="s">
        <v>192</v>
      </c>
      <c r="O779" s="133" t="s">
        <v>426</v>
      </c>
    </row>
    <row r="780" spans="10:15" s="133" customFormat="1">
      <c r="J780" s="53" t="s">
        <v>2155</v>
      </c>
      <c r="K780" s="88" t="str">
        <f t="shared" si="49"/>
        <v>e1229</v>
      </c>
      <c r="L780" s="18" t="str">
        <f t="shared" si="48"/>
        <v>Garanties collectives de retraite supplémentaire, indemnités de fin de carrière et préretraite</v>
      </c>
      <c r="N780" s="133" t="s">
        <v>192</v>
      </c>
      <c r="O780" s="133" t="s">
        <v>426</v>
      </c>
    </row>
    <row r="781" spans="10:15" s="133" customFormat="1">
      <c r="J781" s="53" t="s">
        <v>2170</v>
      </c>
      <c r="K781" s="88" t="str">
        <f t="shared" si="49"/>
        <v>e1244</v>
      </c>
      <c r="L781" s="18" t="str">
        <f t="shared" si="48"/>
        <v>Garanties collectives de perte d'emploi</v>
      </c>
      <c r="N781" s="133" t="s">
        <v>192</v>
      </c>
      <c r="O781" s="133" t="s">
        <v>426</v>
      </c>
    </row>
    <row r="782" spans="10:15" s="133" customFormat="1">
      <c r="J782" s="53" t="s">
        <v>2175</v>
      </c>
      <c r="K782" s="88" t="str">
        <f t="shared" si="49"/>
        <v>e1249</v>
      </c>
      <c r="L782" s="18" t="str">
        <f t="shared" si="48"/>
        <v>Garanties collectives famille</v>
      </c>
      <c r="N782" s="133" t="s">
        <v>192</v>
      </c>
      <c r="O782" s="133" t="s">
        <v>426</v>
      </c>
    </row>
    <row r="783" spans="10:15" s="133" customFormat="1">
      <c r="J783" s="44" t="s">
        <v>2176</v>
      </c>
      <c r="K783" s="88" t="str">
        <f t="shared" si="49"/>
        <v>e1250</v>
      </c>
      <c r="L783" s="18" t="str">
        <f t="shared" si="48"/>
        <v>Garanties hors du champ des risques sociaux</v>
      </c>
      <c r="N783" s="133" t="s">
        <v>192</v>
      </c>
      <c r="O783" s="133" t="s">
        <v>426</v>
      </c>
    </row>
    <row r="784" spans="10:15" s="133" customFormat="1">
      <c r="J784" s="40" t="s">
        <v>5375</v>
      </c>
      <c r="K784" s="88"/>
      <c r="O784" s="133" t="s">
        <v>426</v>
      </c>
    </row>
    <row r="785" spans="10:18" s="133" customFormat="1">
      <c r="J785" s="50" t="s">
        <v>244</v>
      </c>
      <c r="K785" s="88" t="str">
        <f t="shared" si="49"/>
        <v>x0</v>
      </c>
      <c r="L785" s="18" t="str">
        <f t="shared" ref="L785:L846" si="50">J785</f>
        <v>Total/NA</v>
      </c>
      <c r="M785" s="133" t="s">
        <v>190</v>
      </c>
      <c r="O785" s="133" t="s">
        <v>243</v>
      </c>
      <c r="Q785" s="133" t="s">
        <v>248</v>
      </c>
      <c r="R785" s="133" t="s">
        <v>1863</v>
      </c>
    </row>
    <row r="786" spans="10:18" s="133" customFormat="1">
      <c r="J786" s="44" t="s">
        <v>60</v>
      </c>
      <c r="K786" s="88" t="str">
        <f t="shared" si="49"/>
        <v>e991</v>
      </c>
      <c r="L786" s="18" t="str">
        <f t="shared" si="50"/>
        <v>Vie</v>
      </c>
      <c r="M786" s="133" t="s">
        <v>190</v>
      </c>
      <c r="N786" s="133" t="s">
        <v>192</v>
      </c>
      <c r="O786" s="133" t="s">
        <v>426</v>
      </c>
    </row>
    <row r="787" spans="10:18" s="133" customFormat="1">
      <c r="J787" s="22" t="s">
        <v>303</v>
      </c>
      <c r="K787" s="88" t="str">
        <f t="shared" si="49"/>
        <v>e921</v>
      </c>
      <c r="L787" s="18" t="str">
        <f t="shared" si="50"/>
        <v>Capitalisation en Euros ou devises</v>
      </c>
      <c r="M787" s="133" t="s">
        <v>190</v>
      </c>
      <c r="N787" s="133" t="s">
        <v>192</v>
      </c>
      <c r="O787" s="133" t="s">
        <v>426</v>
      </c>
    </row>
    <row r="788" spans="10:18" s="133" customFormat="1">
      <c r="J788" s="53" t="s">
        <v>125</v>
      </c>
      <c r="K788" s="88" t="str">
        <f t="shared" si="49"/>
        <v>e932</v>
      </c>
      <c r="L788" s="18" t="str">
        <f t="shared" si="50"/>
        <v>Contrats de capitalisation à prime unique (ou versements libres) [1]</v>
      </c>
      <c r="N788" s="133" t="s">
        <v>192</v>
      </c>
      <c r="O788" s="133" t="s">
        <v>426</v>
      </c>
    </row>
    <row r="789" spans="10:18" s="133" customFormat="1">
      <c r="J789" s="53" t="s">
        <v>126</v>
      </c>
      <c r="K789" s="88" t="str">
        <f t="shared" si="49"/>
        <v>e933</v>
      </c>
      <c r="L789" s="18" t="str">
        <f t="shared" si="50"/>
        <v>Contrats de capitalisation à primes périodiques [2]</v>
      </c>
      <c r="N789" s="133" t="s">
        <v>192</v>
      </c>
      <c r="O789" s="133" t="s">
        <v>426</v>
      </c>
    </row>
    <row r="790" spans="10:18" s="133" customFormat="1">
      <c r="J790" s="22" t="s">
        <v>304</v>
      </c>
      <c r="K790" s="88" t="str">
        <f t="shared" si="49"/>
        <v>e903</v>
      </c>
      <c r="L790" s="18" t="str">
        <f t="shared" si="50"/>
        <v>Ass. Indiv./Groupes ouverts en Euros ou devises</v>
      </c>
      <c r="M790" s="133" t="s">
        <v>190</v>
      </c>
      <c r="N790" s="133" t="s">
        <v>192</v>
      </c>
      <c r="O790" s="133" t="s">
        <v>426</v>
      </c>
    </row>
    <row r="791" spans="10:18" s="133" customFormat="1">
      <c r="J791" s="53" t="s">
        <v>127</v>
      </c>
      <c r="K791" s="88" t="str">
        <f t="shared" si="49"/>
        <v>e936</v>
      </c>
      <c r="L791" s="18" t="str">
        <f t="shared" si="50"/>
        <v>Contrats individuels d'assurance temporaire décès (y compris groupes ouverts) [3]</v>
      </c>
      <c r="N791" s="133" t="s">
        <v>192</v>
      </c>
      <c r="O791" s="133" t="s">
        <v>426</v>
      </c>
    </row>
    <row r="792" spans="10:18" s="133" customFormat="1">
      <c r="J792" s="53" t="s">
        <v>128</v>
      </c>
      <c r="K792" s="88" t="str">
        <f t="shared" si="49"/>
        <v>e911</v>
      </c>
      <c r="L792" s="18" t="str">
        <f t="shared" si="50"/>
        <v>Autres contrats individuels d'assurance vie à prime unique (ou versements libres) (y compris groupes ouverts) [4]</v>
      </c>
      <c r="N792" s="133" t="s">
        <v>192</v>
      </c>
      <c r="O792" s="133" t="s">
        <v>426</v>
      </c>
    </row>
    <row r="793" spans="10:18" s="133" customFormat="1">
      <c r="J793" s="53" t="s">
        <v>129</v>
      </c>
      <c r="K793" s="88" t="str">
        <f t="shared" si="49"/>
        <v>e912</v>
      </c>
      <c r="L793" s="18" t="str">
        <f t="shared" si="50"/>
        <v>Autres contrats individuels d'assurance vie à primes périodiques (y compris groupes ouverts) [5]</v>
      </c>
      <c r="N793" s="133" t="s">
        <v>192</v>
      </c>
      <c r="O793" s="133" t="s">
        <v>426</v>
      </c>
    </row>
    <row r="794" spans="10:18" s="133" customFormat="1">
      <c r="J794" s="22" t="s">
        <v>305</v>
      </c>
      <c r="K794" s="88" t="str">
        <f t="shared" si="49"/>
        <v>e928</v>
      </c>
      <c r="L794" s="18" t="str">
        <f t="shared" si="50"/>
        <v>Contrats collectifs en Euros ou devises</v>
      </c>
      <c r="M794" s="133" t="s">
        <v>190</v>
      </c>
      <c r="N794" s="133" t="s">
        <v>192</v>
      </c>
      <c r="O794" s="133" t="s">
        <v>426</v>
      </c>
    </row>
    <row r="795" spans="10:18" s="133" customFormat="1">
      <c r="J795" s="53" t="s">
        <v>130</v>
      </c>
      <c r="K795" s="88" t="str">
        <f t="shared" si="49"/>
        <v>e926</v>
      </c>
      <c r="L795" s="18" t="str">
        <f t="shared" si="50"/>
        <v>Contrats collectifs d'assurance en cas de décès [6]</v>
      </c>
      <c r="N795" s="133" t="s">
        <v>192</v>
      </c>
      <c r="O795" s="133" t="s">
        <v>426</v>
      </c>
    </row>
    <row r="796" spans="10:18" s="133" customFormat="1">
      <c r="J796" s="53" t="s">
        <v>131</v>
      </c>
      <c r="K796" s="88" t="str">
        <f t="shared" si="49"/>
        <v>e927</v>
      </c>
      <c r="L796" s="18" t="str">
        <f t="shared" si="50"/>
        <v>Contrats collectifs d'assurance en cas de vie [7]</v>
      </c>
      <c r="N796" s="133" t="s">
        <v>192</v>
      </c>
      <c r="O796" s="133" t="s">
        <v>426</v>
      </c>
    </row>
    <row r="797" spans="10:18" s="133" customFormat="1">
      <c r="J797" s="22" t="s">
        <v>306</v>
      </c>
      <c r="K797" s="88" t="str">
        <f t="shared" si="49"/>
        <v>e935</v>
      </c>
      <c r="L797" s="18" t="str">
        <f t="shared" si="50"/>
        <v>Contrats en unités de compte</v>
      </c>
      <c r="M797" s="133" t="s">
        <v>190</v>
      </c>
      <c r="N797" s="133" t="s">
        <v>192</v>
      </c>
      <c r="O797" s="133" t="s">
        <v>426</v>
      </c>
    </row>
    <row r="798" spans="10:18" s="133" customFormat="1">
      <c r="J798" s="53" t="s">
        <v>132</v>
      </c>
      <c r="K798" s="88" t="str">
        <f t="shared" si="49"/>
        <v>e930</v>
      </c>
      <c r="L798" s="18" t="str">
        <f t="shared" si="50"/>
        <v>Contrats d'assurance vie ou de capitalisation en unités de compte à prime unique (ou versements libres) [8]</v>
      </c>
      <c r="N798" s="133" t="s">
        <v>192</v>
      </c>
      <c r="O798" s="133" t="s">
        <v>426</v>
      </c>
    </row>
    <row r="799" spans="10:18" s="133" customFormat="1">
      <c r="J799" s="53" t="s">
        <v>133</v>
      </c>
      <c r="K799" s="88" t="str">
        <f t="shared" si="49"/>
        <v>e931</v>
      </c>
      <c r="L799" s="18" t="str">
        <f t="shared" si="50"/>
        <v>Contrats d'assurance vie ou de capitalisation en unités de compte à primes périodiques [9]</v>
      </c>
      <c r="N799" s="133" t="s">
        <v>192</v>
      </c>
      <c r="O799" s="133" t="s">
        <v>426</v>
      </c>
    </row>
    <row r="800" spans="10:18" s="133" customFormat="1">
      <c r="J800" s="22" t="s">
        <v>2710</v>
      </c>
      <c r="K800" s="88" t="str">
        <f t="shared" si="49"/>
        <v>e1277</v>
      </c>
      <c r="L800" s="18" t="str">
        <f t="shared" si="50"/>
        <v>Contrats collectifs relevant de l'article L. 441-1 mais ne relevant pas des catégories 11, 12 ou 14 [10]</v>
      </c>
      <c r="N800" s="133" t="s">
        <v>192</v>
      </c>
      <c r="O800" s="133" t="s">
        <v>426</v>
      </c>
    </row>
    <row r="801" spans="10:15" s="133" customFormat="1">
      <c r="J801" s="53" t="s">
        <v>2715</v>
      </c>
      <c r="K801" s="88" t="str">
        <f t="shared" si="49"/>
        <v>e1278</v>
      </c>
      <c r="L801" s="18" t="str">
        <f t="shared" si="50"/>
        <v>Engagement PER (Contrats collectifs relevant de l'article L. 441-1 mais ne relevant pas des catégories 11, 12 ou 14) [10]</v>
      </c>
      <c r="N801" s="133" t="s">
        <v>192</v>
      </c>
      <c r="O801" s="133" t="s">
        <v>426</v>
      </c>
    </row>
    <row r="802" spans="10:15" s="133" customFormat="1">
      <c r="J802" s="53" t="s">
        <v>2716</v>
      </c>
      <c r="K802" s="88" t="str">
        <f t="shared" si="49"/>
        <v>e1279</v>
      </c>
      <c r="L802" s="18" t="str">
        <f t="shared" si="50"/>
        <v>Hors engagement PER (Contrats collectifs relevant de l'article L. 441-1 mais ne relevant pas des catégories 11, 12 ou 14) [10]</v>
      </c>
      <c r="N802" s="133" t="s">
        <v>192</v>
      </c>
      <c r="O802" s="133" t="s">
        <v>426</v>
      </c>
    </row>
    <row r="803" spans="10:15" s="133" customFormat="1">
      <c r="J803" s="22" t="s">
        <v>2785</v>
      </c>
      <c r="K803" s="88" t="str">
        <f t="shared" si="49"/>
        <v>e1280</v>
      </c>
      <c r="L803" s="18" t="str">
        <f t="shared" si="50"/>
        <v>Contrats relevant de l'article L. 144-2 [11]</v>
      </c>
      <c r="M803" s="133" t="s">
        <v>190</v>
      </c>
      <c r="N803" s="133" t="s">
        <v>192</v>
      </c>
      <c r="O803" s="133" t="s">
        <v>426</v>
      </c>
    </row>
    <row r="804" spans="10:15" s="133" customFormat="1">
      <c r="J804" s="53" t="s">
        <v>309</v>
      </c>
      <c r="K804" s="88" t="str">
        <f t="shared" si="49"/>
        <v>e918</v>
      </c>
      <c r="L804" s="18" t="str">
        <f t="shared" si="50"/>
        <v>Branche 26 [PERP]</v>
      </c>
      <c r="N804" s="133" t="s">
        <v>192</v>
      </c>
      <c r="O804" s="133" t="s">
        <v>426</v>
      </c>
    </row>
    <row r="805" spans="10:15" s="133" customFormat="1">
      <c r="J805" s="53" t="s">
        <v>310</v>
      </c>
      <c r="K805" s="88" t="str">
        <f t="shared" si="49"/>
        <v>e957</v>
      </c>
      <c r="L805" s="18" t="str">
        <f t="shared" si="50"/>
        <v>Garanties donnant lieu à provision de diversification dit " Eurocroissance" [PERP]</v>
      </c>
      <c r="N805" s="133" t="s">
        <v>192</v>
      </c>
      <c r="O805" s="133" t="s">
        <v>426</v>
      </c>
    </row>
    <row r="806" spans="10:15" s="133" customFormat="1">
      <c r="J806" s="53" t="s">
        <v>313</v>
      </c>
      <c r="K806" s="88" t="str">
        <f t="shared" si="49"/>
        <v>e913</v>
      </c>
      <c r="L806" s="18" t="str">
        <f t="shared" si="50"/>
        <v>Autres Euros [PERP]</v>
      </c>
      <c r="N806" s="133" t="s">
        <v>192</v>
      </c>
      <c r="O806" s="133" t="s">
        <v>426</v>
      </c>
    </row>
    <row r="807" spans="10:15" s="133" customFormat="1">
      <c r="J807" s="53" t="s">
        <v>307</v>
      </c>
      <c r="K807" s="88" t="str">
        <f t="shared" si="49"/>
        <v>e989</v>
      </c>
      <c r="L807" s="18" t="str">
        <f t="shared" si="50"/>
        <v>UC [PERP]</v>
      </c>
      <c r="N807" s="133" t="s">
        <v>192</v>
      </c>
      <c r="O807" s="133" t="s">
        <v>426</v>
      </c>
    </row>
    <row r="808" spans="10:15" s="133" customFormat="1">
      <c r="J808" s="22" t="s">
        <v>2786</v>
      </c>
      <c r="K808" s="88" t="str">
        <f t="shared" si="49"/>
        <v>e1281</v>
      </c>
      <c r="L808" s="18" t="str">
        <f t="shared" si="50"/>
        <v>Contrats relevant d’une comptabilité auxiliaire d’affectation mentionnée au premier alinéa de l’article L. 143-4 mais pas de la catégorie 11 ou 14 [12]</v>
      </c>
      <c r="M808" s="133" t="s">
        <v>190</v>
      </c>
      <c r="N808" s="133" t="s">
        <v>192</v>
      </c>
      <c r="O808" s="133" t="s">
        <v>426</v>
      </c>
    </row>
    <row r="809" spans="10:15" s="133" customFormat="1">
      <c r="J809" s="53" t="s">
        <v>311</v>
      </c>
      <c r="K809" s="88" t="str">
        <f t="shared" si="49"/>
        <v>e919</v>
      </c>
      <c r="L809" s="18" t="str">
        <f t="shared" si="50"/>
        <v>Branche 26 [RPS]</v>
      </c>
      <c r="N809" s="133" t="s">
        <v>192</v>
      </c>
      <c r="O809" s="133" t="s">
        <v>426</v>
      </c>
    </row>
    <row r="810" spans="10:15" s="133" customFormat="1">
      <c r="J810" s="53" t="s">
        <v>508</v>
      </c>
      <c r="K810" s="88" t="str">
        <f t="shared" si="49"/>
        <v>e958</v>
      </c>
      <c r="L810" s="18" t="str">
        <f t="shared" si="50"/>
        <v>Garanties donnant lieu à provision de diversification dit " Eurocroissance" [RPS]</v>
      </c>
      <c r="N810" s="133" t="s">
        <v>192</v>
      </c>
      <c r="O810" s="133" t="s">
        <v>426</v>
      </c>
    </row>
    <row r="811" spans="10:15" s="133" customFormat="1">
      <c r="J811" s="53" t="s">
        <v>312</v>
      </c>
      <c r="K811" s="88" t="str">
        <f t="shared" si="49"/>
        <v>e914</v>
      </c>
      <c r="L811" s="18" t="str">
        <f t="shared" si="50"/>
        <v>Autres Euros [RPS]</v>
      </c>
      <c r="N811" s="133" t="s">
        <v>192</v>
      </c>
      <c r="O811" s="133" t="s">
        <v>426</v>
      </c>
    </row>
    <row r="812" spans="10:15" s="133" customFormat="1">
      <c r="J812" s="53" t="s">
        <v>308</v>
      </c>
      <c r="K812" s="88" t="str">
        <f t="shared" si="49"/>
        <v>e990</v>
      </c>
      <c r="L812" s="18" t="str">
        <f t="shared" si="50"/>
        <v>UC [RPS]</v>
      </c>
      <c r="N812" s="133" t="s">
        <v>192</v>
      </c>
      <c r="O812" s="133" t="s">
        <v>426</v>
      </c>
    </row>
    <row r="813" spans="10:15" s="133" customFormat="1">
      <c r="J813" s="22" t="s">
        <v>2722</v>
      </c>
      <c r="K813" s="88" t="str">
        <f t="shared" si="49"/>
        <v>e1282</v>
      </c>
      <c r="L813" s="18" t="str">
        <f t="shared" si="50"/>
        <v>Contrats relevant de l'article L. 134-1 mais pas des catégories 11 ou 12 [13]</v>
      </c>
      <c r="M813" s="133" t="s">
        <v>190</v>
      </c>
      <c r="N813" s="133" t="s">
        <v>192</v>
      </c>
      <c r="O813" s="133" t="s">
        <v>426</v>
      </c>
    </row>
    <row r="814" spans="10:15" s="133" customFormat="1">
      <c r="J814" s="53" t="s">
        <v>2723</v>
      </c>
      <c r="K814" s="88" t="str">
        <f t="shared" si="49"/>
        <v>e1283</v>
      </c>
      <c r="L814" s="18" t="str">
        <f t="shared" si="50"/>
        <v>Engagement PER (Contrats relevant de l'article L. 134-1 mais pas des catégories 11 ou 12) [13]</v>
      </c>
      <c r="N814" s="133" t="s">
        <v>192</v>
      </c>
      <c r="O814" s="133" t="s">
        <v>426</v>
      </c>
    </row>
    <row r="815" spans="10:15" s="133" customFormat="1">
      <c r="J815" s="53" t="s">
        <v>2724</v>
      </c>
      <c r="K815" s="88" t="str">
        <f t="shared" si="49"/>
        <v>e1284</v>
      </c>
      <c r="L815" s="18" t="str">
        <f t="shared" si="50"/>
        <v>Hors engagement PER (Contrats relevant de l'article L. 134-1 mais pas des catégories 11 ou 12) [13]</v>
      </c>
      <c r="N815" s="133" t="s">
        <v>192</v>
      </c>
      <c r="O815" s="133" t="s">
        <v>426</v>
      </c>
    </row>
    <row r="816" spans="10:15" s="133" customFormat="1">
      <c r="J816" s="22" t="s">
        <v>2725</v>
      </c>
      <c r="K816" s="88" t="str">
        <f t="shared" si="49"/>
        <v>e1285</v>
      </c>
      <c r="L816" s="18" t="str">
        <f t="shared" si="50"/>
        <v>Contrats relevant d’une comptabilité auxiliaire d’affectation mentionnée au premier alinéa de l’article L. 142-4 mais pas de la catégorie 11 [14]</v>
      </c>
      <c r="M816" s="133" t="s">
        <v>190</v>
      </c>
      <c r="N816" s="133" t="s">
        <v>192</v>
      </c>
      <c r="O816" s="133" t="s">
        <v>426</v>
      </c>
    </row>
    <row r="817" spans="10:15" s="133" customFormat="1">
      <c r="J817" s="53" t="s">
        <v>2726</v>
      </c>
      <c r="K817" s="88" t="str">
        <f t="shared" si="49"/>
        <v>e1286</v>
      </c>
      <c r="L817" s="18" t="str">
        <f t="shared" si="50"/>
        <v>Euros (Contrats relevant d’une comptabilité auxiliaire d’affectation mentionnée au premier alinéa de l’article L. 142-4 mais pas de la catégorie 11) [14]</v>
      </c>
      <c r="N817" s="133" t="s">
        <v>192</v>
      </c>
      <c r="O817" s="133" t="s">
        <v>426</v>
      </c>
    </row>
    <row r="818" spans="10:15" s="133" customFormat="1">
      <c r="J818" s="53" t="s">
        <v>2727</v>
      </c>
      <c r="K818" s="88" t="str">
        <f t="shared" si="49"/>
        <v>e1287</v>
      </c>
      <c r="L818" s="18" t="str">
        <f t="shared" si="50"/>
        <v>UC (Contrats relevant d’une comptabilité auxiliaire d’affectation mentionnée au premier alinéa de l’article L. 142-4 mais pas de la catégorie 11) [14]</v>
      </c>
      <c r="N818" s="133" t="s">
        <v>192</v>
      </c>
      <c r="O818" s="133" t="s">
        <v>426</v>
      </c>
    </row>
    <row r="819" spans="10:15" s="133" customFormat="1">
      <c r="J819" s="44" t="s">
        <v>61</v>
      </c>
      <c r="K819" s="88" t="str">
        <f t="shared" si="49"/>
        <v>e968</v>
      </c>
      <c r="L819" s="18" t="str">
        <f t="shared" si="50"/>
        <v>Non Vie</v>
      </c>
      <c r="M819" s="133" t="s">
        <v>190</v>
      </c>
      <c r="N819" s="133" t="s">
        <v>192</v>
      </c>
      <c r="O819" s="133" t="s">
        <v>426</v>
      </c>
    </row>
    <row r="820" spans="10:15" s="133" customFormat="1">
      <c r="J820" s="22" t="s">
        <v>5371</v>
      </c>
      <c r="K820" s="88" t="str">
        <f t="shared" si="49"/>
        <v>e1294</v>
      </c>
      <c r="L820" s="18" t="str">
        <f t="shared" si="50"/>
        <v>Non Vie [20-33]</v>
      </c>
      <c r="M820" s="133" t="s">
        <v>190</v>
      </c>
      <c r="N820" s="133" t="s">
        <v>192</v>
      </c>
      <c r="O820" s="133" t="s">
        <v>426</v>
      </c>
    </row>
    <row r="821" spans="10:15" s="133" customFormat="1">
      <c r="J821" s="53" t="s">
        <v>1836</v>
      </c>
      <c r="K821" s="88" t="str">
        <f t="shared" si="49"/>
        <v>e946</v>
      </c>
      <c r="L821" s="18" t="str">
        <f t="shared" si="50"/>
        <v>Dommages corporels (contrats individuels et collectifs) [20-21]</v>
      </c>
      <c r="M821" s="133" t="s">
        <v>190</v>
      </c>
      <c r="N821" s="133" t="s">
        <v>192</v>
      </c>
      <c r="O821" s="133" t="s">
        <v>426</v>
      </c>
    </row>
    <row r="822" spans="10:15" s="133" customFormat="1">
      <c r="J822" s="67" t="s">
        <v>630</v>
      </c>
      <c r="K822" s="88" t="str">
        <f t="shared" si="49"/>
        <v>e947</v>
      </c>
      <c r="L822" s="18" t="str">
        <f t="shared" si="50"/>
        <v>Dommages corporels (contrats individuels) [20]</v>
      </c>
      <c r="M822" s="133" t="s">
        <v>190</v>
      </c>
      <c r="N822" s="133" t="s">
        <v>192</v>
      </c>
      <c r="O822" s="133" t="s">
        <v>426</v>
      </c>
    </row>
    <row r="823" spans="10:15" s="133" customFormat="1">
      <c r="J823" s="68" t="s">
        <v>316</v>
      </c>
      <c r="K823" s="88" t="str">
        <f t="shared" si="49"/>
        <v>e962</v>
      </c>
      <c r="L823" s="18" t="str">
        <f t="shared" si="50"/>
        <v>Garanties frais de soins [201]</v>
      </c>
      <c r="N823" s="133" t="s">
        <v>192</v>
      </c>
      <c r="O823" s="133" t="s">
        <v>426</v>
      </c>
    </row>
    <row r="824" spans="10:15" s="133" customFormat="1">
      <c r="J824" s="68" t="s">
        <v>317</v>
      </c>
      <c r="K824" s="88" t="str">
        <f t="shared" si="49"/>
        <v>e916</v>
      </c>
      <c r="L824" s="18" t="str">
        <f t="shared" si="50"/>
        <v>Autres garanties [202]</v>
      </c>
      <c r="N824" s="133" t="s">
        <v>192</v>
      </c>
      <c r="O824" s="133" t="s">
        <v>426</v>
      </c>
    </row>
    <row r="825" spans="10:15" s="133" customFormat="1">
      <c r="J825" s="67" t="s">
        <v>631</v>
      </c>
      <c r="K825" s="88" t="str">
        <f t="shared" si="49"/>
        <v>e945</v>
      </c>
      <c r="L825" s="18" t="str">
        <f t="shared" si="50"/>
        <v>Dommages corporels (contrats collectifs) [21]</v>
      </c>
      <c r="M825" s="133" t="s">
        <v>190</v>
      </c>
      <c r="N825" s="133" t="s">
        <v>192</v>
      </c>
      <c r="O825" s="133" t="s">
        <v>426</v>
      </c>
    </row>
    <row r="826" spans="10:15" s="133" customFormat="1">
      <c r="J826" s="68" t="s">
        <v>320</v>
      </c>
      <c r="K826" s="88" t="str">
        <f t="shared" si="49"/>
        <v>e963</v>
      </c>
      <c r="L826" s="18" t="str">
        <f t="shared" si="50"/>
        <v>Garanties frais de soins [211]</v>
      </c>
      <c r="N826" s="133" t="s">
        <v>192</v>
      </c>
      <c r="O826" s="133" t="s">
        <v>426</v>
      </c>
    </row>
    <row r="827" spans="10:15" s="133" customFormat="1">
      <c r="J827" s="68" t="s">
        <v>321</v>
      </c>
      <c r="K827" s="88" t="str">
        <f t="shared" si="49"/>
        <v>e915</v>
      </c>
      <c r="L827" s="18" t="str">
        <f t="shared" si="50"/>
        <v>Autres garanties (dont incap. Inval) [212]</v>
      </c>
      <c r="N827" s="133" t="s">
        <v>192</v>
      </c>
      <c r="O827" s="133" t="s">
        <v>426</v>
      </c>
    </row>
    <row r="828" spans="10:15" s="133" customFormat="1">
      <c r="J828" s="53" t="s">
        <v>226</v>
      </c>
      <c r="K828" s="88" t="str">
        <f t="shared" si="49"/>
        <v>e908</v>
      </c>
      <c r="L828" s="18" t="str">
        <f t="shared" si="50"/>
        <v>Automobile</v>
      </c>
      <c r="M828" s="133" t="s">
        <v>190</v>
      </c>
      <c r="N828" s="133" t="s">
        <v>192</v>
      </c>
      <c r="O828" s="133" t="s">
        <v>426</v>
      </c>
    </row>
    <row r="829" spans="10:15" s="133" customFormat="1">
      <c r="J829" s="67" t="s">
        <v>136</v>
      </c>
      <c r="K829" s="88" t="str">
        <f t="shared" si="49"/>
        <v>e910</v>
      </c>
      <c r="L829" s="18" t="str">
        <f t="shared" si="50"/>
        <v>Automobile (responsabilité civile) [22]</v>
      </c>
      <c r="N829" s="133" t="s">
        <v>192</v>
      </c>
      <c r="O829" s="133" t="s">
        <v>426</v>
      </c>
    </row>
    <row r="830" spans="10:15" s="133" customFormat="1">
      <c r="J830" s="67" t="s">
        <v>137</v>
      </c>
      <c r="K830" s="88" t="str">
        <f t="shared" si="49"/>
        <v>e909</v>
      </c>
      <c r="L830" s="18" t="str">
        <f t="shared" si="50"/>
        <v>Automobile (dommages) [23]</v>
      </c>
      <c r="N830" s="133" t="s">
        <v>192</v>
      </c>
      <c r="O830" s="133" t="s">
        <v>426</v>
      </c>
    </row>
    <row r="831" spans="10:15" s="133" customFormat="1">
      <c r="J831" s="53" t="s">
        <v>329</v>
      </c>
      <c r="K831" s="88" t="str">
        <f t="shared" si="49"/>
        <v>e940</v>
      </c>
      <c r="L831" s="18" t="str">
        <f t="shared" si="50"/>
        <v>Dommages aux biens</v>
      </c>
      <c r="M831" s="133" t="s">
        <v>190</v>
      </c>
      <c r="N831" s="133" t="s">
        <v>192</v>
      </c>
      <c r="O831" s="133" t="s">
        <v>426</v>
      </c>
    </row>
    <row r="832" spans="10:15" s="133" customFormat="1">
      <c r="J832" s="67" t="s">
        <v>138</v>
      </c>
      <c r="K832" s="88" t="str">
        <f t="shared" si="49"/>
        <v>e942</v>
      </c>
      <c r="L832" s="18" t="str">
        <f t="shared" si="50"/>
        <v>Dommages aux biens des particuliers [24]</v>
      </c>
      <c r="N832" s="133" t="s">
        <v>192</v>
      </c>
      <c r="O832" s="133" t="s">
        <v>426</v>
      </c>
    </row>
    <row r="833" spans="1:15" s="133" customFormat="1">
      <c r="J833" s="67" t="s">
        <v>330</v>
      </c>
      <c r="K833" s="88" t="str">
        <f t="shared" si="49"/>
        <v>e944</v>
      </c>
      <c r="L833" s="18" t="str">
        <f t="shared" si="50"/>
        <v>Dommages aux biens professionnels et agricoles [25-26]</v>
      </c>
      <c r="M833" s="133" t="s">
        <v>190</v>
      </c>
      <c r="N833" s="133" t="s">
        <v>192</v>
      </c>
      <c r="O833" s="133" t="s">
        <v>426</v>
      </c>
    </row>
    <row r="834" spans="1:15" s="133" customFormat="1">
      <c r="J834" s="68" t="s">
        <v>139</v>
      </c>
      <c r="K834" s="88" t="str">
        <f t="shared" si="49"/>
        <v>e943</v>
      </c>
      <c r="L834" s="18" t="str">
        <f t="shared" si="50"/>
        <v>Dommages aux biens professionnels [25]</v>
      </c>
      <c r="N834" s="133" t="s">
        <v>192</v>
      </c>
      <c r="O834" s="133" t="s">
        <v>426</v>
      </c>
    </row>
    <row r="835" spans="1:15" s="133" customFormat="1">
      <c r="A835" s="305"/>
      <c r="J835" s="68" t="s">
        <v>140</v>
      </c>
      <c r="K835" s="88" t="str">
        <f t="shared" si="49"/>
        <v>e941</v>
      </c>
      <c r="L835" s="18" t="str">
        <f t="shared" si="50"/>
        <v>Dommages aux biens agricoles [26]</v>
      </c>
      <c r="N835" s="133" t="s">
        <v>192</v>
      </c>
      <c r="O835" s="133" t="s">
        <v>426</v>
      </c>
    </row>
    <row r="836" spans="1:15" s="133" customFormat="1">
      <c r="J836" s="53" t="s">
        <v>141</v>
      </c>
      <c r="K836" s="88" t="str">
        <f t="shared" ref="K836:K899" si="51">VLOOKUP(J836,$A$1:$I$400,2,FALSE)</f>
        <v>e922</v>
      </c>
      <c r="L836" s="18" t="str">
        <f t="shared" si="50"/>
        <v>Catastrophes naturelles [27]</v>
      </c>
      <c r="N836" s="133" t="s">
        <v>192</v>
      </c>
      <c r="O836" s="133" t="s">
        <v>426</v>
      </c>
    </row>
    <row r="837" spans="1:15" s="133" customFormat="1">
      <c r="J837" s="53" t="s">
        <v>142</v>
      </c>
      <c r="K837" s="88" t="str">
        <f t="shared" si="51"/>
        <v>e980</v>
      </c>
      <c r="L837" s="18" t="str">
        <f t="shared" si="50"/>
        <v>Responsabilité civile générale [28]</v>
      </c>
      <c r="N837" s="133" t="s">
        <v>192</v>
      </c>
      <c r="O837" s="133" t="s">
        <v>426</v>
      </c>
    </row>
    <row r="838" spans="1:15" s="133" customFormat="1">
      <c r="J838" s="53" t="s">
        <v>143</v>
      </c>
      <c r="K838" s="88" t="str">
        <f t="shared" si="51"/>
        <v>e978</v>
      </c>
      <c r="L838" s="18" t="str">
        <f t="shared" si="50"/>
        <v>Protection juridique [29]</v>
      </c>
      <c r="N838" s="133" t="s">
        <v>192</v>
      </c>
      <c r="O838" s="133" t="s">
        <v>426</v>
      </c>
    </row>
    <row r="839" spans="1:15" s="133" customFormat="1">
      <c r="B839" s="305"/>
      <c r="C839" s="271"/>
      <c r="D839" s="271"/>
      <c r="E839" s="271"/>
      <c r="F839" s="271"/>
      <c r="G839" s="271"/>
      <c r="H839" s="306"/>
      <c r="J839" s="53" t="s">
        <v>144</v>
      </c>
      <c r="K839" s="88" t="str">
        <f t="shared" si="51"/>
        <v>e904</v>
      </c>
      <c r="L839" s="18" t="str">
        <f t="shared" si="50"/>
        <v>Assistance [30]</v>
      </c>
      <c r="N839" s="133" t="s">
        <v>192</v>
      </c>
      <c r="O839" s="133" t="s">
        <v>426</v>
      </c>
    </row>
    <row r="840" spans="1:15" s="133" customFormat="1">
      <c r="I840" s="271"/>
      <c r="J840" s="53" t="s">
        <v>145</v>
      </c>
      <c r="K840" s="88" t="str">
        <f t="shared" si="51"/>
        <v>e977</v>
      </c>
      <c r="L840" s="18" t="str">
        <f t="shared" si="50"/>
        <v>Pertes pécuniaires diverses [31]</v>
      </c>
      <c r="N840" s="133" t="s">
        <v>192</v>
      </c>
      <c r="O840" s="133" t="s">
        <v>426</v>
      </c>
    </row>
    <row r="841" spans="1:15" s="133" customFormat="1">
      <c r="J841" s="53" t="s">
        <v>5369</v>
      </c>
      <c r="K841" s="88" t="str">
        <f t="shared" si="51"/>
        <v>e1292</v>
      </c>
      <c r="L841" s="18" t="str">
        <f t="shared" si="50"/>
        <v>Dommages aux biens consécutifs aux atteintes aux systèmes d'information et de communication [32]</v>
      </c>
      <c r="N841" s="133" t="s">
        <v>192</v>
      </c>
      <c r="O841" s="133" t="s">
        <v>426</v>
      </c>
    </row>
    <row r="842" spans="1:15" s="133" customFormat="1">
      <c r="J842" s="53" t="s">
        <v>5370</v>
      </c>
      <c r="K842" s="88" t="str">
        <f t="shared" si="51"/>
        <v>e1293</v>
      </c>
      <c r="L842" s="18" t="str">
        <f t="shared" si="50"/>
        <v>Pertes pécuniaires consécutives aux atteintes aux systèmes d'information et de communication [33]</v>
      </c>
      <c r="N842" s="133" t="s">
        <v>192</v>
      </c>
      <c r="O842" s="133" t="s">
        <v>426</v>
      </c>
    </row>
    <row r="843" spans="1:15" s="133" customFormat="1">
      <c r="J843" s="22" t="s">
        <v>332</v>
      </c>
      <c r="K843" s="88" t="str">
        <f t="shared" si="51"/>
        <v>e971</v>
      </c>
      <c r="L843" s="18" t="str">
        <f t="shared" si="50"/>
        <v>Non Vie [34-38]</v>
      </c>
      <c r="M843" s="133" t="s">
        <v>190</v>
      </c>
      <c r="N843" s="133" t="s">
        <v>192</v>
      </c>
      <c r="O843" s="133" t="s">
        <v>426</v>
      </c>
    </row>
    <row r="844" spans="1:15" s="133" customFormat="1">
      <c r="J844" s="53" t="s">
        <v>146</v>
      </c>
      <c r="K844" s="88" t="str">
        <f t="shared" si="51"/>
        <v>e986</v>
      </c>
      <c r="L844" s="18" t="str">
        <f t="shared" si="50"/>
        <v>Transports [34]</v>
      </c>
      <c r="N844" s="133" t="s">
        <v>192</v>
      </c>
      <c r="O844" s="133" t="s">
        <v>426</v>
      </c>
    </row>
    <row r="845" spans="1:15" s="133" customFormat="1">
      <c r="J845" s="53" t="s">
        <v>147</v>
      </c>
      <c r="K845" s="88" t="str">
        <f t="shared" si="51"/>
        <v>e905</v>
      </c>
      <c r="L845" s="18" t="str">
        <f t="shared" si="50"/>
        <v>Assurance construction (dommages) [35]</v>
      </c>
      <c r="N845" s="133" t="s">
        <v>192</v>
      </c>
      <c r="O845" s="133" t="s">
        <v>426</v>
      </c>
    </row>
    <row r="846" spans="1:15" s="133" customFormat="1">
      <c r="J846" s="53" t="s">
        <v>148</v>
      </c>
      <c r="K846" s="88" t="str">
        <f t="shared" si="51"/>
        <v>e906</v>
      </c>
      <c r="L846" s="18" t="str">
        <f t="shared" si="50"/>
        <v>Assurance construction (responsabilité civile) [36]</v>
      </c>
      <c r="N846" s="133" t="s">
        <v>192</v>
      </c>
      <c r="O846" s="133" t="s">
        <v>426</v>
      </c>
    </row>
    <row r="847" spans="1:15" s="133" customFormat="1">
      <c r="J847" s="53" t="s">
        <v>149</v>
      </c>
      <c r="K847" s="88" t="str">
        <f t="shared" si="51"/>
        <v>e939</v>
      </c>
      <c r="L847" s="88"/>
      <c r="N847" s="133" t="s">
        <v>192</v>
      </c>
      <c r="O847" s="133" t="s">
        <v>426</v>
      </c>
    </row>
    <row r="848" spans="1:15" s="133" customFormat="1">
      <c r="J848" s="53" t="s">
        <v>150</v>
      </c>
      <c r="K848" s="88" t="str">
        <f t="shared" si="51"/>
        <v>e923</v>
      </c>
      <c r="L848" s="88"/>
      <c r="N848" s="133" t="s">
        <v>192</v>
      </c>
      <c r="O848" s="133" t="s">
        <v>426</v>
      </c>
    </row>
    <row r="849" spans="10:18" s="133" customFormat="1">
      <c r="J849" s="40" t="s">
        <v>5377</v>
      </c>
      <c r="K849" s="88"/>
      <c r="L849" s="18"/>
      <c r="O849" s="133" t="s">
        <v>426</v>
      </c>
      <c r="Q849" s="133" t="s">
        <v>248</v>
      </c>
      <c r="R849" s="133" t="s">
        <v>2781</v>
      </c>
    </row>
    <row r="850" spans="10:18" s="133" customFormat="1">
      <c r="J850" s="50" t="s">
        <v>244</v>
      </c>
      <c r="K850" s="88" t="str">
        <f t="shared" si="51"/>
        <v>x0</v>
      </c>
      <c r="L850" s="18" t="str">
        <f t="shared" ref="L850:L857" si="52">J850</f>
        <v>Total/NA</v>
      </c>
      <c r="M850" s="133" t="s">
        <v>190</v>
      </c>
      <c r="O850" s="133" t="s">
        <v>243</v>
      </c>
    </row>
    <row r="851" spans="10:18" s="133" customFormat="1">
      <c r="J851" s="44" t="s">
        <v>546</v>
      </c>
      <c r="K851" s="88" t="str">
        <f t="shared" si="51"/>
        <v>x91</v>
      </c>
      <c r="L851" s="18" t="str">
        <f t="shared" si="52"/>
        <v>Épargne hors UC</v>
      </c>
      <c r="M851" s="133" t="s">
        <v>190</v>
      </c>
      <c r="N851" s="133" t="s">
        <v>192</v>
      </c>
      <c r="O851" s="133" t="s">
        <v>243</v>
      </c>
    </row>
    <row r="852" spans="10:18" s="133" customFormat="1">
      <c r="J852" s="22" t="s">
        <v>188</v>
      </c>
      <c r="K852" s="88" t="str">
        <f t="shared" si="51"/>
        <v>e961</v>
      </c>
      <c r="L852" s="18" t="str">
        <f t="shared" si="52"/>
        <v>Garanties en cas de vie et capitalisation [hors contrats en UC]</v>
      </c>
      <c r="M852" s="133" t="s">
        <v>190</v>
      </c>
      <c r="N852" s="133" t="s">
        <v>192</v>
      </c>
      <c r="O852" s="133" t="s">
        <v>426</v>
      </c>
    </row>
    <row r="853" spans="10:18" s="133" customFormat="1">
      <c r="J853" s="53" t="s">
        <v>125</v>
      </c>
      <c r="K853" s="88" t="str">
        <f t="shared" si="51"/>
        <v>e932</v>
      </c>
      <c r="L853" s="18" t="str">
        <f t="shared" si="52"/>
        <v>Contrats de capitalisation à prime unique (ou versements libres) [1]</v>
      </c>
      <c r="N853" s="133" t="s">
        <v>192</v>
      </c>
      <c r="O853" s="133" t="s">
        <v>426</v>
      </c>
    </row>
    <row r="854" spans="10:18" s="133" customFormat="1">
      <c r="J854" s="53" t="s">
        <v>126</v>
      </c>
      <c r="K854" s="88" t="str">
        <f t="shared" si="51"/>
        <v>e933</v>
      </c>
      <c r="L854" s="18" t="str">
        <f t="shared" si="52"/>
        <v>Contrats de capitalisation à primes périodiques [2]</v>
      </c>
      <c r="N854" s="133" t="s">
        <v>192</v>
      </c>
      <c r="O854" s="133" t="s">
        <v>426</v>
      </c>
    </row>
    <row r="855" spans="10:18" s="133" customFormat="1">
      <c r="J855" s="53" t="s">
        <v>128</v>
      </c>
      <c r="K855" s="88" t="str">
        <f t="shared" si="51"/>
        <v>e911</v>
      </c>
      <c r="L855" s="18" t="str">
        <f t="shared" si="52"/>
        <v>Autres contrats individuels d'assurance vie à prime unique (ou versements libres) (y compris groupes ouverts) [4]</v>
      </c>
      <c r="N855" s="133" t="s">
        <v>192</v>
      </c>
      <c r="O855" s="133" t="s">
        <v>426</v>
      </c>
    </row>
    <row r="856" spans="10:18" s="133" customFormat="1">
      <c r="J856" s="53" t="s">
        <v>129</v>
      </c>
      <c r="K856" s="88" t="str">
        <f t="shared" si="51"/>
        <v>e912</v>
      </c>
      <c r="L856" s="18" t="str">
        <f t="shared" si="52"/>
        <v>Autres contrats individuels d'assurance vie à primes périodiques (y compris groupes ouverts) [5]</v>
      </c>
      <c r="N856" s="133" t="s">
        <v>192</v>
      </c>
      <c r="O856" s="133" t="s">
        <v>426</v>
      </c>
    </row>
    <row r="857" spans="10:18" s="133" customFormat="1">
      <c r="J857" s="53" t="s">
        <v>131</v>
      </c>
      <c r="K857" s="88" t="str">
        <f t="shared" si="51"/>
        <v>e927</v>
      </c>
      <c r="L857" s="18" t="str">
        <f t="shared" si="52"/>
        <v>Contrats collectifs d'assurance en cas de vie [7]</v>
      </c>
      <c r="N857" s="133" t="s">
        <v>192</v>
      </c>
      <c r="O857" s="133" t="s">
        <v>426</v>
      </c>
    </row>
    <row r="858" spans="10:18" s="133" customFormat="1">
      <c r="J858" s="53" t="s">
        <v>2565</v>
      </c>
      <c r="K858" s="88" t="str">
        <f t="shared" si="51"/>
        <v>e1274</v>
      </c>
      <c r="L858" s="18" t="str">
        <f>J858</f>
        <v>Contrats de retraite professionnelle supplémentaire régis par l'article L. 143-1 ne relevant pas des 12, 14 ou 15 [16]</v>
      </c>
      <c r="N858" s="133" t="s">
        <v>192</v>
      </c>
      <c r="O858" s="133" t="s">
        <v>426</v>
      </c>
    </row>
    <row r="859" spans="10:18" s="133" customFormat="1">
      <c r="J859" s="22" t="s">
        <v>187</v>
      </c>
      <c r="K859" s="88" t="str">
        <f t="shared" si="51"/>
        <v>e959</v>
      </c>
      <c r="L859" s="18" t="str">
        <f t="shared" ref="L859:L871" si="53">J859</f>
        <v>Garanties en cas de décès</v>
      </c>
      <c r="M859" s="133" t="s">
        <v>190</v>
      </c>
      <c r="N859" s="133" t="s">
        <v>192</v>
      </c>
      <c r="O859" s="133" t="s">
        <v>426</v>
      </c>
    </row>
    <row r="860" spans="10:18" s="133" customFormat="1">
      <c r="J860" s="53" t="s">
        <v>127</v>
      </c>
      <c r="K860" s="88" t="str">
        <f t="shared" si="51"/>
        <v>e936</v>
      </c>
      <c r="L860" s="18" t="str">
        <f t="shared" si="53"/>
        <v>Contrats individuels d'assurance temporaire décès (y compris groupes ouverts) [3]</v>
      </c>
      <c r="N860" s="133" t="s">
        <v>192</v>
      </c>
      <c r="O860" s="133" t="s">
        <v>426</v>
      </c>
    </row>
    <row r="861" spans="10:18" s="133" customFormat="1">
      <c r="J861" s="53" t="s">
        <v>130</v>
      </c>
      <c r="K861" s="88" t="str">
        <f t="shared" si="51"/>
        <v>e926</v>
      </c>
      <c r="L861" s="18" t="str">
        <f t="shared" si="53"/>
        <v>Contrats collectifs d'assurance en cas de décès [6]</v>
      </c>
      <c r="N861" s="133" t="s">
        <v>192</v>
      </c>
      <c r="O861" s="133" t="s">
        <v>426</v>
      </c>
    </row>
    <row r="862" spans="10:18" s="133" customFormat="1">
      <c r="J862" s="44" t="s">
        <v>547</v>
      </c>
      <c r="K862" s="88" t="str">
        <f t="shared" si="51"/>
        <v>e948</v>
      </c>
      <c r="L862" s="18" t="str">
        <f t="shared" si="53"/>
        <v>Épargne en UC</v>
      </c>
      <c r="M862" s="133" t="s">
        <v>190</v>
      </c>
      <c r="N862" s="133" t="s">
        <v>192</v>
      </c>
      <c r="O862" s="133" t="s">
        <v>426</v>
      </c>
    </row>
    <row r="863" spans="10:18" s="133" customFormat="1">
      <c r="J863" s="22" t="s">
        <v>189</v>
      </c>
      <c r="K863" s="88" t="str">
        <f t="shared" si="51"/>
        <v>e960</v>
      </c>
      <c r="L863" s="18" t="str">
        <f t="shared" si="53"/>
        <v>Garanties en cas de vie et capitalisation [contrats en UC]</v>
      </c>
      <c r="M863" s="133" t="s">
        <v>190</v>
      </c>
      <c r="N863" s="133" t="s">
        <v>192</v>
      </c>
      <c r="O863" s="133" t="s">
        <v>426</v>
      </c>
    </row>
    <row r="864" spans="10:18" s="133" customFormat="1">
      <c r="J864" s="53" t="s">
        <v>132</v>
      </c>
      <c r="K864" s="88" t="str">
        <f t="shared" si="51"/>
        <v>e930</v>
      </c>
      <c r="L864" s="18" t="str">
        <f t="shared" si="53"/>
        <v>Contrats d'assurance vie ou de capitalisation en unités de compte à prime unique (ou versements libres) [8]</v>
      </c>
      <c r="N864" s="133" t="s">
        <v>192</v>
      </c>
      <c r="O864" s="133" t="s">
        <v>426</v>
      </c>
    </row>
    <row r="865" spans="10:18" s="133" customFormat="1">
      <c r="J865" s="53" t="s">
        <v>133</v>
      </c>
      <c r="K865" s="88" t="str">
        <f t="shared" si="51"/>
        <v>e931</v>
      </c>
      <c r="L865" s="18" t="str">
        <f t="shared" si="53"/>
        <v>Contrats d'assurance vie ou de capitalisation en unités de compte à primes périodiques [9]</v>
      </c>
      <c r="N865" s="133" t="s">
        <v>192</v>
      </c>
      <c r="O865" s="133" t="s">
        <v>426</v>
      </c>
    </row>
    <row r="866" spans="10:18" s="133" customFormat="1">
      <c r="J866" s="44" t="s">
        <v>185</v>
      </c>
      <c r="K866" s="88" t="str">
        <f t="shared" si="51"/>
        <v>e983</v>
      </c>
      <c r="L866" s="18" t="str">
        <f t="shared" si="53"/>
        <v>Retraite</v>
      </c>
      <c r="M866" s="133" t="s">
        <v>190</v>
      </c>
      <c r="N866" s="133" t="s">
        <v>192</v>
      </c>
      <c r="O866" s="133" t="s">
        <v>426</v>
      </c>
    </row>
    <row r="867" spans="10:18" s="133" customFormat="1">
      <c r="J867" s="22" t="s">
        <v>2710</v>
      </c>
      <c r="K867" s="88" t="str">
        <f t="shared" si="51"/>
        <v>e1277</v>
      </c>
      <c r="L867" s="18" t="str">
        <f t="shared" si="53"/>
        <v>Contrats collectifs relevant de l'article L. 441-1 mais ne relevant pas des catégories 11, 12 ou 14 [10]</v>
      </c>
      <c r="N867" s="133" t="s">
        <v>192</v>
      </c>
      <c r="O867" s="133" t="s">
        <v>426</v>
      </c>
    </row>
    <row r="868" spans="10:18" s="133" customFormat="1">
      <c r="J868" s="22" t="s">
        <v>2785</v>
      </c>
      <c r="K868" s="88" t="str">
        <f t="shared" si="51"/>
        <v>e1280</v>
      </c>
      <c r="L868" s="18" t="str">
        <f t="shared" si="53"/>
        <v>Contrats relevant de l'article L. 144-2 [11]</v>
      </c>
      <c r="N868" s="133" t="s">
        <v>192</v>
      </c>
      <c r="O868" s="133" t="s">
        <v>426</v>
      </c>
    </row>
    <row r="869" spans="10:18" s="133" customFormat="1">
      <c r="J869" s="77" t="s">
        <v>2786</v>
      </c>
      <c r="K869" s="88" t="str">
        <f t="shared" si="51"/>
        <v>e1281</v>
      </c>
      <c r="L869" s="18" t="str">
        <f t="shared" si="53"/>
        <v>Contrats relevant d’une comptabilité auxiliaire d’affectation mentionnée au premier alinéa de l’article L. 143-4 mais pas de la catégorie 11 ou 14 [12]</v>
      </c>
      <c r="N869" s="133" t="s">
        <v>192</v>
      </c>
      <c r="O869" s="133" t="s">
        <v>426</v>
      </c>
    </row>
    <row r="870" spans="10:18" s="133" customFormat="1">
      <c r="J870" s="22" t="s">
        <v>2722</v>
      </c>
      <c r="K870" s="88" t="str">
        <f t="shared" si="51"/>
        <v>e1282</v>
      </c>
      <c r="L870" s="18" t="str">
        <f t="shared" si="53"/>
        <v>Contrats relevant de l'article L. 134-1 mais pas des catégories 11 ou 12 [13]</v>
      </c>
      <c r="N870" s="133" t="s">
        <v>192</v>
      </c>
      <c r="O870" s="133" t="s">
        <v>426</v>
      </c>
    </row>
    <row r="871" spans="10:18" s="133" customFormat="1">
      <c r="J871" s="22" t="s">
        <v>2726</v>
      </c>
      <c r="K871" s="88" t="str">
        <f t="shared" si="51"/>
        <v>e1286</v>
      </c>
      <c r="L871" s="18" t="str">
        <f t="shared" si="53"/>
        <v>Euros (Contrats relevant d’une comptabilité auxiliaire d’affectation mentionnée au premier alinéa de l’article L. 142-4 mais pas de la catégorie 11) [14]</v>
      </c>
      <c r="N871" s="133" t="s">
        <v>192</v>
      </c>
      <c r="O871" s="133" t="s">
        <v>426</v>
      </c>
    </row>
    <row r="872" spans="10:18" s="133" customFormat="1">
      <c r="J872" s="40" t="s">
        <v>5376</v>
      </c>
      <c r="K872" s="88"/>
      <c r="L872" s="18"/>
      <c r="O872" s="133" t="s">
        <v>426</v>
      </c>
      <c r="Q872" s="133" t="s">
        <v>248</v>
      </c>
      <c r="R872" s="133" t="s">
        <v>1146</v>
      </c>
    </row>
    <row r="873" spans="10:18" s="133" customFormat="1">
      <c r="J873" s="50" t="s">
        <v>244</v>
      </c>
      <c r="K873" s="88" t="str">
        <f t="shared" si="51"/>
        <v>x0</v>
      </c>
      <c r="L873" s="18" t="str">
        <f>J873</f>
        <v>Total/NA</v>
      </c>
      <c r="M873" s="133" t="s">
        <v>190</v>
      </c>
      <c r="O873" s="133" t="s">
        <v>243</v>
      </c>
    </row>
    <row r="874" spans="10:18" s="133" customFormat="1">
      <c r="J874" s="44" t="s">
        <v>548</v>
      </c>
      <c r="K874" s="88" t="str">
        <f t="shared" si="51"/>
        <v>e992</v>
      </c>
      <c r="L874" s="18" t="str">
        <f>J874</f>
        <v>Vie [Hors épargne en UC]</v>
      </c>
      <c r="M874" s="133" t="s">
        <v>190</v>
      </c>
      <c r="N874" s="133" t="s">
        <v>192</v>
      </c>
      <c r="O874" s="133" t="s">
        <v>426</v>
      </c>
    </row>
    <row r="875" spans="10:18" s="133" customFormat="1">
      <c r="J875" s="22" t="s">
        <v>2540</v>
      </c>
      <c r="K875" s="88" t="str">
        <f t="shared" si="51"/>
        <v>e1273</v>
      </c>
      <c r="L875" s="18" t="str">
        <f>J875</f>
        <v>Vie [Hors branche 26 non PERP et non RPS]</v>
      </c>
      <c r="M875" s="133" t="s">
        <v>190</v>
      </c>
      <c r="N875" s="133" t="s">
        <v>192</v>
      </c>
      <c r="O875" s="133" t="s">
        <v>426</v>
      </c>
    </row>
    <row r="876" spans="10:18" s="133" customFormat="1">
      <c r="J876" s="53" t="s">
        <v>546</v>
      </c>
      <c r="K876" s="88" t="str">
        <f t="shared" si="51"/>
        <v>x91</v>
      </c>
      <c r="L876" s="18" t="str">
        <f t="shared" ref="L876:L887" si="54">J876</f>
        <v>Épargne hors UC</v>
      </c>
      <c r="M876" s="133" t="s">
        <v>190</v>
      </c>
      <c r="N876" s="133" t="s">
        <v>192</v>
      </c>
      <c r="O876" s="133" t="s">
        <v>243</v>
      </c>
    </row>
    <row r="877" spans="10:18" s="133" customFormat="1">
      <c r="J877" s="67" t="s">
        <v>188</v>
      </c>
      <c r="K877" s="88" t="str">
        <f t="shared" si="51"/>
        <v>e961</v>
      </c>
      <c r="L877" s="18" t="str">
        <f t="shared" si="54"/>
        <v>Garanties en cas de vie et capitalisation [hors contrats en UC]</v>
      </c>
      <c r="M877" s="133" t="s">
        <v>190</v>
      </c>
      <c r="N877" s="133" t="s">
        <v>192</v>
      </c>
      <c r="O877" s="133" t="s">
        <v>426</v>
      </c>
    </row>
    <row r="878" spans="10:18" s="133" customFormat="1">
      <c r="J878" s="68" t="s">
        <v>125</v>
      </c>
      <c r="K878" s="88" t="str">
        <f t="shared" si="51"/>
        <v>e932</v>
      </c>
      <c r="L878" s="18" t="str">
        <f t="shared" si="54"/>
        <v>Contrats de capitalisation à prime unique (ou versements libres) [1]</v>
      </c>
      <c r="N878" s="133" t="s">
        <v>192</v>
      </c>
      <c r="O878" s="133" t="s">
        <v>426</v>
      </c>
    </row>
    <row r="879" spans="10:18" s="133" customFormat="1">
      <c r="J879" s="68" t="s">
        <v>126</v>
      </c>
      <c r="K879" s="88" t="str">
        <f t="shared" si="51"/>
        <v>e933</v>
      </c>
      <c r="L879" s="18" t="str">
        <f t="shared" si="54"/>
        <v>Contrats de capitalisation à primes périodiques [2]</v>
      </c>
      <c r="N879" s="133" t="s">
        <v>192</v>
      </c>
      <c r="O879" s="133" t="s">
        <v>426</v>
      </c>
    </row>
    <row r="880" spans="10:18" s="133" customFormat="1">
      <c r="J880" s="68" t="s">
        <v>128</v>
      </c>
      <c r="K880" s="88" t="str">
        <f t="shared" si="51"/>
        <v>e911</v>
      </c>
      <c r="L880" s="18" t="str">
        <f t="shared" si="54"/>
        <v>Autres contrats individuels d'assurance vie à prime unique (ou versements libres) (y compris groupes ouverts) [4]</v>
      </c>
      <c r="N880" s="133" t="s">
        <v>192</v>
      </c>
      <c r="O880" s="133" t="s">
        <v>426</v>
      </c>
    </row>
    <row r="881" spans="10:20" s="133" customFormat="1">
      <c r="J881" s="68" t="s">
        <v>129</v>
      </c>
      <c r="K881" s="88" t="str">
        <f t="shared" si="51"/>
        <v>e912</v>
      </c>
      <c r="L881" s="18" t="str">
        <f t="shared" si="54"/>
        <v>Autres contrats individuels d'assurance vie à primes périodiques (y compris groupes ouverts) [5]</v>
      </c>
      <c r="N881" s="133" t="s">
        <v>192</v>
      </c>
      <c r="O881" s="133" t="s">
        <v>426</v>
      </c>
    </row>
    <row r="882" spans="10:20" s="133" customFormat="1">
      <c r="J882" s="68" t="s">
        <v>131</v>
      </c>
      <c r="K882" s="88" t="str">
        <f t="shared" si="51"/>
        <v>e927</v>
      </c>
      <c r="L882" s="18" t="str">
        <f t="shared" si="54"/>
        <v>Contrats collectifs d'assurance en cas de vie [7]</v>
      </c>
      <c r="N882" s="133" t="s">
        <v>192</v>
      </c>
      <c r="O882" s="133" t="s">
        <v>426</v>
      </c>
    </row>
    <row r="883" spans="10:20" s="133" customFormat="1">
      <c r="J883" s="67" t="s">
        <v>187</v>
      </c>
      <c r="K883" s="88" t="str">
        <f t="shared" si="51"/>
        <v>e959</v>
      </c>
      <c r="L883" s="18" t="str">
        <f t="shared" si="54"/>
        <v>Garanties en cas de décès</v>
      </c>
      <c r="M883" s="133" t="s">
        <v>190</v>
      </c>
      <c r="N883" s="133" t="s">
        <v>192</v>
      </c>
      <c r="O883" s="133" t="s">
        <v>426</v>
      </c>
      <c r="P883" s="95"/>
    </row>
    <row r="884" spans="10:20" s="133" customFormat="1">
      <c r="J884" s="68" t="s">
        <v>127</v>
      </c>
      <c r="K884" s="88" t="str">
        <f t="shared" si="51"/>
        <v>e936</v>
      </c>
      <c r="L884" s="18" t="str">
        <f t="shared" si="54"/>
        <v>Contrats individuels d'assurance temporaire décès (y compris groupes ouverts) [3]</v>
      </c>
      <c r="N884" s="133" t="s">
        <v>192</v>
      </c>
      <c r="O884" s="133" t="s">
        <v>426</v>
      </c>
      <c r="P884" s="95"/>
      <c r="Q884" s="95"/>
      <c r="R884" s="95"/>
    </row>
    <row r="885" spans="10:20" s="133" customFormat="1">
      <c r="J885" s="68" t="s">
        <v>130</v>
      </c>
      <c r="K885" s="88" t="str">
        <f t="shared" si="51"/>
        <v>e926</v>
      </c>
      <c r="L885" s="18" t="str">
        <f t="shared" si="54"/>
        <v>Contrats collectifs d'assurance en cas de décès [6]</v>
      </c>
      <c r="N885" s="133" t="s">
        <v>192</v>
      </c>
      <c r="O885" s="133" t="s">
        <v>426</v>
      </c>
      <c r="P885" s="95"/>
      <c r="Q885" s="95"/>
      <c r="R885" s="95"/>
    </row>
    <row r="886" spans="10:20" s="133" customFormat="1">
      <c r="J886" s="53" t="s">
        <v>2785</v>
      </c>
      <c r="K886" s="88" t="str">
        <f t="shared" si="51"/>
        <v>e1280</v>
      </c>
      <c r="L886" s="18" t="str">
        <f t="shared" si="54"/>
        <v>Contrats relevant de l'article L. 144-2 [11]</v>
      </c>
      <c r="N886" s="133" t="s">
        <v>192</v>
      </c>
      <c r="O886" s="133" t="s">
        <v>426</v>
      </c>
      <c r="P886" s="95"/>
      <c r="Q886" s="95"/>
      <c r="R886" s="95"/>
    </row>
    <row r="887" spans="10:20" s="133" customFormat="1">
      <c r="J887" s="53" t="s">
        <v>2722</v>
      </c>
      <c r="K887" s="88" t="str">
        <f t="shared" si="51"/>
        <v>e1282</v>
      </c>
      <c r="L887" s="18" t="str">
        <f t="shared" si="54"/>
        <v>Contrats relevant de l'article L. 134-1 mais pas des catégories 11 ou 12 [13]</v>
      </c>
      <c r="N887" s="133" t="s">
        <v>192</v>
      </c>
      <c r="O887" s="133" t="s">
        <v>426</v>
      </c>
      <c r="P887" s="95"/>
      <c r="Q887" s="95"/>
      <c r="R887" s="95"/>
    </row>
    <row r="888" spans="10:20" s="133" customFormat="1">
      <c r="J888" s="22" t="s">
        <v>2726</v>
      </c>
      <c r="K888" s="88" t="str">
        <f t="shared" si="51"/>
        <v>e1286</v>
      </c>
      <c r="L888" s="18" t="str">
        <f>J888</f>
        <v>Euros (Contrats relevant d’une comptabilité auxiliaire d’affectation mentionnée au premier alinéa de l’article L. 142-4 mais pas de la catégorie 11) [14]</v>
      </c>
      <c r="N888" s="133" t="s">
        <v>192</v>
      </c>
      <c r="O888" s="133" t="s">
        <v>426</v>
      </c>
      <c r="P888" s="95"/>
      <c r="Q888" s="95"/>
      <c r="R888" s="95"/>
    </row>
    <row r="889" spans="10:20" s="133" customFormat="1">
      <c r="J889" s="22" t="s">
        <v>2771</v>
      </c>
      <c r="K889" s="88" t="str">
        <f t="shared" si="51"/>
        <v>e1291</v>
      </c>
      <c r="L889" s="18" t="str">
        <f>J889</f>
        <v>Vie hors catégorie 14 [Hors épargne en UC]</v>
      </c>
      <c r="N889" s="133" t="s">
        <v>192</v>
      </c>
      <c r="O889" s="133" t="s">
        <v>426</v>
      </c>
      <c r="P889" s="95"/>
      <c r="Q889" s="95"/>
      <c r="R889" s="95"/>
    </row>
    <row r="890" spans="10:20" s="133" customFormat="1">
      <c r="J890" s="22" t="s">
        <v>2538</v>
      </c>
      <c r="K890" s="88" t="str">
        <f t="shared" si="51"/>
        <v>e1272</v>
      </c>
      <c r="L890" s="18" t="str">
        <f>J890</f>
        <v>Autres Vie [Branche 26, non PERP et non RPS]</v>
      </c>
      <c r="N890" s="133" t="s">
        <v>192</v>
      </c>
      <c r="O890" s="133" t="s">
        <v>426</v>
      </c>
      <c r="P890" s="95"/>
      <c r="Q890" s="95"/>
      <c r="R890" s="95"/>
    </row>
    <row r="891" spans="10:20" s="133" customFormat="1">
      <c r="J891" s="40" t="s">
        <v>5727</v>
      </c>
      <c r="K891" s="88"/>
      <c r="L891" s="88"/>
      <c r="O891" s="79" t="s">
        <v>5378</v>
      </c>
      <c r="R891" s="133" t="s">
        <v>5642</v>
      </c>
    </row>
    <row r="892" spans="10:20" s="133" customFormat="1">
      <c r="J892" s="50" t="s">
        <v>244</v>
      </c>
      <c r="K892" s="88" t="str">
        <f t="shared" si="51"/>
        <v>x0</v>
      </c>
      <c r="L892" s="18" t="str">
        <f>J892</f>
        <v>Total/NA</v>
      </c>
      <c r="M892" s="133" t="s">
        <v>190</v>
      </c>
      <c r="O892" s="133" t="s">
        <v>243</v>
      </c>
      <c r="P892" s="271"/>
      <c r="Q892" s="271"/>
      <c r="R892" s="271"/>
      <c r="S892" s="271"/>
      <c r="T892" s="271"/>
    </row>
    <row r="893" spans="10:20" s="133" customFormat="1">
      <c r="J893" s="44" t="s">
        <v>60</v>
      </c>
      <c r="K893" s="88" t="str">
        <f t="shared" si="51"/>
        <v>e991</v>
      </c>
      <c r="L893" s="18" t="str">
        <f t="shared" ref="L893:L921" si="55">J893</f>
        <v>Vie</v>
      </c>
      <c r="M893" s="133" t="s">
        <v>190</v>
      </c>
      <c r="N893" s="133" t="s">
        <v>192</v>
      </c>
      <c r="O893" s="79" t="s">
        <v>426</v>
      </c>
    </row>
    <row r="894" spans="10:20" s="133" customFormat="1">
      <c r="J894" s="22" t="s">
        <v>304</v>
      </c>
      <c r="K894" s="88" t="str">
        <f t="shared" si="51"/>
        <v>e903</v>
      </c>
      <c r="L894" s="18" t="str">
        <f t="shared" si="55"/>
        <v>Ass. Indiv./Groupes ouverts en Euros ou devises</v>
      </c>
      <c r="M894" s="133" t="s">
        <v>190</v>
      </c>
      <c r="N894" s="133" t="s">
        <v>192</v>
      </c>
      <c r="O894" s="79" t="s">
        <v>426</v>
      </c>
    </row>
    <row r="895" spans="10:20" s="133" customFormat="1">
      <c r="J895" s="53" t="s">
        <v>127</v>
      </c>
      <c r="K895" s="88" t="str">
        <f t="shared" si="51"/>
        <v>e936</v>
      </c>
      <c r="L895" s="18" t="str">
        <f t="shared" si="55"/>
        <v>Contrats individuels d'assurance temporaire décès (y compris groupes ouverts) [3]</v>
      </c>
      <c r="N895" s="133" t="s">
        <v>192</v>
      </c>
      <c r="O895" s="79" t="s">
        <v>426</v>
      </c>
    </row>
    <row r="896" spans="10:20" s="133" customFormat="1">
      <c r="J896" s="53" t="s">
        <v>5623</v>
      </c>
      <c r="K896" s="88" t="str">
        <f t="shared" si="51"/>
        <v>f2000</v>
      </c>
      <c r="L896" s="18" t="str">
        <f t="shared" si="55"/>
        <v>Engagement PER (Autres contrats individuels d'assurance vie à prime unique ou versements libres y compris groupes ouverts) [4]</v>
      </c>
      <c r="N896" s="133" t="s">
        <v>192</v>
      </c>
      <c r="O896" s="79" t="s">
        <v>5378</v>
      </c>
    </row>
    <row r="897" spans="10:15" s="133" customFormat="1">
      <c r="J897" s="53" t="s">
        <v>5624</v>
      </c>
      <c r="K897" s="88" t="str">
        <f t="shared" si="51"/>
        <v>f2001</v>
      </c>
      <c r="L897" s="18" t="str">
        <f t="shared" si="55"/>
        <v>Hors engagement PER (Autres contrats individuels d'assurance vie à prime unique ou versements libres y compris groupes ouverts) [4]</v>
      </c>
      <c r="N897" s="133" t="s">
        <v>192</v>
      </c>
      <c r="O897" s="79" t="s">
        <v>5378</v>
      </c>
    </row>
    <row r="898" spans="10:15" s="133" customFormat="1">
      <c r="J898" s="53" t="s">
        <v>5625</v>
      </c>
      <c r="K898" s="88" t="str">
        <f t="shared" si="51"/>
        <v>f2002</v>
      </c>
      <c r="L898" s="18" t="str">
        <f t="shared" si="55"/>
        <v>Engagement PER (Autres contrats individuels d'assurance vie à primes périodiques y compris groupes ouverts) [5]</v>
      </c>
      <c r="N898" s="133" t="s">
        <v>192</v>
      </c>
      <c r="O898" s="79" t="s">
        <v>5378</v>
      </c>
    </row>
    <row r="899" spans="10:15" s="133" customFormat="1">
      <c r="J899" s="53" t="s">
        <v>5626</v>
      </c>
      <c r="K899" s="88" t="str">
        <f t="shared" si="51"/>
        <v>f2003</v>
      </c>
      <c r="L899" s="18" t="str">
        <f t="shared" si="55"/>
        <v>Hors engagement PER (Autres contrats individuels d'assurance vie à primes périodiques y compris groupes ouverts) [5]</v>
      </c>
      <c r="N899" s="133" t="s">
        <v>192</v>
      </c>
      <c r="O899" s="79" t="s">
        <v>5378</v>
      </c>
    </row>
    <row r="900" spans="10:15" s="133" customFormat="1">
      <c r="J900" s="22" t="s">
        <v>305</v>
      </c>
      <c r="K900" s="88" t="str">
        <f t="shared" ref="K900:K963" si="56">VLOOKUP(J900,$A$1:$I$400,2,FALSE)</f>
        <v>e928</v>
      </c>
      <c r="L900" s="18" t="str">
        <f t="shared" si="55"/>
        <v>Contrats collectifs en Euros ou devises</v>
      </c>
      <c r="M900" s="133" t="s">
        <v>190</v>
      </c>
      <c r="N900" s="133" t="s">
        <v>192</v>
      </c>
      <c r="O900" s="79" t="s">
        <v>426</v>
      </c>
    </row>
    <row r="901" spans="10:15" s="133" customFormat="1">
      <c r="J901" s="53" t="s">
        <v>130</v>
      </c>
      <c r="K901" s="88" t="str">
        <f t="shared" si="56"/>
        <v>e926</v>
      </c>
      <c r="L901" s="18" t="str">
        <f t="shared" si="55"/>
        <v>Contrats collectifs d'assurance en cas de décès [6]</v>
      </c>
      <c r="N901" s="133" t="s">
        <v>192</v>
      </c>
      <c r="O901" s="79" t="s">
        <v>426</v>
      </c>
    </row>
    <row r="902" spans="10:15" s="133" customFormat="1">
      <c r="J902" s="53" t="s">
        <v>5628</v>
      </c>
      <c r="K902" s="88" t="str">
        <f t="shared" si="56"/>
        <v>f2004</v>
      </c>
      <c r="L902" s="18" t="str">
        <f t="shared" si="55"/>
        <v>Engagement PER (Contrats collectifs d'assurance en cas de vie) [7]</v>
      </c>
      <c r="N902" s="133" t="s">
        <v>192</v>
      </c>
      <c r="O902" s="79" t="s">
        <v>5378</v>
      </c>
    </row>
    <row r="903" spans="10:15" s="133" customFormat="1">
      <c r="J903" s="53" t="s">
        <v>5627</v>
      </c>
      <c r="K903" s="88" t="str">
        <f t="shared" si="56"/>
        <v>f2005</v>
      </c>
      <c r="L903" s="18" t="str">
        <f t="shared" si="55"/>
        <v>Hors engagement PER (Contrats collectifs d'assurance en cas de vie) [7]</v>
      </c>
      <c r="N903" s="133" t="s">
        <v>192</v>
      </c>
      <c r="O903" s="79" t="s">
        <v>5378</v>
      </c>
    </row>
    <row r="904" spans="10:15" s="133" customFormat="1">
      <c r="J904" s="22" t="s">
        <v>306</v>
      </c>
      <c r="K904" s="88" t="str">
        <f t="shared" si="56"/>
        <v>e935</v>
      </c>
      <c r="L904" s="18" t="str">
        <f t="shared" si="55"/>
        <v>Contrats en unités de compte</v>
      </c>
      <c r="M904" s="133" t="s">
        <v>190</v>
      </c>
      <c r="N904" s="133" t="s">
        <v>192</v>
      </c>
      <c r="O904" s="79" t="s">
        <v>426</v>
      </c>
    </row>
    <row r="905" spans="10:15" s="133" customFormat="1">
      <c r="J905" s="53" t="s">
        <v>5630</v>
      </c>
      <c r="K905" s="88" t="str">
        <f t="shared" si="56"/>
        <v>f2006</v>
      </c>
      <c r="L905" s="18" t="str">
        <f t="shared" si="55"/>
        <v>Engagement PER (Contrats d'assurance vie ou de capitalisation en unités de compte à prime unique ou versements libres) [8]</v>
      </c>
      <c r="N905" s="133" t="s">
        <v>192</v>
      </c>
      <c r="O905" s="79" t="s">
        <v>5378</v>
      </c>
    </row>
    <row r="906" spans="10:15" s="133" customFormat="1">
      <c r="J906" s="53" t="s">
        <v>5629</v>
      </c>
      <c r="K906" s="88" t="str">
        <f t="shared" si="56"/>
        <v>f2007</v>
      </c>
      <c r="L906" s="18" t="str">
        <f t="shared" si="55"/>
        <v>Hors engagement PER (Contrats d'assurance vie ou de capitalisation en unités de compte à prime unique ou versements libres) [8]</v>
      </c>
      <c r="N906" s="133" t="s">
        <v>192</v>
      </c>
      <c r="O906" s="79" t="s">
        <v>5378</v>
      </c>
    </row>
    <row r="907" spans="10:15" s="133" customFormat="1">
      <c r="J907" s="53" t="s">
        <v>5632</v>
      </c>
      <c r="K907" s="88" t="str">
        <f t="shared" si="56"/>
        <v>f2008</v>
      </c>
      <c r="L907" s="18" t="str">
        <f t="shared" si="55"/>
        <v>Engagement PER (Contrats d'assurance vie ou de capitalisation en unités de compte à primes périodiques) [9]</v>
      </c>
      <c r="N907" s="133" t="s">
        <v>192</v>
      </c>
      <c r="O907" s="79" t="s">
        <v>5378</v>
      </c>
    </row>
    <row r="908" spans="10:15" s="133" customFormat="1">
      <c r="J908" s="53" t="s">
        <v>5631</v>
      </c>
      <c r="K908" s="88" t="str">
        <f t="shared" si="56"/>
        <v>f2009</v>
      </c>
      <c r="L908" s="18" t="str">
        <f t="shared" si="55"/>
        <v>Hors engagement PER (Contrats d'assurance vie ou de capitalisation en unités de compte à primes périodiques) [9]</v>
      </c>
      <c r="N908" s="133" t="s">
        <v>192</v>
      </c>
      <c r="O908" s="79" t="s">
        <v>5378</v>
      </c>
    </row>
    <row r="909" spans="10:15" s="133" customFormat="1">
      <c r="J909" s="22" t="s">
        <v>2710</v>
      </c>
      <c r="K909" s="88" t="str">
        <f t="shared" si="56"/>
        <v>e1277</v>
      </c>
      <c r="L909" s="18" t="str">
        <f t="shared" si="55"/>
        <v>Contrats collectifs relevant de l'article L. 441-1 mais ne relevant pas des catégories 11, 12 ou 14 [10]</v>
      </c>
      <c r="M909" s="133" t="s">
        <v>190</v>
      </c>
      <c r="N909" s="133" t="s">
        <v>192</v>
      </c>
      <c r="O909" s="79" t="s">
        <v>426</v>
      </c>
    </row>
    <row r="910" spans="10:15" s="133" customFormat="1">
      <c r="J910" s="53" t="s">
        <v>2715</v>
      </c>
      <c r="K910" s="88" t="str">
        <f t="shared" si="56"/>
        <v>e1278</v>
      </c>
      <c r="L910" s="18" t="str">
        <f t="shared" si="55"/>
        <v>Engagement PER (Contrats collectifs relevant de l'article L. 441-1 mais ne relevant pas des catégories 11, 12 ou 14) [10]</v>
      </c>
      <c r="N910" s="133" t="s">
        <v>192</v>
      </c>
      <c r="O910" s="79" t="s">
        <v>426</v>
      </c>
    </row>
    <row r="911" spans="10:15" s="133" customFormat="1">
      <c r="J911" s="53" t="s">
        <v>2716</v>
      </c>
      <c r="K911" s="88" t="str">
        <f t="shared" si="56"/>
        <v>e1279</v>
      </c>
      <c r="L911" s="18" t="str">
        <f t="shared" si="55"/>
        <v>Hors engagement PER (Contrats collectifs relevant de l'article L. 441-1 mais ne relevant pas des catégories 11, 12 ou 14) [10]</v>
      </c>
      <c r="N911" s="133" t="s">
        <v>192</v>
      </c>
      <c r="O911" s="79" t="s">
        <v>426</v>
      </c>
    </row>
    <row r="912" spans="10:15" s="133" customFormat="1">
      <c r="J912" s="22" t="s">
        <v>2785</v>
      </c>
      <c r="K912" s="88" t="str">
        <f t="shared" si="56"/>
        <v>e1280</v>
      </c>
      <c r="L912" s="18" t="str">
        <f t="shared" si="55"/>
        <v>Contrats relevant de l'article L. 144-2 [11]</v>
      </c>
      <c r="M912" s="133" t="s">
        <v>190</v>
      </c>
      <c r="N912" s="133" t="s">
        <v>192</v>
      </c>
      <c r="O912" s="79" t="s">
        <v>426</v>
      </c>
    </row>
    <row r="913" spans="10:18" s="133" customFormat="1">
      <c r="J913" s="53" t="s">
        <v>309</v>
      </c>
      <c r="K913" s="88" t="str">
        <f t="shared" si="56"/>
        <v>e918</v>
      </c>
      <c r="L913" s="18" t="str">
        <f t="shared" si="55"/>
        <v>Branche 26 [PERP]</v>
      </c>
      <c r="N913" s="133" t="s">
        <v>192</v>
      </c>
      <c r="O913" s="79" t="s">
        <v>426</v>
      </c>
    </row>
    <row r="914" spans="10:18" s="133" customFormat="1">
      <c r="J914" s="53" t="s">
        <v>310</v>
      </c>
      <c r="K914" s="88" t="str">
        <f t="shared" si="56"/>
        <v>e957</v>
      </c>
      <c r="L914" s="18" t="str">
        <f t="shared" si="55"/>
        <v>Garanties donnant lieu à provision de diversification dit " Eurocroissance" [PERP]</v>
      </c>
      <c r="N914" s="133" t="s">
        <v>192</v>
      </c>
      <c r="O914" s="79" t="s">
        <v>426</v>
      </c>
    </row>
    <row r="915" spans="10:18" s="133" customFormat="1">
      <c r="J915" s="53" t="s">
        <v>313</v>
      </c>
      <c r="K915" s="88" t="str">
        <f t="shared" si="56"/>
        <v>e913</v>
      </c>
      <c r="L915" s="18" t="str">
        <f t="shared" si="55"/>
        <v>Autres Euros [PERP]</v>
      </c>
      <c r="N915" s="133" t="s">
        <v>192</v>
      </c>
      <c r="O915" s="79" t="s">
        <v>426</v>
      </c>
    </row>
    <row r="916" spans="10:18" s="133" customFormat="1">
      <c r="J916" s="53" t="s">
        <v>307</v>
      </c>
      <c r="K916" s="88" t="str">
        <f t="shared" si="56"/>
        <v>e989</v>
      </c>
      <c r="L916" s="18" t="str">
        <f t="shared" si="55"/>
        <v>UC [PERP]</v>
      </c>
      <c r="N916" s="133" t="s">
        <v>192</v>
      </c>
      <c r="O916" s="79" t="s">
        <v>426</v>
      </c>
    </row>
    <row r="917" spans="10:18" s="133" customFormat="1">
      <c r="J917" s="22" t="s">
        <v>2722</v>
      </c>
      <c r="K917" s="88" t="str">
        <f t="shared" si="56"/>
        <v>e1282</v>
      </c>
      <c r="L917" s="18" t="str">
        <f t="shared" si="55"/>
        <v>Contrats relevant de l'article L. 134-1 mais pas des catégories 11 ou 12 [13]</v>
      </c>
      <c r="M917" s="133" t="s">
        <v>190</v>
      </c>
      <c r="N917" s="133" t="s">
        <v>192</v>
      </c>
      <c r="O917" s="79" t="s">
        <v>426</v>
      </c>
    </row>
    <row r="918" spans="10:18" s="133" customFormat="1">
      <c r="J918" s="53" t="s">
        <v>2723</v>
      </c>
      <c r="K918" s="88" t="str">
        <f t="shared" si="56"/>
        <v>e1283</v>
      </c>
      <c r="L918" s="18" t="str">
        <f t="shared" si="55"/>
        <v>Engagement PER (Contrats relevant de l'article L. 134-1 mais pas des catégories 11 ou 12) [13]</v>
      </c>
      <c r="N918" s="133" t="s">
        <v>192</v>
      </c>
      <c r="O918" s="79" t="s">
        <v>426</v>
      </c>
    </row>
    <row r="919" spans="10:18" s="133" customFormat="1">
      <c r="J919" s="53" t="s">
        <v>2724</v>
      </c>
      <c r="K919" s="88" t="str">
        <f t="shared" si="56"/>
        <v>e1284</v>
      </c>
      <c r="L919" s="18" t="str">
        <f t="shared" si="55"/>
        <v>Hors engagement PER (Contrats relevant de l'article L. 134-1 mais pas des catégories 11 ou 12) [13]</v>
      </c>
      <c r="N919" s="133" t="s">
        <v>192</v>
      </c>
      <c r="O919" s="79" t="s">
        <v>426</v>
      </c>
    </row>
    <row r="920" spans="10:18" s="133" customFormat="1">
      <c r="J920" s="40" t="s">
        <v>5726</v>
      </c>
      <c r="K920" s="88"/>
      <c r="L920" s="88"/>
      <c r="O920" s="79" t="s">
        <v>5378</v>
      </c>
      <c r="R920" s="133" t="s">
        <v>5643</v>
      </c>
    </row>
    <row r="921" spans="10:18" s="133" customFormat="1">
      <c r="J921" s="50" t="s">
        <v>244</v>
      </c>
      <c r="K921" s="88" t="str">
        <f t="shared" si="56"/>
        <v>x0</v>
      </c>
      <c r="L921" s="18" t="str">
        <f t="shared" si="55"/>
        <v>Total/NA</v>
      </c>
      <c r="O921" s="133" t="s">
        <v>243</v>
      </c>
      <c r="P921" s="133" t="s">
        <v>2404</v>
      </c>
    </row>
    <row r="922" spans="10:18" s="133" customFormat="1">
      <c r="J922" s="44" t="s">
        <v>5634</v>
      </c>
      <c r="K922" s="88" t="str">
        <f t="shared" si="56"/>
        <v>f2011</v>
      </c>
      <c r="L922" s="18" t="str">
        <f t="shared" ref="L922:L927" si="57">J922</f>
        <v>Comptabilité générale hors contrats à capital variable</v>
      </c>
      <c r="O922" s="79" t="s">
        <v>5378</v>
      </c>
    </row>
    <row r="923" spans="10:18" s="133" customFormat="1">
      <c r="J923" s="44" t="s">
        <v>5635</v>
      </c>
      <c r="K923" s="88" t="str">
        <f t="shared" si="56"/>
        <v>f2012</v>
      </c>
      <c r="L923" s="18" t="str">
        <f t="shared" si="57"/>
        <v>Contrats à capital variable de la comptabilité générale</v>
      </c>
      <c r="O923" s="79" t="s">
        <v>5378</v>
      </c>
    </row>
    <row r="924" spans="10:18" s="133" customFormat="1">
      <c r="J924" s="44" t="s">
        <v>5636</v>
      </c>
      <c r="K924" s="88" t="str">
        <f t="shared" si="56"/>
        <v>f2013</v>
      </c>
      <c r="L924" s="18" t="str">
        <f t="shared" si="57"/>
        <v>Branche 26</v>
      </c>
      <c r="O924" s="79" t="s">
        <v>5378</v>
      </c>
    </row>
    <row r="925" spans="10:18" s="133" customFormat="1">
      <c r="J925" s="44" t="s">
        <v>5637</v>
      </c>
      <c r="K925" s="88" t="str">
        <f t="shared" si="56"/>
        <v>f2014</v>
      </c>
      <c r="L925" s="18" t="str">
        <f t="shared" si="57"/>
        <v>Diversifiés</v>
      </c>
      <c r="O925" s="79" t="s">
        <v>5378</v>
      </c>
    </row>
    <row r="926" spans="10:18" s="133" customFormat="1">
      <c r="J926" s="44" t="s">
        <v>5638</v>
      </c>
      <c r="K926" s="88" t="str">
        <f t="shared" si="56"/>
        <v>f2015</v>
      </c>
      <c r="L926" s="18" t="str">
        <f t="shared" si="57"/>
        <v>Comptabilité auxiliaire d'affection ne relevant pas d'opérations légalement cantonnées, et hors contrats à capital variable</v>
      </c>
      <c r="O926" s="79" t="s">
        <v>5378</v>
      </c>
    </row>
    <row r="927" spans="10:18" s="133" customFormat="1">
      <c r="J927" s="44" t="s">
        <v>5639</v>
      </c>
      <c r="K927" s="88" t="str">
        <f t="shared" si="56"/>
        <v>f2016</v>
      </c>
      <c r="L927" s="18" t="str">
        <f t="shared" si="57"/>
        <v>Contrats à capital variable faisant l'objet d'une comptabilité auxiliaire d'affectation ne relevant pas d'opérations légalement cantonnées</v>
      </c>
      <c r="O927" s="79" t="s">
        <v>5378</v>
      </c>
    </row>
    <row r="928" spans="10:18" s="133" customFormat="1">
      <c r="J928" s="141" t="s">
        <v>5940</v>
      </c>
      <c r="K928" s="88"/>
      <c r="L928" s="18"/>
      <c r="M928" s="95"/>
      <c r="N928" s="95"/>
      <c r="O928" s="95" t="s">
        <v>5378</v>
      </c>
      <c r="Q928" s="95"/>
    </row>
    <row r="929" spans="10:18" s="133" customFormat="1">
      <c r="J929" s="50" t="s">
        <v>244</v>
      </c>
      <c r="K929" s="88" t="str">
        <f t="shared" si="56"/>
        <v>x0</v>
      </c>
      <c r="L929" s="18" t="str">
        <f t="shared" ref="L929:L970" si="58">J929</f>
        <v>Total/NA</v>
      </c>
      <c r="M929" s="133" t="s">
        <v>190</v>
      </c>
      <c r="O929" s="133" t="s">
        <v>243</v>
      </c>
      <c r="R929" s="133" t="s">
        <v>5643</v>
      </c>
    </row>
    <row r="930" spans="10:18" s="133" customFormat="1">
      <c r="J930" s="44" t="s">
        <v>127</v>
      </c>
      <c r="K930" s="88" t="str">
        <f t="shared" si="56"/>
        <v>e936</v>
      </c>
      <c r="L930" s="18" t="str">
        <f t="shared" si="58"/>
        <v>Contrats individuels d'assurance temporaire décès (y compris groupes ouverts) [3]</v>
      </c>
      <c r="N930" s="133" t="s">
        <v>192</v>
      </c>
      <c r="O930" s="133" t="s">
        <v>426</v>
      </c>
    </row>
    <row r="931" spans="10:18" s="133" customFormat="1">
      <c r="J931" s="44" t="s">
        <v>128</v>
      </c>
      <c r="K931" s="88" t="str">
        <f t="shared" si="56"/>
        <v>e911</v>
      </c>
      <c r="L931" s="18" t="str">
        <f t="shared" si="58"/>
        <v>Autres contrats individuels d'assurance vie à prime unique (ou versements libres) (y compris groupes ouverts) [4]</v>
      </c>
      <c r="M931" s="133" t="s">
        <v>190</v>
      </c>
      <c r="N931" s="133" t="s">
        <v>192</v>
      </c>
      <c r="O931" s="133" t="s">
        <v>426</v>
      </c>
    </row>
    <row r="932" spans="10:18" s="133" customFormat="1">
      <c r="J932" s="91" t="s">
        <v>1452</v>
      </c>
      <c r="K932" s="88" t="str">
        <f t="shared" si="56"/>
        <v>e997</v>
      </c>
      <c r="L932" s="18" t="str">
        <f t="shared" si="58"/>
        <v>Rentes à prime unique ou versements libres [041]</v>
      </c>
      <c r="N932" s="133" t="s">
        <v>192</v>
      </c>
      <c r="O932" s="133" t="s">
        <v>426</v>
      </c>
    </row>
    <row r="933" spans="10:18" s="133" customFormat="1">
      <c r="J933" s="91" t="s">
        <v>1453</v>
      </c>
      <c r="K933" s="88" t="str">
        <f t="shared" si="56"/>
        <v>e998</v>
      </c>
      <c r="L933" s="18" t="str">
        <f t="shared" si="58"/>
        <v>Autres contrats à prime unique ou versements libres [042]</v>
      </c>
      <c r="N933" s="133" t="s">
        <v>192</v>
      </c>
      <c r="O933" s="133" t="s">
        <v>426</v>
      </c>
    </row>
    <row r="934" spans="10:18" s="133" customFormat="1">
      <c r="J934" s="44" t="s">
        <v>129</v>
      </c>
      <c r="K934" s="88" t="str">
        <f t="shared" si="56"/>
        <v>e912</v>
      </c>
      <c r="L934" s="18" t="str">
        <f t="shared" si="58"/>
        <v>Autres contrats individuels d'assurance vie à primes périodiques (y compris groupes ouverts) [5]</v>
      </c>
      <c r="M934" s="133" t="s">
        <v>190</v>
      </c>
      <c r="N934" s="133" t="s">
        <v>192</v>
      </c>
      <c r="O934" s="133" t="s">
        <v>426</v>
      </c>
    </row>
    <row r="935" spans="10:18" s="133" customFormat="1">
      <c r="J935" s="91" t="s">
        <v>1454</v>
      </c>
      <c r="K935" s="88" t="str">
        <f t="shared" si="56"/>
        <v>e999</v>
      </c>
      <c r="L935" s="18" t="str">
        <f t="shared" si="58"/>
        <v>Rentes à primes périodiques [051]</v>
      </c>
      <c r="M935" s="133" t="s">
        <v>190</v>
      </c>
      <c r="N935" s="133" t="s">
        <v>192</v>
      </c>
      <c r="O935" s="133" t="s">
        <v>426</v>
      </c>
    </row>
    <row r="936" spans="10:18" s="133" customFormat="1">
      <c r="J936" s="91" t="s">
        <v>1455</v>
      </c>
      <c r="K936" s="88" t="str">
        <f t="shared" si="56"/>
        <v>e1000</v>
      </c>
      <c r="L936" s="18" t="str">
        <f t="shared" si="58"/>
        <v>Autres contrats à primes périodiques [052]</v>
      </c>
      <c r="N936" s="133" t="s">
        <v>192</v>
      </c>
      <c r="O936" s="133" t="s">
        <v>426</v>
      </c>
    </row>
    <row r="937" spans="10:18" s="133" customFormat="1">
      <c r="J937" s="44" t="s">
        <v>130</v>
      </c>
      <c r="K937" s="88" t="str">
        <f t="shared" si="56"/>
        <v>e926</v>
      </c>
      <c r="L937" s="18" t="str">
        <f t="shared" si="58"/>
        <v>Contrats collectifs d'assurance en cas de décès [6]</v>
      </c>
      <c r="M937" s="133" t="s">
        <v>190</v>
      </c>
      <c r="N937" s="133" t="s">
        <v>192</v>
      </c>
      <c r="O937" s="133" t="s">
        <v>426</v>
      </c>
    </row>
    <row r="938" spans="10:18" s="133" customFormat="1">
      <c r="J938" s="44" t="s">
        <v>131</v>
      </c>
      <c r="K938" s="88" t="str">
        <f t="shared" si="56"/>
        <v>e927</v>
      </c>
      <c r="L938" s="18" t="str">
        <f t="shared" si="58"/>
        <v>Contrats collectifs d'assurance en cas de vie [7]</v>
      </c>
      <c r="M938" s="133" t="s">
        <v>190</v>
      </c>
      <c r="N938" s="133" t="s">
        <v>192</v>
      </c>
      <c r="O938" s="133" t="s">
        <v>426</v>
      </c>
    </row>
    <row r="939" spans="10:18" s="133" customFormat="1">
      <c r="J939" s="91" t="s">
        <v>1457</v>
      </c>
      <c r="K939" s="88" t="str">
        <f t="shared" si="56"/>
        <v>e1003</v>
      </c>
      <c r="L939" s="18" t="str">
        <f t="shared" si="58"/>
        <v>Contrats collectifs de rentes [071]</v>
      </c>
      <c r="N939" s="133" t="s">
        <v>192</v>
      </c>
      <c r="O939" s="133" t="s">
        <v>426</v>
      </c>
    </row>
    <row r="940" spans="10:18" s="133" customFormat="1">
      <c r="J940" s="91" t="s">
        <v>1458</v>
      </c>
      <c r="K940" s="88" t="str">
        <f t="shared" si="56"/>
        <v>e1004</v>
      </c>
      <c r="L940" s="18" t="str">
        <f t="shared" si="58"/>
        <v>Autres contrats collectifs en cas de vie [072]</v>
      </c>
      <c r="N940" s="133" t="s">
        <v>192</v>
      </c>
      <c r="O940" s="133" t="s">
        <v>426</v>
      </c>
    </row>
    <row r="941" spans="10:18" s="133" customFormat="1">
      <c r="J941" s="154" t="s">
        <v>2431</v>
      </c>
      <c r="K941" s="88" t="str">
        <f t="shared" si="56"/>
        <v>e1255</v>
      </c>
      <c r="L941" s="18" t="str">
        <f t="shared" si="58"/>
        <v>Contrats d'assurance vie ou de capitalisation en unités de compte à prime unique (ou versements libres) [008]</v>
      </c>
      <c r="M941" s="133" t="s">
        <v>190</v>
      </c>
      <c r="N941" s="133" t="s">
        <v>192</v>
      </c>
      <c r="O941" s="133" t="s">
        <v>426</v>
      </c>
    </row>
    <row r="942" spans="10:18" s="133" customFormat="1">
      <c r="J942" s="91" t="s">
        <v>2432</v>
      </c>
      <c r="K942" s="88" t="str">
        <f t="shared" si="56"/>
        <v>e1256</v>
      </c>
      <c r="L942" s="18" t="str">
        <f t="shared" si="58"/>
        <v>Contrats de capitalisation en unités de compte à prime unique ou versements libres [081]</v>
      </c>
      <c r="N942" s="133" t="s">
        <v>192</v>
      </c>
      <c r="O942" s="133" t="s">
        <v>426</v>
      </c>
    </row>
    <row r="943" spans="10:18" s="133" customFormat="1">
      <c r="J943" s="91" t="s">
        <v>2433</v>
      </c>
      <c r="K943" s="88" t="str">
        <f t="shared" si="56"/>
        <v>e1257</v>
      </c>
      <c r="L943" s="18" t="str">
        <f t="shared" si="58"/>
        <v>Temporaires décès en unités de compte à prime unique ou versements libres [082]</v>
      </c>
      <c r="N943" s="133" t="s">
        <v>192</v>
      </c>
      <c r="O943" s="133" t="s">
        <v>426</v>
      </c>
    </row>
    <row r="944" spans="10:18" s="133" customFormat="1">
      <c r="J944" s="91" t="s">
        <v>2434</v>
      </c>
      <c r="K944" s="88" t="str">
        <f t="shared" si="56"/>
        <v>e1258</v>
      </c>
      <c r="L944" s="18" t="str">
        <f t="shared" si="58"/>
        <v>Rentes individuelles en unités de compte à prime unique ou versements libres [083]</v>
      </c>
      <c r="N944" s="133" t="s">
        <v>192</v>
      </c>
      <c r="O944" s="133" t="s">
        <v>426</v>
      </c>
    </row>
    <row r="945" spans="10:15" s="133" customFormat="1">
      <c r="J945" s="91" t="s">
        <v>2435</v>
      </c>
      <c r="K945" s="88" t="str">
        <f t="shared" si="56"/>
        <v>e1259</v>
      </c>
      <c r="L945" s="18" t="str">
        <f t="shared" si="58"/>
        <v>Autres contrats individuels en unités de compte à prime unique ou versements libres [084]</v>
      </c>
      <c r="N945" s="133" t="s">
        <v>192</v>
      </c>
      <c r="O945" s="133" t="s">
        <v>426</v>
      </c>
    </row>
    <row r="946" spans="10:15" s="133" customFormat="1">
      <c r="J946" s="91" t="s">
        <v>2436</v>
      </c>
      <c r="K946" s="88" t="str">
        <f t="shared" si="56"/>
        <v>e1260</v>
      </c>
      <c r="L946" s="18" t="str">
        <f t="shared" si="58"/>
        <v>Autres contrats collectifs d’assurance en cas de décès en unités de compte à prime unique ou versements libres [085]</v>
      </c>
      <c r="N946" s="133" t="s">
        <v>192</v>
      </c>
      <c r="O946" s="133" t="s">
        <v>426</v>
      </c>
    </row>
    <row r="947" spans="10:15" s="133" customFormat="1">
      <c r="J947" s="91" t="s">
        <v>2437</v>
      </c>
      <c r="K947" s="88" t="str">
        <f t="shared" si="56"/>
        <v>e1261</v>
      </c>
      <c r="L947" s="18" t="str">
        <f t="shared" si="58"/>
        <v>Contrats collectifs de rentes en unités de compte à prime unique ou versements libres [086]</v>
      </c>
      <c r="N947" s="133" t="s">
        <v>192</v>
      </c>
      <c r="O947" s="133" t="s">
        <v>426</v>
      </c>
    </row>
    <row r="948" spans="10:15" s="133" customFormat="1">
      <c r="J948" s="91" t="s">
        <v>2438</v>
      </c>
      <c r="K948" s="88" t="str">
        <f t="shared" si="56"/>
        <v>e1262</v>
      </c>
      <c r="L948" s="18" t="str">
        <f t="shared" si="58"/>
        <v>Autres contrats collectifs d’assurance en cas de vie en unités de compte à prime unique ou versements libres [087]</v>
      </c>
      <c r="N948" s="133" t="s">
        <v>192</v>
      </c>
      <c r="O948" s="133" t="s">
        <v>426</v>
      </c>
    </row>
    <row r="949" spans="10:15" s="133" customFormat="1">
      <c r="J949" s="154" t="s">
        <v>2439</v>
      </c>
      <c r="K949" s="88" t="str">
        <f t="shared" si="56"/>
        <v>e1263</v>
      </c>
      <c r="L949" s="18" t="str">
        <f t="shared" si="58"/>
        <v>Contrats d'assurance vie ou de capitalisation en unités de compte à primes périodiques [009]</v>
      </c>
      <c r="M949" s="133" t="s">
        <v>190</v>
      </c>
      <c r="N949" s="133" t="s">
        <v>192</v>
      </c>
      <c r="O949" s="133" t="s">
        <v>426</v>
      </c>
    </row>
    <row r="950" spans="10:15" s="133" customFormat="1">
      <c r="J950" s="91" t="s">
        <v>2440</v>
      </c>
      <c r="K950" s="88" t="str">
        <f t="shared" si="56"/>
        <v>e1264</v>
      </c>
      <c r="L950" s="18" t="str">
        <f t="shared" si="58"/>
        <v>Contrats de capitalisation en unités de compte à primes périodiques [091]</v>
      </c>
      <c r="N950" s="133" t="s">
        <v>192</v>
      </c>
      <c r="O950" s="133" t="s">
        <v>426</v>
      </c>
    </row>
    <row r="951" spans="10:15" s="133" customFormat="1">
      <c r="J951" s="91" t="s">
        <v>2441</v>
      </c>
      <c r="K951" s="88" t="str">
        <f t="shared" si="56"/>
        <v>e1265</v>
      </c>
      <c r="L951" s="18" t="str">
        <f t="shared" si="58"/>
        <v>Temporaires décès en unités de compte à primes périodiques [092]</v>
      </c>
      <c r="N951" s="133" t="s">
        <v>192</v>
      </c>
      <c r="O951" s="133" t="s">
        <v>426</v>
      </c>
    </row>
    <row r="952" spans="10:15" s="133" customFormat="1">
      <c r="J952" s="91" t="s">
        <v>2442</v>
      </c>
      <c r="K952" s="88" t="str">
        <f t="shared" si="56"/>
        <v>e1266</v>
      </c>
      <c r="L952" s="18" t="str">
        <f t="shared" si="58"/>
        <v>Rentes individuelles en unités de compte à primes périodiques [093]</v>
      </c>
      <c r="N952" s="133" t="s">
        <v>192</v>
      </c>
      <c r="O952" s="133" t="s">
        <v>426</v>
      </c>
    </row>
    <row r="953" spans="10:15" s="133" customFormat="1">
      <c r="J953" s="91" t="s">
        <v>2443</v>
      </c>
      <c r="K953" s="88" t="str">
        <f t="shared" si="56"/>
        <v>e1267</v>
      </c>
      <c r="L953" s="18" t="str">
        <f t="shared" si="58"/>
        <v>Autres contrats individuels en unités de compte à primes périodiques [094]</v>
      </c>
      <c r="N953" s="133" t="s">
        <v>192</v>
      </c>
      <c r="O953" s="133" t="s">
        <v>426</v>
      </c>
    </row>
    <row r="954" spans="10:15" s="133" customFormat="1">
      <c r="J954" s="91" t="s">
        <v>2444</v>
      </c>
      <c r="K954" s="88" t="str">
        <f t="shared" si="56"/>
        <v>e1268</v>
      </c>
      <c r="L954" s="18" t="str">
        <f t="shared" si="58"/>
        <v>Autres contrats collectifs d’assurance en cas de décès en unités de compte à primes périodiques [095]</v>
      </c>
      <c r="N954" s="133" t="s">
        <v>192</v>
      </c>
      <c r="O954" s="133" t="s">
        <v>426</v>
      </c>
    </row>
    <row r="955" spans="10:15" s="133" customFormat="1">
      <c r="J955" s="91" t="s">
        <v>2445</v>
      </c>
      <c r="K955" s="88" t="str">
        <f t="shared" si="56"/>
        <v>e1269</v>
      </c>
      <c r="L955" s="18" t="str">
        <f t="shared" si="58"/>
        <v>Contrats collectifs de rentes en unités de compte à primes périodiques [096]</v>
      </c>
      <c r="N955" s="133" t="s">
        <v>192</v>
      </c>
      <c r="O955" s="133" t="s">
        <v>426</v>
      </c>
    </row>
    <row r="956" spans="10:15" s="133" customFormat="1">
      <c r="J956" s="91" t="s">
        <v>2446</v>
      </c>
      <c r="K956" s="88" t="str">
        <f t="shared" si="56"/>
        <v>e1270</v>
      </c>
      <c r="L956" s="18" t="str">
        <f t="shared" si="58"/>
        <v>Autres contrats collectifs d’assurance en cas de vie en unités de compte à primes périodiques [097]</v>
      </c>
      <c r="N956" s="133" t="s">
        <v>192</v>
      </c>
      <c r="O956" s="133" t="s">
        <v>426</v>
      </c>
    </row>
    <row r="957" spans="10:15" s="133" customFormat="1">
      <c r="J957" s="44" t="s">
        <v>2710</v>
      </c>
      <c r="K957" s="88" t="str">
        <f t="shared" si="56"/>
        <v>e1277</v>
      </c>
      <c r="L957" s="18" t="str">
        <f t="shared" si="58"/>
        <v>Contrats collectifs relevant de l'article L. 441-1 mais ne relevant pas des catégories 11, 12 ou 14 [10]</v>
      </c>
      <c r="N957" s="133" t="s">
        <v>192</v>
      </c>
      <c r="O957" s="133" t="s">
        <v>426</v>
      </c>
    </row>
    <row r="958" spans="10:15" s="133" customFormat="1">
      <c r="J958" s="44" t="s">
        <v>2785</v>
      </c>
      <c r="K958" s="88" t="str">
        <f t="shared" si="56"/>
        <v>e1280</v>
      </c>
      <c r="L958" s="18" t="str">
        <f t="shared" si="58"/>
        <v>Contrats relevant de l'article L. 144-2 [11]</v>
      </c>
      <c r="M958" s="133" t="s">
        <v>190</v>
      </c>
      <c r="N958" s="133" t="s">
        <v>192</v>
      </c>
      <c r="O958" s="133" t="s">
        <v>426</v>
      </c>
    </row>
    <row r="959" spans="10:15" s="133" customFormat="1">
      <c r="J959" s="22" t="s">
        <v>1459</v>
      </c>
      <c r="K959" s="88" t="str">
        <f t="shared" si="56"/>
        <v>e1005</v>
      </c>
      <c r="L959" s="18" t="str">
        <f t="shared" si="58"/>
        <v>Plans consistant en l’acquisition d’une rente viagère différée, en primes uniques et à versements libres [111]</v>
      </c>
      <c r="N959" s="133" t="s">
        <v>192</v>
      </c>
      <c r="O959" s="79" t="s">
        <v>426</v>
      </c>
    </row>
    <row r="960" spans="10:15" s="133" customFormat="1">
      <c r="J960" s="22" t="s">
        <v>1463</v>
      </c>
      <c r="K960" s="88" t="str">
        <f t="shared" si="56"/>
        <v>e1009</v>
      </c>
      <c r="L960" s="18" t="str">
        <f t="shared" si="58"/>
        <v>Plans consistant en l’acquisition d’une rente viagère différée en primes périodiques [112]</v>
      </c>
      <c r="N960" s="133" t="s">
        <v>192</v>
      </c>
      <c r="O960" s="133" t="s">
        <v>426</v>
      </c>
    </row>
    <row r="961" spans="10:24" s="133" customFormat="1">
      <c r="J961" s="22" t="s">
        <v>1467</v>
      </c>
      <c r="K961" s="88" t="str">
        <f t="shared" si="56"/>
        <v>e1013</v>
      </c>
      <c r="L961" s="18" t="str">
        <f t="shared" si="58"/>
        <v>Plans consistant en la constitution d’une épargne convertie en rente, en primes uniques et à versements libres [113]</v>
      </c>
      <c r="N961" s="133" t="s">
        <v>192</v>
      </c>
      <c r="O961" s="133" t="s">
        <v>426</v>
      </c>
    </row>
    <row r="962" spans="10:24" s="133" customFormat="1">
      <c r="J962" s="22" t="s">
        <v>1472</v>
      </c>
      <c r="K962" s="88" t="str">
        <f t="shared" si="56"/>
        <v>e1018</v>
      </c>
      <c r="L962" s="18" t="str">
        <f t="shared" si="58"/>
        <v>Plans consistant en la constitution d’une épargne convertie en rente, en primes périodiques [114]</v>
      </c>
      <c r="N962" s="133" t="s">
        <v>192</v>
      </c>
      <c r="O962" s="133" t="s">
        <v>426</v>
      </c>
    </row>
    <row r="963" spans="10:24" s="133" customFormat="1">
      <c r="J963" s="22" t="s">
        <v>2413</v>
      </c>
      <c r="K963" s="88" t="str">
        <f t="shared" si="56"/>
        <v>e1023</v>
      </c>
      <c r="L963" s="18" t="str">
        <f t="shared" si="58"/>
        <v>Plans régis par l’article L 441-1 [115]</v>
      </c>
      <c r="N963" s="133" t="s">
        <v>192</v>
      </c>
      <c r="O963" s="133" t="s">
        <v>426</v>
      </c>
    </row>
    <row r="964" spans="10:24" s="133" customFormat="1">
      <c r="J964" s="44" t="s">
        <v>2786</v>
      </c>
      <c r="K964" s="88" t="str">
        <f t="shared" ref="K964:K1029" si="59">VLOOKUP(J964,$A$1:$I$400,2,FALSE)</f>
        <v>e1281</v>
      </c>
      <c r="L964" s="18" t="str">
        <f t="shared" si="58"/>
        <v>Contrats relevant d’une comptabilité auxiliaire d’affectation mentionnée au premier alinéa de l’article L. 143-4 mais pas de la catégorie 11 ou 14 [12]</v>
      </c>
      <c r="M964" s="133" t="s">
        <v>190</v>
      </c>
      <c r="N964" s="133" t="s">
        <v>192</v>
      </c>
      <c r="O964" s="133" t="s">
        <v>426</v>
      </c>
    </row>
    <row r="965" spans="10:24" s="133" customFormat="1">
      <c r="J965" s="22" t="s">
        <v>311</v>
      </c>
      <c r="K965" s="88" t="str">
        <f t="shared" si="59"/>
        <v>e919</v>
      </c>
      <c r="L965" s="18" t="str">
        <f t="shared" si="58"/>
        <v>Branche 26 [RPS]</v>
      </c>
      <c r="N965" s="133" t="s">
        <v>192</v>
      </c>
      <c r="O965" s="133" t="s">
        <v>426</v>
      </c>
    </row>
    <row r="966" spans="10:24" s="133" customFormat="1">
      <c r="J966" s="22" t="s">
        <v>508</v>
      </c>
      <c r="K966" s="88" t="str">
        <f t="shared" si="59"/>
        <v>e958</v>
      </c>
      <c r="L966" s="18" t="str">
        <f t="shared" si="58"/>
        <v>Garanties donnant lieu à provision de diversification dit " Eurocroissance" [RPS]</v>
      </c>
      <c r="N966" s="133" t="s">
        <v>192</v>
      </c>
      <c r="O966" s="133" t="s">
        <v>426</v>
      </c>
    </row>
    <row r="967" spans="10:24" s="133" customFormat="1">
      <c r="J967" s="22" t="s">
        <v>312</v>
      </c>
      <c r="K967" s="88" t="str">
        <f t="shared" si="59"/>
        <v>e914</v>
      </c>
      <c r="L967" s="18" t="str">
        <f t="shared" si="58"/>
        <v>Autres Euros [RPS]</v>
      </c>
      <c r="N967" s="133" t="s">
        <v>192</v>
      </c>
      <c r="O967" s="133" t="s">
        <v>426</v>
      </c>
    </row>
    <row r="968" spans="10:24" s="133" customFormat="1">
      <c r="J968" s="22" t="s">
        <v>308</v>
      </c>
      <c r="K968" s="88" t="str">
        <f t="shared" si="59"/>
        <v>e990</v>
      </c>
      <c r="L968" s="18" t="str">
        <f t="shared" si="58"/>
        <v>UC [RPS]</v>
      </c>
      <c r="N968" s="133" t="s">
        <v>192</v>
      </c>
      <c r="O968" s="133" t="s">
        <v>426</v>
      </c>
    </row>
    <row r="969" spans="10:24" s="133" customFormat="1">
      <c r="J969" s="44" t="s">
        <v>2722</v>
      </c>
      <c r="K969" s="88" t="str">
        <f t="shared" si="59"/>
        <v>e1282</v>
      </c>
      <c r="L969" s="18" t="str">
        <f t="shared" si="58"/>
        <v>Contrats relevant de l'article L. 134-1 mais pas des catégories 11 ou 12 [13]</v>
      </c>
      <c r="N969" s="133" t="s">
        <v>192</v>
      </c>
      <c r="O969" s="133" t="s">
        <v>426</v>
      </c>
    </row>
    <row r="970" spans="10:24" s="133" customFormat="1">
      <c r="J970" s="44" t="s">
        <v>2725</v>
      </c>
      <c r="K970" s="88" t="str">
        <f t="shared" si="59"/>
        <v>e1285</v>
      </c>
      <c r="L970" s="18" t="str">
        <f t="shared" si="58"/>
        <v>Contrats relevant d’une comptabilité auxiliaire d’affectation mentionnée au premier alinéa de l’article L. 142-4 mais pas de la catégorie 11 [14]</v>
      </c>
      <c r="N970" s="133" t="s">
        <v>192</v>
      </c>
      <c r="O970" s="133" t="s">
        <v>426</v>
      </c>
    </row>
    <row r="971" spans="10:24" s="133" customFormat="1">
      <c r="J971" s="18" t="s">
        <v>6578</v>
      </c>
      <c r="K971" s="88"/>
      <c r="L971" s="138"/>
      <c r="M971" s="138"/>
      <c r="N971" s="138"/>
      <c r="O971" s="138" t="s">
        <v>5378</v>
      </c>
      <c r="P971" s="138"/>
      <c r="Q971" s="138" t="s">
        <v>225</v>
      </c>
      <c r="R971" s="138" t="s">
        <v>8228</v>
      </c>
      <c r="S971" s="249">
        <v>42277</v>
      </c>
      <c r="T971" s="249"/>
      <c r="U971" s="249">
        <v>44027</v>
      </c>
      <c r="V971" s="134"/>
      <c r="W971" s="134"/>
      <c r="X971" s="134"/>
    </row>
    <row r="972" spans="10:24" s="133" customFormat="1">
      <c r="J972" s="50" t="s">
        <v>244</v>
      </c>
      <c r="K972" s="88" t="str">
        <f t="shared" si="59"/>
        <v>x0</v>
      </c>
      <c r="L972" s="18" t="str">
        <f t="shared" ref="L972" si="60">J972</f>
        <v>Total/NA</v>
      </c>
      <c r="O972" s="133" t="s">
        <v>243</v>
      </c>
      <c r="P972" s="133" t="s">
        <v>2404</v>
      </c>
      <c r="V972" s="134"/>
      <c r="W972" s="134"/>
      <c r="X972" s="134"/>
    </row>
    <row r="973" spans="10:24" s="133" customFormat="1">
      <c r="J973" s="11" t="s">
        <v>6609</v>
      </c>
      <c r="K973" s="88" t="str">
        <f t="shared" si="59"/>
        <v>x18</v>
      </c>
      <c r="L973" s="18" t="s">
        <v>6610</v>
      </c>
      <c r="M973" s="138"/>
      <c r="N973" s="138"/>
      <c r="O973" s="138" t="s">
        <v>243</v>
      </c>
      <c r="P973" s="138"/>
      <c r="Q973" s="138"/>
      <c r="R973" s="138"/>
      <c r="S973" s="249">
        <f t="shared" ref="S973:S987" si="61">VLOOKUP(J973,A:G,5,FALSE)</f>
        <v>41827</v>
      </c>
      <c r="T973" s="249" t="str">
        <f t="shared" ref="T973:T987" si="62">IF(VLOOKUP(J973,A:G,6,FALSE)=0,"",VLOOKUP(J973,A:G,6,FALSE))</f>
        <v/>
      </c>
      <c r="U973" s="249" t="str">
        <f t="shared" ref="U973:U987" si="63">IF(VLOOKUP(J973,A:G,7,FALSE)=0,"",VLOOKUP(J973,A:G,7,FALSE))</f>
        <v/>
      </c>
      <c r="V973" s="134"/>
      <c r="W973" s="134"/>
      <c r="X973" s="134"/>
    </row>
    <row r="974" spans="10:24" s="133" customFormat="1">
      <c r="J974" s="44" t="s">
        <v>6571</v>
      </c>
      <c r="K974" s="88" t="str">
        <f t="shared" si="59"/>
        <v>x22</v>
      </c>
      <c r="L974" s="18" t="s">
        <v>6611</v>
      </c>
      <c r="M974" s="138"/>
      <c r="N974" s="138"/>
      <c r="O974" s="138" t="s">
        <v>243</v>
      </c>
      <c r="P974" s="138"/>
      <c r="Q974" s="138"/>
      <c r="R974" s="138"/>
      <c r="S974" s="249">
        <f t="shared" si="61"/>
        <v>41827</v>
      </c>
      <c r="T974" s="249" t="str">
        <f t="shared" si="62"/>
        <v/>
      </c>
      <c r="U974" s="249" t="str">
        <f t="shared" si="63"/>
        <v/>
      </c>
      <c r="V974" s="134"/>
      <c r="W974" s="134"/>
      <c r="X974" s="134"/>
    </row>
    <row r="975" spans="10:24" s="133" customFormat="1">
      <c r="J975" s="44" t="s">
        <v>6572</v>
      </c>
      <c r="K975" s="88" t="str">
        <f t="shared" si="59"/>
        <v>x8</v>
      </c>
      <c r="L975" s="18" t="s">
        <v>6612</v>
      </c>
      <c r="M975" s="138"/>
      <c r="N975" s="138"/>
      <c r="O975" s="138" t="s">
        <v>243</v>
      </c>
      <c r="P975" s="138"/>
      <c r="Q975" s="138"/>
      <c r="R975" s="138"/>
      <c r="S975" s="249">
        <f t="shared" si="61"/>
        <v>41827</v>
      </c>
      <c r="T975" s="249" t="str">
        <f t="shared" si="62"/>
        <v/>
      </c>
      <c r="U975" s="249" t="str">
        <f t="shared" si="63"/>
        <v/>
      </c>
      <c r="V975" s="134"/>
      <c r="W975" s="134"/>
      <c r="X975" s="134"/>
    </row>
    <row r="976" spans="10:24" s="133" customFormat="1">
      <c r="J976" s="44" t="s">
        <v>6573</v>
      </c>
      <c r="K976" s="88" t="str">
        <f t="shared" si="59"/>
        <v>x68</v>
      </c>
      <c r="L976" s="18" t="s">
        <v>6613</v>
      </c>
      <c r="M976" s="138"/>
      <c r="N976" s="138"/>
      <c r="O976" s="138" t="s">
        <v>243</v>
      </c>
      <c r="P976" s="138"/>
      <c r="Q976" s="138"/>
      <c r="R976" s="138"/>
      <c r="S976" s="249">
        <f t="shared" si="61"/>
        <v>41827</v>
      </c>
      <c r="T976" s="249" t="str">
        <f t="shared" si="62"/>
        <v/>
      </c>
      <c r="U976" s="249" t="str">
        <f t="shared" si="63"/>
        <v/>
      </c>
      <c r="V976" s="134"/>
      <c r="W976" s="134"/>
      <c r="X976" s="134"/>
    </row>
    <row r="977" spans="10:24" s="133" customFormat="1">
      <c r="J977" s="44" t="s">
        <v>6574</v>
      </c>
      <c r="K977" s="88" t="str">
        <f t="shared" si="59"/>
        <v>x20</v>
      </c>
      <c r="L977" s="18" t="s">
        <v>6614</v>
      </c>
      <c r="M977" s="138"/>
      <c r="N977" s="138"/>
      <c r="O977" s="138" t="s">
        <v>243</v>
      </c>
      <c r="P977" s="138"/>
      <c r="Q977" s="138"/>
      <c r="R977" s="138"/>
      <c r="S977" s="249">
        <f t="shared" si="61"/>
        <v>41827</v>
      </c>
      <c r="T977" s="249" t="str">
        <f t="shared" si="62"/>
        <v/>
      </c>
      <c r="U977" s="249" t="str">
        <f t="shared" si="63"/>
        <v/>
      </c>
      <c r="V977" s="134"/>
      <c r="W977" s="134"/>
      <c r="X977" s="134"/>
    </row>
    <row r="978" spans="10:24" s="133" customFormat="1">
      <c r="J978" s="44" t="s">
        <v>6575</v>
      </c>
      <c r="K978" s="88" t="str">
        <f t="shared" si="59"/>
        <v>x15</v>
      </c>
      <c r="L978" s="18" t="s">
        <v>6615</v>
      </c>
      <c r="M978" s="138"/>
      <c r="N978" s="138"/>
      <c r="O978" s="138" t="s">
        <v>243</v>
      </c>
      <c r="P978" s="138"/>
      <c r="Q978" s="138"/>
      <c r="R978" s="138"/>
      <c r="S978" s="249">
        <f t="shared" si="61"/>
        <v>41827</v>
      </c>
      <c r="T978" s="249" t="str">
        <f t="shared" si="62"/>
        <v/>
      </c>
      <c r="U978" s="249" t="str">
        <f t="shared" si="63"/>
        <v/>
      </c>
      <c r="V978" s="134"/>
      <c r="W978" s="134"/>
      <c r="X978" s="134"/>
    </row>
    <row r="979" spans="10:24" s="133" customFormat="1">
      <c r="J979" s="44" t="s">
        <v>6563</v>
      </c>
      <c r="K979" s="88" t="str">
        <f t="shared" si="59"/>
        <v>x19</v>
      </c>
      <c r="L979" s="18" t="s">
        <v>6616</v>
      </c>
      <c r="M979" s="138"/>
      <c r="N979" s="138"/>
      <c r="O979" s="138" t="s">
        <v>243</v>
      </c>
      <c r="P979" s="138"/>
      <c r="Q979" s="138"/>
      <c r="R979" s="138"/>
      <c r="S979" s="249">
        <f t="shared" si="61"/>
        <v>41827</v>
      </c>
      <c r="T979" s="249" t="str">
        <f t="shared" si="62"/>
        <v/>
      </c>
      <c r="U979" s="249" t="str">
        <f t="shared" si="63"/>
        <v/>
      </c>
      <c r="V979" s="134"/>
      <c r="W979" s="134"/>
      <c r="X979" s="134"/>
    </row>
    <row r="980" spans="10:24" s="133" customFormat="1">
      <c r="J980" s="44" t="s">
        <v>6576</v>
      </c>
      <c r="K980" s="88" t="str">
        <f t="shared" si="59"/>
        <v>x21</v>
      </c>
      <c r="L980" s="18" t="s">
        <v>6617</v>
      </c>
      <c r="M980" s="138"/>
      <c r="N980" s="138"/>
      <c r="O980" s="138" t="s">
        <v>243</v>
      </c>
      <c r="P980" s="138"/>
      <c r="Q980" s="138"/>
      <c r="R980" s="138"/>
      <c r="S980" s="249">
        <f t="shared" si="61"/>
        <v>41827</v>
      </c>
      <c r="T980" s="249" t="str">
        <f t="shared" si="62"/>
        <v/>
      </c>
      <c r="U980" s="249" t="str">
        <f t="shared" si="63"/>
        <v/>
      </c>
      <c r="V980" s="134"/>
      <c r="W980" s="134"/>
      <c r="X980" s="134"/>
    </row>
    <row r="981" spans="10:24" s="133" customFormat="1">
      <c r="J981" s="11" t="s">
        <v>6620</v>
      </c>
      <c r="K981" s="88" t="str">
        <f t="shared" si="59"/>
        <v>x56</v>
      </c>
      <c r="L981" s="18" t="s">
        <v>6618</v>
      </c>
      <c r="M981" s="138"/>
      <c r="N981" s="138"/>
      <c r="O981" s="138" t="s">
        <v>243</v>
      </c>
      <c r="P981" s="138"/>
      <c r="Q981" s="138"/>
      <c r="R981" s="138"/>
      <c r="S981" s="249">
        <f t="shared" si="61"/>
        <v>41827</v>
      </c>
      <c r="T981" s="249" t="str">
        <f t="shared" si="62"/>
        <v/>
      </c>
      <c r="U981" s="249" t="str">
        <f t="shared" si="63"/>
        <v/>
      </c>
      <c r="V981" s="134"/>
      <c r="W981" s="134"/>
      <c r="X981" s="134"/>
    </row>
    <row r="982" spans="10:24" s="133" customFormat="1">
      <c r="J982" s="11" t="s">
        <v>6621</v>
      </c>
      <c r="K982" s="88" t="str">
        <f t="shared" si="59"/>
        <v>x30</v>
      </c>
      <c r="L982" s="18" t="s">
        <v>6619</v>
      </c>
      <c r="M982" s="138"/>
      <c r="N982" s="138"/>
      <c r="O982" s="138" t="s">
        <v>243</v>
      </c>
      <c r="P982" s="138"/>
      <c r="Q982" s="138"/>
      <c r="R982" s="138"/>
      <c r="S982" s="249">
        <f t="shared" si="61"/>
        <v>41827</v>
      </c>
      <c r="T982" s="249" t="str">
        <f t="shared" si="62"/>
        <v/>
      </c>
      <c r="U982" s="249" t="str">
        <f t="shared" si="63"/>
        <v/>
      </c>
      <c r="V982" s="134"/>
      <c r="W982" s="134"/>
      <c r="X982" s="134"/>
    </row>
    <row r="983" spans="10:24" s="133" customFormat="1">
      <c r="J983" s="11" t="s">
        <v>6622</v>
      </c>
      <c r="K983" s="88" t="str">
        <f t="shared" si="59"/>
        <v>x33</v>
      </c>
      <c r="L983" s="18" t="s">
        <v>6624</v>
      </c>
      <c r="M983" s="138"/>
      <c r="N983" s="138"/>
      <c r="O983" s="138" t="s">
        <v>243</v>
      </c>
      <c r="P983" s="138"/>
      <c r="Q983" s="138"/>
      <c r="R983" s="138"/>
      <c r="S983" s="249">
        <f t="shared" si="61"/>
        <v>41827</v>
      </c>
      <c r="T983" s="249" t="str">
        <f t="shared" si="62"/>
        <v/>
      </c>
      <c r="U983" s="249" t="str">
        <f t="shared" si="63"/>
        <v/>
      </c>
      <c r="V983" s="134"/>
      <c r="W983" s="134"/>
      <c r="X983" s="134"/>
    </row>
    <row r="984" spans="10:24" s="133" customFormat="1">
      <c r="J984" s="11" t="s">
        <v>8190</v>
      </c>
      <c r="K984" s="88" t="str">
        <f t="shared" si="59"/>
        <v>x47</v>
      </c>
      <c r="L984" s="18" t="s">
        <v>6625</v>
      </c>
      <c r="M984" s="138"/>
      <c r="N984" s="138"/>
      <c r="O984" s="138" t="s">
        <v>243</v>
      </c>
      <c r="P984" s="138"/>
      <c r="Q984" s="138"/>
      <c r="R984" s="138"/>
      <c r="S984" s="249">
        <f t="shared" si="61"/>
        <v>41827</v>
      </c>
      <c r="T984" s="249" t="str">
        <f t="shared" si="62"/>
        <v/>
      </c>
      <c r="U984" s="249">
        <f t="shared" si="63"/>
        <v>42277</v>
      </c>
      <c r="V984" s="134"/>
      <c r="W984" s="134"/>
      <c r="X984" s="134"/>
    </row>
    <row r="985" spans="10:24" s="133" customFormat="1">
      <c r="J985" s="11" t="s">
        <v>6623</v>
      </c>
      <c r="K985" s="88" t="str">
        <f t="shared" si="59"/>
        <v>x71</v>
      </c>
      <c r="L985" s="18" t="s">
        <v>6626</v>
      </c>
      <c r="M985" s="138"/>
      <c r="N985" s="138"/>
      <c r="O985" s="138" t="s">
        <v>243</v>
      </c>
      <c r="P985" s="138"/>
      <c r="Q985" s="138"/>
      <c r="R985" s="138"/>
      <c r="S985" s="249">
        <f t="shared" si="61"/>
        <v>41827</v>
      </c>
      <c r="T985" s="249" t="str">
        <f t="shared" si="62"/>
        <v/>
      </c>
      <c r="U985" s="249" t="str">
        <f t="shared" si="63"/>
        <v/>
      </c>
      <c r="V985" s="134"/>
      <c r="W985" s="134"/>
      <c r="X985" s="134"/>
    </row>
    <row r="986" spans="10:24" s="133" customFormat="1">
      <c r="J986" s="11" t="s">
        <v>6653</v>
      </c>
      <c r="K986" s="88" t="str">
        <f t="shared" si="59"/>
        <v>x51</v>
      </c>
      <c r="L986" s="18" t="s">
        <v>6627</v>
      </c>
      <c r="M986" s="138"/>
      <c r="N986" s="138"/>
      <c r="O986" s="138" t="s">
        <v>243</v>
      </c>
      <c r="P986" s="138"/>
      <c r="Q986" s="138"/>
      <c r="R986" s="138"/>
      <c r="S986" s="249">
        <f t="shared" si="61"/>
        <v>41827</v>
      </c>
      <c r="T986" s="249" t="str">
        <f t="shared" si="62"/>
        <v/>
      </c>
      <c r="U986" s="249" t="str">
        <f t="shared" si="63"/>
        <v/>
      </c>
      <c r="V986" s="134"/>
      <c r="W986" s="134"/>
      <c r="X986" s="134"/>
    </row>
    <row r="987" spans="10:24" s="133" customFormat="1">
      <c r="J987" s="11" t="s">
        <v>6577</v>
      </c>
      <c r="K987" s="88" t="str">
        <f t="shared" si="59"/>
        <v>x202</v>
      </c>
      <c r="L987" s="18" t="s">
        <v>6628</v>
      </c>
      <c r="M987" s="138"/>
      <c r="N987" s="138"/>
      <c r="O987" s="138" t="s">
        <v>243</v>
      </c>
      <c r="P987" s="138"/>
      <c r="Q987" s="138"/>
      <c r="R987" s="138"/>
      <c r="S987" s="249">
        <f t="shared" si="61"/>
        <v>42566</v>
      </c>
      <c r="T987" s="249" t="str">
        <f t="shared" si="62"/>
        <v/>
      </c>
      <c r="U987" s="249" t="str">
        <f t="shared" si="63"/>
        <v/>
      </c>
      <c r="V987" s="134"/>
      <c r="W987" s="134"/>
      <c r="X987" s="134"/>
    </row>
    <row r="988" spans="10:24" s="133" customFormat="1">
      <c r="J988" s="18" t="s">
        <v>8325</v>
      </c>
      <c r="K988" s="88"/>
      <c r="L988" s="18"/>
      <c r="M988" s="138"/>
      <c r="N988" s="138"/>
      <c r="O988" s="138" t="s">
        <v>5378</v>
      </c>
      <c r="P988" s="138"/>
      <c r="Q988" s="138" t="s">
        <v>283</v>
      </c>
      <c r="R988" s="133" t="s">
        <v>8236</v>
      </c>
      <c r="S988" s="249"/>
      <c r="T988" s="134"/>
      <c r="U988" s="134"/>
      <c r="V988" s="134"/>
      <c r="W988" s="134"/>
      <c r="X988" s="134"/>
    </row>
    <row r="989" spans="10:24" s="133" customFormat="1">
      <c r="J989" s="50" t="s">
        <v>244</v>
      </c>
      <c r="K989" s="88" t="str">
        <f t="shared" si="59"/>
        <v>x0</v>
      </c>
      <c r="L989" s="18" t="str">
        <f t="shared" ref="L989" si="64">J989</f>
        <v>Total/NA</v>
      </c>
      <c r="O989" s="133" t="s">
        <v>243</v>
      </c>
      <c r="P989" s="133" t="s">
        <v>2404</v>
      </c>
      <c r="V989" s="134"/>
      <c r="W989" s="134"/>
      <c r="X989" s="134"/>
    </row>
    <row r="990" spans="10:24" s="133" customFormat="1">
      <c r="J990" s="11" t="s">
        <v>6704</v>
      </c>
      <c r="K990" s="88" t="str">
        <f t="shared" si="59"/>
        <v>f2060</v>
      </c>
      <c r="L990" s="18" t="s">
        <v>6706</v>
      </c>
      <c r="M990" s="138"/>
      <c r="N990" s="138"/>
      <c r="O990" s="133" t="s">
        <v>5378</v>
      </c>
      <c r="P990" s="138"/>
      <c r="Q990" s="138"/>
      <c r="R990" s="138"/>
      <c r="S990" s="249"/>
    </row>
    <row r="991" spans="10:24" s="133" customFormat="1">
      <c r="J991" s="11" t="s">
        <v>6705</v>
      </c>
      <c r="K991" s="88" t="str">
        <f t="shared" si="59"/>
        <v>f2061</v>
      </c>
      <c r="L991" s="18" t="s">
        <v>6707</v>
      </c>
      <c r="M991" s="138"/>
      <c r="N991" s="138"/>
      <c r="O991" s="133" t="s">
        <v>5378</v>
      </c>
      <c r="P991" s="138"/>
      <c r="Q991" s="138"/>
      <c r="S991" s="249"/>
    </row>
    <row r="992" spans="10:24" s="133" customFormat="1">
      <c r="J992" s="18" t="s">
        <v>6856</v>
      </c>
      <c r="K992" s="88"/>
      <c r="L992" s="18"/>
      <c r="O992" s="133" t="s">
        <v>5378</v>
      </c>
      <c r="Q992" s="133" t="s">
        <v>66</v>
      </c>
      <c r="R992" s="133" t="s">
        <v>7300</v>
      </c>
    </row>
    <row r="993" spans="10:18" s="133" customFormat="1">
      <c r="J993" s="50" t="s">
        <v>244</v>
      </c>
      <c r="K993" s="88" t="str">
        <f t="shared" si="59"/>
        <v>x0</v>
      </c>
      <c r="L993" s="18" t="str">
        <f t="shared" ref="L993" si="65">J993</f>
        <v>Total/NA</v>
      </c>
      <c r="O993" s="133" t="s">
        <v>243</v>
      </c>
      <c r="P993" s="133" t="s">
        <v>2404</v>
      </c>
    </row>
    <row r="994" spans="10:18" s="133" customFormat="1">
      <c r="J994" s="11" t="s">
        <v>7677</v>
      </c>
      <c r="K994" s="88" t="str">
        <f t="shared" si="59"/>
        <v>f2027</v>
      </c>
      <c r="L994" s="18" t="s">
        <v>7678</v>
      </c>
      <c r="O994" s="133" t="s">
        <v>5378</v>
      </c>
    </row>
    <row r="995" spans="10:18" s="133" customFormat="1">
      <c r="J995" s="11" t="s">
        <v>7675</v>
      </c>
      <c r="K995" s="88" t="str">
        <f t="shared" si="59"/>
        <v>f2028</v>
      </c>
      <c r="L995" s="18" t="s">
        <v>7679</v>
      </c>
      <c r="O995" s="133" t="s">
        <v>5378</v>
      </c>
    </row>
    <row r="996" spans="10:18" s="133" customFormat="1">
      <c r="J996" s="11" t="s">
        <v>7676</v>
      </c>
      <c r="K996" s="88" t="str">
        <f t="shared" si="59"/>
        <v>f2029</v>
      </c>
      <c r="L996" s="18" t="s">
        <v>7680</v>
      </c>
      <c r="O996" s="133" t="s">
        <v>5378</v>
      </c>
    </row>
    <row r="997" spans="10:18" s="133" customFormat="1">
      <c r="J997" s="11" t="s">
        <v>7682</v>
      </c>
      <c r="K997" s="88" t="str">
        <f t="shared" si="59"/>
        <v>f2030</v>
      </c>
      <c r="L997" s="18" t="s">
        <v>7681</v>
      </c>
      <c r="O997" s="133" t="s">
        <v>5378</v>
      </c>
    </row>
    <row r="998" spans="10:18" s="133" customFormat="1">
      <c r="J998" s="44" t="s">
        <v>6857</v>
      </c>
      <c r="K998" s="88" t="str">
        <f t="shared" si="59"/>
        <v>f2031</v>
      </c>
      <c r="L998" s="18" t="s">
        <v>6863</v>
      </c>
      <c r="O998" s="133" t="s">
        <v>5378</v>
      </c>
    </row>
    <row r="999" spans="10:18" s="133" customFormat="1">
      <c r="J999" s="44" t="s">
        <v>6858</v>
      </c>
      <c r="K999" s="88" t="str">
        <f t="shared" si="59"/>
        <v>f2032</v>
      </c>
      <c r="L999" s="18" t="s">
        <v>6864</v>
      </c>
      <c r="O999" s="133" t="s">
        <v>5378</v>
      </c>
    </row>
    <row r="1000" spans="10:18" s="133" customFormat="1">
      <c r="J1000" s="44" t="s">
        <v>6859</v>
      </c>
      <c r="K1000" s="88" t="str">
        <f t="shared" si="59"/>
        <v>f2033</v>
      </c>
      <c r="L1000" s="18" t="s">
        <v>6865</v>
      </c>
      <c r="O1000" s="133" t="s">
        <v>5378</v>
      </c>
    </row>
    <row r="1001" spans="10:18" s="133" customFormat="1">
      <c r="J1001" s="44" t="s">
        <v>6860</v>
      </c>
      <c r="K1001" s="88" t="str">
        <f t="shared" si="59"/>
        <v>f2034</v>
      </c>
      <c r="L1001" s="18" t="s">
        <v>6866</v>
      </c>
      <c r="O1001" s="133" t="s">
        <v>5378</v>
      </c>
    </row>
    <row r="1002" spans="10:18" s="133" customFormat="1">
      <c r="J1002" s="44" t="s">
        <v>6861</v>
      </c>
      <c r="K1002" s="88" t="str">
        <f t="shared" si="59"/>
        <v>f2035</v>
      </c>
      <c r="L1002" s="18" t="s">
        <v>6867</v>
      </c>
      <c r="O1002" s="133" t="s">
        <v>5378</v>
      </c>
    </row>
    <row r="1003" spans="10:18" s="133" customFormat="1">
      <c r="J1003" s="44" t="s">
        <v>6862</v>
      </c>
      <c r="K1003" s="88" t="str">
        <f t="shared" si="59"/>
        <v>f2036</v>
      </c>
      <c r="L1003" s="18" t="s">
        <v>6868</v>
      </c>
      <c r="O1003" s="133" t="s">
        <v>5378</v>
      </c>
    </row>
    <row r="1004" spans="10:18" s="133" customFormat="1">
      <c r="J1004" s="44" t="s">
        <v>7875</v>
      </c>
      <c r="K1004" s="88" t="str">
        <f t="shared" si="59"/>
        <v>f2037</v>
      </c>
      <c r="L1004" s="18" t="s">
        <v>6869</v>
      </c>
      <c r="O1004" s="133" t="s">
        <v>5378</v>
      </c>
    </row>
    <row r="1005" spans="10:18" s="133" customFormat="1">
      <c r="J1005" s="44" t="s">
        <v>7764</v>
      </c>
      <c r="K1005" s="88" t="str">
        <f t="shared" si="59"/>
        <v>f2038</v>
      </c>
      <c r="L1005" s="18" t="s">
        <v>7765</v>
      </c>
      <c r="O1005" s="133" t="s">
        <v>5378</v>
      </c>
    </row>
    <row r="1006" spans="10:18" s="133" customFormat="1">
      <c r="J1006" s="18" t="s">
        <v>7299</v>
      </c>
      <c r="K1006" s="88"/>
      <c r="L1006" s="18"/>
      <c r="O1006" s="133" t="s">
        <v>5378</v>
      </c>
      <c r="Q1006" s="133" t="s">
        <v>66</v>
      </c>
      <c r="R1006" s="133" t="s">
        <v>7298</v>
      </c>
    </row>
    <row r="1007" spans="10:18" s="133" customFormat="1">
      <c r="J1007" s="50" t="s">
        <v>244</v>
      </c>
      <c r="K1007" s="88" t="str">
        <f t="shared" si="59"/>
        <v>x0</v>
      </c>
      <c r="L1007" s="18" t="str">
        <f t="shared" ref="L1007" si="66">J1007</f>
        <v>Total/NA</v>
      </c>
      <c r="O1007" s="133" t="s">
        <v>243</v>
      </c>
      <c r="P1007" s="133" t="s">
        <v>2404</v>
      </c>
    </row>
    <row r="1008" spans="10:18" s="133" customFormat="1">
      <c r="J1008" s="11" t="s">
        <v>7677</v>
      </c>
      <c r="K1008" s="88" t="str">
        <f t="shared" si="59"/>
        <v>f2027</v>
      </c>
      <c r="L1008" s="18" t="s">
        <v>7678</v>
      </c>
      <c r="O1008" s="133" t="s">
        <v>5378</v>
      </c>
    </row>
    <row r="1009" spans="1:18" s="133" customFormat="1">
      <c r="J1009" s="11" t="s">
        <v>7675</v>
      </c>
      <c r="K1009" s="88" t="str">
        <f t="shared" si="59"/>
        <v>f2028</v>
      </c>
      <c r="L1009" s="18" t="s">
        <v>7679</v>
      </c>
      <c r="O1009" s="133" t="s">
        <v>5378</v>
      </c>
    </row>
    <row r="1010" spans="1:18" s="133" customFormat="1">
      <c r="J1010" s="11" t="s">
        <v>7676</v>
      </c>
      <c r="K1010" s="88" t="str">
        <f t="shared" si="59"/>
        <v>f2029</v>
      </c>
      <c r="L1010" s="18" t="s">
        <v>7680</v>
      </c>
      <c r="O1010" s="133" t="s">
        <v>5378</v>
      </c>
    </row>
    <row r="1011" spans="1:18" s="133" customFormat="1">
      <c r="J1011" s="11" t="s">
        <v>7682</v>
      </c>
      <c r="K1011" s="88" t="str">
        <f t="shared" si="59"/>
        <v>f2030</v>
      </c>
      <c r="L1011" s="18" t="s">
        <v>7681</v>
      </c>
      <c r="O1011" s="133" t="s">
        <v>5378</v>
      </c>
    </row>
    <row r="1012" spans="1:18" s="133" customFormat="1">
      <c r="J1012" s="44" t="s">
        <v>6857</v>
      </c>
      <c r="K1012" s="88" t="str">
        <f t="shared" si="59"/>
        <v>f2031</v>
      </c>
      <c r="L1012" s="18" t="s">
        <v>6863</v>
      </c>
      <c r="O1012" s="133" t="s">
        <v>5378</v>
      </c>
    </row>
    <row r="1013" spans="1:18" s="133" customFormat="1">
      <c r="A1013" s="130"/>
      <c r="B1013" s="130"/>
      <c r="C1013" s="130"/>
      <c r="D1013" s="130"/>
      <c r="E1013" s="130"/>
      <c r="F1013" s="130"/>
      <c r="G1013" s="130"/>
      <c r="H1013" s="130"/>
      <c r="I1013"/>
      <c r="J1013" s="44" t="s">
        <v>6858</v>
      </c>
      <c r="K1013" s="88" t="str">
        <f t="shared" si="59"/>
        <v>f2032</v>
      </c>
      <c r="L1013" s="18" t="s">
        <v>6864</v>
      </c>
      <c r="O1013" s="133" t="s">
        <v>5378</v>
      </c>
    </row>
    <row r="1014" spans="1:18" s="133" customFormat="1">
      <c r="A1014" s="130"/>
      <c r="B1014" s="130"/>
      <c r="C1014" s="130"/>
      <c r="D1014" s="130"/>
      <c r="E1014" s="130"/>
      <c r="F1014" s="130"/>
      <c r="G1014" s="130"/>
      <c r="H1014" s="130"/>
      <c r="I1014"/>
      <c r="J1014" s="44" t="s">
        <v>6859</v>
      </c>
      <c r="K1014" s="88" t="str">
        <f t="shared" si="59"/>
        <v>f2033</v>
      </c>
      <c r="L1014" s="18" t="s">
        <v>6865</v>
      </c>
      <c r="O1014" s="133" t="s">
        <v>5378</v>
      </c>
    </row>
    <row r="1015" spans="1:18" s="133" customFormat="1">
      <c r="A1015" s="130"/>
      <c r="B1015" s="130"/>
      <c r="C1015" s="130"/>
      <c r="D1015" s="130"/>
      <c r="E1015" s="130"/>
      <c r="F1015" s="130"/>
      <c r="G1015" s="130"/>
      <c r="H1015" s="130"/>
      <c r="I1015"/>
      <c r="J1015" s="44" t="s">
        <v>6860</v>
      </c>
      <c r="K1015" s="88" t="str">
        <f t="shared" si="59"/>
        <v>f2034</v>
      </c>
      <c r="L1015" s="18" t="s">
        <v>6866</v>
      </c>
      <c r="O1015" s="133" t="s">
        <v>5378</v>
      </c>
    </row>
    <row r="1016" spans="1:18" s="133" customFormat="1">
      <c r="A1016" s="130"/>
      <c r="B1016" s="130"/>
      <c r="C1016" s="130"/>
      <c r="D1016" s="130"/>
      <c r="E1016" s="130"/>
      <c r="F1016" s="130"/>
      <c r="G1016" s="130"/>
      <c r="H1016" s="130"/>
      <c r="I1016"/>
      <c r="J1016" s="44" t="s">
        <v>6861</v>
      </c>
      <c r="K1016" s="88" t="str">
        <f t="shared" si="59"/>
        <v>f2035</v>
      </c>
      <c r="L1016" s="18" t="s">
        <v>6867</v>
      </c>
      <c r="O1016" s="133" t="s">
        <v>5378</v>
      </c>
    </row>
    <row r="1017" spans="1:18" s="133" customFormat="1">
      <c r="A1017" s="130"/>
      <c r="B1017" s="130"/>
      <c r="C1017" s="130"/>
      <c r="D1017" s="130"/>
      <c r="E1017" s="130"/>
      <c r="F1017" s="130"/>
      <c r="G1017" s="130"/>
      <c r="H1017" s="130"/>
      <c r="I1017"/>
      <c r="J1017" s="44" t="s">
        <v>6862</v>
      </c>
      <c r="K1017" s="88" t="str">
        <f t="shared" si="59"/>
        <v>f2036</v>
      </c>
      <c r="L1017" s="18" t="s">
        <v>6868</v>
      </c>
      <c r="O1017" s="133" t="s">
        <v>5378</v>
      </c>
    </row>
    <row r="1018" spans="1:18" s="133" customFormat="1">
      <c r="A1018" s="130"/>
      <c r="B1018" s="130"/>
      <c r="C1018" s="130"/>
      <c r="D1018" s="130"/>
      <c r="E1018" s="130"/>
      <c r="F1018" s="130"/>
      <c r="G1018" s="130"/>
      <c r="H1018" s="130"/>
      <c r="I1018"/>
      <c r="J1018" s="361" t="s">
        <v>8332</v>
      </c>
      <c r="K1018" s="88"/>
      <c r="L1018" s="18"/>
      <c r="N1018" s="134"/>
      <c r="O1018" s="134" t="s">
        <v>5378</v>
      </c>
      <c r="Q1018" s="133" t="s">
        <v>24</v>
      </c>
      <c r="R1018" s="133" t="s">
        <v>8341</v>
      </c>
    </row>
    <row r="1019" spans="1:18" s="133" customFormat="1">
      <c r="A1019" s="130"/>
      <c r="B1019" s="130"/>
      <c r="C1019" s="130"/>
      <c r="D1019" s="130"/>
      <c r="E1019" s="130"/>
      <c r="F1019" s="130"/>
      <c r="G1019" s="130"/>
      <c r="H1019" s="130"/>
      <c r="I1019" s="130"/>
      <c r="J1019" s="50" t="s">
        <v>244</v>
      </c>
      <c r="K1019" s="88" t="str">
        <f t="shared" si="59"/>
        <v>x0</v>
      </c>
      <c r="L1019" s="18" t="str">
        <f t="shared" ref="L1019" si="67">J1019</f>
        <v>Total/NA</v>
      </c>
      <c r="M1019" s="133" t="s">
        <v>190</v>
      </c>
      <c r="N1019" s="134"/>
      <c r="O1019" s="88" t="str">
        <f>VLOOKUP(J1019,$A$1:$I$400,4,FALSE)</f>
        <v>s2c</v>
      </c>
      <c r="P1019" s="133" t="s">
        <v>2404</v>
      </c>
    </row>
    <row r="1020" spans="1:18" s="133" customFormat="1">
      <c r="A1020" s="130"/>
      <c r="B1020" s="130"/>
      <c r="C1020" s="130"/>
      <c r="D1020" s="130"/>
      <c r="E1020" s="130"/>
      <c r="F1020" s="130"/>
      <c r="G1020" s="130"/>
      <c r="H1020" s="130"/>
      <c r="I1020" s="130"/>
      <c r="J1020" s="44" t="s">
        <v>2180</v>
      </c>
      <c r="K1020" s="88" t="str">
        <f t="shared" si="59"/>
        <v>e1253</v>
      </c>
      <c r="L1020" s="18" t="s">
        <v>2180</v>
      </c>
      <c r="M1020" s="133" t="s">
        <v>190</v>
      </c>
      <c r="N1020" s="133" t="s">
        <v>192</v>
      </c>
      <c r="O1020" s="88" t="str">
        <f t="shared" ref="O1020:O1052" si="68">VLOOKUP(J1020,$A$1:$I$400,4,FALSE)</f>
        <v>fr</v>
      </c>
    </row>
    <row r="1021" spans="1:18">
      <c r="A1021" s="130"/>
      <c r="B1021" s="130"/>
      <c r="C1021" s="130"/>
      <c r="D1021" s="130"/>
      <c r="E1021" s="130"/>
      <c r="F1021" s="130"/>
      <c r="G1021" s="130"/>
      <c r="H1021" s="130"/>
      <c r="J1021" s="364" t="s">
        <v>2047</v>
      </c>
      <c r="K1021" s="88" t="str">
        <f t="shared" si="59"/>
        <v>e1060</v>
      </c>
      <c r="L1021" s="18" t="str">
        <f t="shared" ref="L1021:L1086" si="69">J1021</f>
        <v>Garanties individuelles incapacité de travail indemnités journalières</v>
      </c>
      <c r="M1021" s="133"/>
      <c r="N1021" s="133" t="s">
        <v>192</v>
      </c>
      <c r="O1021" s="88" t="str">
        <f t="shared" si="68"/>
        <v>fr</v>
      </c>
    </row>
    <row r="1022" spans="1:18" s="130" customFormat="1">
      <c r="J1022" s="364" t="s">
        <v>2347</v>
      </c>
      <c r="K1022" s="88" t="str">
        <f t="shared" si="59"/>
        <v>e1064</v>
      </c>
      <c r="L1022" s="18" t="str">
        <f t="shared" si="69"/>
        <v>Garanties individuelles invalidité</v>
      </c>
      <c r="M1022" s="133" t="s">
        <v>190</v>
      </c>
      <c r="N1022" s="133" t="s">
        <v>192</v>
      </c>
      <c r="O1022" s="88" t="str">
        <f t="shared" si="68"/>
        <v>fr</v>
      </c>
    </row>
    <row r="1023" spans="1:18">
      <c r="A1023" s="130"/>
      <c r="B1023" s="130"/>
      <c r="C1023" s="130"/>
      <c r="D1023" s="130"/>
      <c r="E1023" s="130"/>
      <c r="F1023" s="130"/>
      <c r="G1023" s="130"/>
      <c r="H1023" s="130"/>
      <c r="J1023" s="365" t="s">
        <v>2056</v>
      </c>
      <c r="K1023" s="88" t="str">
        <f t="shared" si="59"/>
        <v>e1065</v>
      </c>
      <c r="L1023" s="18" t="str">
        <f t="shared" si="69"/>
        <v>Garanties individuelles invalidité - avec versement d'une rente</v>
      </c>
      <c r="M1023" s="133"/>
      <c r="N1023" s="133" t="s">
        <v>192</v>
      </c>
      <c r="O1023" s="88" t="str">
        <f t="shared" si="68"/>
        <v>fr</v>
      </c>
    </row>
    <row r="1024" spans="1:18">
      <c r="A1024" s="130"/>
      <c r="B1024" s="130"/>
      <c r="C1024" s="130"/>
      <c r="D1024" s="130"/>
      <c r="E1024" s="130"/>
      <c r="F1024" s="130"/>
      <c r="G1024" s="130"/>
      <c r="H1024" s="130"/>
      <c r="J1024" s="365" t="s">
        <v>2058</v>
      </c>
      <c r="K1024" s="88" t="str">
        <f t="shared" si="59"/>
        <v>e1066</v>
      </c>
      <c r="L1024" s="18" t="str">
        <f t="shared" si="69"/>
        <v>Garanties individuelles invalidité - avec versement d'un capital</v>
      </c>
      <c r="M1024" s="133"/>
      <c r="N1024" s="133" t="s">
        <v>192</v>
      </c>
      <c r="O1024" s="88" t="str">
        <f t="shared" si="68"/>
        <v>fr</v>
      </c>
    </row>
    <row r="1025" spans="1:15">
      <c r="A1025" s="130"/>
      <c r="B1025" s="130"/>
      <c r="C1025" s="130"/>
      <c r="D1025" s="130"/>
      <c r="E1025" s="130"/>
      <c r="F1025" s="130"/>
      <c r="G1025" s="130"/>
      <c r="H1025" s="130"/>
      <c r="J1025" s="364" t="s">
        <v>2068</v>
      </c>
      <c r="K1025" s="88" t="str">
        <f t="shared" si="59"/>
        <v>e1071</v>
      </c>
      <c r="L1025" s="18" t="str">
        <f t="shared" si="69"/>
        <v>Garanties individuelles dépendance à titre accessoire</v>
      </c>
      <c r="M1025" s="133" t="s">
        <v>190</v>
      </c>
      <c r="N1025" s="133" t="s">
        <v>192</v>
      </c>
      <c r="O1025" s="88" t="str">
        <f t="shared" si="68"/>
        <v>fr</v>
      </c>
    </row>
    <row r="1026" spans="1:15">
      <c r="A1026" s="130"/>
      <c r="B1026" s="130"/>
      <c r="C1026" s="130"/>
      <c r="D1026" s="130"/>
      <c r="E1026" s="130"/>
      <c r="F1026" s="130"/>
      <c r="G1026" s="130"/>
      <c r="H1026" s="130"/>
      <c r="J1026" s="365" t="s">
        <v>2070</v>
      </c>
      <c r="K1026" s="88" t="str">
        <f t="shared" si="59"/>
        <v>e1072</v>
      </c>
      <c r="L1026" s="18" t="str">
        <f t="shared" si="69"/>
        <v>Garanties individuelles dépendance à titre accessoire - garanties annuelles sans maintien de couverture</v>
      </c>
      <c r="M1026" s="133"/>
      <c r="N1026" s="133" t="s">
        <v>192</v>
      </c>
      <c r="O1026" s="88" t="str">
        <f t="shared" si="68"/>
        <v>fr</v>
      </c>
    </row>
    <row r="1027" spans="1:15">
      <c r="A1027" s="130"/>
      <c r="B1027" s="130"/>
      <c r="C1027" s="130"/>
      <c r="D1027" s="130"/>
      <c r="E1027" s="130"/>
      <c r="F1027" s="130"/>
      <c r="G1027" s="130"/>
      <c r="H1027" s="130"/>
      <c r="I1027" s="130"/>
      <c r="J1027" s="365" t="s">
        <v>2072</v>
      </c>
      <c r="K1027" s="88" t="str">
        <f t="shared" si="59"/>
        <v>e1073</v>
      </c>
      <c r="L1027" s="18" t="str">
        <f t="shared" si="69"/>
        <v>Garanties individuelles dépendance à titre accessoire - garanties annuelles avec maintien de couverture</v>
      </c>
      <c r="M1027" s="133"/>
      <c r="N1027" s="133" t="s">
        <v>192</v>
      </c>
      <c r="O1027" s="88" t="str">
        <f t="shared" si="68"/>
        <v>fr</v>
      </c>
    </row>
    <row r="1028" spans="1:15">
      <c r="A1028" s="130"/>
      <c r="B1028" s="130"/>
      <c r="C1028" s="130"/>
      <c r="D1028" s="130"/>
      <c r="E1028" s="130"/>
      <c r="F1028" s="130"/>
      <c r="G1028" s="130"/>
      <c r="H1028" s="130"/>
      <c r="I1028" s="130"/>
      <c r="J1028" s="365" t="s">
        <v>2074</v>
      </c>
      <c r="K1028" s="88" t="str">
        <f t="shared" si="59"/>
        <v>e1074</v>
      </c>
      <c r="L1028" s="18" t="str">
        <f t="shared" si="69"/>
        <v>Garanties individuelles dépendance à titre accessoire - garanties viagères</v>
      </c>
      <c r="M1028" s="133"/>
      <c r="N1028" s="133" t="s">
        <v>192</v>
      </c>
      <c r="O1028" s="88" t="str">
        <f t="shared" si="68"/>
        <v>fr</v>
      </c>
    </row>
    <row r="1029" spans="1:15">
      <c r="A1029" s="130"/>
      <c r="B1029" s="130"/>
      <c r="C1029" s="130"/>
      <c r="D1029" s="130"/>
      <c r="E1029" s="130"/>
      <c r="F1029" s="130"/>
      <c r="G1029" s="130"/>
      <c r="H1029" s="130"/>
      <c r="I1029" s="130"/>
      <c r="J1029" s="364" t="s">
        <v>2076</v>
      </c>
      <c r="K1029" s="88" t="str">
        <f t="shared" si="59"/>
        <v>e1075</v>
      </c>
      <c r="L1029" s="18" t="str">
        <f t="shared" si="69"/>
        <v>Autres garanties individuelles d'autres dommages corporels</v>
      </c>
      <c r="M1029" s="133"/>
      <c r="N1029" s="133" t="s">
        <v>192</v>
      </c>
      <c r="O1029" s="88" t="str">
        <f t="shared" si="68"/>
        <v>fr</v>
      </c>
    </row>
    <row r="1030" spans="1:15">
      <c r="A1030" s="130"/>
      <c r="B1030" s="130"/>
      <c r="C1030" s="130"/>
      <c r="D1030" s="130"/>
      <c r="E1030" s="130"/>
      <c r="F1030" s="130"/>
      <c r="G1030" s="130"/>
      <c r="H1030" s="130"/>
      <c r="I1030" s="130"/>
      <c r="J1030" s="364" t="s">
        <v>2114</v>
      </c>
      <c r="K1030" s="88" t="str">
        <f t="shared" ref="K1030:K1093" si="70">VLOOKUP(J1030,$A$1:$I$400,2,FALSE)</f>
        <v>e1094</v>
      </c>
      <c r="L1030" s="18" t="str">
        <f t="shared" si="69"/>
        <v>Garanties individuelles temporaires décès et invalidité avec perte totale et irréversible d'autonomie (PTIA)</v>
      </c>
      <c r="M1030" s="133" t="s">
        <v>190</v>
      </c>
      <c r="N1030" s="133" t="s">
        <v>192</v>
      </c>
      <c r="O1030" s="88" t="str">
        <f t="shared" si="68"/>
        <v>fr</v>
      </c>
    </row>
    <row r="1031" spans="1:15">
      <c r="A1031" s="130"/>
      <c r="B1031" s="130"/>
      <c r="C1031" s="130"/>
      <c r="D1031" s="130"/>
      <c r="E1031" s="130"/>
      <c r="F1031" s="130"/>
      <c r="G1031" s="130"/>
      <c r="H1031" s="130"/>
      <c r="I1031" s="130"/>
      <c r="J1031" s="365" t="s">
        <v>2116</v>
      </c>
      <c r="K1031" s="88" t="str">
        <f t="shared" si="70"/>
        <v>e1095</v>
      </c>
      <c r="L1031" s="18" t="str">
        <f t="shared" si="69"/>
        <v>Garanties individuelles temporaires décès et invalidité PTIA - avec versement d'un capital</v>
      </c>
      <c r="M1031" s="133"/>
      <c r="N1031" s="133" t="s">
        <v>192</v>
      </c>
      <c r="O1031" s="88" t="str">
        <f t="shared" si="68"/>
        <v>fr</v>
      </c>
    </row>
    <row r="1032" spans="1:15">
      <c r="A1032" s="130"/>
      <c r="B1032" s="130"/>
      <c r="C1032" s="130"/>
      <c r="D1032" s="130"/>
      <c r="E1032" s="130"/>
      <c r="F1032" s="130"/>
      <c r="G1032" s="130"/>
      <c r="H1032" s="130"/>
      <c r="I1032" s="130"/>
      <c r="J1032" s="365" t="s">
        <v>2118</v>
      </c>
      <c r="K1032" s="88" t="str">
        <f t="shared" si="70"/>
        <v>e1096</v>
      </c>
      <c r="L1032" s="18" t="str">
        <f t="shared" si="69"/>
        <v>Garanties individuelles temporaires décès et invalidité PTIA - avec versement d'une rente d'invalidité</v>
      </c>
      <c r="M1032" s="133"/>
      <c r="N1032" s="133" t="s">
        <v>192</v>
      </c>
      <c r="O1032" s="88" t="str">
        <f t="shared" si="68"/>
        <v>fr</v>
      </c>
    </row>
    <row r="1033" spans="1:15">
      <c r="A1033" s="130"/>
      <c r="B1033" s="130"/>
      <c r="C1033" s="130"/>
      <c r="D1033" s="130"/>
      <c r="E1033" s="130"/>
      <c r="F1033" s="130"/>
      <c r="G1033" s="130"/>
      <c r="H1033" s="130"/>
      <c r="I1033" s="130"/>
      <c r="J1033" s="365" t="s">
        <v>2120</v>
      </c>
      <c r="K1033" s="88" t="str">
        <f t="shared" si="70"/>
        <v>e1097</v>
      </c>
      <c r="L1033" s="18" t="str">
        <f t="shared" si="69"/>
        <v>Garanties individuelles temporaires décès et invalidité PTIA - avec versement d'une rente de conjoint survivant</v>
      </c>
      <c r="M1033" s="133"/>
      <c r="N1033" s="133" t="s">
        <v>192</v>
      </c>
      <c r="O1033" s="88" t="str">
        <f t="shared" si="68"/>
        <v>fr</v>
      </c>
    </row>
    <row r="1034" spans="1:15">
      <c r="A1034" s="130"/>
      <c r="B1034" s="130"/>
      <c r="C1034" s="130"/>
      <c r="D1034" s="130"/>
      <c r="E1034" s="130"/>
      <c r="F1034" s="130"/>
      <c r="G1034" s="130"/>
      <c r="H1034" s="130"/>
      <c r="I1034" s="130"/>
      <c r="J1034" s="365" t="s">
        <v>2122</v>
      </c>
      <c r="K1034" s="88" t="str">
        <f t="shared" si="70"/>
        <v>e1098</v>
      </c>
      <c r="L1034" s="18" t="str">
        <f t="shared" si="69"/>
        <v>Garanties individuelles temporaires décès et invalidité PTIA - avec versement d'une rente d'éducation ou d'orphelin</v>
      </c>
      <c r="M1034" s="133"/>
      <c r="N1034" s="133" t="s">
        <v>192</v>
      </c>
      <c r="O1034" s="88" t="str">
        <f t="shared" si="68"/>
        <v>fr</v>
      </c>
    </row>
    <row r="1035" spans="1:15">
      <c r="I1035" s="130"/>
      <c r="J1035" s="364" t="s">
        <v>2124</v>
      </c>
      <c r="K1035" s="88" t="str">
        <f t="shared" si="70"/>
        <v>e1099</v>
      </c>
      <c r="L1035" s="18" t="str">
        <f t="shared" si="69"/>
        <v>Garanties individuelles vie entière décès et invalidité avec perte totale et irréversible d'autonomie (PTIA)</v>
      </c>
      <c r="M1035" s="133" t="s">
        <v>190</v>
      </c>
      <c r="N1035" s="133" t="s">
        <v>192</v>
      </c>
      <c r="O1035" s="88" t="str">
        <f t="shared" si="68"/>
        <v>fr</v>
      </c>
    </row>
    <row r="1036" spans="1:15">
      <c r="I1036" s="130"/>
      <c r="J1036" s="365" t="s">
        <v>2126</v>
      </c>
      <c r="K1036" s="88" t="str">
        <f t="shared" si="70"/>
        <v>e1200</v>
      </c>
      <c r="L1036" s="18" t="str">
        <f t="shared" si="69"/>
        <v>Garanties individuelles vie entière décès et invalidité PTIA - avec versement d'un capital</v>
      </c>
      <c r="M1036" s="133"/>
      <c r="N1036" s="133" t="s">
        <v>192</v>
      </c>
      <c r="O1036" s="88" t="str">
        <f t="shared" si="68"/>
        <v>fr</v>
      </c>
    </row>
    <row r="1037" spans="1:15">
      <c r="I1037" s="130"/>
      <c r="J1037" s="365" t="s">
        <v>2127</v>
      </c>
      <c r="K1037" s="88" t="str">
        <f t="shared" si="70"/>
        <v>e1201</v>
      </c>
      <c r="L1037" s="18" t="str">
        <f t="shared" si="69"/>
        <v>Garanties individuelles vie entière décès et invalidité PTIA - avec versement d'une rente d'invalidité</v>
      </c>
      <c r="M1037" s="133"/>
      <c r="N1037" s="133" t="s">
        <v>192</v>
      </c>
      <c r="O1037" s="88" t="str">
        <f t="shared" si="68"/>
        <v>fr</v>
      </c>
    </row>
    <row r="1038" spans="1:15">
      <c r="I1038" s="130"/>
      <c r="J1038" s="365" t="s">
        <v>2128</v>
      </c>
      <c r="K1038" s="88" t="str">
        <f t="shared" si="70"/>
        <v>e1202</v>
      </c>
      <c r="L1038" s="18" t="str">
        <f t="shared" si="69"/>
        <v>Garanties individuelles vie entière décès et invalidité PTIA - avec versement d'une rente de conjoint survivant</v>
      </c>
      <c r="M1038" s="133"/>
      <c r="N1038" s="133" t="s">
        <v>192</v>
      </c>
      <c r="O1038" s="88" t="str">
        <f t="shared" si="68"/>
        <v>fr</v>
      </c>
    </row>
    <row r="1039" spans="1:15">
      <c r="I1039" s="130"/>
      <c r="J1039" s="365" t="s">
        <v>2129</v>
      </c>
      <c r="K1039" s="88" t="str">
        <f t="shared" si="70"/>
        <v>e1203</v>
      </c>
      <c r="L1039" s="18" t="str">
        <f t="shared" si="69"/>
        <v>Garanties individuelles vie entière décès et invalidité PTIA - avec versement d'une rente d'éducation ou d'orphelin</v>
      </c>
      <c r="M1039" s="133"/>
      <c r="N1039" s="133" t="s">
        <v>192</v>
      </c>
      <c r="O1039" s="88" t="str">
        <f t="shared" si="68"/>
        <v>fr</v>
      </c>
    </row>
    <row r="1040" spans="1:15">
      <c r="I1040" s="130"/>
      <c r="J1040" s="364" t="s">
        <v>2130</v>
      </c>
      <c r="K1040" s="88" t="str">
        <f t="shared" si="70"/>
        <v>e1204</v>
      </c>
      <c r="L1040" s="18" t="str">
        <f t="shared" si="69"/>
        <v>Autres garanties individuelles décès</v>
      </c>
      <c r="M1040" s="133"/>
      <c r="N1040" s="133" t="s">
        <v>192</v>
      </c>
      <c r="O1040" s="88" t="str">
        <f t="shared" si="68"/>
        <v>fr</v>
      </c>
    </row>
    <row r="1041" spans="9:15">
      <c r="I1041" s="130"/>
      <c r="J1041" s="364" t="s">
        <v>2148</v>
      </c>
      <c r="K1041" s="88" t="str">
        <f t="shared" si="70"/>
        <v>e1222</v>
      </c>
      <c r="L1041" s="18" t="str">
        <f t="shared" si="69"/>
        <v>Garanties individuelles de retraite supplémentaire - Contrats Madelin et exploitants agricoles</v>
      </c>
      <c r="M1041" s="133"/>
      <c r="N1041" s="133" t="s">
        <v>192</v>
      </c>
      <c r="O1041" s="88" t="str">
        <f t="shared" si="68"/>
        <v>fr</v>
      </c>
    </row>
    <row r="1042" spans="9:15">
      <c r="I1042" s="130"/>
      <c r="J1042" s="364" t="s">
        <v>2149</v>
      </c>
      <c r="K1042" s="88" t="str">
        <f t="shared" si="70"/>
        <v>e1223</v>
      </c>
      <c r="L1042" s="18" t="str">
        <f t="shared" si="69"/>
        <v>Garanties individuelles de retraite supplémentaire - Article 39 du code général des impôts (hors indemnités de fin de carrière et préretraites)</v>
      </c>
      <c r="M1042" s="133"/>
      <c r="N1042" s="133" t="s">
        <v>192</v>
      </c>
      <c r="O1042" s="88" t="str">
        <f t="shared" si="68"/>
        <v>fr</v>
      </c>
    </row>
    <row r="1043" spans="9:15">
      <c r="I1043" s="130"/>
      <c r="J1043" s="364" t="s">
        <v>2150</v>
      </c>
      <c r="K1043" s="88" t="str">
        <f t="shared" si="70"/>
        <v>e1224</v>
      </c>
      <c r="L1043" s="18" t="str">
        <f t="shared" si="69"/>
        <v>Garanties individuelles de retraite supplémentaire - Article 82 du code général des impôts</v>
      </c>
      <c r="M1043" s="133"/>
      <c r="N1043" s="133" t="s">
        <v>192</v>
      </c>
      <c r="O1043" s="88" t="str">
        <f t="shared" si="68"/>
        <v>fr</v>
      </c>
    </row>
    <row r="1044" spans="9:15">
      <c r="I1044" s="130"/>
      <c r="J1044" s="364" t="s">
        <v>2151</v>
      </c>
      <c r="K1044" s="88" t="str">
        <f t="shared" si="70"/>
        <v>e1225</v>
      </c>
      <c r="L1044" s="18" t="str">
        <f t="shared" si="69"/>
        <v>Garanties individuelles de retraite supplémentaire - Article 83 du code général des impôts et PÈRE</v>
      </c>
      <c r="M1044" s="133"/>
      <c r="N1044" s="133" t="s">
        <v>192</v>
      </c>
      <c r="O1044" s="88" t="str">
        <f t="shared" si="68"/>
        <v>fr</v>
      </c>
    </row>
    <row r="1045" spans="9:15">
      <c r="I1045" s="130"/>
      <c r="J1045" s="364" t="s">
        <v>2152</v>
      </c>
      <c r="K1045" s="88" t="str">
        <f t="shared" si="70"/>
        <v>e1226</v>
      </c>
      <c r="L1045" s="18" t="str">
        <f t="shared" si="69"/>
        <v>Garanties individuelles de retraite supplémentaire - Autres contrats de retraite supplémentaire</v>
      </c>
      <c r="M1045" s="133"/>
      <c r="N1045" s="133" t="s">
        <v>192</v>
      </c>
      <c r="O1045" s="88" t="str">
        <f t="shared" si="68"/>
        <v>fr</v>
      </c>
    </row>
    <row r="1046" spans="9:15">
      <c r="I1046" s="130"/>
      <c r="J1046" s="364" t="s">
        <v>2153</v>
      </c>
      <c r="K1046" s="88" t="str">
        <f t="shared" si="70"/>
        <v>e1227</v>
      </c>
      <c r="L1046" s="18" t="str">
        <f t="shared" si="69"/>
        <v>Garanties individuelles - indemnités de fin de carrière</v>
      </c>
      <c r="M1046" s="133"/>
      <c r="N1046" s="133" t="s">
        <v>192</v>
      </c>
      <c r="O1046" s="88" t="str">
        <f t="shared" si="68"/>
        <v>fr</v>
      </c>
    </row>
    <row r="1047" spans="9:15">
      <c r="I1047" s="130"/>
      <c r="J1047" s="364" t="s">
        <v>2154</v>
      </c>
      <c r="K1047" s="88" t="str">
        <f t="shared" si="70"/>
        <v>e1228</v>
      </c>
      <c r="L1047" s="18" t="str">
        <f t="shared" si="69"/>
        <v>Garanties individuelles - préretraites</v>
      </c>
      <c r="M1047" s="133"/>
      <c r="N1047" s="133" t="s">
        <v>192</v>
      </c>
      <c r="O1047" s="88" t="str">
        <f t="shared" si="68"/>
        <v>fr</v>
      </c>
    </row>
    <row r="1048" spans="9:15">
      <c r="I1048" s="130"/>
      <c r="J1048" s="364" t="s">
        <v>2735</v>
      </c>
      <c r="K1048" s="88" t="str">
        <f t="shared" si="70"/>
        <v>e1288</v>
      </c>
      <c r="L1048" s="18" t="str">
        <f t="shared" si="69"/>
        <v>Garanties individuelles - PER</v>
      </c>
      <c r="M1048" s="133"/>
      <c r="N1048" s="133" t="s">
        <v>192</v>
      </c>
      <c r="O1048" s="88" t="str">
        <f t="shared" si="68"/>
        <v>fr</v>
      </c>
    </row>
    <row r="1049" spans="9:15">
      <c r="I1049" s="130"/>
      <c r="J1049" s="364" t="s">
        <v>2168</v>
      </c>
      <c r="K1049" s="88" t="str">
        <f t="shared" si="70"/>
        <v>e1242</v>
      </c>
      <c r="L1049" s="18" t="str">
        <f t="shared" si="69"/>
        <v>Garanties individuelles de perte d'emploi - garanties des contrats TNS Madelin</v>
      </c>
      <c r="M1049" s="133"/>
      <c r="N1049" s="133" t="s">
        <v>192</v>
      </c>
      <c r="O1049" s="88" t="str">
        <f t="shared" si="68"/>
        <v>fr</v>
      </c>
    </row>
    <row r="1050" spans="9:15">
      <c r="I1050" s="130"/>
      <c r="J1050" s="157" t="s">
        <v>2169</v>
      </c>
      <c r="K1050" s="88" t="str">
        <f t="shared" si="70"/>
        <v>e1243</v>
      </c>
      <c r="L1050" s="18" t="str">
        <f t="shared" si="69"/>
        <v>Garanties individuelles de perte d'emploi - autres garanties</v>
      </c>
      <c r="M1050" s="133"/>
      <c r="N1050" s="133" t="s">
        <v>192</v>
      </c>
      <c r="O1050" s="88" t="str">
        <f t="shared" si="68"/>
        <v>fr</v>
      </c>
    </row>
    <row r="1051" spans="9:15">
      <c r="I1051" s="130"/>
      <c r="J1051" s="364" t="s">
        <v>2174</v>
      </c>
      <c r="K1051" s="88" t="str">
        <f t="shared" si="70"/>
        <v>e1248</v>
      </c>
      <c r="L1051" s="18" t="str">
        <f t="shared" si="69"/>
        <v>Garanties individuelles famille</v>
      </c>
      <c r="M1051" s="133"/>
      <c r="N1051" s="133" t="s">
        <v>192</v>
      </c>
      <c r="O1051" s="88" t="str">
        <f t="shared" si="68"/>
        <v>fr</v>
      </c>
    </row>
    <row r="1052" spans="9:15" s="130" customFormat="1">
      <c r="J1052" s="16" t="s">
        <v>2181</v>
      </c>
      <c r="K1052" s="88" t="str">
        <f t="shared" si="70"/>
        <v>e1254</v>
      </c>
      <c r="L1052" s="18" t="s">
        <v>2181</v>
      </c>
      <c r="M1052" s="133" t="s">
        <v>190</v>
      </c>
      <c r="N1052" s="133" t="s">
        <v>192</v>
      </c>
      <c r="O1052" s="88" t="str">
        <f t="shared" si="68"/>
        <v>fr</v>
      </c>
    </row>
    <row r="1053" spans="9:15">
      <c r="J1053" s="364" t="s">
        <v>2078</v>
      </c>
      <c r="K1053" s="88" t="str">
        <f t="shared" si="70"/>
        <v>e1076</v>
      </c>
      <c r="L1053" s="18" t="str">
        <f t="shared" si="69"/>
        <v>Garanties collectives incapacité de travail indemnités journalières</v>
      </c>
      <c r="M1053" s="133"/>
      <c r="N1053" s="133" t="s">
        <v>192</v>
      </c>
      <c r="O1053" s="88" t="str">
        <f t="shared" ref="O1053:O1085" si="71">VLOOKUP(J1053,$A$1:$I$400,4,FALSE)</f>
        <v>fr</v>
      </c>
    </row>
    <row r="1054" spans="9:15">
      <c r="J1054" s="364" t="s">
        <v>2086</v>
      </c>
      <c r="K1054" s="88" t="str">
        <f t="shared" si="70"/>
        <v>e1080</v>
      </c>
      <c r="L1054" s="18" t="str">
        <f t="shared" si="69"/>
        <v>Garanties collectives invalidité</v>
      </c>
      <c r="M1054" s="133" t="s">
        <v>190</v>
      </c>
      <c r="N1054" s="133" t="s">
        <v>192</v>
      </c>
      <c r="O1054" s="88" t="str">
        <f t="shared" si="71"/>
        <v>fr</v>
      </c>
    </row>
    <row r="1055" spans="9:15">
      <c r="J1055" s="365" t="s">
        <v>2088</v>
      </c>
      <c r="K1055" s="88" t="str">
        <f t="shared" si="70"/>
        <v>e1081</v>
      </c>
      <c r="L1055" s="18" t="str">
        <f t="shared" si="69"/>
        <v>Garanties collectives invalidité - avec versement d'une rente</v>
      </c>
      <c r="M1055" s="133"/>
      <c r="N1055" s="133" t="s">
        <v>192</v>
      </c>
      <c r="O1055" s="88" t="str">
        <f t="shared" si="71"/>
        <v>fr</v>
      </c>
    </row>
    <row r="1056" spans="9:15">
      <c r="J1056" s="365" t="s">
        <v>2090</v>
      </c>
      <c r="K1056" s="88" t="str">
        <f t="shared" si="70"/>
        <v>e1082</v>
      </c>
      <c r="L1056" s="18" t="str">
        <f t="shared" si="69"/>
        <v>Garanties collectives invalidité - avec versement d'un capital</v>
      </c>
      <c r="M1056" s="133"/>
      <c r="N1056" s="133" t="s">
        <v>192</v>
      </c>
      <c r="O1056" s="88" t="str">
        <f t="shared" si="71"/>
        <v>fr</v>
      </c>
    </row>
    <row r="1057" spans="10:15">
      <c r="J1057" s="364" t="s">
        <v>2092</v>
      </c>
      <c r="K1057" s="88" t="str">
        <f t="shared" si="70"/>
        <v>e1083</v>
      </c>
      <c r="L1057" s="18" t="str">
        <f t="shared" si="69"/>
        <v>Garanties collectives dépendance à titre principal</v>
      </c>
      <c r="M1057" s="133" t="s">
        <v>190</v>
      </c>
      <c r="N1057" s="133" t="s">
        <v>192</v>
      </c>
      <c r="O1057" s="88" t="str">
        <f t="shared" si="71"/>
        <v>fr</v>
      </c>
    </row>
    <row r="1058" spans="10:15">
      <c r="J1058" s="365" t="s">
        <v>2094</v>
      </c>
      <c r="K1058" s="88" t="str">
        <f t="shared" si="70"/>
        <v>e1084</v>
      </c>
      <c r="L1058" s="18" t="str">
        <f t="shared" si="69"/>
        <v>Garanties collectives dépendance à titre principal - garanties annuelles sans maintien de couverture</v>
      </c>
      <c r="M1058" s="133"/>
      <c r="N1058" s="133" t="s">
        <v>192</v>
      </c>
      <c r="O1058" s="88" t="str">
        <f t="shared" si="71"/>
        <v>fr</v>
      </c>
    </row>
    <row r="1059" spans="10:15">
      <c r="J1059" s="365" t="s">
        <v>2096</v>
      </c>
      <c r="K1059" s="88" t="str">
        <f t="shared" si="70"/>
        <v>e1085</v>
      </c>
      <c r="L1059" s="18" t="str">
        <f t="shared" si="69"/>
        <v>Garanties collectives dépendance à titre principal - garanties annuelles avec maintien de couverture</v>
      </c>
      <c r="M1059" s="133"/>
      <c r="N1059" s="133" t="s">
        <v>192</v>
      </c>
      <c r="O1059" s="88" t="str">
        <f t="shared" si="71"/>
        <v>fr</v>
      </c>
    </row>
    <row r="1060" spans="10:15">
      <c r="J1060" s="365" t="s">
        <v>2098</v>
      </c>
      <c r="K1060" s="88" t="str">
        <f t="shared" si="70"/>
        <v>e1086</v>
      </c>
      <c r="L1060" s="18" t="str">
        <f t="shared" si="69"/>
        <v>Garanties collectives dépendance à titre principal - garanties viagères</v>
      </c>
      <c r="M1060" s="133"/>
      <c r="N1060" s="133" t="s">
        <v>192</v>
      </c>
      <c r="O1060" s="88" t="str">
        <f t="shared" si="71"/>
        <v>fr</v>
      </c>
    </row>
    <row r="1061" spans="10:15">
      <c r="J1061" s="364" t="s">
        <v>2100</v>
      </c>
      <c r="K1061" s="88" t="str">
        <f t="shared" si="70"/>
        <v>e1087</v>
      </c>
      <c r="L1061" s="18" t="str">
        <f t="shared" si="69"/>
        <v>Garanties collectives dépendance à titre accessoire</v>
      </c>
      <c r="M1061" s="133" t="s">
        <v>190</v>
      </c>
      <c r="N1061" s="133" t="s">
        <v>192</v>
      </c>
      <c r="O1061" s="88" t="str">
        <f t="shared" si="71"/>
        <v>fr</v>
      </c>
    </row>
    <row r="1062" spans="10:15">
      <c r="J1062" s="365" t="s">
        <v>2102</v>
      </c>
      <c r="K1062" s="88" t="str">
        <f t="shared" si="70"/>
        <v>e1088</v>
      </c>
      <c r="L1062" s="18" t="str">
        <f t="shared" si="69"/>
        <v>Garanties collectives dépendance à titre accessoire - garanties annuelles sans maintien de couverture</v>
      </c>
      <c r="M1062" s="133"/>
      <c r="N1062" s="133" t="s">
        <v>192</v>
      </c>
      <c r="O1062" s="88" t="str">
        <f t="shared" si="71"/>
        <v>fr</v>
      </c>
    </row>
    <row r="1063" spans="10:15">
      <c r="J1063" s="365" t="s">
        <v>2104</v>
      </c>
      <c r="K1063" s="88" t="str">
        <f t="shared" si="70"/>
        <v>e1089</v>
      </c>
      <c r="L1063" s="18" t="str">
        <f t="shared" si="69"/>
        <v>Garanties collectives dépendance à titre accessoire - garanties annuelles avec maintien de couverture</v>
      </c>
      <c r="M1063" s="133"/>
      <c r="N1063" s="133" t="s">
        <v>192</v>
      </c>
      <c r="O1063" s="88" t="str">
        <f t="shared" si="71"/>
        <v>fr</v>
      </c>
    </row>
    <row r="1064" spans="10:15">
      <c r="J1064" s="365" t="s">
        <v>2106</v>
      </c>
      <c r="K1064" s="88" t="str">
        <f t="shared" si="70"/>
        <v>e1090</v>
      </c>
      <c r="L1064" s="18" t="str">
        <f t="shared" si="69"/>
        <v>Garanties collectives dépendance à titre accessoire - garanties viagères</v>
      </c>
      <c r="M1064" s="133"/>
      <c r="N1064" s="133" t="s">
        <v>192</v>
      </c>
      <c r="O1064" s="88" t="str">
        <f t="shared" si="71"/>
        <v>fr</v>
      </c>
    </row>
    <row r="1065" spans="10:15">
      <c r="J1065" s="364" t="s">
        <v>2108</v>
      </c>
      <c r="K1065" s="88" t="str">
        <f t="shared" si="70"/>
        <v>e1091</v>
      </c>
      <c r="L1065" s="18" t="str">
        <f t="shared" si="69"/>
        <v>Autres garanties collectives d'autres dommages corporels</v>
      </c>
      <c r="M1065" s="133"/>
      <c r="N1065" s="133" t="s">
        <v>192</v>
      </c>
      <c r="O1065" s="88" t="str">
        <f t="shared" si="71"/>
        <v>fr</v>
      </c>
    </row>
    <row r="1066" spans="10:15">
      <c r="J1066" s="364" t="s">
        <v>2132</v>
      </c>
      <c r="K1066" s="88" t="str">
        <f t="shared" si="70"/>
        <v>e1206</v>
      </c>
      <c r="L1066" s="18" t="str">
        <f t="shared" si="69"/>
        <v>Garanties collectives temporaires décès et invalidité avec perte totale et irréversible d'autonomie (PTIA)</v>
      </c>
      <c r="M1066" s="133" t="s">
        <v>190</v>
      </c>
      <c r="N1066" s="133" t="s">
        <v>192</v>
      </c>
      <c r="O1066" s="88" t="str">
        <f t="shared" si="71"/>
        <v>fr</v>
      </c>
    </row>
    <row r="1067" spans="10:15">
      <c r="J1067" s="365" t="s">
        <v>2133</v>
      </c>
      <c r="K1067" s="88" t="str">
        <f t="shared" si="70"/>
        <v>e1207</v>
      </c>
      <c r="L1067" s="18" t="str">
        <f t="shared" si="69"/>
        <v>Garanties collectives temporaires décès et invalidité PTIA - avec versement d'un capital</v>
      </c>
      <c r="M1067" s="133"/>
      <c r="N1067" s="133" t="s">
        <v>192</v>
      </c>
      <c r="O1067" s="88" t="str">
        <f t="shared" si="71"/>
        <v>fr</v>
      </c>
    </row>
    <row r="1068" spans="10:15">
      <c r="J1068" s="365" t="s">
        <v>2134</v>
      </c>
      <c r="K1068" s="88" t="str">
        <f t="shared" si="70"/>
        <v>e1208</v>
      </c>
      <c r="L1068" s="18" t="str">
        <f t="shared" si="69"/>
        <v>Garanties collectives temporaires décès et invalidité PTIA - avec versement d'une rente d'invalidité</v>
      </c>
      <c r="M1068" s="133"/>
      <c r="N1068" s="133" t="s">
        <v>192</v>
      </c>
      <c r="O1068" s="88" t="str">
        <f t="shared" si="71"/>
        <v>fr</v>
      </c>
    </row>
    <row r="1069" spans="10:15">
      <c r="J1069" s="365" t="s">
        <v>2135</v>
      </c>
      <c r="K1069" s="88" t="str">
        <f t="shared" si="70"/>
        <v>e1209</v>
      </c>
      <c r="L1069" s="18" t="str">
        <f t="shared" si="69"/>
        <v>Garanties collectives temporaires décès et invalidité PTIA - avec versement d'une rente de conjoint survivant</v>
      </c>
      <c r="M1069" s="133"/>
      <c r="N1069" s="133" t="s">
        <v>192</v>
      </c>
      <c r="O1069" s="88" t="str">
        <f t="shared" si="71"/>
        <v>fr</v>
      </c>
    </row>
    <row r="1070" spans="10:15">
      <c r="J1070" s="365" t="s">
        <v>2136</v>
      </c>
      <c r="K1070" s="88" t="str">
        <f t="shared" si="70"/>
        <v>e1210</v>
      </c>
      <c r="L1070" s="18" t="str">
        <f t="shared" si="69"/>
        <v>Garanties collectives temporaires décès et invalidité PTIA - avec versement d'une rente d'éducation ou d'orphelin</v>
      </c>
      <c r="M1070" s="133"/>
      <c r="N1070" s="133" t="s">
        <v>192</v>
      </c>
      <c r="O1070" s="88" t="str">
        <f t="shared" si="71"/>
        <v>fr</v>
      </c>
    </row>
    <row r="1071" spans="10:15">
      <c r="J1071" s="364" t="s">
        <v>2137</v>
      </c>
      <c r="K1071" s="88" t="str">
        <f t="shared" si="70"/>
        <v>e1211</v>
      </c>
      <c r="L1071" s="18" t="str">
        <f t="shared" si="69"/>
        <v>Garanties collectives vie entière décès et invalidité avec perte totale et irréversible d'autonomie (PTIA)</v>
      </c>
      <c r="M1071" s="133" t="s">
        <v>190</v>
      </c>
      <c r="N1071" s="133" t="s">
        <v>192</v>
      </c>
      <c r="O1071" s="88" t="str">
        <f t="shared" si="71"/>
        <v>fr</v>
      </c>
    </row>
    <row r="1072" spans="10:15">
      <c r="J1072" s="365" t="s">
        <v>2138</v>
      </c>
      <c r="K1072" s="88" t="str">
        <f t="shared" si="70"/>
        <v>e1212</v>
      </c>
      <c r="L1072" s="18" t="str">
        <f t="shared" si="69"/>
        <v>Garanties collectives vie entière décès et invalidité PTIA - avec versement d'un capital</v>
      </c>
      <c r="M1072" s="133"/>
      <c r="N1072" s="133" t="s">
        <v>192</v>
      </c>
      <c r="O1072" s="88" t="str">
        <f t="shared" si="71"/>
        <v>fr</v>
      </c>
    </row>
    <row r="1073" spans="10:15">
      <c r="J1073" s="365" t="s">
        <v>2139</v>
      </c>
      <c r="K1073" s="88" t="str">
        <f t="shared" si="70"/>
        <v>e1213</v>
      </c>
      <c r="L1073" s="18" t="str">
        <f t="shared" si="69"/>
        <v>Garanties collectives vie entière décès et invalidité PTIA - avec versement d'une rente d'invalidité</v>
      </c>
      <c r="M1073" s="133"/>
      <c r="N1073" s="133" t="s">
        <v>192</v>
      </c>
      <c r="O1073" s="88" t="str">
        <f t="shared" si="71"/>
        <v>fr</v>
      </c>
    </row>
    <row r="1074" spans="10:15">
      <c r="J1074" s="365" t="s">
        <v>2140</v>
      </c>
      <c r="K1074" s="88" t="str">
        <f t="shared" si="70"/>
        <v>e1214</v>
      </c>
      <c r="L1074" s="18" t="str">
        <f t="shared" si="69"/>
        <v>Garanties collectives vie entière décès et invalidité PTIA - avec versement d'une rente de conjoint survivant</v>
      </c>
      <c r="M1074" s="133"/>
      <c r="N1074" s="133" t="s">
        <v>192</v>
      </c>
      <c r="O1074" s="88" t="str">
        <f t="shared" si="71"/>
        <v>fr</v>
      </c>
    </row>
    <row r="1075" spans="10:15">
      <c r="J1075" s="365" t="s">
        <v>2141</v>
      </c>
      <c r="K1075" s="88" t="str">
        <f t="shared" si="70"/>
        <v>e1215</v>
      </c>
      <c r="L1075" s="18" t="str">
        <f t="shared" si="69"/>
        <v>Garanties collectives vie entière décès et invalidité PTIA - avec versement d'une rente d'éducation ou d'orphelin</v>
      </c>
      <c r="M1075" s="133"/>
      <c r="N1075" s="133" t="s">
        <v>192</v>
      </c>
      <c r="O1075" s="88" t="str">
        <f t="shared" si="71"/>
        <v>fr</v>
      </c>
    </row>
    <row r="1076" spans="10:15">
      <c r="J1076" s="364" t="s">
        <v>2142</v>
      </c>
      <c r="K1076" s="88" t="str">
        <f t="shared" si="70"/>
        <v>e1216</v>
      </c>
      <c r="L1076" s="18" t="str">
        <f t="shared" si="69"/>
        <v>Autres garanties collectives décès</v>
      </c>
      <c r="M1076" s="133"/>
      <c r="N1076" s="133" t="s">
        <v>192</v>
      </c>
      <c r="O1076" s="88" t="str">
        <f t="shared" si="71"/>
        <v>fr</v>
      </c>
    </row>
    <row r="1077" spans="10:15">
      <c r="J1077" s="364" t="s">
        <v>2159</v>
      </c>
      <c r="K1077" s="88" t="str">
        <f t="shared" si="70"/>
        <v>e1233</v>
      </c>
      <c r="L1077" s="18" t="str">
        <f t="shared" si="69"/>
        <v>Garanties collectives de retraite supplémentaire - Contrats Madelin et exploitants agricoles</v>
      </c>
      <c r="M1077" s="133"/>
      <c r="N1077" s="133" t="s">
        <v>192</v>
      </c>
      <c r="O1077" s="88" t="str">
        <f t="shared" si="71"/>
        <v>fr</v>
      </c>
    </row>
    <row r="1078" spans="10:15">
      <c r="J1078" s="364" t="s">
        <v>2160</v>
      </c>
      <c r="K1078" s="88" t="str">
        <f t="shared" si="70"/>
        <v>e1234</v>
      </c>
      <c r="L1078" s="18" t="str">
        <f t="shared" si="69"/>
        <v>Garanties collectives de retraite supplémentaire - Article 39 du code général des impôts (hors indemnités de fin de carrière et préretraites)</v>
      </c>
      <c r="M1078" s="133"/>
      <c r="N1078" s="133" t="s">
        <v>192</v>
      </c>
      <c r="O1078" s="88" t="str">
        <f t="shared" si="71"/>
        <v>fr</v>
      </c>
    </row>
    <row r="1079" spans="10:15">
      <c r="J1079" s="364" t="s">
        <v>2161</v>
      </c>
      <c r="K1079" s="88" t="str">
        <f>VLOOKUP(J1079,$A$1:$I$400,2,FALSE)</f>
        <v>e1235</v>
      </c>
      <c r="L1079" s="18" t="str">
        <f t="shared" si="69"/>
        <v>Garanties collectives de retraite supplémentaire - Article 82 du code général des impôts</v>
      </c>
      <c r="M1079" s="133"/>
      <c r="N1079" s="133" t="s">
        <v>192</v>
      </c>
      <c r="O1079" s="88" t="str">
        <f t="shared" si="71"/>
        <v>fr</v>
      </c>
    </row>
    <row r="1080" spans="10:15">
      <c r="J1080" s="364" t="s">
        <v>2162</v>
      </c>
      <c r="K1080" s="88" t="str">
        <f t="shared" si="70"/>
        <v>e1236</v>
      </c>
      <c r="L1080" s="18" t="str">
        <f t="shared" si="69"/>
        <v>Garanties collectives de retraite supplémentaire - Article 83 du code général des impôts et PÈRE</v>
      </c>
      <c r="M1080" s="133"/>
      <c r="N1080" s="133" t="s">
        <v>192</v>
      </c>
      <c r="O1080" s="88" t="str">
        <f t="shared" si="71"/>
        <v>fr</v>
      </c>
    </row>
    <row r="1081" spans="10:15">
      <c r="J1081" s="364" t="s">
        <v>2163</v>
      </c>
      <c r="K1081" s="88" t="str">
        <f t="shared" si="70"/>
        <v>e1237</v>
      </c>
      <c r="L1081" s="18" t="str">
        <f t="shared" si="69"/>
        <v>Garanties collectives de retraite supplémentaire - Autres contrats de retraite supplémentaire</v>
      </c>
      <c r="M1081" s="133"/>
      <c r="N1081" s="133" t="s">
        <v>192</v>
      </c>
      <c r="O1081" s="88" t="str">
        <f t="shared" si="71"/>
        <v>fr</v>
      </c>
    </row>
    <row r="1082" spans="10:15">
      <c r="J1082" s="364" t="s">
        <v>2164</v>
      </c>
      <c r="K1082" s="88" t="str">
        <f t="shared" si="70"/>
        <v>e1238</v>
      </c>
      <c r="L1082" s="18" t="str">
        <f t="shared" si="69"/>
        <v>Garanties collectives - indemnités de fin de carrière</v>
      </c>
      <c r="M1082" s="133"/>
      <c r="N1082" s="133" t="s">
        <v>192</v>
      </c>
      <c r="O1082" s="88" t="str">
        <f t="shared" si="71"/>
        <v>fr</v>
      </c>
    </row>
    <row r="1083" spans="10:15">
      <c r="J1083" s="364" t="s">
        <v>2165</v>
      </c>
      <c r="K1083" s="88" t="str">
        <f t="shared" si="70"/>
        <v>e1239</v>
      </c>
      <c r="L1083" s="18" t="str">
        <f t="shared" si="69"/>
        <v>Garanties collectives - préretraites</v>
      </c>
      <c r="M1083" s="133"/>
      <c r="N1083" s="133" t="s">
        <v>192</v>
      </c>
      <c r="O1083" s="88" t="str">
        <f t="shared" si="71"/>
        <v>fr</v>
      </c>
    </row>
    <row r="1084" spans="10:15">
      <c r="J1084" s="366" t="s">
        <v>8328</v>
      </c>
      <c r="K1084" s="363" t="str">
        <f t="shared" si="70"/>
        <v>e1295</v>
      </c>
      <c r="L1084" s="18" t="str">
        <f t="shared" si="69"/>
        <v>Garanties collectives - PER d'entreprise</v>
      </c>
      <c r="M1084" s="133"/>
      <c r="N1084" s="133" t="s">
        <v>192</v>
      </c>
      <c r="O1084" s="88" t="str">
        <f t="shared" si="71"/>
        <v>fr</v>
      </c>
    </row>
    <row r="1085" spans="10:15">
      <c r="J1085" s="366" t="s">
        <v>8330</v>
      </c>
      <c r="K1085" s="363" t="str">
        <f t="shared" si="70"/>
        <v>e1296</v>
      </c>
      <c r="L1085" s="18" t="str">
        <f t="shared" si="69"/>
        <v>Garanties collectives - PER obligatoire</v>
      </c>
      <c r="M1085" s="133"/>
      <c r="N1085" s="133" t="s">
        <v>192</v>
      </c>
      <c r="O1085" s="88" t="str">
        <f t="shared" si="71"/>
        <v>fr</v>
      </c>
    </row>
    <row r="1086" spans="10:15">
      <c r="J1086" s="364" t="s">
        <v>2171</v>
      </c>
      <c r="K1086" s="88" t="str">
        <f t="shared" si="70"/>
        <v>e1245</v>
      </c>
      <c r="L1086" s="18" t="str">
        <f t="shared" si="69"/>
        <v>Garanties collectives de perte d'emploi - garanties des contrats TNS Madelin</v>
      </c>
      <c r="M1086" s="133"/>
      <c r="N1086" s="133" t="s">
        <v>192</v>
      </c>
      <c r="O1086" s="88" t="str">
        <f t="shared" ref="O1086:O1145" si="72">VLOOKUP(J1086,$A$1:$I$400,4,FALSE)</f>
        <v>fr</v>
      </c>
    </row>
    <row r="1087" spans="10:15">
      <c r="J1087" s="157" t="s">
        <v>2172</v>
      </c>
      <c r="K1087" s="88" t="str">
        <f t="shared" si="70"/>
        <v>e1246</v>
      </c>
      <c r="L1087" s="18" t="str">
        <f t="shared" ref="L1087:L1146" si="73">J1087</f>
        <v>Garanties collectives de perte d'emploi - autres garanties</v>
      </c>
      <c r="M1087" s="133"/>
      <c r="N1087" s="133" t="s">
        <v>192</v>
      </c>
      <c r="O1087" s="88" t="str">
        <f t="shared" si="72"/>
        <v>fr</v>
      </c>
    </row>
    <row r="1088" spans="10:15">
      <c r="J1088" s="364" t="s">
        <v>2175</v>
      </c>
      <c r="K1088" s="88" t="str">
        <f t="shared" si="70"/>
        <v>e1249</v>
      </c>
      <c r="L1088" s="18" t="str">
        <f t="shared" si="73"/>
        <v>Garanties collectives famille</v>
      </c>
      <c r="M1088" s="133"/>
      <c r="N1088" s="133" t="s">
        <v>192</v>
      </c>
      <c r="O1088" s="88" t="str">
        <f t="shared" si="72"/>
        <v>fr</v>
      </c>
    </row>
    <row r="1089" spans="10:18">
      <c r="J1089" s="361" t="s">
        <v>8342</v>
      </c>
      <c r="K1089" s="88"/>
      <c r="L1089" s="18"/>
      <c r="O1089" s="134" t="s">
        <v>5378</v>
      </c>
      <c r="P1089" s="133"/>
      <c r="Q1089" s="133" t="s">
        <v>24</v>
      </c>
      <c r="R1089" s="133" t="s">
        <v>8343</v>
      </c>
    </row>
    <row r="1090" spans="10:18">
      <c r="J1090" s="50" t="s">
        <v>244</v>
      </c>
      <c r="K1090" s="88" t="str">
        <f t="shared" si="70"/>
        <v>x0</v>
      </c>
      <c r="L1090" s="18" t="str">
        <f t="shared" si="73"/>
        <v>Total/NA</v>
      </c>
      <c r="M1090" s="368" t="s">
        <v>190</v>
      </c>
      <c r="O1090" s="88" t="str">
        <f t="shared" si="72"/>
        <v>s2c</v>
      </c>
    </row>
    <row r="1091" spans="10:18">
      <c r="J1091" s="367" t="s">
        <v>2180</v>
      </c>
      <c r="K1091" s="88" t="str">
        <f t="shared" si="70"/>
        <v>e1253</v>
      </c>
      <c r="L1091" s="18" t="str">
        <f t="shared" si="73"/>
        <v>Garanties individuelles dans le champ des risques sociaux</v>
      </c>
      <c r="M1091" s="368" t="s">
        <v>190</v>
      </c>
      <c r="N1091" s="368" t="s">
        <v>192</v>
      </c>
      <c r="O1091" s="88" t="str">
        <f t="shared" si="72"/>
        <v>fr</v>
      </c>
    </row>
    <row r="1092" spans="10:18">
      <c r="J1092" s="364" t="s">
        <v>2047</v>
      </c>
      <c r="K1092" s="88" t="str">
        <f t="shared" si="70"/>
        <v>e1060</v>
      </c>
      <c r="L1092" s="18" t="str">
        <f t="shared" si="73"/>
        <v>Garanties individuelles incapacité de travail indemnités journalières</v>
      </c>
      <c r="N1092" s="368" t="s">
        <v>192</v>
      </c>
      <c r="O1092" s="88" t="str">
        <f t="shared" si="72"/>
        <v>fr</v>
      </c>
    </row>
    <row r="1093" spans="10:18">
      <c r="J1093" s="364" t="s">
        <v>2347</v>
      </c>
      <c r="K1093" s="88" t="str">
        <f t="shared" si="70"/>
        <v>e1064</v>
      </c>
      <c r="L1093" s="18" t="str">
        <f t="shared" si="73"/>
        <v>Garanties individuelles invalidité</v>
      </c>
      <c r="M1093" s="368" t="s">
        <v>190</v>
      </c>
      <c r="N1093" s="368" t="s">
        <v>192</v>
      </c>
      <c r="O1093" s="88" t="str">
        <f t="shared" si="72"/>
        <v>fr</v>
      </c>
    </row>
    <row r="1094" spans="10:18">
      <c r="J1094" s="365" t="s">
        <v>2056</v>
      </c>
      <c r="K1094" s="88" t="str">
        <f t="shared" ref="K1094:K1152" si="74">VLOOKUP(J1094,$A$1:$I$400,2,FALSE)</f>
        <v>e1065</v>
      </c>
      <c r="L1094" s="18" t="str">
        <f t="shared" si="73"/>
        <v>Garanties individuelles invalidité - avec versement d'une rente</v>
      </c>
      <c r="N1094" s="368" t="s">
        <v>192</v>
      </c>
      <c r="O1094" s="88" t="str">
        <f t="shared" si="72"/>
        <v>fr</v>
      </c>
    </row>
    <row r="1095" spans="10:18">
      <c r="J1095" s="365" t="s">
        <v>2058</v>
      </c>
      <c r="K1095" s="88" t="str">
        <f t="shared" si="74"/>
        <v>e1066</v>
      </c>
      <c r="L1095" s="18" t="str">
        <f t="shared" si="73"/>
        <v>Garanties individuelles invalidité - avec versement d'un capital</v>
      </c>
      <c r="N1095" s="368" t="s">
        <v>192</v>
      </c>
      <c r="O1095" s="88" t="str">
        <f t="shared" si="72"/>
        <v>fr</v>
      </c>
    </row>
    <row r="1096" spans="10:18">
      <c r="J1096" s="364" t="s">
        <v>2060</v>
      </c>
      <c r="K1096" s="88" t="str">
        <f t="shared" si="74"/>
        <v>e1067</v>
      </c>
      <c r="L1096" s="18" t="str">
        <f t="shared" si="73"/>
        <v>Garanties individuelles dépendance à titre principal</v>
      </c>
      <c r="M1096" s="368" t="s">
        <v>190</v>
      </c>
      <c r="N1096" s="368" t="s">
        <v>192</v>
      </c>
      <c r="O1096" s="88" t="str">
        <f t="shared" si="72"/>
        <v>fr</v>
      </c>
    </row>
    <row r="1097" spans="10:18">
      <c r="J1097" s="365" t="s">
        <v>2062</v>
      </c>
      <c r="K1097" s="88" t="str">
        <f t="shared" si="74"/>
        <v>e1068</v>
      </c>
      <c r="L1097" s="18" t="str">
        <f t="shared" si="73"/>
        <v>Garanties individuelles dépendance à titre principal - garanties annuelles sans maintien de couverture</v>
      </c>
      <c r="N1097" s="368" t="s">
        <v>192</v>
      </c>
      <c r="O1097" s="88" t="str">
        <f t="shared" si="72"/>
        <v>fr</v>
      </c>
    </row>
    <row r="1098" spans="10:18">
      <c r="J1098" s="365" t="s">
        <v>2064</v>
      </c>
      <c r="K1098" s="88" t="str">
        <f t="shared" si="74"/>
        <v>e1069</v>
      </c>
      <c r="L1098" s="18" t="str">
        <f t="shared" si="73"/>
        <v>Garanties individuelles dépendance à titre principal - garanties annuelles avec maintien de couverture</v>
      </c>
      <c r="N1098" s="368" t="s">
        <v>192</v>
      </c>
      <c r="O1098" s="88" t="str">
        <f t="shared" si="72"/>
        <v>fr</v>
      </c>
    </row>
    <row r="1099" spans="10:18">
      <c r="J1099" s="365" t="s">
        <v>2066</v>
      </c>
      <c r="K1099" s="88" t="str">
        <f t="shared" si="74"/>
        <v>e1070</v>
      </c>
      <c r="L1099" s="18" t="str">
        <f t="shared" si="73"/>
        <v>Garanties individuelles dépendance à titre principal - garanties viagères</v>
      </c>
      <c r="N1099" s="368" t="s">
        <v>192</v>
      </c>
      <c r="O1099" s="88" t="str">
        <f t="shared" si="72"/>
        <v>fr</v>
      </c>
    </row>
    <row r="1100" spans="10:18">
      <c r="J1100" s="364" t="s">
        <v>2068</v>
      </c>
      <c r="K1100" s="88" t="str">
        <f t="shared" si="74"/>
        <v>e1071</v>
      </c>
      <c r="L1100" s="18" t="str">
        <f t="shared" si="73"/>
        <v>Garanties individuelles dépendance à titre accessoire</v>
      </c>
      <c r="M1100" s="368" t="s">
        <v>190</v>
      </c>
      <c r="N1100" s="368" t="s">
        <v>192</v>
      </c>
      <c r="O1100" s="88" t="str">
        <f t="shared" si="72"/>
        <v>fr</v>
      </c>
    </row>
    <row r="1101" spans="10:18">
      <c r="J1101" s="365" t="s">
        <v>2070</v>
      </c>
      <c r="K1101" s="88" t="str">
        <f t="shared" si="74"/>
        <v>e1072</v>
      </c>
      <c r="L1101" s="18" t="str">
        <f t="shared" si="73"/>
        <v>Garanties individuelles dépendance à titre accessoire - garanties annuelles sans maintien de couverture</v>
      </c>
      <c r="N1101" s="368" t="s">
        <v>192</v>
      </c>
      <c r="O1101" s="88" t="str">
        <f t="shared" si="72"/>
        <v>fr</v>
      </c>
    </row>
    <row r="1102" spans="10:18">
      <c r="J1102" s="365" t="s">
        <v>2072</v>
      </c>
      <c r="K1102" s="88" t="str">
        <f t="shared" si="74"/>
        <v>e1073</v>
      </c>
      <c r="L1102" s="18" t="str">
        <f t="shared" si="73"/>
        <v>Garanties individuelles dépendance à titre accessoire - garanties annuelles avec maintien de couverture</v>
      </c>
      <c r="N1102" s="368" t="s">
        <v>192</v>
      </c>
      <c r="O1102" s="88" t="str">
        <f t="shared" si="72"/>
        <v>fr</v>
      </c>
    </row>
    <row r="1103" spans="10:18">
      <c r="J1103" s="365" t="s">
        <v>2074</v>
      </c>
      <c r="K1103" s="88" t="str">
        <f t="shared" si="74"/>
        <v>e1074</v>
      </c>
      <c r="L1103" s="18" t="str">
        <f t="shared" si="73"/>
        <v>Garanties individuelles dépendance à titre accessoire - garanties viagères</v>
      </c>
      <c r="N1103" s="368" t="s">
        <v>192</v>
      </c>
      <c r="O1103" s="88" t="str">
        <f t="shared" si="72"/>
        <v>fr</v>
      </c>
    </row>
    <row r="1104" spans="10:18">
      <c r="J1104" s="364" t="s">
        <v>2076</v>
      </c>
      <c r="K1104" s="88" t="str">
        <f t="shared" si="74"/>
        <v>e1075</v>
      </c>
      <c r="L1104" s="18" t="str">
        <f t="shared" si="73"/>
        <v>Autres garanties individuelles d'autres dommages corporels</v>
      </c>
      <c r="M1104" s="368" t="s">
        <v>190</v>
      </c>
      <c r="N1104" s="368" t="s">
        <v>192</v>
      </c>
      <c r="O1104" s="88" t="str">
        <f t="shared" si="72"/>
        <v>fr</v>
      </c>
    </row>
    <row r="1105" spans="10:15">
      <c r="J1105" s="364" t="s">
        <v>2114</v>
      </c>
      <c r="K1105" s="88" t="str">
        <f t="shared" si="74"/>
        <v>e1094</v>
      </c>
      <c r="L1105" s="18" t="str">
        <f t="shared" si="73"/>
        <v>Garanties individuelles temporaires décès et invalidité avec perte totale et irréversible d'autonomie (PTIA)</v>
      </c>
      <c r="M1105" s="368" t="s">
        <v>190</v>
      </c>
      <c r="N1105" s="368" t="s">
        <v>192</v>
      </c>
      <c r="O1105" s="88" t="str">
        <f t="shared" si="72"/>
        <v>fr</v>
      </c>
    </row>
    <row r="1106" spans="10:15">
      <c r="J1106" s="365" t="s">
        <v>2116</v>
      </c>
      <c r="K1106" s="88" t="str">
        <f t="shared" si="74"/>
        <v>e1095</v>
      </c>
      <c r="L1106" s="18" t="str">
        <f t="shared" si="73"/>
        <v>Garanties individuelles temporaires décès et invalidité PTIA - avec versement d'un capital</v>
      </c>
      <c r="N1106" s="368" t="s">
        <v>192</v>
      </c>
      <c r="O1106" s="88" t="str">
        <f t="shared" si="72"/>
        <v>fr</v>
      </c>
    </row>
    <row r="1107" spans="10:15">
      <c r="J1107" s="365" t="s">
        <v>2118</v>
      </c>
      <c r="K1107" s="88" t="str">
        <f t="shared" si="74"/>
        <v>e1096</v>
      </c>
      <c r="L1107" s="18" t="str">
        <f t="shared" si="73"/>
        <v>Garanties individuelles temporaires décès et invalidité PTIA - avec versement d'une rente d'invalidité</v>
      </c>
      <c r="N1107" s="368" t="s">
        <v>192</v>
      </c>
      <c r="O1107" s="88" t="str">
        <f t="shared" si="72"/>
        <v>fr</v>
      </c>
    </row>
    <row r="1108" spans="10:15">
      <c r="J1108" s="365" t="s">
        <v>2120</v>
      </c>
      <c r="K1108" s="88" t="str">
        <f t="shared" si="74"/>
        <v>e1097</v>
      </c>
      <c r="L1108" s="18" t="str">
        <f t="shared" si="73"/>
        <v>Garanties individuelles temporaires décès et invalidité PTIA - avec versement d'une rente de conjoint survivant</v>
      </c>
      <c r="N1108" s="368" t="s">
        <v>192</v>
      </c>
      <c r="O1108" s="88" t="str">
        <f t="shared" si="72"/>
        <v>fr</v>
      </c>
    </row>
    <row r="1109" spans="10:15">
      <c r="J1109" s="365" t="s">
        <v>2122</v>
      </c>
      <c r="K1109" s="88" t="str">
        <f t="shared" si="74"/>
        <v>e1098</v>
      </c>
      <c r="L1109" s="18" t="str">
        <f t="shared" si="73"/>
        <v>Garanties individuelles temporaires décès et invalidité PTIA - avec versement d'une rente d'éducation ou d'orphelin</v>
      </c>
      <c r="N1109" s="368" t="s">
        <v>192</v>
      </c>
      <c r="O1109" s="88" t="str">
        <f t="shared" si="72"/>
        <v>fr</v>
      </c>
    </row>
    <row r="1110" spans="10:15">
      <c r="J1110" s="364" t="s">
        <v>2124</v>
      </c>
      <c r="K1110" s="88" t="str">
        <f t="shared" si="74"/>
        <v>e1099</v>
      </c>
      <c r="L1110" s="18" t="str">
        <f t="shared" si="73"/>
        <v>Garanties individuelles vie entière décès et invalidité avec perte totale et irréversible d'autonomie (PTIA)</v>
      </c>
      <c r="M1110" s="368" t="s">
        <v>190</v>
      </c>
      <c r="N1110" s="368" t="s">
        <v>192</v>
      </c>
      <c r="O1110" s="88" t="str">
        <f t="shared" si="72"/>
        <v>fr</v>
      </c>
    </row>
    <row r="1111" spans="10:15">
      <c r="J1111" s="365" t="s">
        <v>2126</v>
      </c>
      <c r="K1111" s="88" t="str">
        <f t="shared" si="74"/>
        <v>e1200</v>
      </c>
      <c r="L1111" s="18" t="str">
        <f t="shared" si="73"/>
        <v>Garanties individuelles vie entière décès et invalidité PTIA - avec versement d'un capital</v>
      </c>
      <c r="N1111" s="368" t="s">
        <v>192</v>
      </c>
      <c r="O1111" s="88" t="str">
        <f t="shared" si="72"/>
        <v>fr</v>
      </c>
    </row>
    <row r="1112" spans="10:15">
      <c r="J1112" s="365" t="s">
        <v>2127</v>
      </c>
      <c r="K1112" s="88" t="str">
        <f t="shared" si="74"/>
        <v>e1201</v>
      </c>
      <c r="L1112" s="18" t="str">
        <f t="shared" si="73"/>
        <v>Garanties individuelles vie entière décès et invalidité PTIA - avec versement d'une rente d'invalidité</v>
      </c>
      <c r="N1112" s="368" t="s">
        <v>192</v>
      </c>
      <c r="O1112" s="88" t="str">
        <f t="shared" si="72"/>
        <v>fr</v>
      </c>
    </row>
    <row r="1113" spans="10:15">
      <c r="J1113" s="365" t="s">
        <v>2128</v>
      </c>
      <c r="K1113" s="88" t="str">
        <f t="shared" si="74"/>
        <v>e1202</v>
      </c>
      <c r="L1113" s="18" t="str">
        <f t="shared" si="73"/>
        <v>Garanties individuelles vie entière décès et invalidité PTIA - avec versement d'une rente de conjoint survivant</v>
      </c>
      <c r="N1113" s="368" t="s">
        <v>192</v>
      </c>
      <c r="O1113" s="88" t="str">
        <f t="shared" si="72"/>
        <v>fr</v>
      </c>
    </row>
    <row r="1114" spans="10:15">
      <c r="J1114" s="365" t="s">
        <v>2129</v>
      </c>
      <c r="K1114" s="88" t="str">
        <f t="shared" si="74"/>
        <v>e1203</v>
      </c>
      <c r="L1114" s="18" t="str">
        <f t="shared" si="73"/>
        <v>Garanties individuelles vie entière décès et invalidité PTIA - avec versement d'une rente d'éducation ou d'orphelin</v>
      </c>
      <c r="N1114" s="368" t="s">
        <v>192</v>
      </c>
      <c r="O1114" s="88" t="str">
        <f t="shared" si="72"/>
        <v>fr</v>
      </c>
    </row>
    <row r="1115" spans="10:15">
      <c r="J1115" s="364" t="s">
        <v>2130</v>
      </c>
      <c r="K1115" s="88" t="str">
        <f t="shared" si="74"/>
        <v>e1204</v>
      </c>
      <c r="L1115" s="18" t="str">
        <f t="shared" si="73"/>
        <v>Autres garanties individuelles décès</v>
      </c>
      <c r="M1115" s="368" t="s">
        <v>190</v>
      </c>
      <c r="N1115" s="368" t="s">
        <v>192</v>
      </c>
      <c r="O1115" s="88" t="str">
        <f t="shared" si="72"/>
        <v>fr</v>
      </c>
    </row>
    <row r="1116" spans="10:15">
      <c r="J1116" s="364" t="s">
        <v>2148</v>
      </c>
      <c r="K1116" s="88" t="str">
        <f t="shared" si="74"/>
        <v>e1222</v>
      </c>
      <c r="L1116" s="18" t="str">
        <f t="shared" si="73"/>
        <v>Garanties individuelles de retraite supplémentaire - Contrats Madelin et exploitants agricoles</v>
      </c>
      <c r="N1116" s="368" t="s">
        <v>192</v>
      </c>
      <c r="O1116" s="88" t="str">
        <f t="shared" si="72"/>
        <v>fr</v>
      </c>
    </row>
    <row r="1117" spans="10:15">
      <c r="J1117" s="364" t="s">
        <v>2149</v>
      </c>
      <c r="K1117" s="88" t="str">
        <f t="shared" si="74"/>
        <v>e1223</v>
      </c>
      <c r="L1117" s="18" t="str">
        <f t="shared" si="73"/>
        <v>Garanties individuelles de retraite supplémentaire - Article 39 du code général des impôts (hors indemnités de fin de carrière et préretraites)</v>
      </c>
      <c r="N1117" s="368" t="s">
        <v>192</v>
      </c>
      <c r="O1117" s="88" t="str">
        <f t="shared" si="72"/>
        <v>fr</v>
      </c>
    </row>
    <row r="1118" spans="10:15">
      <c r="J1118" s="364" t="s">
        <v>2150</v>
      </c>
      <c r="K1118" s="88" t="str">
        <f t="shared" si="74"/>
        <v>e1224</v>
      </c>
      <c r="L1118" s="18" t="str">
        <f t="shared" si="73"/>
        <v>Garanties individuelles de retraite supplémentaire - Article 82 du code général des impôts</v>
      </c>
      <c r="N1118" s="368" t="s">
        <v>192</v>
      </c>
      <c r="O1118" s="88" t="str">
        <f t="shared" si="72"/>
        <v>fr</v>
      </c>
    </row>
    <row r="1119" spans="10:15">
      <c r="J1119" s="364" t="s">
        <v>2151</v>
      </c>
      <c r="K1119" s="88" t="str">
        <f t="shared" si="74"/>
        <v>e1225</v>
      </c>
      <c r="L1119" s="18" t="str">
        <f t="shared" si="73"/>
        <v>Garanties individuelles de retraite supplémentaire - Article 83 du code général des impôts et PÈRE</v>
      </c>
      <c r="N1119" s="368" t="s">
        <v>192</v>
      </c>
      <c r="O1119" s="88" t="str">
        <f t="shared" si="72"/>
        <v>fr</v>
      </c>
    </row>
    <row r="1120" spans="10:15">
      <c r="J1120" s="364" t="s">
        <v>2152</v>
      </c>
      <c r="K1120" s="88" t="str">
        <f t="shared" si="74"/>
        <v>e1226</v>
      </c>
      <c r="L1120" s="18" t="str">
        <f t="shared" si="73"/>
        <v>Garanties individuelles de retraite supplémentaire - Autres contrats de retraite supplémentaire</v>
      </c>
      <c r="N1120" s="368" t="s">
        <v>192</v>
      </c>
      <c r="O1120" s="88" t="str">
        <f t="shared" si="72"/>
        <v>fr</v>
      </c>
    </row>
    <row r="1121" spans="10:15">
      <c r="J1121" s="364" t="s">
        <v>2153</v>
      </c>
      <c r="K1121" s="88" t="str">
        <f t="shared" si="74"/>
        <v>e1227</v>
      </c>
      <c r="L1121" s="18" t="str">
        <f t="shared" si="73"/>
        <v>Garanties individuelles - indemnités de fin de carrière</v>
      </c>
      <c r="N1121" s="368" t="s">
        <v>192</v>
      </c>
      <c r="O1121" s="88" t="str">
        <f t="shared" si="72"/>
        <v>fr</v>
      </c>
    </row>
    <row r="1122" spans="10:15">
      <c r="J1122" s="364" t="s">
        <v>2154</v>
      </c>
      <c r="K1122" s="88" t="str">
        <f t="shared" si="74"/>
        <v>e1228</v>
      </c>
      <c r="L1122" s="18" t="str">
        <f t="shared" si="73"/>
        <v>Garanties individuelles - préretraites</v>
      </c>
      <c r="N1122" s="368" t="s">
        <v>192</v>
      </c>
      <c r="O1122" s="88" t="str">
        <f t="shared" si="72"/>
        <v>fr</v>
      </c>
    </row>
    <row r="1123" spans="10:15">
      <c r="J1123" s="364" t="s">
        <v>2735</v>
      </c>
      <c r="K1123" s="88" t="str">
        <f t="shared" si="74"/>
        <v>e1288</v>
      </c>
      <c r="L1123" s="18" t="str">
        <f t="shared" si="73"/>
        <v>Garanties individuelles - PER</v>
      </c>
      <c r="N1123" s="368" t="s">
        <v>192</v>
      </c>
      <c r="O1123" s="88" t="str">
        <f t="shared" si="72"/>
        <v>fr</v>
      </c>
    </row>
    <row r="1124" spans="10:15">
      <c r="J1124" s="364" t="s">
        <v>2168</v>
      </c>
      <c r="K1124" s="88" t="str">
        <f t="shared" si="74"/>
        <v>e1242</v>
      </c>
      <c r="L1124" s="18" t="str">
        <f t="shared" si="73"/>
        <v>Garanties individuelles de perte d'emploi - garanties des contrats TNS Madelin</v>
      </c>
      <c r="N1124" s="368" t="s">
        <v>192</v>
      </c>
      <c r="O1124" s="88" t="str">
        <f t="shared" si="72"/>
        <v>fr</v>
      </c>
    </row>
    <row r="1125" spans="10:15">
      <c r="J1125" s="157" t="s">
        <v>2169</v>
      </c>
      <c r="K1125" s="88" t="str">
        <f t="shared" si="74"/>
        <v>e1243</v>
      </c>
      <c r="L1125" s="18" t="str">
        <f t="shared" si="73"/>
        <v>Garanties individuelles de perte d'emploi - autres garanties</v>
      </c>
      <c r="M1125" s="368" t="s">
        <v>190</v>
      </c>
      <c r="N1125" s="368" t="s">
        <v>192</v>
      </c>
      <c r="O1125" s="88" t="str">
        <f t="shared" si="72"/>
        <v>fr</v>
      </c>
    </row>
    <row r="1126" spans="10:15">
      <c r="J1126" s="364" t="s">
        <v>2174</v>
      </c>
      <c r="K1126" s="88" t="str">
        <f t="shared" si="74"/>
        <v>e1248</v>
      </c>
      <c r="L1126" s="18" t="str">
        <f t="shared" si="73"/>
        <v>Garanties individuelles famille</v>
      </c>
      <c r="N1126" s="368" t="s">
        <v>192</v>
      </c>
      <c r="O1126" s="88" t="str">
        <f t="shared" si="72"/>
        <v>fr</v>
      </c>
    </row>
    <row r="1127" spans="10:15">
      <c r="J1127" s="367" t="s">
        <v>2181</v>
      </c>
      <c r="K1127" s="88" t="str">
        <f t="shared" si="74"/>
        <v>e1254</v>
      </c>
      <c r="L1127" s="18" t="str">
        <f t="shared" si="73"/>
        <v>Garanties collectives dans le champ des risques sociaux</v>
      </c>
      <c r="M1127" s="368" t="s">
        <v>190</v>
      </c>
      <c r="N1127" s="368" t="s">
        <v>192</v>
      </c>
      <c r="O1127" s="88" t="str">
        <f t="shared" si="72"/>
        <v>fr</v>
      </c>
    </row>
    <row r="1128" spans="10:15">
      <c r="J1128" s="364" t="s">
        <v>2078</v>
      </c>
      <c r="K1128" s="88" t="str">
        <f t="shared" si="74"/>
        <v>e1076</v>
      </c>
      <c r="L1128" s="18" t="str">
        <f t="shared" si="73"/>
        <v>Garanties collectives incapacité de travail indemnités journalières</v>
      </c>
      <c r="N1128" s="368" t="s">
        <v>192</v>
      </c>
      <c r="O1128" s="88" t="str">
        <f t="shared" si="72"/>
        <v>fr</v>
      </c>
    </row>
    <row r="1129" spans="10:15">
      <c r="J1129" s="364" t="s">
        <v>2086</v>
      </c>
      <c r="K1129" s="88" t="str">
        <f t="shared" si="74"/>
        <v>e1080</v>
      </c>
      <c r="L1129" s="18" t="str">
        <f t="shared" si="73"/>
        <v>Garanties collectives invalidité</v>
      </c>
      <c r="M1129" s="368" t="s">
        <v>190</v>
      </c>
      <c r="N1129" s="368" t="s">
        <v>192</v>
      </c>
      <c r="O1129" s="88" t="str">
        <f t="shared" si="72"/>
        <v>fr</v>
      </c>
    </row>
    <row r="1130" spans="10:15">
      <c r="J1130" s="365" t="s">
        <v>2088</v>
      </c>
      <c r="K1130" s="88" t="str">
        <f t="shared" si="74"/>
        <v>e1081</v>
      </c>
      <c r="L1130" s="18" t="str">
        <f t="shared" si="73"/>
        <v>Garanties collectives invalidité - avec versement d'une rente</v>
      </c>
      <c r="N1130" s="368" t="s">
        <v>192</v>
      </c>
      <c r="O1130" s="88" t="str">
        <f t="shared" si="72"/>
        <v>fr</v>
      </c>
    </row>
    <row r="1131" spans="10:15">
      <c r="J1131" s="365" t="s">
        <v>2090</v>
      </c>
      <c r="K1131" s="88" t="str">
        <f t="shared" si="74"/>
        <v>e1082</v>
      </c>
      <c r="L1131" s="18" t="str">
        <f t="shared" si="73"/>
        <v>Garanties collectives invalidité - avec versement d'un capital</v>
      </c>
      <c r="N1131" s="368" t="s">
        <v>192</v>
      </c>
      <c r="O1131" s="88" t="str">
        <f t="shared" si="72"/>
        <v>fr</v>
      </c>
    </row>
    <row r="1132" spans="10:15">
      <c r="J1132" s="364" t="s">
        <v>2092</v>
      </c>
      <c r="K1132" s="88" t="str">
        <f t="shared" si="74"/>
        <v>e1083</v>
      </c>
      <c r="L1132" s="18" t="str">
        <f t="shared" si="73"/>
        <v>Garanties collectives dépendance à titre principal</v>
      </c>
      <c r="M1132" s="368" t="s">
        <v>190</v>
      </c>
      <c r="N1132" s="368" t="s">
        <v>192</v>
      </c>
      <c r="O1132" s="88" t="str">
        <f t="shared" si="72"/>
        <v>fr</v>
      </c>
    </row>
    <row r="1133" spans="10:15">
      <c r="J1133" s="365" t="s">
        <v>2094</v>
      </c>
      <c r="K1133" s="88" t="str">
        <f t="shared" si="74"/>
        <v>e1084</v>
      </c>
      <c r="L1133" s="18" t="str">
        <f t="shared" si="73"/>
        <v>Garanties collectives dépendance à titre principal - garanties annuelles sans maintien de couverture</v>
      </c>
      <c r="N1133" s="368" t="s">
        <v>192</v>
      </c>
      <c r="O1133" s="88" t="str">
        <f t="shared" si="72"/>
        <v>fr</v>
      </c>
    </row>
    <row r="1134" spans="10:15">
      <c r="J1134" s="365" t="s">
        <v>2096</v>
      </c>
      <c r="K1134" s="88" t="str">
        <f t="shared" si="74"/>
        <v>e1085</v>
      </c>
      <c r="L1134" s="18" t="str">
        <f t="shared" si="73"/>
        <v>Garanties collectives dépendance à titre principal - garanties annuelles avec maintien de couverture</v>
      </c>
      <c r="N1134" s="368" t="s">
        <v>192</v>
      </c>
      <c r="O1134" s="88" t="str">
        <f t="shared" si="72"/>
        <v>fr</v>
      </c>
    </row>
    <row r="1135" spans="10:15">
      <c r="J1135" s="365" t="s">
        <v>2098</v>
      </c>
      <c r="K1135" s="88" t="str">
        <f t="shared" si="74"/>
        <v>e1086</v>
      </c>
      <c r="L1135" s="18" t="str">
        <f t="shared" si="73"/>
        <v>Garanties collectives dépendance à titre principal - garanties viagères</v>
      </c>
      <c r="N1135" s="368" t="s">
        <v>192</v>
      </c>
      <c r="O1135" s="88" t="str">
        <f t="shared" si="72"/>
        <v>fr</v>
      </c>
    </row>
    <row r="1136" spans="10:15">
      <c r="J1136" s="364" t="s">
        <v>2100</v>
      </c>
      <c r="K1136" s="88" t="str">
        <f t="shared" si="74"/>
        <v>e1087</v>
      </c>
      <c r="L1136" s="18" t="str">
        <f t="shared" si="73"/>
        <v>Garanties collectives dépendance à titre accessoire</v>
      </c>
      <c r="M1136" s="368" t="s">
        <v>190</v>
      </c>
      <c r="N1136" s="368" t="s">
        <v>192</v>
      </c>
      <c r="O1136" s="88" t="str">
        <f t="shared" si="72"/>
        <v>fr</v>
      </c>
    </row>
    <row r="1137" spans="10:15">
      <c r="J1137" s="365" t="s">
        <v>2102</v>
      </c>
      <c r="K1137" s="88" t="str">
        <f t="shared" si="74"/>
        <v>e1088</v>
      </c>
      <c r="L1137" s="18" t="str">
        <f t="shared" si="73"/>
        <v>Garanties collectives dépendance à titre accessoire - garanties annuelles sans maintien de couverture</v>
      </c>
      <c r="N1137" s="368" t="s">
        <v>192</v>
      </c>
      <c r="O1137" s="88" t="str">
        <f t="shared" si="72"/>
        <v>fr</v>
      </c>
    </row>
    <row r="1138" spans="10:15">
      <c r="J1138" s="365" t="s">
        <v>2104</v>
      </c>
      <c r="K1138" s="88" t="str">
        <f t="shared" si="74"/>
        <v>e1089</v>
      </c>
      <c r="L1138" s="18" t="str">
        <f t="shared" si="73"/>
        <v>Garanties collectives dépendance à titre accessoire - garanties annuelles avec maintien de couverture</v>
      </c>
      <c r="N1138" s="368" t="s">
        <v>192</v>
      </c>
      <c r="O1138" s="88" t="str">
        <f t="shared" si="72"/>
        <v>fr</v>
      </c>
    </row>
    <row r="1139" spans="10:15">
      <c r="J1139" s="365" t="s">
        <v>2106</v>
      </c>
      <c r="K1139" s="88" t="str">
        <f t="shared" si="74"/>
        <v>e1090</v>
      </c>
      <c r="L1139" s="18" t="str">
        <f t="shared" si="73"/>
        <v>Garanties collectives dépendance à titre accessoire - garanties viagères</v>
      </c>
      <c r="N1139" s="368" t="s">
        <v>192</v>
      </c>
      <c r="O1139" s="88" t="str">
        <f t="shared" si="72"/>
        <v>fr</v>
      </c>
    </row>
    <row r="1140" spans="10:15">
      <c r="J1140" s="364" t="s">
        <v>2108</v>
      </c>
      <c r="K1140" s="88" t="str">
        <f t="shared" si="74"/>
        <v>e1091</v>
      </c>
      <c r="L1140" s="18" t="str">
        <f t="shared" si="73"/>
        <v>Autres garanties collectives d'autres dommages corporels</v>
      </c>
      <c r="M1140" s="368" t="s">
        <v>190</v>
      </c>
      <c r="N1140" s="368" t="s">
        <v>192</v>
      </c>
      <c r="O1140" s="88" t="str">
        <f t="shared" si="72"/>
        <v>fr</v>
      </c>
    </row>
    <row r="1141" spans="10:15">
      <c r="J1141" s="364" t="s">
        <v>2132</v>
      </c>
      <c r="K1141" s="88" t="str">
        <f t="shared" si="74"/>
        <v>e1206</v>
      </c>
      <c r="L1141" s="18" t="str">
        <f t="shared" si="73"/>
        <v>Garanties collectives temporaires décès et invalidité avec perte totale et irréversible d'autonomie (PTIA)</v>
      </c>
      <c r="M1141" s="368" t="s">
        <v>190</v>
      </c>
      <c r="N1141" s="368" t="s">
        <v>192</v>
      </c>
      <c r="O1141" s="88" t="str">
        <f t="shared" si="72"/>
        <v>fr</v>
      </c>
    </row>
    <row r="1142" spans="10:15">
      <c r="J1142" s="365" t="s">
        <v>2133</v>
      </c>
      <c r="K1142" s="88" t="str">
        <f t="shared" si="74"/>
        <v>e1207</v>
      </c>
      <c r="L1142" s="18" t="str">
        <f t="shared" si="73"/>
        <v>Garanties collectives temporaires décès et invalidité PTIA - avec versement d'un capital</v>
      </c>
      <c r="N1142" s="368" t="s">
        <v>192</v>
      </c>
      <c r="O1142" s="88" t="str">
        <f t="shared" si="72"/>
        <v>fr</v>
      </c>
    </row>
    <row r="1143" spans="10:15">
      <c r="J1143" s="365" t="s">
        <v>2134</v>
      </c>
      <c r="K1143" s="88" t="str">
        <f t="shared" si="74"/>
        <v>e1208</v>
      </c>
      <c r="L1143" s="18" t="str">
        <f t="shared" si="73"/>
        <v>Garanties collectives temporaires décès et invalidité PTIA - avec versement d'une rente d'invalidité</v>
      </c>
      <c r="N1143" s="368" t="s">
        <v>192</v>
      </c>
      <c r="O1143" s="88" t="str">
        <f t="shared" si="72"/>
        <v>fr</v>
      </c>
    </row>
    <row r="1144" spans="10:15">
      <c r="J1144" s="365" t="s">
        <v>2135</v>
      </c>
      <c r="K1144" s="88" t="str">
        <f t="shared" si="74"/>
        <v>e1209</v>
      </c>
      <c r="L1144" s="18" t="str">
        <f t="shared" si="73"/>
        <v>Garanties collectives temporaires décès et invalidité PTIA - avec versement d'une rente de conjoint survivant</v>
      </c>
      <c r="N1144" s="368" t="s">
        <v>192</v>
      </c>
      <c r="O1144" s="88" t="str">
        <f t="shared" si="72"/>
        <v>fr</v>
      </c>
    </row>
    <row r="1145" spans="10:15">
      <c r="J1145" s="365" t="s">
        <v>2136</v>
      </c>
      <c r="K1145" s="88" t="str">
        <f t="shared" si="74"/>
        <v>e1210</v>
      </c>
      <c r="L1145" s="18" t="str">
        <f t="shared" si="73"/>
        <v>Garanties collectives temporaires décès et invalidité PTIA - avec versement d'une rente d'éducation ou d'orphelin</v>
      </c>
      <c r="N1145" s="368" t="s">
        <v>192</v>
      </c>
      <c r="O1145" s="88" t="str">
        <f t="shared" si="72"/>
        <v>fr</v>
      </c>
    </row>
    <row r="1146" spans="10:15">
      <c r="J1146" s="364" t="s">
        <v>2137</v>
      </c>
      <c r="K1146" s="88" t="str">
        <f t="shared" si="74"/>
        <v>e1211</v>
      </c>
      <c r="L1146" s="18" t="str">
        <f t="shared" si="73"/>
        <v>Garanties collectives vie entière décès et invalidité avec perte totale et irréversible d'autonomie (PTIA)</v>
      </c>
      <c r="M1146" s="368" t="s">
        <v>190</v>
      </c>
      <c r="N1146" s="368" t="s">
        <v>192</v>
      </c>
      <c r="O1146" s="88" t="str">
        <f t="shared" ref="O1146:O1163" si="75">VLOOKUP(J1146,$A$1:$I$400,4,FALSE)</f>
        <v>fr</v>
      </c>
    </row>
    <row r="1147" spans="10:15">
      <c r="J1147" s="365" t="s">
        <v>2138</v>
      </c>
      <c r="K1147" s="88" t="str">
        <f t="shared" si="74"/>
        <v>e1212</v>
      </c>
      <c r="L1147" s="18" t="str">
        <f t="shared" ref="L1147:L1163" si="76">J1147</f>
        <v>Garanties collectives vie entière décès et invalidité PTIA - avec versement d'un capital</v>
      </c>
      <c r="N1147" s="368" t="s">
        <v>192</v>
      </c>
      <c r="O1147" s="88" t="str">
        <f t="shared" si="75"/>
        <v>fr</v>
      </c>
    </row>
    <row r="1148" spans="10:15">
      <c r="J1148" s="365" t="s">
        <v>2139</v>
      </c>
      <c r="K1148" s="88" t="str">
        <f t="shared" si="74"/>
        <v>e1213</v>
      </c>
      <c r="L1148" s="18" t="str">
        <f t="shared" si="76"/>
        <v>Garanties collectives vie entière décès et invalidité PTIA - avec versement d'une rente d'invalidité</v>
      </c>
      <c r="N1148" s="368" t="s">
        <v>192</v>
      </c>
      <c r="O1148" s="88" t="str">
        <f t="shared" si="75"/>
        <v>fr</v>
      </c>
    </row>
    <row r="1149" spans="10:15">
      <c r="J1149" s="365" t="s">
        <v>2140</v>
      </c>
      <c r="K1149" s="88" t="str">
        <f t="shared" si="74"/>
        <v>e1214</v>
      </c>
      <c r="L1149" s="18" t="str">
        <f t="shared" si="76"/>
        <v>Garanties collectives vie entière décès et invalidité PTIA - avec versement d'une rente de conjoint survivant</v>
      </c>
      <c r="N1149" s="368" t="s">
        <v>192</v>
      </c>
      <c r="O1149" s="88" t="str">
        <f t="shared" si="75"/>
        <v>fr</v>
      </c>
    </row>
    <row r="1150" spans="10:15">
      <c r="J1150" s="365" t="s">
        <v>2141</v>
      </c>
      <c r="K1150" s="88" t="str">
        <f t="shared" si="74"/>
        <v>e1215</v>
      </c>
      <c r="L1150" s="18" t="str">
        <f t="shared" si="76"/>
        <v>Garanties collectives vie entière décès et invalidité PTIA - avec versement d'une rente d'éducation ou d'orphelin</v>
      </c>
      <c r="N1150" s="368" t="s">
        <v>192</v>
      </c>
      <c r="O1150" s="88" t="str">
        <f t="shared" si="75"/>
        <v>fr</v>
      </c>
    </row>
    <row r="1151" spans="10:15">
      <c r="J1151" s="364" t="s">
        <v>2142</v>
      </c>
      <c r="K1151" s="88" t="str">
        <f t="shared" si="74"/>
        <v>e1216</v>
      </c>
      <c r="L1151" s="18" t="str">
        <f t="shared" si="76"/>
        <v>Autres garanties collectives décès</v>
      </c>
      <c r="M1151" s="368" t="s">
        <v>190</v>
      </c>
      <c r="N1151" s="368" t="s">
        <v>192</v>
      </c>
      <c r="O1151" s="88" t="str">
        <f t="shared" si="75"/>
        <v>fr</v>
      </c>
    </row>
    <row r="1152" spans="10:15">
      <c r="J1152" s="364" t="s">
        <v>2159</v>
      </c>
      <c r="K1152" s="88" t="str">
        <f t="shared" si="74"/>
        <v>e1233</v>
      </c>
      <c r="L1152" s="18" t="str">
        <f t="shared" si="76"/>
        <v>Garanties collectives de retraite supplémentaire - Contrats Madelin et exploitants agricoles</v>
      </c>
      <c r="N1152" s="368" t="s">
        <v>192</v>
      </c>
      <c r="O1152" s="88" t="str">
        <f t="shared" si="75"/>
        <v>fr</v>
      </c>
    </row>
    <row r="1153" spans="10:15">
      <c r="J1153" s="364" t="s">
        <v>2160</v>
      </c>
      <c r="K1153" s="88" t="str">
        <f t="shared" ref="K1153:K1163" si="77">VLOOKUP(J1153,$A$1:$I$400,2,FALSE)</f>
        <v>e1234</v>
      </c>
      <c r="L1153" s="18" t="str">
        <f t="shared" si="76"/>
        <v>Garanties collectives de retraite supplémentaire - Article 39 du code général des impôts (hors indemnités de fin de carrière et préretraites)</v>
      </c>
      <c r="N1153" s="368" t="s">
        <v>192</v>
      </c>
      <c r="O1153" s="88" t="str">
        <f t="shared" si="75"/>
        <v>fr</v>
      </c>
    </row>
    <row r="1154" spans="10:15">
      <c r="J1154" s="364" t="s">
        <v>2161</v>
      </c>
      <c r="K1154" s="88" t="str">
        <f t="shared" si="77"/>
        <v>e1235</v>
      </c>
      <c r="L1154" s="18" t="str">
        <f t="shared" si="76"/>
        <v>Garanties collectives de retraite supplémentaire - Article 82 du code général des impôts</v>
      </c>
      <c r="N1154" s="368" t="s">
        <v>192</v>
      </c>
      <c r="O1154" s="88" t="str">
        <f t="shared" si="75"/>
        <v>fr</v>
      </c>
    </row>
    <row r="1155" spans="10:15">
      <c r="J1155" s="364" t="s">
        <v>2162</v>
      </c>
      <c r="K1155" s="88" t="str">
        <f t="shared" si="77"/>
        <v>e1236</v>
      </c>
      <c r="L1155" s="18" t="str">
        <f t="shared" si="76"/>
        <v>Garanties collectives de retraite supplémentaire - Article 83 du code général des impôts et PÈRE</v>
      </c>
      <c r="N1155" s="368" t="s">
        <v>192</v>
      </c>
      <c r="O1155" s="88" t="str">
        <f t="shared" si="75"/>
        <v>fr</v>
      </c>
    </row>
    <row r="1156" spans="10:15">
      <c r="J1156" s="364" t="s">
        <v>2163</v>
      </c>
      <c r="K1156" s="88" t="str">
        <f t="shared" si="77"/>
        <v>e1237</v>
      </c>
      <c r="L1156" s="18" t="str">
        <f t="shared" si="76"/>
        <v>Garanties collectives de retraite supplémentaire - Autres contrats de retraite supplémentaire</v>
      </c>
      <c r="N1156" s="368" t="s">
        <v>192</v>
      </c>
      <c r="O1156" s="88" t="str">
        <f t="shared" si="75"/>
        <v>fr</v>
      </c>
    </row>
    <row r="1157" spans="10:15">
      <c r="J1157" s="364" t="s">
        <v>2164</v>
      </c>
      <c r="K1157" s="88" t="str">
        <f t="shared" si="77"/>
        <v>e1238</v>
      </c>
      <c r="L1157" s="18" t="str">
        <f t="shared" si="76"/>
        <v>Garanties collectives - indemnités de fin de carrière</v>
      </c>
      <c r="N1157" s="368" t="s">
        <v>192</v>
      </c>
      <c r="O1157" s="88" t="str">
        <f t="shared" si="75"/>
        <v>fr</v>
      </c>
    </row>
    <row r="1158" spans="10:15">
      <c r="J1158" s="364" t="s">
        <v>2165</v>
      </c>
      <c r="K1158" s="88" t="str">
        <f t="shared" si="77"/>
        <v>e1239</v>
      </c>
      <c r="L1158" s="18" t="str">
        <f t="shared" si="76"/>
        <v>Garanties collectives - préretraites</v>
      </c>
      <c r="N1158" s="368" t="s">
        <v>192</v>
      </c>
      <c r="O1158" s="88" t="str">
        <f t="shared" si="75"/>
        <v>fr</v>
      </c>
    </row>
    <row r="1159" spans="10:15">
      <c r="J1159" s="366" t="s">
        <v>8328</v>
      </c>
      <c r="K1159" s="88" t="str">
        <f t="shared" si="77"/>
        <v>e1295</v>
      </c>
      <c r="L1159" s="18" t="str">
        <f t="shared" si="76"/>
        <v>Garanties collectives - PER d'entreprise</v>
      </c>
      <c r="N1159" s="368" t="s">
        <v>192</v>
      </c>
      <c r="O1159" s="88" t="str">
        <f t="shared" si="75"/>
        <v>fr</v>
      </c>
    </row>
    <row r="1160" spans="10:15">
      <c r="J1160" s="366" t="s">
        <v>8330</v>
      </c>
      <c r="K1160" s="88" t="str">
        <f t="shared" si="77"/>
        <v>e1296</v>
      </c>
      <c r="L1160" s="18" t="str">
        <f t="shared" si="76"/>
        <v>Garanties collectives - PER obligatoire</v>
      </c>
      <c r="N1160" s="368" t="s">
        <v>192</v>
      </c>
      <c r="O1160" s="88" t="str">
        <f t="shared" si="75"/>
        <v>fr</v>
      </c>
    </row>
    <row r="1161" spans="10:15">
      <c r="J1161" s="364" t="s">
        <v>2171</v>
      </c>
      <c r="K1161" s="88" t="str">
        <f t="shared" si="77"/>
        <v>e1245</v>
      </c>
      <c r="L1161" s="18" t="str">
        <f t="shared" si="76"/>
        <v>Garanties collectives de perte d'emploi - garanties des contrats TNS Madelin</v>
      </c>
      <c r="N1161" s="368" t="s">
        <v>192</v>
      </c>
      <c r="O1161" s="88" t="str">
        <f t="shared" si="75"/>
        <v>fr</v>
      </c>
    </row>
    <row r="1162" spans="10:15">
      <c r="J1162" s="157" t="s">
        <v>2172</v>
      </c>
      <c r="K1162" s="88" t="str">
        <f t="shared" si="77"/>
        <v>e1246</v>
      </c>
      <c r="L1162" s="18" t="str">
        <f t="shared" si="76"/>
        <v>Garanties collectives de perte d'emploi - autres garanties</v>
      </c>
      <c r="M1162" s="368" t="s">
        <v>190</v>
      </c>
      <c r="N1162" s="368" t="s">
        <v>192</v>
      </c>
      <c r="O1162" s="88" t="str">
        <f t="shared" si="75"/>
        <v>fr</v>
      </c>
    </row>
    <row r="1163" spans="10:15">
      <c r="J1163" s="364" t="s">
        <v>2175</v>
      </c>
      <c r="K1163" s="88" t="str">
        <f t="shared" si="77"/>
        <v>e1249</v>
      </c>
      <c r="L1163" s="18" t="str">
        <f t="shared" si="76"/>
        <v>Garanties collectives famille</v>
      </c>
      <c r="N1163" s="368" t="s">
        <v>192</v>
      </c>
      <c r="O1163" s="88" t="str">
        <f t="shared" si="75"/>
        <v>fr</v>
      </c>
    </row>
  </sheetData>
  <autoFilter ref="A1:V457"/>
  <sortState ref="A3:F95">
    <sortCondition ref="A3:A95"/>
  </sortState>
  <pageMargins left="0.70866141732283472" right="0.70866141732283472" top="0.74803149606299213" bottom="0.74803149606299213" header="0.31496062992125984" footer="0.31496062992125984"/>
  <pageSetup paperSize="9" scale="68" fitToHeight="0" orientation="portrait" r:id="rId1"/>
  <headerFooter>
    <oddFooter>Page &amp;P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zoomScale="80" zoomScaleNormal="80" workbookViewId="0">
      <pane ySplit="1" topLeftCell="A2" activePane="bottomLeft" state="frozen"/>
      <selection activeCell="M35" sqref="M35"/>
      <selection pane="bottomLeft" activeCell="I36" sqref="I36"/>
    </sheetView>
  </sheetViews>
  <sheetFormatPr baseColWidth="10" defaultColWidth="8.88671875" defaultRowHeight="14.4"/>
  <cols>
    <col min="1" max="1" width="79.88671875" style="135" customWidth="1"/>
    <col min="2" max="4" width="8.88671875" style="135"/>
    <col min="5" max="5" width="13.5546875" style="135" bestFit="1" customWidth="1"/>
    <col min="6" max="6" width="12.44140625" style="135" customWidth="1"/>
    <col min="7" max="7" width="11.6640625" style="135" customWidth="1"/>
    <col min="8" max="9" width="8.88671875" style="135"/>
    <col min="10" max="10" width="77.33203125" style="135" customWidth="1"/>
    <col min="11" max="18" width="8.88671875" style="135"/>
    <col min="19" max="19" width="13.5546875" style="135" bestFit="1" customWidth="1"/>
    <col min="20" max="20" width="12.44140625" style="135" customWidth="1"/>
    <col min="21" max="21" width="18.6640625" style="135" bestFit="1" customWidth="1"/>
    <col min="22" max="16384" width="8.886718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t="s">
        <v>2800</v>
      </c>
      <c r="H2" s="233">
        <f t="shared" ref="H2:H18" si="0">COUNTIF(J:J,A2)</f>
        <v>2</v>
      </c>
      <c r="I2" s="233"/>
      <c r="J2" s="291" t="s">
        <v>6766</v>
      </c>
      <c r="K2" s="233"/>
      <c r="L2" s="244"/>
      <c r="M2" s="233"/>
      <c r="N2" s="233"/>
      <c r="O2" s="233" t="s">
        <v>5378</v>
      </c>
      <c r="P2" s="233"/>
      <c r="Q2" s="233" t="s">
        <v>6591</v>
      </c>
      <c r="R2" s="233" t="s">
        <v>8235</v>
      </c>
      <c r="S2" s="229">
        <v>41827</v>
      </c>
      <c r="T2" s="229"/>
      <c r="U2" s="229">
        <v>42277</v>
      </c>
      <c r="V2" s="233"/>
    </row>
    <row r="3" spans="1:22" s="129" customFormat="1">
      <c r="A3" s="233" t="s">
        <v>6771</v>
      </c>
      <c r="B3" s="233" t="s">
        <v>613</v>
      </c>
      <c r="C3" s="233"/>
      <c r="D3" s="233" t="s">
        <v>243</v>
      </c>
      <c r="E3" s="229">
        <v>41827</v>
      </c>
      <c r="F3" s="233"/>
      <c r="G3" s="233" t="s">
        <v>2800</v>
      </c>
      <c r="H3" s="233">
        <f t="shared" si="0"/>
        <v>1</v>
      </c>
      <c r="I3" s="233"/>
      <c r="J3" s="50" t="s">
        <v>244</v>
      </c>
      <c r="K3" s="88" t="str">
        <f t="shared" ref="K3" si="1">VLOOKUP(J3,$A$1:$I$311,2,FALSE)</f>
        <v>x0</v>
      </c>
      <c r="L3" s="18" t="str">
        <f t="shared" ref="L3" si="2">J3</f>
        <v>Total/NA</v>
      </c>
      <c r="M3" s="133"/>
      <c r="N3" s="133"/>
      <c r="O3" s="133" t="s">
        <v>243</v>
      </c>
      <c r="P3" s="133" t="s">
        <v>2404</v>
      </c>
      <c r="Q3" s="133"/>
      <c r="R3" s="133"/>
      <c r="S3" s="229">
        <v>41827</v>
      </c>
      <c r="T3" s="229"/>
      <c r="U3" s="229"/>
      <c r="V3" s="233"/>
    </row>
    <row r="4" spans="1:22" s="129" customFormat="1">
      <c r="A4" s="233" t="s">
        <v>6769</v>
      </c>
      <c r="B4" s="233" t="s">
        <v>1370</v>
      </c>
      <c r="C4" s="233"/>
      <c r="D4" s="233" t="s">
        <v>243</v>
      </c>
      <c r="E4" s="229">
        <v>41827</v>
      </c>
      <c r="F4" s="233"/>
      <c r="G4" s="233" t="s">
        <v>2800</v>
      </c>
      <c r="H4" s="233">
        <f t="shared" si="0"/>
        <v>1</v>
      </c>
      <c r="I4" s="233"/>
      <c r="J4" s="251" t="s">
        <v>6767</v>
      </c>
      <c r="K4" s="233" t="str">
        <f t="shared" ref="K4:K10" si="3">VLOOKUP(J4,$A:$B,2,0)</f>
        <v>x4</v>
      </c>
      <c r="L4" s="244" t="s">
        <v>6768</v>
      </c>
      <c r="M4" s="233"/>
      <c r="N4" s="233"/>
      <c r="O4" s="233" t="s">
        <v>243</v>
      </c>
      <c r="P4" s="233"/>
      <c r="Q4" s="233"/>
      <c r="R4" s="233"/>
      <c r="S4" s="229">
        <f t="shared" ref="S4:S21" si="4">VLOOKUP(J4,A:G,5,FALSE)</f>
        <v>41827</v>
      </c>
      <c r="T4" s="229" t="str">
        <f t="shared" ref="T4:T10" si="5">IF(VLOOKUP(J4,A:G,6,FALSE)=0,"",VLOOKUP(J4,A:G,6,FALSE))</f>
        <v/>
      </c>
      <c r="U4" s="229" t="str">
        <f t="shared" ref="U4:U10" si="6">IF(VLOOKUP(J4,A:G,7,FALSE)=0,"",VLOOKUP(J4,A:G,7,FALSE))</f>
        <v/>
      </c>
      <c r="V4" s="233"/>
    </row>
    <row r="5" spans="1:22" s="129" customFormat="1">
      <c r="A5" s="233" t="s">
        <v>6501</v>
      </c>
      <c r="B5" s="233" t="s">
        <v>604</v>
      </c>
      <c r="C5" s="233"/>
      <c r="D5" s="233" t="s">
        <v>243</v>
      </c>
      <c r="E5" s="229">
        <v>41827</v>
      </c>
      <c r="F5" s="233"/>
      <c r="G5" s="233" t="s">
        <v>2800</v>
      </c>
      <c r="H5" s="233">
        <f t="shared" si="0"/>
        <v>1</v>
      </c>
      <c r="I5" s="233"/>
      <c r="J5" s="251" t="s">
        <v>6769</v>
      </c>
      <c r="K5" s="233" t="str">
        <f t="shared" si="3"/>
        <v>x2</v>
      </c>
      <c r="L5" s="244" t="s">
        <v>6770</v>
      </c>
      <c r="M5" s="233"/>
      <c r="N5" s="233"/>
      <c r="O5" s="233" t="s">
        <v>243</v>
      </c>
      <c r="P5" s="233"/>
      <c r="Q5" s="233"/>
      <c r="R5" s="233"/>
      <c r="S5" s="229">
        <f t="shared" si="4"/>
        <v>41827</v>
      </c>
      <c r="T5" s="229" t="str">
        <f t="shared" si="5"/>
        <v/>
      </c>
      <c r="U5" s="229" t="str">
        <f t="shared" si="6"/>
        <v/>
      </c>
      <c r="V5" s="233"/>
    </row>
    <row r="6" spans="1:22" s="129" customFormat="1">
      <c r="A6" s="233" t="s">
        <v>6767</v>
      </c>
      <c r="B6" s="233" t="s">
        <v>1371</v>
      </c>
      <c r="C6" s="233"/>
      <c r="D6" s="233" t="s">
        <v>243</v>
      </c>
      <c r="E6" s="229">
        <v>41827</v>
      </c>
      <c r="F6" s="233"/>
      <c r="G6" s="233" t="s">
        <v>2800</v>
      </c>
      <c r="H6" s="233">
        <f t="shared" si="0"/>
        <v>1</v>
      </c>
      <c r="I6" s="233"/>
      <c r="J6" s="251" t="s">
        <v>6771</v>
      </c>
      <c r="K6" s="233" t="str">
        <f t="shared" si="3"/>
        <v>x1</v>
      </c>
      <c r="L6" s="244" t="s">
        <v>6772</v>
      </c>
      <c r="M6" s="233"/>
      <c r="N6" s="233"/>
      <c r="O6" s="233" t="s">
        <v>243</v>
      </c>
      <c r="P6" s="233"/>
      <c r="Q6" s="233"/>
      <c r="R6" s="233"/>
      <c r="S6" s="229">
        <f t="shared" si="4"/>
        <v>41827</v>
      </c>
      <c r="T6" s="229" t="str">
        <f t="shared" si="5"/>
        <v/>
      </c>
      <c r="U6" s="229" t="str">
        <f t="shared" si="6"/>
        <v/>
      </c>
      <c r="V6" s="233"/>
    </row>
    <row r="7" spans="1:22" s="129" customFormat="1">
      <c r="A7" s="233" t="s">
        <v>6508</v>
      </c>
      <c r="B7" s="233" t="s">
        <v>246</v>
      </c>
      <c r="C7" s="233"/>
      <c r="D7" s="233" t="s">
        <v>243</v>
      </c>
      <c r="E7" s="229">
        <v>41827</v>
      </c>
      <c r="F7" s="233"/>
      <c r="G7" s="233" t="s">
        <v>2800</v>
      </c>
      <c r="H7" s="233">
        <f t="shared" si="0"/>
        <v>1</v>
      </c>
      <c r="I7" s="233"/>
      <c r="J7" s="251" t="s">
        <v>6773</v>
      </c>
      <c r="K7" s="233" t="str">
        <f t="shared" si="3"/>
        <v>x18</v>
      </c>
      <c r="L7" s="244" t="s">
        <v>6774</v>
      </c>
      <c r="M7" s="233"/>
      <c r="N7" s="233"/>
      <c r="O7" s="233" t="s">
        <v>243</v>
      </c>
      <c r="P7" s="233"/>
      <c r="Q7" s="233"/>
      <c r="R7" s="233"/>
      <c r="S7" s="229">
        <f t="shared" si="4"/>
        <v>41827</v>
      </c>
      <c r="T7" s="229" t="str">
        <f t="shared" si="5"/>
        <v/>
      </c>
      <c r="U7" s="229" t="str">
        <f t="shared" si="6"/>
        <v/>
      </c>
      <c r="V7" s="233"/>
    </row>
    <row r="8" spans="1:22" s="129" customFormat="1">
      <c r="A8" s="233" t="s">
        <v>6507</v>
      </c>
      <c r="B8" s="233" t="s">
        <v>5616</v>
      </c>
      <c r="C8" s="233"/>
      <c r="D8" s="233" t="s">
        <v>243</v>
      </c>
      <c r="E8" s="229">
        <v>41827</v>
      </c>
      <c r="F8" s="233"/>
      <c r="G8" s="233" t="s">
        <v>2800</v>
      </c>
      <c r="H8" s="233">
        <f t="shared" si="0"/>
        <v>1</v>
      </c>
      <c r="I8" s="233"/>
      <c r="J8" s="251" t="s">
        <v>6775</v>
      </c>
      <c r="K8" s="233" t="str">
        <f t="shared" si="3"/>
        <v>x16</v>
      </c>
      <c r="L8" s="244" t="s">
        <v>6776</v>
      </c>
      <c r="M8" s="233"/>
      <c r="N8" s="233"/>
      <c r="O8" s="233" t="s">
        <v>243</v>
      </c>
      <c r="P8" s="233"/>
      <c r="Q8" s="233"/>
      <c r="R8" s="233"/>
      <c r="S8" s="229">
        <f t="shared" si="4"/>
        <v>41827</v>
      </c>
      <c r="T8" s="229" t="str">
        <f t="shared" si="5"/>
        <v/>
      </c>
      <c r="U8" s="229" t="str">
        <f t="shared" si="6"/>
        <v/>
      </c>
      <c r="V8" s="233"/>
    </row>
    <row r="9" spans="1:22" s="129" customFormat="1">
      <c r="A9" s="233" t="s">
        <v>6504</v>
      </c>
      <c r="B9" s="233" t="s">
        <v>5618</v>
      </c>
      <c r="C9" s="233"/>
      <c r="D9" s="233" t="s">
        <v>243</v>
      </c>
      <c r="E9" s="229">
        <v>41827</v>
      </c>
      <c r="F9" s="233"/>
      <c r="G9" s="233" t="s">
        <v>2800</v>
      </c>
      <c r="H9" s="233">
        <f t="shared" si="0"/>
        <v>1</v>
      </c>
      <c r="I9" s="233"/>
      <c r="J9" s="251" t="s">
        <v>6777</v>
      </c>
      <c r="K9" s="233" t="str">
        <f t="shared" si="3"/>
        <v>x19</v>
      </c>
      <c r="L9" s="244" t="s">
        <v>6778</v>
      </c>
      <c r="M9" s="233"/>
      <c r="N9" s="233"/>
      <c r="O9" s="233" t="s">
        <v>243</v>
      </c>
      <c r="P9" s="233"/>
      <c r="Q9" s="233"/>
      <c r="R9" s="233"/>
      <c r="S9" s="229">
        <f t="shared" si="4"/>
        <v>41827</v>
      </c>
      <c r="T9" s="229" t="str">
        <f t="shared" si="5"/>
        <v/>
      </c>
      <c r="U9" s="229" t="str">
        <f t="shared" si="6"/>
        <v/>
      </c>
      <c r="V9" s="233"/>
    </row>
    <row r="10" spans="1:22" s="129" customFormat="1">
      <c r="A10" s="233" t="s">
        <v>6502</v>
      </c>
      <c r="B10" s="233" t="s">
        <v>6493</v>
      </c>
      <c r="C10" s="233"/>
      <c r="D10" s="233" t="s">
        <v>243</v>
      </c>
      <c r="E10" s="229">
        <v>41827</v>
      </c>
      <c r="F10" s="233"/>
      <c r="G10" s="233" t="s">
        <v>2800</v>
      </c>
      <c r="H10" s="233">
        <f t="shared" si="0"/>
        <v>1</v>
      </c>
      <c r="I10" s="233"/>
      <c r="J10" s="251" t="s">
        <v>6779</v>
      </c>
      <c r="K10" s="233" t="str">
        <f t="shared" si="3"/>
        <v>x25</v>
      </c>
      <c r="L10" s="244" t="s">
        <v>6780</v>
      </c>
      <c r="M10" s="233"/>
      <c r="N10" s="233"/>
      <c r="O10" s="233" t="s">
        <v>243</v>
      </c>
      <c r="P10" s="233"/>
      <c r="Q10" s="233"/>
      <c r="R10" s="233"/>
      <c r="S10" s="229">
        <f t="shared" si="4"/>
        <v>42277</v>
      </c>
      <c r="T10" s="229" t="str">
        <f t="shared" si="5"/>
        <v/>
      </c>
      <c r="U10" s="229" t="str">
        <f t="shared" si="6"/>
        <v/>
      </c>
      <c r="V10" s="233"/>
    </row>
    <row r="11" spans="1:22" s="129" customFormat="1">
      <c r="A11" s="233" t="s">
        <v>6503</v>
      </c>
      <c r="B11" s="233" t="s">
        <v>6494</v>
      </c>
      <c r="C11" s="233"/>
      <c r="D11" s="233" t="s">
        <v>243</v>
      </c>
      <c r="E11" s="229">
        <v>41827</v>
      </c>
      <c r="F11" s="233"/>
      <c r="G11" s="233" t="s">
        <v>2800</v>
      </c>
      <c r="H11" s="233">
        <f t="shared" si="0"/>
        <v>1</v>
      </c>
      <c r="I11" s="233"/>
      <c r="J11" s="244" t="s">
        <v>8184</v>
      </c>
      <c r="K11" s="233"/>
      <c r="L11" s="244"/>
      <c r="M11" s="233"/>
      <c r="N11" s="233"/>
      <c r="O11" s="233" t="s">
        <v>5378</v>
      </c>
      <c r="P11" s="233"/>
      <c r="Q11" s="233" t="s">
        <v>6591</v>
      </c>
      <c r="R11" s="133" t="s">
        <v>8233</v>
      </c>
      <c r="S11" s="229">
        <v>41827</v>
      </c>
      <c r="T11" s="233"/>
      <c r="U11" s="233"/>
      <c r="V11" s="233"/>
    </row>
    <row r="12" spans="1:22" s="129" customFormat="1">
      <c r="A12" s="233" t="s">
        <v>6506</v>
      </c>
      <c r="B12" s="233" t="s">
        <v>1513</v>
      </c>
      <c r="C12" s="233"/>
      <c r="D12" s="233" t="s">
        <v>243</v>
      </c>
      <c r="E12" s="229">
        <v>41827</v>
      </c>
      <c r="F12" s="233"/>
      <c r="G12" s="233" t="s">
        <v>2800</v>
      </c>
      <c r="H12" s="233">
        <f t="shared" si="0"/>
        <v>1</v>
      </c>
      <c r="I12" s="233"/>
      <c r="J12" s="50" t="s">
        <v>244</v>
      </c>
      <c r="K12" s="88" t="str">
        <f t="shared" ref="K12" si="7">VLOOKUP(J12,$A$1:$I$311,2,FALSE)</f>
        <v>x0</v>
      </c>
      <c r="L12" s="18" t="str">
        <f t="shared" ref="L12" si="8">J12</f>
        <v>Total/NA</v>
      </c>
      <c r="M12" s="133"/>
      <c r="N12" s="133"/>
      <c r="O12" s="133" t="s">
        <v>243</v>
      </c>
      <c r="P12" s="133" t="s">
        <v>2404</v>
      </c>
      <c r="Q12" s="133"/>
      <c r="R12" s="133"/>
      <c r="S12" s="229">
        <v>41827</v>
      </c>
      <c r="T12" s="233"/>
      <c r="U12" s="233"/>
      <c r="V12" s="233"/>
    </row>
    <row r="13" spans="1:22" s="129" customFormat="1">
      <c r="A13" s="233" t="s">
        <v>6775</v>
      </c>
      <c r="B13" s="233" t="s">
        <v>6496</v>
      </c>
      <c r="C13" s="233"/>
      <c r="D13" s="233" t="s">
        <v>243</v>
      </c>
      <c r="E13" s="229">
        <v>41827</v>
      </c>
      <c r="F13" s="233"/>
      <c r="G13" s="233" t="s">
        <v>2800</v>
      </c>
      <c r="H13" s="233">
        <f t="shared" si="0"/>
        <v>1</v>
      </c>
      <c r="I13" s="233"/>
      <c r="J13" s="251" t="s">
        <v>6501</v>
      </c>
      <c r="K13" s="233" t="str">
        <f t="shared" ref="K13:K21" si="9">VLOOKUP(J13,$A:$B,2,0)</f>
        <v>x3</v>
      </c>
      <c r="L13" s="244" t="s">
        <v>6510</v>
      </c>
      <c r="M13" s="233"/>
      <c r="N13" s="233"/>
      <c r="O13" s="233" t="s">
        <v>243</v>
      </c>
      <c r="P13" s="233"/>
      <c r="Q13" s="233"/>
      <c r="R13" s="233"/>
      <c r="S13" s="229">
        <f t="shared" si="4"/>
        <v>41827</v>
      </c>
      <c r="T13" s="233"/>
      <c r="U13" s="233"/>
      <c r="V13" s="233"/>
    </row>
    <row r="14" spans="1:22" s="129" customFormat="1">
      <c r="A14" s="233" t="s">
        <v>6505</v>
      </c>
      <c r="B14" s="233" t="s">
        <v>6072</v>
      </c>
      <c r="C14" s="233"/>
      <c r="D14" s="233" t="s">
        <v>243</v>
      </c>
      <c r="E14" s="229">
        <v>41827</v>
      </c>
      <c r="F14" s="233"/>
      <c r="G14" s="233" t="s">
        <v>2800</v>
      </c>
      <c r="H14" s="233">
        <f t="shared" si="0"/>
        <v>1</v>
      </c>
      <c r="I14" s="233"/>
      <c r="J14" s="251" t="s">
        <v>6502</v>
      </c>
      <c r="K14" s="233" t="str">
        <f t="shared" si="9"/>
        <v>x9</v>
      </c>
      <c r="L14" s="244" t="s">
        <v>6511</v>
      </c>
      <c r="M14" s="233"/>
      <c r="N14" s="233"/>
      <c r="O14" s="233" t="s">
        <v>243</v>
      </c>
      <c r="P14" s="233"/>
      <c r="Q14" s="233"/>
      <c r="R14" s="233"/>
      <c r="S14" s="229">
        <f t="shared" si="4"/>
        <v>41827</v>
      </c>
      <c r="T14" s="233"/>
      <c r="U14" s="233"/>
      <c r="V14" s="233"/>
    </row>
    <row r="15" spans="1:22" s="129" customFormat="1">
      <c r="A15" s="233" t="s">
        <v>6773</v>
      </c>
      <c r="B15" s="233" t="s">
        <v>6497</v>
      </c>
      <c r="C15" s="233"/>
      <c r="D15" s="233" t="s">
        <v>243</v>
      </c>
      <c r="E15" s="229">
        <v>41827</v>
      </c>
      <c r="F15" s="233"/>
      <c r="G15" s="233" t="s">
        <v>2800</v>
      </c>
      <c r="H15" s="233">
        <f t="shared" si="0"/>
        <v>1</v>
      </c>
      <c r="I15" s="233"/>
      <c r="J15" s="251" t="s">
        <v>6503</v>
      </c>
      <c r="K15" s="233" t="str">
        <f t="shared" si="9"/>
        <v>x10</v>
      </c>
      <c r="L15" s="244" t="s">
        <v>6512</v>
      </c>
      <c r="M15" s="233"/>
      <c r="N15" s="233"/>
      <c r="O15" s="233" t="s">
        <v>243</v>
      </c>
      <c r="P15" s="233"/>
      <c r="Q15" s="233"/>
      <c r="R15" s="233"/>
      <c r="S15" s="229">
        <f t="shared" si="4"/>
        <v>41827</v>
      </c>
      <c r="T15" s="233"/>
      <c r="U15" s="233"/>
      <c r="V15" s="233"/>
    </row>
    <row r="16" spans="1:22" s="129" customFormat="1">
      <c r="A16" s="233" t="s">
        <v>6777</v>
      </c>
      <c r="B16" s="233" t="s">
        <v>6498</v>
      </c>
      <c r="C16" s="233"/>
      <c r="D16" s="233" t="s">
        <v>243</v>
      </c>
      <c r="E16" s="229">
        <v>41827</v>
      </c>
      <c r="F16" s="233"/>
      <c r="G16" s="233" t="s">
        <v>2800</v>
      </c>
      <c r="H16" s="233">
        <f t="shared" si="0"/>
        <v>1</v>
      </c>
      <c r="I16" s="233"/>
      <c r="J16" s="251" t="s">
        <v>6504</v>
      </c>
      <c r="K16" s="233" t="str">
        <f t="shared" si="9"/>
        <v>x7</v>
      </c>
      <c r="L16" s="244" t="s">
        <v>6513</v>
      </c>
      <c r="M16" s="233"/>
      <c r="N16" s="233"/>
      <c r="O16" s="233" t="s">
        <v>243</v>
      </c>
      <c r="P16" s="233"/>
      <c r="Q16" s="233"/>
      <c r="R16" s="233"/>
      <c r="S16" s="229">
        <f t="shared" si="4"/>
        <v>41827</v>
      </c>
      <c r="T16" s="233"/>
      <c r="U16" s="233"/>
      <c r="V16" s="233"/>
    </row>
    <row r="17" spans="1:22" s="129" customFormat="1">
      <c r="A17" s="233" t="s">
        <v>7786</v>
      </c>
      <c r="B17" s="233" t="s">
        <v>606</v>
      </c>
      <c r="C17" s="233"/>
      <c r="D17" s="233" t="s">
        <v>243</v>
      </c>
      <c r="E17" s="229">
        <v>41827</v>
      </c>
      <c r="F17" s="233"/>
      <c r="G17" s="233" t="s">
        <v>2800</v>
      </c>
      <c r="H17" s="233">
        <f t="shared" si="0"/>
        <v>1</v>
      </c>
      <c r="I17" s="233"/>
      <c r="J17" s="251" t="s">
        <v>6505</v>
      </c>
      <c r="K17" s="233" t="str">
        <f t="shared" si="9"/>
        <v>x17</v>
      </c>
      <c r="L17" s="244" t="s">
        <v>6514</v>
      </c>
      <c r="M17" s="233"/>
      <c r="N17" s="233"/>
      <c r="O17" s="233" t="s">
        <v>243</v>
      </c>
      <c r="P17" s="233"/>
      <c r="Q17" s="233"/>
      <c r="R17" s="233"/>
      <c r="S17" s="229">
        <f t="shared" si="4"/>
        <v>41827</v>
      </c>
      <c r="T17" s="233"/>
      <c r="U17" s="233"/>
      <c r="V17" s="233"/>
    </row>
    <row r="18" spans="1:22" s="129" customFormat="1">
      <c r="A18" s="233" t="s">
        <v>6779</v>
      </c>
      <c r="B18" s="233" t="s">
        <v>6500</v>
      </c>
      <c r="C18" s="233"/>
      <c r="D18" s="233" t="s">
        <v>243</v>
      </c>
      <c r="E18" s="229">
        <v>42277</v>
      </c>
      <c r="F18" s="233"/>
      <c r="G18" s="233" t="s">
        <v>2800</v>
      </c>
      <c r="H18" s="233">
        <f t="shared" si="0"/>
        <v>1</v>
      </c>
      <c r="I18" s="233"/>
      <c r="J18" s="251" t="s">
        <v>6506</v>
      </c>
      <c r="K18" s="233" t="str">
        <f t="shared" si="9"/>
        <v>x11</v>
      </c>
      <c r="L18" s="244" t="s">
        <v>6515</v>
      </c>
      <c r="M18" s="233"/>
      <c r="N18" s="233"/>
      <c r="O18" s="233" t="s">
        <v>243</v>
      </c>
      <c r="P18" s="233"/>
      <c r="Q18" s="233"/>
      <c r="R18" s="233"/>
      <c r="S18" s="229">
        <f t="shared" si="4"/>
        <v>41827</v>
      </c>
      <c r="T18" s="233"/>
      <c r="U18" s="233"/>
      <c r="V18" s="233"/>
    </row>
    <row r="19" spans="1:22" s="129" customFormat="1">
      <c r="A19" s="233"/>
      <c r="B19" s="233"/>
      <c r="C19" s="233"/>
      <c r="D19" s="233"/>
      <c r="E19" s="233"/>
      <c r="F19" s="233"/>
      <c r="G19" s="233" t="s">
        <v>2800</v>
      </c>
      <c r="H19" s="233"/>
      <c r="I19" s="233"/>
      <c r="J19" s="251" t="s">
        <v>6507</v>
      </c>
      <c r="K19" s="233" t="str">
        <f t="shared" si="9"/>
        <v>x6</v>
      </c>
      <c r="L19" s="244" t="s">
        <v>6516</v>
      </c>
      <c r="M19" s="233"/>
      <c r="N19" s="233"/>
      <c r="O19" s="233" t="s">
        <v>243</v>
      </c>
      <c r="P19" s="233"/>
      <c r="Q19" s="233"/>
      <c r="R19" s="233"/>
      <c r="S19" s="229">
        <f t="shared" si="4"/>
        <v>41827</v>
      </c>
      <c r="T19" s="233"/>
      <c r="U19" s="233"/>
      <c r="V19" s="233"/>
    </row>
    <row r="20" spans="1:22" s="129" customFormat="1">
      <c r="A20" s="233"/>
      <c r="B20" s="233"/>
      <c r="C20" s="233"/>
      <c r="D20" s="233"/>
      <c r="E20" s="233"/>
      <c r="F20" s="233"/>
      <c r="G20" s="233" t="s">
        <v>2800</v>
      </c>
      <c r="H20" s="233"/>
      <c r="I20" s="233"/>
      <c r="J20" s="251" t="s">
        <v>6508</v>
      </c>
      <c r="K20" s="233" t="str">
        <f t="shared" si="9"/>
        <v>x5</v>
      </c>
      <c r="L20" s="244" t="s">
        <v>6517</v>
      </c>
      <c r="M20" s="233"/>
      <c r="N20" s="233"/>
      <c r="O20" s="233" t="s">
        <v>243</v>
      </c>
      <c r="P20" s="233"/>
      <c r="Q20" s="233"/>
      <c r="R20" s="233"/>
      <c r="S20" s="229">
        <f t="shared" si="4"/>
        <v>41827</v>
      </c>
      <c r="T20" s="233"/>
      <c r="U20" s="233"/>
      <c r="V20" s="233"/>
    </row>
    <row r="21" spans="1:22" s="129" customFormat="1">
      <c r="A21" s="233"/>
      <c r="B21" s="233"/>
      <c r="C21" s="233"/>
      <c r="D21" s="233"/>
      <c r="E21" s="233"/>
      <c r="F21" s="233"/>
      <c r="G21" s="233" t="s">
        <v>2800</v>
      </c>
      <c r="H21" s="233"/>
      <c r="I21" s="233"/>
      <c r="J21" s="251" t="s">
        <v>7786</v>
      </c>
      <c r="K21" s="233" t="str">
        <f t="shared" si="9"/>
        <v>x20</v>
      </c>
      <c r="L21" s="244" t="s">
        <v>7787</v>
      </c>
      <c r="M21" s="307"/>
      <c r="N21" s="233"/>
      <c r="O21" s="233" t="s">
        <v>243</v>
      </c>
      <c r="P21" s="233"/>
      <c r="Q21" s="233"/>
      <c r="R21" s="233"/>
      <c r="S21" s="229">
        <f t="shared" si="4"/>
        <v>41827</v>
      </c>
      <c r="T21" s="233"/>
      <c r="U21" s="233"/>
      <c r="V21" s="233"/>
    </row>
    <row r="22" spans="1:22" s="129" customFormat="1">
      <c r="A22" s="233"/>
      <c r="B22" s="233"/>
      <c r="C22" s="233"/>
      <c r="D22" s="233"/>
      <c r="E22" s="233"/>
      <c r="F22" s="233"/>
      <c r="G22" s="233" t="s">
        <v>2800</v>
      </c>
      <c r="H22" s="233"/>
      <c r="I22" s="233"/>
      <c r="J22" s="233"/>
      <c r="K22" s="233"/>
      <c r="L22" s="233"/>
      <c r="M22" s="233"/>
      <c r="N22" s="233"/>
      <c r="O22" s="233"/>
      <c r="P22" s="233"/>
      <c r="Q22" s="233"/>
      <c r="R22" s="233"/>
      <c r="S22" s="233"/>
      <c r="T22" s="233"/>
      <c r="U22" s="233"/>
      <c r="V22" s="233"/>
    </row>
    <row r="23" spans="1:22" s="129" customFormat="1">
      <c r="A23" s="233"/>
      <c r="B23" s="233"/>
      <c r="C23" s="233"/>
      <c r="D23" s="233"/>
      <c r="E23" s="233"/>
      <c r="F23" s="233"/>
      <c r="G23" s="233" t="s">
        <v>2800</v>
      </c>
      <c r="H23" s="233"/>
      <c r="I23" s="233"/>
      <c r="J23" s="233"/>
      <c r="K23" s="233"/>
      <c r="L23" s="233"/>
      <c r="M23" s="233"/>
      <c r="N23" s="233"/>
      <c r="O23" s="233"/>
      <c r="P23" s="233"/>
      <c r="Q23" s="233"/>
      <c r="R23" s="233"/>
      <c r="S23" s="233"/>
      <c r="T23" s="233"/>
      <c r="U23" s="233"/>
      <c r="V23" s="233"/>
    </row>
    <row r="24" spans="1:22">
      <c r="A24" s="226"/>
      <c r="B24" s="226"/>
      <c r="C24" s="226"/>
      <c r="D24" s="226"/>
      <c r="E24" s="226"/>
      <c r="F24" s="226"/>
      <c r="G24" s="226" t="s">
        <v>2800</v>
      </c>
      <c r="H24" s="226"/>
      <c r="I24" s="226"/>
      <c r="J24" s="233"/>
      <c r="K24" s="233"/>
      <c r="L24" s="233"/>
      <c r="M24" s="233"/>
      <c r="N24" s="233"/>
      <c r="O24" s="233"/>
      <c r="P24" s="233"/>
      <c r="Q24" s="233"/>
      <c r="R24" s="233"/>
      <c r="S24" s="233"/>
      <c r="T24" s="233"/>
      <c r="U24" s="233"/>
      <c r="V24" s="233"/>
    </row>
    <row r="25" spans="1:22">
      <c r="A25" s="226"/>
      <c r="B25" s="226"/>
      <c r="C25" s="226"/>
      <c r="D25" s="226"/>
      <c r="E25" s="226"/>
      <c r="F25" s="226"/>
      <c r="G25" s="226" t="s">
        <v>2800</v>
      </c>
      <c r="H25" s="226"/>
      <c r="I25" s="226"/>
      <c r="J25" s="233"/>
      <c r="K25" s="233"/>
      <c r="L25" s="233"/>
      <c r="M25" s="233"/>
      <c r="N25" s="233"/>
      <c r="O25" s="233"/>
      <c r="P25" s="233"/>
      <c r="Q25" s="233"/>
      <c r="R25" s="233"/>
      <c r="S25" s="233"/>
      <c r="T25" s="233"/>
      <c r="U25" s="226"/>
      <c r="V25" s="226"/>
    </row>
    <row r="26" spans="1:22">
      <c r="A26" s="226"/>
      <c r="B26" s="226"/>
      <c r="C26" s="226"/>
      <c r="D26" s="226"/>
      <c r="E26" s="226"/>
      <c r="F26" s="226"/>
      <c r="G26" s="226" t="s">
        <v>2800</v>
      </c>
      <c r="H26" s="226"/>
      <c r="I26" s="226"/>
      <c r="J26" s="226"/>
      <c r="K26" s="226"/>
      <c r="L26" s="226"/>
      <c r="M26" s="226"/>
      <c r="N26" s="226"/>
      <c r="O26" s="226"/>
      <c r="P26" s="226"/>
      <c r="Q26" s="226"/>
      <c r="R26" s="226"/>
      <c r="S26" s="226"/>
      <c r="T26" s="226"/>
      <c r="U26" s="226"/>
      <c r="V26" s="226"/>
    </row>
    <row r="27" spans="1:22">
      <c r="A27" s="226"/>
      <c r="B27" s="226"/>
      <c r="C27" s="226"/>
      <c r="D27" s="226"/>
      <c r="E27" s="226"/>
      <c r="F27" s="226"/>
      <c r="G27" s="226" t="s">
        <v>2800</v>
      </c>
      <c r="H27" s="226"/>
      <c r="I27" s="226"/>
      <c r="J27" s="226"/>
      <c r="K27" s="226"/>
      <c r="L27" s="226"/>
      <c r="M27" s="226"/>
      <c r="N27" s="226"/>
      <c r="O27" s="226"/>
      <c r="P27" s="226"/>
      <c r="Q27" s="226"/>
      <c r="R27" s="226"/>
      <c r="S27" s="226"/>
      <c r="T27" s="226"/>
      <c r="U27" s="226"/>
      <c r="V27" s="226"/>
    </row>
    <row r="28" spans="1:22">
      <c r="A28" s="226"/>
      <c r="B28" s="226"/>
      <c r="C28" s="226"/>
      <c r="D28" s="226"/>
      <c r="E28" s="226"/>
      <c r="F28" s="226"/>
      <c r="G28" s="226" t="s">
        <v>2800</v>
      </c>
      <c r="H28" s="226"/>
      <c r="I28" s="226"/>
      <c r="J28" s="226"/>
      <c r="K28" s="226"/>
      <c r="L28" s="226"/>
      <c r="M28" s="226"/>
      <c r="N28" s="226"/>
      <c r="O28" s="226"/>
      <c r="P28" s="226"/>
      <c r="Q28" s="226"/>
      <c r="R28" s="226"/>
      <c r="S28" s="226"/>
      <c r="T28" s="226"/>
      <c r="U28" s="226"/>
      <c r="V28" s="226"/>
    </row>
    <row r="29" spans="1:22">
      <c r="A29" s="226"/>
      <c r="B29" s="226"/>
      <c r="C29" s="226"/>
      <c r="D29" s="226"/>
      <c r="E29" s="226"/>
      <c r="F29" s="226"/>
      <c r="G29" s="226" t="s">
        <v>2800</v>
      </c>
      <c r="H29" s="226"/>
      <c r="I29" s="226"/>
      <c r="J29" s="226"/>
      <c r="K29" s="226"/>
      <c r="L29" s="226"/>
      <c r="M29" s="226"/>
      <c r="N29" s="226"/>
      <c r="O29" s="226"/>
      <c r="P29" s="226"/>
      <c r="Q29" s="226"/>
      <c r="R29" s="226"/>
      <c r="S29" s="226"/>
      <c r="T29" s="226"/>
      <c r="U29" s="226"/>
      <c r="V29" s="226"/>
    </row>
    <row r="30" spans="1:22">
      <c r="A30" s="226"/>
      <c r="B30" s="226"/>
      <c r="C30" s="226"/>
      <c r="D30" s="226"/>
      <c r="E30" s="226"/>
      <c r="F30" s="226"/>
      <c r="G30" s="226" t="s">
        <v>2800</v>
      </c>
      <c r="H30" s="226"/>
      <c r="I30" s="226"/>
      <c r="J30" s="226"/>
      <c r="K30" s="226"/>
      <c r="L30" s="226"/>
      <c r="M30" s="226"/>
      <c r="N30" s="226"/>
      <c r="O30" s="226"/>
      <c r="P30" s="226"/>
      <c r="Q30" s="226"/>
      <c r="R30" s="226"/>
      <c r="S30" s="226"/>
      <c r="T30" s="226"/>
      <c r="U30" s="226"/>
      <c r="V30" s="226"/>
    </row>
    <row r="31" spans="1:22">
      <c r="A31" s="226"/>
      <c r="B31" s="226"/>
      <c r="C31" s="226"/>
      <c r="D31" s="226"/>
      <c r="E31" s="226"/>
      <c r="F31" s="226"/>
      <c r="G31" s="226" t="s">
        <v>2800</v>
      </c>
      <c r="H31" s="226"/>
      <c r="I31" s="226"/>
      <c r="J31" s="226"/>
      <c r="K31" s="226"/>
      <c r="L31" s="226"/>
      <c r="M31" s="226"/>
      <c r="N31" s="226"/>
      <c r="O31" s="226"/>
      <c r="P31" s="226"/>
      <c r="Q31" s="226"/>
      <c r="R31" s="226"/>
      <c r="S31" s="226"/>
      <c r="T31" s="226"/>
      <c r="U31" s="226"/>
      <c r="V31" s="226"/>
    </row>
    <row r="32" spans="1:22">
      <c r="A32" s="226"/>
      <c r="B32" s="226"/>
      <c r="C32" s="226"/>
      <c r="D32" s="226"/>
      <c r="E32" s="226"/>
      <c r="F32" s="226"/>
      <c r="G32" s="226" t="s">
        <v>2800</v>
      </c>
      <c r="H32" s="226"/>
      <c r="I32" s="226"/>
      <c r="J32" s="226"/>
      <c r="K32" s="226"/>
      <c r="L32" s="226"/>
      <c r="M32" s="226"/>
      <c r="N32" s="226"/>
      <c r="O32" s="226"/>
      <c r="P32" s="226"/>
      <c r="Q32" s="226"/>
      <c r="R32" s="226"/>
      <c r="S32" s="226"/>
      <c r="T32" s="226"/>
      <c r="U32" s="226"/>
      <c r="V32" s="226"/>
    </row>
    <row r="33" spans="1:22">
      <c r="A33" s="226"/>
      <c r="B33" s="226"/>
      <c r="C33" s="226"/>
      <c r="D33" s="226"/>
      <c r="E33" s="226"/>
      <c r="F33" s="226"/>
      <c r="G33" s="226" t="s">
        <v>2800</v>
      </c>
      <c r="H33" s="226"/>
      <c r="I33" s="226"/>
      <c r="J33" s="226"/>
      <c r="K33" s="226"/>
      <c r="L33" s="226"/>
      <c r="M33" s="226"/>
      <c r="N33" s="226"/>
      <c r="O33" s="226"/>
      <c r="P33" s="226"/>
      <c r="Q33" s="226"/>
      <c r="R33" s="226"/>
      <c r="S33" s="226"/>
      <c r="T33" s="226"/>
      <c r="U33" s="226"/>
      <c r="V33" s="226"/>
    </row>
    <row r="34" spans="1:22">
      <c r="A34" s="226"/>
      <c r="B34" s="226"/>
      <c r="C34" s="226"/>
      <c r="D34" s="226"/>
      <c r="E34" s="226"/>
      <c r="F34" s="226"/>
      <c r="G34" s="226" t="s">
        <v>2800</v>
      </c>
      <c r="H34" s="226"/>
      <c r="I34" s="226"/>
      <c r="J34" s="226"/>
      <c r="K34" s="226"/>
      <c r="L34" s="226"/>
      <c r="M34" s="226"/>
      <c r="N34" s="226"/>
      <c r="O34" s="226"/>
      <c r="P34" s="226"/>
      <c r="Q34" s="226"/>
      <c r="R34" s="226"/>
      <c r="S34" s="226"/>
      <c r="T34" s="226"/>
      <c r="U34" s="226"/>
      <c r="V34" s="226"/>
    </row>
    <row r="35" spans="1:22">
      <c r="A35" s="226"/>
      <c r="B35" s="226"/>
      <c r="C35" s="226"/>
      <c r="D35" s="226"/>
      <c r="E35" s="226"/>
      <c r="F35" s="226"/>
      <c r="G35" s="226" t="s">
        <v>2800</v>
      </c>
      <c r="H35" s="226"/>
      <c r="I35" s="226"/>
      <c r="J35" s="226"/>
      <c r="K35" s="226"/>
      <c r="L35" s="226"/>
      <c r="M35" s="226"/>
      <c r="N35" s="226"/>
      <c r="O35" s="226"/>
      <c r="P35" s="226"/>
      <c r="Q35" s="226"/>
      <c r="R35" s="226"/>
      <c r="S35" s="226"/>
      <c r="T35" s="226"/>
      <c r="U35" s="226"/>
      <c r="V35" s="226"/>
    </row>
    <row r="36" spans="1:22">
      <c r="A36" s="226"/>
      <c r="B36" s="226"/>
      <c r="C36" s="226"/>
      <c r="D36" s="226"/>
      <c r="E36" s="226"/>
      <c r="F36" s="226"/>
      <c r="G36" s="226" t="s">
        <v>2800</v>
      </c>
      <c r="H36" s="226"/>
      <c r="I36" s="226"/>
      <c r="J36" s="226"/>
      <c r="K36" s="226"/>
      <c r="L36" s="226"/>
      <c r="M36" s="226"/>
      <c r="N36" s="226"/>
      <c r="O36" s="226"/>
      <c r="P36" s="226"/>
      <c r="Q36" s="226"/>
      <c r="R36" s="226"/>
      <c r="S36" s="226"/>
      <c r="T36" s="226"/>
      <c r="U36" s="226"/>
      <c r="V36" s="226"/>
    </row>
    <row r="37" spans="1:22">
      <c r="A37" s="226"/>
      <c r="B37" s="226"/>
      <c r="C37" s="226"/>
      <c r="D37" s="226"/>
      <c r="E37" s="226"/>
      <c r="F37" s="226"/>
      <c r="G37" s="226" t="s">
        <v>2800</v>
      </c>
      <c r="H37" s="226"/>
      <c r="I37" s="226"/>
      <c r="J37" s="226"/>
      <c r="K37" s="226"/>
      <c r="L37" s="226"/>
      <c r="M37" s="226"/>
      <c r="N37" s="226"/>
      <c r="O37" s="226"/>
      <c r="P37" s="226"/>
      <c r="Q37" s="226"/>
      <c r="R37" s="226"/>
      <c r="S37" s="226"/>
      <c r="T37" s="226"/>
      <c r="U37" s="226"/>
      <c r="V37" s="226"/>
    </row>
    <row r="38" spans="1:22">
      <c r="A38" s="226"/>
      <c r="B38" s="226"/>
      <c r="C38" s="226"/>
      <c r="D38" s="226"/>
      <c r="E38" s="226"/>
      <c r="F38" s="226"/>
      <c r="G38" s="226" t="s">
        <v>2800</v>
      </c>
      <c r="H38" s="226"/>
      <c r="I38" s="226"/>
      <c r="J38" s="226"/>
      <c r="K38" s="226"/>
      <c r="L38" s="226"/>
      <c r="M38" s="226"/>
      <c r="N38" s="226"/>
      <c r="O38" s="226"/>
      <c r="P38" s="226"/>
      <c r="Q38" s="226"/>
      <c r="R38" s="226"/>
      <c r="S38" s="226"/>
      <c r="T38" s="226"/>
      <c r="U38" s="226"/>
      <c r="V38" s="226"/>
    </row>
    <row r="39" spans="1:22">
      <c r="A39" s="226"/>
      <c r="B39" s="226"/>
      <c r="C39" s="226"/>
      <c r="D39" s="226"/>
      <c r="E39" s="226"/>
      <c r="F39" s="226"/>
      <c r="G39" s="226" t="s">
        <v>2800</v>
      </c>
      <c r="H39" s="226"/>
      <c r="I39" s="226"/>
      <c r="J39" s="226"/>
      <c r="K39" s="226"/>
      <c r="L39" s="226"/>
      <c r="M39" s="226"/>
      <c r="N39" s="226"/>
      <c r="O39" s="226"/>
      <c r="P39" s="226"/>
      <c r="Q39" s="226"/>
      <c r="R39" s="226"/>
      <c r="S39" s="226"/>
      <c r="T39" s="226"/>
      <c r="U39" s="226"/>
      <c r="V39" s="226"/>
    </row>
    <row r="40" spans="1:22">
      <c r="A40" s="226"/>
      <c r="B40" s="226"/>
      <c r="C40" s="226"/>
      <c r="D40" s="226"/>
      <c r="E40" s="226"/>
      <c r="F40" s="226"/>
      <c r="G40" s="226" t="s">
        <v>2800</v>
      </c>
      <c r="H40" s="226"/>
      <c r="I40" s="226"/>
      <c r="J40" s="226"/>
      <c r="K40" s="226"/>
      <c r="L40" s="226"/>
      <c r="M40" s="226"/>
      <c r="N40" s="226"/>
      <c r="O40" s="226"/>
      <c r="P40" s="226"/>
      <c r="Q40" s="226"/>
      <c r="R40" s="226"/>
      <c r="S40" s="226"/>
      <c r="T40" s="226"/>
      <c r="U40" s="226"/>
      <c r="V40" s="226"/>
    </row>
    <row r="41" spans="1:22">
      <c r="A41" s="226"/>
      <c r="B41" s="226"/>
      <c r="C41" s="226"/>
      <c r="D41" s="226"/>
      <c r="E41" s="226"/>
      <c r="F41" s="226"/>
      <c r="G41" s="226" t="s">
        <v>2800</v>
      </c>
      <c r="H41" s="226"/>
      <c r="I41" s="226"/>
      <c r="J41" s="226"/>
      <c r="K41" s="226"/>
      <c r="L41" s="226"/>
      <c r="M41" s="226"/>
      <c r="N41" s="226"/>
      <c r="O41" s="226"/>
      <c r="P41" s="226"/>
      <c r="Q41" s="226"/>
      <c r="R41" s="226"/>
      <c r="S41" s="226"/>
      <c r="T41" s="226"/>
      <c r="U41" s="226"/>
      <c r="V41" s="226"/>
    </row>
    <row r="42" spans="1:22">
      <c r="A42" s="226"/>
      <c r="B42" s="226"/>
      <c r="C42" s="226"/>
      <c r="D42" s="226"/>
      <c r="E42" s="226"/>
      <c r="F42" s="226"/>
      <c r="G42" s="226" t="s">
        <v>2800</v>
      </c>
      <c r="H42" s="226"/>
      <c r="I42" s="226"/>
      <c r="J42" s="226"/>
      <c r="K42" s="226"/>
      <c r="L42" s="226"/>
      <c r="M42" s="226"/>
      <c r="N42" s="226"/>
      <c r="O42" s="226"/>
      <c r="P42" s="226"/>
      <c r="Q42" s="226"/>
      <c r="R42" s="226"/>
      <c r="S42" s="226"/>
      <c r="T42" s="226"/>
      <c r="U42" s="226"/>
      <c r="V42" s="226"/>
    </row>
    <row r="43" spans="1:22">
      <c r="A43" s="226"/>
      <c r="B43" s="226"/>
      <c r="C43" s="226"/>
      <c r="D43" s="226"/>
      <c r="E43" s="226"/>
      <c r="F43" s="226"/>
      <c r="G43" s="226"/>
      <c r="H43" s="226"/>
      <c r="I43" s="226"/>
      <c r="J43" s="226"/>
      <c r="K43" s="226"/>
      <c r="L43" s="226"/>
      <c r="M43" s="226"/>
      <c r="N43" s="226"/>
      <c r="O43" s="226"/>
      <c r="P43" s="226"/>
      <c r="Q43" s="226"/>
      <c r="R43" s="226"/>
      <c r="S43" s="226"/>
      <c r="T43" s="226"/>
      <c r="U43" s="226"/>
      <c r="V43" s="226"/>
    </row>
    <row r="44" spans="1:22">
      <c r="A44" s="226"/>
      <c r="B44" s="226"/>
      <c r="C44" s="226"/>
      <c r="D44" s="226"/>
      <c r="E44" s="226"/>
      <c r="F44" s="226"/>
      <c r="G44" s="226"/>
      <c r="H44" s="226"/>
      <c r="I44" s="226"/>
      <c r="J44" s="226"/>
      <c r="K44" s="226"/>
      <c r="L44" s="226"/>
      <c r="M44" s="226"/>
      <c r="N44" s="226"/>
      <c r="O44" s="226"/>
      <c r="P44" s="226"/>
      <c r="Q44" s="226"/>
      <c r="R44" s="226"/>
      <c r="S44" s="226"/>
      <c r="T44" s="226"/>
      <c r="U44" s="226"/>
      <c r="V44" s="226"/>
    </row>
    <row r="45" spans="1:22">
      <c r="A45" s="226"/>
      <c r="B45" s="226"/>
      <c r="C45" s="226"/>
      <c r="D45" s="226"/>
      <c r="E45" s="226"/>
      <c r="F45" s="226"/>
      <c r="G45" s="226"/>
      <c r="H45" s="226"/>
      <c r="I45" s="226"/>
      <c r="J45" s="226"/>
      <c r="K45" s="226"/>
      <c r="L45" s="226"/>
      <c r="M45" s="226"/>
      <c r="N45" s="226"/>
      <c r="O45" s="226"/>
      <c r="P45" s="226"/>
      <c r="Q45" s="226"/>
      <c r="R45" s="226"/>
      <c r="S45" s="226"/>
      <c r="T45" s="226"/>
      <c r="U45" s="226"/>
      <c r="V45" s="226"/>
    </row>
    <row r="46" spans="1:22">
      <c r="A46" s="226"/>
      <c r="B46" s="226"/>
      <c r="C46" s="226"/>
      <c r="D46" s="226"/>
      <c r="E46" s="226"/>
      <c r="F46" s="226"/>
      <c r="G46" s="226"/>
      <c r="H46" s="226"/>
      <c r="I46" s="226"/>
      <c r="J46" s="226"/>
      <c r="K46" s="226"/>
      <c r="L46" s="226"/>
      <c r="M46" s="226"/>
      <c r="N46" s="226"/>
      <c r="O46" s="226"/>
      <c r="P46" s="226"/>
      <c r="Q46" s="226"/>
      <c r="R46" s="226"/>
      <c r="S46" s="226"/>
      <c r="T46" s="226"/>
      <c r="U46" s="226"/>
      <c r="V46" s="226"/>
    </row>
    <row r="47" spans="1:22">
      <c r="A47" s="226"/>
      <c r="B47" s="226"/>
      <c r="C47" s="226"/>
      <c r="D47" s="226"/>
      <c r="E47" s="226"/>
      <c r="F47" s="226"/>
      <c r="G47" s="226"/>
      <c r="H47" s="226"/>
      <c r="I47" s="226"/>
      <c r="J47" s="226"/>
      <c r="K47" s="226"/>
      <c r="L47" s="226"/>
      <c r="M47" s="226"/>
      <c r="N47" s="226"/>
      <c r="O47" s="226"/>
      <c r="P47" s="226"/>
      <c r="Q47" s="226"/>
      <c r="R47" s="226"/>
      <c r="S47" s="226"/>
      <c r="T47" s="226"/>
      <c r="U47" s="226"/>
      <c r="V47" s="226"/>
    </row>
    <row r="48" spans="1:22">
      <c r="A48" s="226"/>
      <c r="B48" s="226"/>
      <c r="C48" s="226"/>
      <c r="D48" s="226"/>
      <c r="E48" s="226"/>
      <c r="F48" s="226"/>
      <c r="G48" s="226"/>
      <c r="H48" s="226"/>
      <c r="I48" s="226"/>
      <c r="J48" s="226"/>
      <c r="K48" s="226"/>
      <c r="L48" s="226"/>
      <c r="M48" s="226"/>
      <c r="N48" s="226"/>
      <c r="O48" s="226"/>
      <c r="P48" s="226"/>
      <c r="Q48" s="226"/>
      <c r="R48" s="226"/>
      <c r="S48" s="226"/>
      <c r="T48" s="226"/>
      <c r="U48" s="226"/>
      <c r="V48" s="226"/>
    </row>
    <row r="49" spans="1:22">
      <c r="A49" s="226"/>
      <c r="B49" s="226"/>
      <c r="C49" s="226"/>
      <c r="D49" s="226"/>
      <c r="E49" s="226"/>
      <c r="F49" s="226"/>
      <c r="G49" s="226"/>
      <c r="H49" s="226"/>
      <c r="I49" s="226"/>
      <c r="J49" s="226"/>
      <c r="K49" s="226"/>
      <c r="L49" s="226"/>
      <c r="M49" s="226"/>
      <c r="N49" s="226"/>
      <c r="O49" s="226"/>
      <c r="P49" s="226"/>
      <c r="Q49" s="226"/>
      <c r="R49" s="226"/>
      <c r="S49" s="226"/>
      <c r="T49" s="226"/>
      <c r="U49" s="226"/>
      <c r="V49" s="226"/>
    </row>
    <row r="50" spans="1:22">
      <c r="A50" s="226"/>
      <c r="B50" s="226"/>
      <c r="C50" s="226"/>
      <c r="D50" s="226"/>
      <c r="E50" s="226"/>
      <c r="F50" s="226"/>
      <c r="G50" s="226"/>
      <c r="H50" s="226"/>
      <c r="I50" s="226"/>
      <c r="J50" s="226"/>
      <c r="K50" s="226"/>
      <c r="L50" s="226"/>
      <c r="M50" s="226"/>
      <c r="N50" s="226"/>
      <c r="O50" s="226"/>
      <c r="P50" s="226"/>
      <c r="Q50" s="226"/>
      <c r="R50" s="226"/>
      <c r="S50" s="226"/>
      <c r="T50" s="226"/>
      <c r="U50" s="226"/>
      <c r="V50" s="226"/>
    </row>
    <row r="51" spans="1:22">
      <c r="A51" s="226"/>
      <c r="B51" s="226"/>
      <c r="C51" s="226"/>
      <c r="D51" s="226"/>
      <c r="E51" s="226"/>
      <c r="F51" s="226"/>
      <c r="G51" s="226"/>
      <c r="H51" s="226"/>
      <c r="I51" s="226"/>
      <c r="J51" s="226"/>
      <c r="K51" s="226"/>
      <c r="L51" s="226"/>
      <c r="M51" s="226"/>
      <c r="N51" s="226"/>
      <c r="O51" s="226"/>
      <c r="P51" s="226"/>
      <c r="Q51" s="226"/>
      <c r="R51" s="226"/>
      <c r="S51" s="226"/>
      <c r="T51" s="226"/>
      <c r="U51" s="226"/>
      <c r="V51" s="226"/>
    </row>
    <row r="52" spans="1:22">
      <c r="A52" s="226"/>
      <c r="B52" s="226"/>
      <c r="C52" s="226"/>
      <c r="D52" s="226"/>
      <c r="E52" s="226"/>
      <c r="F52" s="226"/>
      <c r="G52" s="226"/>
      <c r="H52" s="226"/>
      <c r="I52" s="226"/>
      <c r="J52" s="226"/>
      <c r="K52" s="226"/>
      <c r="L52" s="226"/>
      <c r="M52" s="226"/>
      <c r="N52" s="226"/>
      <c r="O52" s="226"/>
      <c r="P52" s="226"/>
      <c r="Q52" s="226"/>
      <c r="R52" s="226"/>
      <c r="S52" s="226"/>
      <c r="T52" s="226"/>
      <c r="U52" s="226"/>
      <c r="V52" s="226"/>
    </row>
    <row r="53" spans="1:22">
      <c r="A53" s="226"/>
      <c r="B53" s="226"/>
      <c r="C53" s="226"/>
      <c r="D53" s="226"/>
      <c r="E53" s="226"/>
      <c r="F53" s="226"/>
      <c r="G53" s="226"/>
      <c r="H53" s="226"/>
      <c r="I53" s="226"/>
      <c r="J53" s="226"/>
      <c r="K53" s="226"/>
      <c r="L53" s="226"/>
      <c r="M53" s="226"/>
      <c r="N53" s="226"/>
      <c r="O53" s="226"/>
      <c r="P53" s="226"/>
      <c r="Q53" s="226"/>
      <c r="R53" s="226"/>
      <c r="S53" s="226"/>
      <c r="T53" s="226"/>
      <c r="U53" s="226"/>
      <c r="V53" s="226"/>
    </row>
    <row r="54" spans="1:22">
      <c r="A54" s="226"/>
      <c r="B54" s="226"/>
      <c r="C54" s="226"/>
      <c r="D54" s="226"/>
      <c r="E54" s="226"/>
      <c r="F54" s="226"/>
      <c r="G54" s="226"/>
      <c r="H54" s="226"/>
      <c r="I54" s="226"/>
      <c r="J54" s="226"/>
      <c r="K54" s="226"/>
      <c r="L54" s="226"/>
      <c r="M54" s="226"/>
      <c r="N54" s="226"/>
      <c r="O54" s="226"/>
      <c r="P54" s="226"/>
      <c r="Q54" s="226"/>
      <c r="R54" s="226"/>
      <c r="S54" s="226"/>
      <c r="T54" s="226"/>
      <c r="U54" s="226"/>
      <c r="V54" s="226"/>
    </row>
    <row r="55" spans="1:22">
      <c r="A55" s="226"/>
      <c r="B55" s="226"/>
      <c r="C55" s="226"/>
      <c r="D55" s="226"/>
      <c r="E55" s="226"/>
      <c r="F55" s="226"/>
      <c r="G55" s="226"/>
      <c r="H55" s="226"/>
      <c r="I55" s="226"/>
      <c r="J55" s="226"/>
      <c r="K55" s="226"/>
      <c r="L55" s="226"/>
      <c r="M55" s="226"/>
      <c r="N55" s="226"/>
      <c r="O55" s="226"/>
      <c r="P55" s="226"/>
      <c r="Q55" s="226"/>
      <c r="R55" s="226"/>
      <c r="S55" s="226"/>
      <c r="T55" s="226"/>
      <c r="U55" s="226"/>
      <c r="V55" s="226"/>
    </row>
    <row r="56" spans="1:22">
      <c r="A56" s="226"/>
      <c r="B56" s="226"/>
      <c r="C56" s="226"/>
      <c r="D56" s="226"/>
      <c r="E56" s="226"/>
      <c r="F56" s="226"/>
      <c r="G56" s="226"/>
      <c r="H56" s="226"/>
      <c r="I56" s="226"/>
      <c r="J56" s="226"/>
      <c r="K56" s="226"/>
      <c r="L56" s="226"/>
      <c r="M56" s="226"/>
      <c r="N56" s="226"/>
      <c r="O56" s="226"/>
      <c r="P56" s="226"/>
      <c r="Q56" s="226"/>
      <c r="R56" s="226"/>
      <c r="S56" s="226"/>
      <c r="T56" s="226"/>
      <c r="U56" s="226"/>
      <c r="V56" s="226"/>
    </row>
    <row r="57" spans="1:22">
      <c r="A57" s="226"/>
      <c r="B57" s="226"/>
      <c r="C57" s="226"/>
      <c r="D57" s="226"/>
      <c r="E57" s="226"/>
      <c r="F57" s="226"/>
      <c r="G57" s="226"/>
      <c r="H57" s="226"/>
      <c r="I57" s="226"/>
      <c r="J57" s="226"/>
      <c r="K57" s="226"/>
      <c r="L57" s="226"/>
      <c r="M57" s="226"/>
      <c r="N57" s="226"/>
      <c r="O57" s="226"/>
      <c r="P57" s="226"/>
      <c r="Q57" s="226"/>
      <c r="R57" s="226"/>
      <c r="S57" s="226"/>
      <c r="T57" s="226"/>
      <c r="U57" s="226"/>
      <c r="V57" s="226"/>
    </row>
    <row r="58" spans="1:22">
      <c r="A58" s="226"/>
      <c r="B58" s="226"/>
      <c r="C58" s="226"/>
      <c r="D58" s="226"/>
      <c r="E58" s="226"/>
      <c r="F58" s="226"/>
      <c r="G58" s="226"/>
      <c r="H58" s="226"/>
      <c r="I58" s="226"/>
      <c r="J58" s="226"/>
      <c r="K58" s="226"/>
      <c r="L58" s="226"/>
      <c r="M58" s="226"/>
      <c r="N58" s="226"/>
      <c r="O58" s="226"/>
      <c r="P58" s="226"/>
      <c r="Q58" s="226"/>
      <c r="R58" s="226"/>
      <c r="S58" s="226"/>
      <c r="T58" s="226"/>
      <c r="U58" s="226"/>
      <c r="V58" s="226"/>
    </row>
    <row r="59" spans="1:22">
      <c r="A59" s="226"/>
      <c r="B59" s="226"/>
      <c r="C59" s="226"/>
      <c r="D59" s="226"/>
      <c r="E59" s="226"/>
      <c r="F59" s="226"/>
      <c r="G59" s="226"/>
      <c r="H59" s="226"/>
      <c r="I59" s="226"/>
      <c r="J59" s="226"/>
      <c r="K59" s="226"/>
      <c r="L59" s="226"/>
      <c r="M59" s="226"/>
      <c r="N59" s="226"/>
      <c r="O59" s="226"/>
      <c r="P59" s="226"/>
      <c r="Q59" s="226"/>
      <c r="R59" s="226"/>
      <c r="S59" s="226"/>
      <c r="T59" s="226"/>
      <c r="U59" s="226"/>
      <c r="V59" s="226"/>
    </row>
    <row r="60" spans="1:22">
      <c r="A60" s="226"/>
      <c r="B60" s="226"/>
      <c r="C60" s="226"/>
      <c r="D60" s="226"/>
      <c r="E60" s="226"/>
      <c r="F60" s="226"/>
      <c r="G60" s="226"/>
      <c r="H60" s="226"/>
      <c r="I60" s="226"/>
      <c r="J60" s="226"/>
      <c r="K60" s="226"/>
      <c r="L60" s="226"/>
      <c r="M60" s="226"/>
      <c r="N60" s="226"/>
      <c r="O60" s="226"/>
      <c r="P60" s="226"/>
      <c r="Q60" s="226"/>
      <c r="R60" s="226"/>
      <c r="S60" s="226"/>
      <c r="T60" s="226"/>
      <c r="U60" s="226"/>
      <c r="V60" s="226"/>
    </row>
    <row r="61" spans="1:22">
      <c r="A61" s="226"/>
      <c r="B61" s="226"/>
      <c r="C61" s="226"/>
      <c r="D61" s="226"/>
      <c r="E61" s="226"/>
      <c r="F61" s="226"/>
      <c r="G61" s="226"/>
      <c r="H61" s="226"/>
      <c r="I61" s="226"/>
      <c r="J61" s="226"/>
      <c r="K61" s="226"/>
      <c r="L61" s="226"/>
      <c r="M61" s="226"/>
      <c r="N61" s="226"/>
      <c r="O61" s="226"/>
      <c r="P61" s="226"/>
      <c r="Q61" s="226"/>
      <c r="R61" s="226"/>
      <c r="S61" s="226"/>
      <c r="T61" s="226"/>
      <c r="U61" s="226"/>
      <c r="V61" s="226"/>
    </row>
    <row r="62" spans="1:22">
      <c r="A62" s="226"/>
      <c r="B62" s="226"/>
      <c r="C62" s="226"/>
      <c r="D62" s="226"/>
      <c r="E62" s="226"/>
      <c r="F62" s="226"/>
      <c r="G62" s="226"/>
      <c r="H62" s="226"/>
      <c r="I62" s="226"/>
      <c r="J62" s="226"/>
      <c r="K62" s="226"/>
      <c r="L62" s="226"/>
      <c r="M62" s="226"/>
      <c r="N62" s="226"/>
      <c r="O62" s="226"/>
      <c r="P62" s="226"/>
      <c r="Q62" s="226"/>
      <c r="R62" s="226"/>
      <c r="S62" s="226"/>
      <c r="T62" s="226"/>
      <c r="U62" s="226"/>
      <c r="V62" s="226"/>
    </row>
    <row r="63" spans="1:22">
      <c r="A63" s="226"/>
      <c r="B63" s="226"/>
      <c r="C63" s="226"/>
      <c r="D63" s="226"/>
      <c r="E63" s="226"/>
      <c r="F63" s="226"/>
      <c r="G63" s="226"/>
      <c r="H63" s="226"/>
      <c r="I63" s="226"/>
      <c r="J63" s="226"/>
      <c r="K63" s="226"/>
      <c r="L63" s="226"/>
      <c r="M63" s="226"/>
      <c r="N63" s="226"/>
      <c r="O63" s="226"/>
      <c r="P63" s="226"/>
      <c r="Q63" s="226"/>
      <c r="R63" s="226"/>
      <c r="S63" s="226"/>
      <c r="T63" s="226"/>
      <c r="U63" s="226"/>
      <c r="V63" s="226"/>
    </row>
    <row r="64" spans="1:22">
      <c r="A64" s="226"/>
      <c r="B64" s="226"/>
      <c r="C64" s="226"/>
      <c r="D64" s="226"/>
      <c r="E64" s="226"/>
      <c r="F64" s="226"/>
      <c r="G64" s="226"/>
      <c r="H64" s="226"/>
      <c r="I64" s="226"/>
      <c r="J64" s="226"/>
      <c r="K64" s="226"/>
      <c r="L64" s="226"/>
      <c r="M64" s="226"/>
      <c r="N64" s="226"/>
      <c r="O64" s="226"/>
      <c r="P64" s="226"/>
      <c r="Q64" s="226"/>
      <c r="R64" s="226"/>
      <c r="S64" s="226"/>
      <c r="T64" s="226"/>
      <c r="U64" s="226"/>
      <c r="V64" s="226"/>
    </row>
    <row r="65" spans="1:22">
      <c r="A65" s="226"/>
      <c r="B65" s="226"/>
      <c r="C65" s="226"/>
      <c r="D65" s="226"/>
      <c r="E65" s="226"/>
      <c r="F65" s="226"/>
      <c r="G65" s="226"/>
      <c r="H65" s="226"/>
      <c r="I65" s="226"/>
      <c r="J65" s="226"/>
      <c r="K65" s="226"/>
      <c r="L65" s="226"/>
      <c r="M65" s="226"/>
      <c r="N65" s="226"/>
      <c r="O65" s="226"/>
      <c r="P65" s="226"/>
      <c r="Q65" s="226"/>
      <c r="R65" s="226"/>
      <c r="S65" s="226"/>
      <c r="T65" s="226"/>
      <c r="U65" s="226"/>
      <c r="V65" s="226"/>
    </row>
    <row r="66" spans="1:22">
      <c r="A66" s="226"/>
      <c r="B66" s="226"/>
      <c r="C66" s="226"/>
      <c r="D66" s="226"/>
      <c r="E66" s="226"/>
      <c r="F66" s="226"/>
      <c r="G66" s="226"/>
      <c r="H66" s="226"/>
      <c r="I66" s="226"/>
      <c r="J66" s="226"/>
      <c r="K66" s="226"/>
      <c r="L66" s="226"/>
      <c r="M66" s="226"/>
      <c r="N66" s="226"/>
      <c r="O66" s="226"/>
      <c r="P66" s="226"/>
      <c r="Q66" s="226"/>
      <c r="R66" s="226"/>
      <c r="S66" s="226"/>
      <c r="T66" s="226"/>
      <c r="U66" s="226"/>
      <c r="V66" s="226"/>
    </row>
    <row r="67" spans="1:22">
      <c r="A67" s="226"/>
      <c r="B67" s="226"/>
      <c r="C67" s="226"/>
      <c r="D67" s="226"/>
      <c r="E67" s="226"/>
      <c r="F67" s="226"/>
      <c r="G67" s="226"/>
      <c r="H67" s="226"/>
      <c r="I67" s="226"/>
      <c r="J67" s="226"/>
      <c r="K67" s="226"/>
      <c r="L67" s="226"/>
      <c r="M67" s="226"/>
      <c r="N67" s="226"/>
      <c r="O67" s="226"/>
      <c r="P67" s="226"/>
      <c r="Q67" s="226"/>
      <c r="R67" s="226"/>
      <c r="S67" s="226"/>
      <c r="T67" s="226"/>
      <c r="U67" s="226"/>
      <c r="V67" s="226"/>
    </row>
    <row r="68" spans="1:22">
      <c r="A68" s="226"/>
      <c r="B68" s="226"/>
      <c r="C68" s="226"/>
      <c r="D68" s="226"/>
      <c r="E68" s="226"/>
      <c r="F68" s="226"/>
      <c r="G68" s="226"/>
      <c r="H68" s="226"/>
      <c r="I68" s="226"/>
      <c r="J68" s="226"/>
      <c r="K68" s="226"/>
      <c r="L68" s="226"/>
      <c r="M68" s="226"/>
      <c r="N68" s="226"/>
      <c r="O68" s="226"/>
      <c r="P68" s="226"/>
      <c r="Q68" s="226"/>
      <c r="R68" s="226"/>
      <c r="S68" s="226"/>
      <c r="T68" s="226"/>
      <c r="U68" s="226"/>
      <c r="V68" s="226"/>
    </row>
    <row r="69" spans="1:22">
      <c r="A69" s="226"/>
      <c r="B69" s="226"/>
      <c r="C69" s="226"/>
      <c r="D69" s="226"/>
      <c r="E69" s="226"/>
      <c r="F69" s="226"/>
      <c r="G69" s="226"/>
      <c r="H69" s="226"/>
      <c r="I69" s="226"/>
      <c r="J69" s="226"/>
      <c r="K69" s="226"/>
      <c r="L69" s="226"/>
      <c r="M69" s="226"/>
      <c r="N69" s="226"/>
      <c r="O69" s="226"/>
      <c r="P69" s="226"/>
      <c r="Q69" s="226"/>
      <c r="R69" s="226"/>
      <c r="S69" s="226"/>
      <c r="T69" s="226"/>
      <c r="U69" s="226"/>
      <c r="V69" s="226"/>
    </row>
    <row r="70" spans="1:22">
      <c r="A70" s="226"/>
      <c r="B70" s="226"/>
      <c r="C70" s="226"/>
      <c r="D70" s="226"/>
      <c r="E70" s="226"/>
      <c r="F70" s="226"/>
      <c r="G70" s="226"/>
      <c r="H70" s="226"/>
      <c r="I70" s="226"/>
      <c r="J70" s="226"/>
      <c r="K70" s="226"/>
      <c r="L70" s="226"/>
      <c r="M70" s="226"/>
      <c r="N70" s="226"/>
      <c r="O70" s="226"/>
      <c r="P70" s="226"/>
      <c r="Q70" s="226"/>
      <c r="R70" s="226"/>
      <c r="S70" s="226"/>
      <c r="T70" s="226"/>
      <c r="U70" s="226"/>
      <c r="V70" s="226"/>
    </row>
    <row r="71" spans="1:22">
      <c r="A71" s="226"/>
      <c r="B71" s="226"/>
      <c r="C71" s="226"/>
      <c r="D71" s="226"/>
      <c r="E71" s="226"/>
      <c r="F71" s="226"/>
      <c r="G71" s="226"/>
      <c r="H71" s="226"/>
      <c r="I71" s="226"/>
      <c r="J71" s="226"/>
      <c r="K71" s="226"/>
      <c r="L71" s="226"/>
      <c r="M71" s="226"/>
      <c r="N71" s="226"/>
      <c r="O71" s="226"/>
      <c r="P71" s="226"/>
      <c r="Q71" s="226"/>
      <c r="R71" s="226"/>
      <c r="S71" s="226"/>
      <c r="T71" s="226"/>
      <c r="U71" s="226"/>
      <c r="V71" s="226"/>
    </row>
    <row r="72" spans="1:22">
      <c r="A72" s="226"/>
      <c r="B72" s="226"/>
      <c r="C72" s="226"/>
      <c r="D72" s="226"/>
      <c r="E72" s="226"/>
      <c r="F72" s="226"/>
      <c r="G72" s="226"/>
      <c r="H72" s="226"/>
      <c r="I72" s="226"/>
      <c r="J72" s="226"/>
      <c r="K72" s="226"/>
      <c r="L72" s="226"/>
      <c r="M72" s="226"/>
      <c r="N72" s="226"/>
      <c r="O72" s="226"/>
      <c r="P72" s="226"/>
      <c r="Q72" s="226"/>
      <c r="R72" s="226"/>
      <c r="S72" s="226"/>
      <c r="T72" s="226"/>
      <c r="U72" s="226"/>
      <c r="V72" s="226"/>
    </row>
    <row r="73" spans="1:22">
      <c r="A73" s="226"/>
      <c r="B73" s="226"/>
      <c r="C73" s="226"/>
      <c r="D73" s="226"/>
      <c r="E73" s="226"/>
      <c r="F73" s="226"/>
      <c r="G73" s="226"/>
      <c r="H73" s="226"/>
      <c r="I73" s="226"/>
      <c r="J73" s="226"/>
      <c r="K73" s="226"/>
      <c r="L73" s="226"/>
      <c r="M73" s="226"/>
      <c r="N73" s="226"/>
      <c r="O73" s="226"/>
      <c r="P73" s="226"/>
      <c r="Q73" s="226"/>
      <c r="R73" s="226"/>
      <c r="S73" s="226"/>
      <c r="T73" s="226"/>
      <c r="U73" s="226"/>
      <c r="V73" s="226"/>
    </row>
    <row r="74" spans="1:22">
      <c r="A74" s="226"/>
      <c r="B74" s="226"/>
      <c r="C74" s="226"/>
      <c r="D74" s="226"/>
      <c r="E74" s="226"/>
      <c r="F74" s="226"/>
      <c r="G74" s="226"/>
      <c r="H74" s="226"/>
      <c r="I74" s="226"/>
      <c r="J74" s="226"/>
      <c r="K74" s="226"/>
      <c r="L74" s="226"/>
      <c r="M74" s="226"/>
      <c r="N74" s="226"/>
      <c r="O74" s="226"/>
      <c r="P74" s="226"/>
      <c r="Q74" s="226"/>
      <c r="R74" s="226"/>
      <c r="S74" s="226"/>
      <c r="T74" s="226"/>
      <c r="U74" s="226"/>
      <c r="V74" s="226"/>
    </row>
    <row r="75" spans="1:22">
      <c r="A75" s="226"/>
      <c r="B75" s="226"/>
      <c r="C75" s="226"/>
      <c r="D75" s="226"/>
      <c r="E75" s="226"/>
      <c r="F75" s="226"/>
      <c r="G75" s="226"/>
      <c r="H75" s="226"/>
      <c r="I75" s="226"/>
      <c r="J75" s="226"/>
      <c r="K75" s="226"/>
      <c r="L75" s="226"/>
      <c r="M75" s="226"/>
      <c r="N75" s="226"/>
      <c r="O75" s="226"/>
      <c r="P75" s="226"/>
      <c r="Q75" s="226"/>
      <c r="R75" s="226"/>
      <c r="S75" s="226"/>
      <c r="T75" s="226"/>
      <c r="U75" s="226"/>
      <c r="V75" s="226"/>
    </row>
    <row r="76" spans="1:22">
      <c r="A76" s="226"/>
      <c r="B76" s="226"/>
      <c r="C76" s="226"/>
      <c r="D76" s="226"/>
      <c r="E76" s="226"/>
      <c r="F76" s="226"/>
      <c r="G76" s="226"/>
      <c r="H76" s="226"/>
      <c r="I76" s="226"/>
      <c r="J76" s="226"/>
      <c r="K76" s="226"/>
      <c r="L76" s="226"/>
      <c r="M76" s="226"/>
      <c r="N76" s="226"/>
      <c r="O76" s="226"/>
      <c r="P76" s="226"/>
      <c r="Q76" s="226"/>
      <c r="R76" s="226"/>
      <c r="S76" s="226"/>
      <c r="T76" s="226"/>
      <c r="U76" s="226"/>
      <c r="V76" s="226"/>
    </row>
    <row r="77" spans="1:22">
      <c r="A77" s="226"/>
      <c r="B77" s="226"/>
      <c r="C77" s="226"/>
      <c r="D77" s="226"/>
      <c r="E77" s="226"/>
      <c r="F77" s="226"/>
      <c r="G77" s="226"/>
      <c r="H77" s="226"/>
      <c r="I77" s="226"/>
      <c r="J77" s="226"/>
      <c r="K77" s="226"/>
      <c r="L77" s="226"/>
      <c r="M77" s="226"/>
      <c r="N77" s="226"/>
      <c r="O77" s="226"/>
      <c r="P77" s="226"/>
      <c r="Q77" s="226"/>
      <c r="R77" s="226"/>
      <c r="S77" s="226"/>
      <c r="T77" s="226"/>
      <c r="U77" s="226"/>
      <c r="V77" s="226"/>
    </row>
    <row r="78" spans="1:22">
      <c r="A78" s="226"/>
      <c r="B78" s="226"/>
      <c r="C78" s="226"/>
      <c r="D78" s="226"/>
      <c r="E78" s="226"/>
      <c r="F78" s="226"/>
      <c r="G78" s="226"/>
      <c r="H78" s="226"/>
      <c r="I78" s="226"/>
      <c r="J78" s="226"/>
      <c r="K78" s="226"/>
      <c r="L78" s="226"/>
      <c r="M78" s="226"/>
      <c r="N78" s="226"/>
      <c r="O78" s="226"/>
      <c r="P78" s="226"/>
      <c r="Q78" s="226"/>
      <c r="R78" s="226"/>
      <c r="S78" s="226"/>
      <c r="T78" s="226"/>
      <c r="U78" s="226"/>
      <c r="V78" s="226"/>
    </row>
    <row r="79" spans="1:22">
      <c r="A79" s="226"/>
      <c r="B79" s="226"/>
      <c r="C79" s="226"/>
      <c r="D79" s="226"/>
      <c r="E79" s="226"/>
      <c r="F79" s="226"/>
      <c r="G79" s="226"/>
      <c r="H79" s="226"/>
      <c r="I79" s="226"/>
      <c r="J79" s="226"/>
      <c r="K79" s="226"/>
      <c r="L79" s="226"/>
      <c r="M79" s="226"/>
      <c r="N79" s="226"/>
      <c r="O79" s="226"/>
      <c r="P79" s="226"/>
      <c r="Q79" s="226"/>
      <c r="R79" s="226"/>
      <c r="S79" s="226"/>
      <c r="T79" s="226"/>
      <c r="U79" s="226"/>
      <c r="V79" s="226"/>
    </row>
    <row r="80" spans="1:22">
      <c r="A80" s="226"/>
      <c r="B80" s="226"/>
      <c r="C80" s="226"/>
      <c r="D80" s="226"/>
      <c r="E80" s="226"/>
      <c r="F80" s="226"/>
      <c r="G80" s="226"/>
      <c r="H80" s="226"/>
      <c r="I80" s="226"/>
      <c r="J80" s="226"/>
      <c r="K80" s="226"/>
      <c r="L80" s="226"/>
      <c r="M80" s="226"/>
      <c r="N80" s="226"/>
      <c r="O80" s="226"/>
      <c r="P80" s="226"/>
      <c r="Q80" s="226"/>
      <c r="R80" s="226"/>
      <c r="S80" s="226"/>
      <c r="T80" s="226"/>
      <c r="U80" s="226"/>
      <c r="V80" s="226"/>
    </row>
    <row r="81" spans="1:22">
      <c r="A81" s="226"/>
      <c r="B81" s="226"/>
      <c r="C81" s="226"/>
      <c r="D81" s="226"/>
      <c r="E81" s="226"/>
      <c r="F81" s="226"/>
      <c r="G81" s="226"/>
      <c r="H81" s="226"/>
      <c r="I81" s="226"/>
      <c r="J81" s="226"/>
      <c r="K81" s="226"/>
      <c r="L81" s="226"/>
      <c r="M81" s="226"/>
      <c r="N81" s="226"/>
      <c r="O81" s="226"/>
      <c r="P81" s="226"/>
      <c r="Q81" s="226"/>
      <c r="R81" s="226"/>
      <c r="S81" s="226"/>
      <c r="T81" s="226"/>
      <c r="U81" s="226"/>
      <c r="V81" s="226"/>
    </row>
    <row r="82" spans="1:22">
      <c r="A82" s="226"/>
      <c r="B82" s="226"/>
      <c r="C82" s="226"/>
      <c r="D82" s="226"/>
      <c r="E82" s="226"/>
      <c r="F82" s="226"/>
      <c r="G82" s="226"/>
      <c r="H82" s="226"/>
      <c r="I82" s="226"/>
      <c r="J82" s="226"/>
      <c r="K82" s="226"/>
      <c r="L82" s="226"/>
      <c r="M82" s="226"/>
      <c r="N82" s="226"/>
      <c r="O82" s="226"/>
      <c r="P82" s="226"/>
      <c r="Q82" s="226"/>
      <c r="R82" s="226"/>
      <c r="S82" s="226"/>
      <c r="T82" s="226"/>
      <c r="U82" s="226"/>
      <c r="V82" s="226"/>
    </row>
    <row r="83" spans="1:22">
      <c r="A83" s="226"/>
      <c r="B83" s="226"/>
      <c r="C83" s="226"/>
      <c r="D83" s="226"/>
      <c r="E83" s="226"/>
      <c r="F83" s="226"/>
      <c r="G83" s="226"/>
      <c r="H83" s="226"/>
      <c r="I83" s="226"/>
      <c r="J83" s="226"/>
      <c r="K83" s="226"/>
      <c r="L83" s="226"/>
      <c r="M83" s="226"/>
      <c r="N83" s="226"/>
      <c r="O83" s="226"/>
      <c r="P83" s="226"/>
      <c r="Q83" s="226"/>
      <c r="R83" s="226"/>
      <c r="S83" s="226"/>
      <c r="T83" s="226"/>
      <c r="U83" s="226"/>
      <c r="V83" s="226"/>
    </row>
    <row r="84" spans="1:22">
      <c r="A84" s="226"/>
      <c r="B84" s="226"/>
      <c r="C84" s="226"/>
      <c r="D84" s="226"/>
      <c r="E84" s="226"/>
      <c r="F84" s="226"/>
      <c r="G84" s="226"/>
      <c r="H84" s="226"/>
      <c r="I84" s="226"/>
      <c r="J84" s="226"/>
      <c r="K84" s="226"/>
      <c r="L84" s="226"/>
      <c r="M84" s="226"/>
      <c r="N84" s="226"/>
      <c r="O84" s="226"/>
      <c r="P84" s="226"/>
      <c r="Q84" s="226"/>
      <c r="R84" s="226"/>
      <c r="S84" s="226"/>
      <c r="T84" s="226"/>
      <c r="U84" s="226"/>
      <c r="V84" s="226"/>
    </row>
    <row r="85" spans="1:22">
      <c r="A85" s="226"/>
      <c r="B85" s="226"/>
      <c r="C85" s="226"/>
      <c r="D85" s="226"/>
      <c r="E85" s="226"/>
      <c r="F85" s="226"/>
      <c r="G85" s="226"/>
      <c r="H85" s="226"/>
      <c r="I85" s="226"/>
      <c r="J85" s="226"/>
      <c r="K85" s="226"/>
      <c r="L85" s="226"/>
      <c r="M85" s="226"/>
      <c r="N85" s="226"/>
      <c r="O85" s="226"/>
      <c r="P85" s="226"/>
      <c r="Q85" s="226"/>
      <c r="R85" s="226"/>
      <c r="S85" s="226"/>
      <c r="T85" s="226"/>
      <c r="U85" s="226"/>
      <c r="V85" s="226"/>
    </row>
    <row r="86" spans="1:22">
      <c r="A86" s="226"/>
      <c r="B86" s="226"/>
      <c r="C86" s="226"/>
      <c r="D86" s="226"/>
      <c r="E86" s="226"/>
      <c r="F86" s="226"/>
      <c r="G86" s="226"/>
      <c r="H86" s="226"/>
      <c r="I86" s="226"/>
      <c r="J86" s="226"/>
      <c r="K86" s="226"/>
      <c r="L86" s="226"/>
      <c r="M86" s="226"/>
      <c r="N86" s="226"/>
      <c r="O86" s="226"/>
      <c r="P86" s="226"/>
      <c r="Q86" s="226"/>
      <c r="R86" s="226"/>
      <c r="S86" s="226"/>
      <c r="T86" s="226"/>
      <c r="U86" s="226"/>
      <c r="V86" s="226"/>
    </row>
    <row r="87" spans="1:22">
      <c r="A87" s="226"/>
      <c r="B87" s="226"/>
      <c r="C87" s="226"/>
      <c r="D87" s="226"/>
      <c r="E87" s="226"/>
      <c r="F87" s="226"/>
      <c r="G87" s="226"/>
      <c r="H87" s="226"/>
      <c r="I87" s="226"/>
      <c r="J87" s="226"/>
      <c r="K87" s="226"/>
      <c r="L87" s="226"/>
      <c r="M87" s="226"/>
      <c r="N87" s="226"/>
      <c r="O87" s="226"/>
      <c r="P87" s="226"/>
      <c r="Q87" s="226"/>
      <c r="R87" s="226"/>
      <c r="S87" s="226"/>
      <c r="T87" s="226"/>
      <c r="U87" s="226"/>
      <c r="V87" s="226"/>
    </row>
    <row r="88" spans="1:22">
      <c r="A88" s="226"/>
      <c r="B88" s="226"/>
      <c r="C88" s="226"/>
      <c r="D88" s="226"/>
      <c r="E88" s="226"/>
      <c r="F88" s="226"/>
      <c r="G88" s="226"/>
      <c r="H88" s="226"/>
      <c r="I88" s="226"/>
      <c r="J88" s="226"/>
      <c r="K88" s="226"/>
      <c r="L88" s="226"/>
      <c r="M88" s="226"/>
      <c r="N88" s="226"/>
      <c r="O88" s="226"/>
      <c r="P88" s="226"/>
      <c r="Q88" s="226"/>
      <c r="R88" s="226"/>
      <c r="S88" s="226"/>
      <c r="T88" s="226"/>
      <c r="U88" s="226"/>
      <c r="V88" s="226"/>
    </row>
    <row r="89" spans="1:22">
      <c r="A89" s="226"/>
      <c r="B89" s="226"/>
      <c r="C89" s="226"/>
      <c r="D89" s="226"/>
      <c r="E89" s="226"/>
      <c r="F89" s="226"/>
      <c r="G89" s="226"/>
      <c r="H89" s="226"/>
      <c r="I89" s="226"/>
      <c r="J89" s="226"/>
      <c r="K89" s="226"/>
      <c r="L89" s="226"/>
      <c r="M89" s="226"/>
      <c r="N89" s="226"/>
      <c r="O89" s="226"/>
      <c r="P89" s="226"/>
      <c r="Q89" s="226"/>
      <c r="R89" s="226"/>
      <c r="S89" s="226"/>
      <c r="T89" s="226"/>
      <c r="U89" s="226"/>
      <c r="V89" s="226"/>
    </row>
    <row r="90" spans="1:22">
      <c r="A90" s="226"/>
      <c r="B90" s="226"/>
      <c r="C90" s="226"/>
      <c r="D90" s="226"/>
      <c r="E90" s="226"/>
      <c r="F90" s="226"/>
      <c r="G90" s="226"/>
      <c r="H90" s="226"/>
      <c r="I90" s="226"/>
      <c r="J90" s="226"/>
      <c r="K90" s="226"/>
      <c r="L90" s="226"/>
      <c r="M90" s="226"/>
      <c r="N90" s="226"/>
      <c r="O90" s="226"/>
      <c r="P90" s="226"/>
      <c r="Q90" s="226"/>
      <c r="R90" s="226"/>
      <c r="S90" s="226"/>
      <c r="T90" s="226"/>
      <c r="U90" s="226"/>
      <c r="V90" s="226"/>
    </row>
    <row r="91" spans="1:22">
      <c r="A91" s="226"/>
      <c r="B91" s="226"/>
      <c r="C91" s="226"/>
      <c r="D91" s="226"/>
      <c r="E91" s="226"/>
      <c r="F91" s="226"/>
      <c r="G91" s="226"/>
      <c r="H91" s="226"/>
      <c r="I91" s="226"/>
      <c r="J91" s="226"/>
      <c r="K91" s="226"/>
      <c r="L91" s="226"/>
      <c r="M91" s="226"/>
      <c r="N91" s="226"/>
      <c r="O91" s="226"/>
      <c r="P91" s="226"/>
      <c r="Q91" s="226"/>
      <c r="R91" s="226"/>
      <c r="S91" s="226"/>
      <c r="T91" s="226"/>
      <c r="U91" s="226"/>
      <c r="V91" s="226"/>
    </row>
    <row r="92" spans="1:22">
      <c r="A92" s="226"/>
      <c r="B92" s="226"/>
      <c r="C92" s="226"/>
      <c r="D92" s="226"/>
      <c r="E92" s="226"/>
      <c r="F92" s="226"/>
      <c r="G92" s="226"/>
      <c r="H92" s="226"/>
      <c r="I92" s="226"/>
      <c r="J92" s="226"/>
      <c r="K92" s="226"/>
      <c r="L92" s="226"/>
      <c r="M92" s="226"/>
      <c r="N92" s="226"/>
      <c r="O92" s="226"/>
      <c r="P92" s="226"/>
      <c r="Q92" s="226"/>
      <c r="R92" s="226"/>
      <c r="S92" s="226"/>
      <c r="T92" s="226"/>
      <c r="U92" s="226"/>
      <c r="V92" s="226"/>
    </row>
    <row r="93" spans="1:22">
      <c r="A93" s="226"/>
      <c r="B93" s="226"/>
      <c r="C93" s="226"/>
      <c r="D93" s="226"/>
      <c r="E93" s="226"/>
      <c r="F93" s="226"/>
      <c r="G93" s="226"/>
      <c r="H93" s="226"/>
      <c r="I93" s="226"/>
      <c r="J93" s="226"/>
      <c r="K93" s="226"/>
      <c r="L93" s="226"/>
      <c r="M93" s="226"/>
      <c r="N93" s="226"/>
      <c r="O93" s="226"/>
      <c r="P93" s="226"/>
      <c r="Q93" s="226"/>
      <c r="R93" s="226"/>
      <c r="S93" s="226"/>
      <c r="T93" s="226"/>
      <c r="V93" s="226"/>
    </row>
    <row r="94" spans="1:22">
      <c r="A94" s="226"/>
      <c r="B94" s="226"/>
      <c r="C94" s="226"/>
      <c r="D94" s="226"/>
      <c r="E94" s="226"/>
      <c r="F94" s="226"/>
      <c r="G94" s="226"/>
      <c r="H94" s="226"/>
      <c r="I94" s="226"/>
      <c r="V94" s="226"/>
    </row>
    <row r="95" spans="1:22">
      <c r="A95" s="226"/>
      <c r="B95" s="226"/>
      <c r="C95" s="226"/>
      <c r="D95" s="226"/>
      <c r="E95" s="226"/>
      <c r="F95" s="226"/>
      <c r="G95" s="226"/>
      <c r="H95" s="226"/>
      <c r="I95" s="226"/>
    </row>
    <row r="96" spans="1:22">
      <c r="A96" s="226"/>
      <c r="B96" s="226"/>
      <c r="C96" s="226"/>
      <c r="D96" s="226"/>
      <c r="E96" s="226"/>
      <c r="F96" s="226"/>
      <c r="G96" s="226"/>
      <c r="H96" s="226"/>
      <c r="I96" s="226"/>
    </row>
    <row r="97" spans="1:9">
      <c r="A97" s="226"/>
      <c r="B97" s="226"/>
      <c r="C97" s="226"/>
      <c r="D97" s="226"/>
      <c r="E97" s="226"/>
      <c r="F97" s="226"/>
      <c r="G97" s="226"/>
      <c r="H97" s="226"/>
      <c r="I97" s="226"/>
    </row>
    <row r="98" spans="1:9">
      <c r="A98" s="226"/>
      <c r="B98" s="226"/>
      <c r="C98" s="226"/>
      <c r="D98" s="226"/>
      <c r="E98" s="226"/>
      <c r="F98" s="226"/>
      <c r="G98" s="226"/>
      <c r="H98" s="226"/>
      <c r="I98" s="226"/>
    </row>
    <row r="99" spans="1:9">
      <c r="A99" s="226"/>
      <c r="B99" s="226"/>
      <c r="C99" s="226"/>
      <c r="D99" s="226"/>
      <c r="E99" s="226"/>
      <c r="F99" s="226"/>
      <c r="G99" s="226"/>
      <c r="H99" s="226"/>
      <c r="I99" s="226"/>
    </row>
    <row r="100" spans="1:9">
      <c r="A100" s="226"/>
      <c r="B100" s="226"/>
      <c r="C100" s="226"/>
      <c r="D100" s="226"/>
      <c r="E100" s="226"/>
      <c r="F100" s="226"/>
      <c r="G100" s="226"/>
      <c r="H100" s="226"/>
      <c r="I100" s="226"/>
    </row>
    <row r="101" spans="1:9">
      <c r="A101" s="226"/>
      <c r="B101" s="226"/>
      <c r="C101" s="226"/>
      <c r="D101" s="226"/>
      <c r="E101" s="226"/>
      <c r="F101" s="226"/>
      <c r="G101" s="226"/>
      <c r="H101" s="226"/>
      <c r="I101" s="226"/>
    </row>
    <row r="102" spans="1:9">
      <c r="A102" s="226"/>
      <c r="B102" s="226"/>
      <c r="C102" s="226"/>
      <c r="D102" s="226"/>
      <c r="E102" s="226"/>
      <c r="F102" s="226"/>
      <c r="G102" s="226"/>
      <c r="H102" s="226"/>
      <c r="I102" s="226"/>
    </row>
    <row r="103" spans="1:9">
      <c r="A103" s="226"/>
      <c r="B103" s="226"/>
      <c r="C103" s="226"/>
      <c r="D103" s="226"/>
      <c r="E103" s="226"/>
      <c r="F103" s="226"/>
      <c r="G103" s="226"/>
      <c r="H103" s="226"/>
      <c r="I103" s="226"/>
    </row>
    <row r="104" spans="1:9">
      <c r="A104" s="226"/>
      <c r="B104" s="226"/>
      <c r="C104" s="226"/>
      <c r="D104" s="226"/>
      <c r="E104" s="226"/>
      <c r="F104" s="226"/>
      <c r="G104" s="226"/>
      <c r="H104" s="226"/>
      <c r="I104" s="226"/>
    </row>
    <row r="105" spans="1:9">
      <c r="A105" s="226"/>
      <c r="B105" s="226"/>
      <c r="C105" s="226"/>
      <c r="D105" s="226"/>
      <c r="E105" s="226"/>
      <c r="F105" s="226"/>
      <c r="G105" s="226"/>
      <c r="H105" s="226"/>
      <c r="I105" s="226"/>
    </row>
    <row r="106" spans="1:9">
      <c r="A106" s="226"/>
      <c r="B106" s="226"/>
      <c r="C106" s="226"/>
      <c r="D106" s="226"/>
      <c r="E106" s="226"/>
      <c r="F106" s="226"/>
      <c r="G106" s="226"/>
      <c r="H106" s="226"/>
      <c r="I106" s="226"/>
    </row>
    <row r="107" spans="1:9">
      <c r="A107" s="226"/>
      <c r="B107" s="226"/>
      <c r="C107" s="226"/>
      <c r="D107" s="226"/>
      <c r="E107" s="226"/>
      <c r="F107" s="226"/>
      <c r="G107" s="226"/>
      <c r="H107" s="226"/>
      <c r="I107" s="226"/>
    </row>
    <row r="108" spans="1:9">
      <c r="A108" s="226"/>
      <c r="B108" s="226"/>
      <c r="C108" s="226"/>
      <c r="D108" s="226"/>
      <c r="E108" s="226"/>
      <c r="F108" s="226"/>
      <c r="G108" s="226"/>
      <c r="H108" s="226"/>
      <c r="I108" s="226"/>
    </row>
    <row r="109" spans="1:9">
      <c r="A109" s="226"/>
      <c r="B109" s="226"/>
      <c r="C109" s="226"/>
      <c r="D109" s="226"/>
      <c r="E109" s="226"/>
      <c r="F109" s="226"/>
      <c r="G109" s="226"/>
      <c r="H109" s="226"/>
      <c r="I109" s="226"/>
    </row>
    <row r="110" spans="1:9">
      <c r="A110" s="226"/>
      <c r="B110" s="226"/>
      <c r="C110" s="226"/>
      <c r="D110" s="226"/>
      <c r="E110" s="226"/>
      <c r="F110" s="226"/>
      <c r="G110" s="226"/>
      <c r="H110" s="226"/>
      <c r="I110" s="226"/>
    </row>
    <row r="111" spans="1:9">
      <c r="A111" s="226"/>
      <c r="B111" s="226"/>
      <c r="C111" s="226"/>
      <c r="D111" s="226"/>
      <c r="E111" s="226"/>
      <c r="F111" s="226"/>
      <c r="G111" s="226"/>
      <c r="H111" s="226"/>
      <c r="I111" s="226"/>
    </row>
    <row r="112" spans="1:9">
      <c r="A112" s="226"/>
      <c r="B112" s="226"/>
      <c r="C112" s="226"/>
      <c r="D112" s="226"/>
      <c r="E112" s="226"/>
      <c r="F112" s="226"/>
      <c r="G112" s="226"/>
      <c r="H112" s="226"/>
      <c r="I112" s="226"/>
    </row>
  </sheetData>
  <autoFilter ref="A1:V5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Y863"/>
  <sheetViews>
    <sheetView zoomScale="70" zoomScaleNormal="70" workbookViewId="0"/>
  </sheetViews>
  <sheetFormatPr baseColWidth="10" defaultRowHeight="14.4"/>
  <cols>
    <col min="1" max="1" width="106" bestFit="1" customWidth="1"/>
    <col min="2" max="2" width="10.109375" bestFit="1" customWidth="1"/>
    <col min="3" max="3" width="11.44140625" customWidth="1"/>
    <col min="4" max="4" width="10.6640625" bestFit="1" customWidth="1"/>
    <col min="5" max="5" width="18.5546875" customWidth="1"/>
    <col min="6" max="6" width="10.6640625" customWidth="1"/>
    <col min="7" max="7" width="12.6640625" customWidth="1"/>
    <col min="8" max="9" width="11.44140625" customWidth="1"/>
    <col min="10" max="10" width="109.6640625" style="133" customWidth="1"/>
    <col min="11" max="11" width="11.44140625" style="1" customWidth="1"/>
    <col min="12" max="12" width="109.6640625" style="88" customWidth="1"/>
    <col min="13" max="14" width="5.88671875" style="8" bestFit="1" customWidth="1"/>
    <col min="15" max="16" width="11.44140625" customWidth="1"/>
    <col min="17" max="17" width="3.88671875" customWidth="1"/>
    <col min="18" max="18" width="38" bestFit="1" customWidth="1"/>
  </cols>
  <sheetData>
    <row r="1" spans="1:22">
      <c r="A1" s="35" t="s">
        <v>576</v>
      </c>
      <c r="B1" s="35" t="s">
        <v>235</v>
      </c>
      <c r="C1" s="35" t="s">
        <v>603</v>
      </c>
      <c r="D1" s="35" t="s">
        <v>238</v>
      </c>
      <c r="E1" s="116" t="s">
        <v>1819</v>
      </c>
      <c r="F1" s="116" t="s">
        <v>1820</v>
      </c>
      <c r="G1" s="116" t="s">
        <v>1821</v>
      </c>
      <c r="H1" s="35" t="s">
        <v>581</v>
      </c>
      <c r="I1" s="35" t="s">
        <v>242</v>
      </c>
      <c r="J1" s="114" t="s">
        <v>234</v>
      </c>
      <c r="K1" s="114" t="s">
        <v>235</v>
      </c>
      <c r="L1" s="114" t="s">
        <v>2525</v>
      </c>
      <c r="M1" s="113" t="s">
        <v>236</v>
      </c>
      <c r="N1" s="113" t="s">
        <v>237</v>
      </c>
      <c r="O1" s="35" t="s">
        <v>238</v>
      </c>
      <c r="P1" s="35" t="s">
        <v>239</v>
      </c>
      <c r="Q1" s="35" t="s">
        <v>240</v>
      </c>
      <c r="R1" s="35" t="s">
        <v>241</v>
      </c>
      <c r="S1" s="116" t="s">
        <v>1819</v>
      </c>
      <c r="T1" s="116" t="s">
        <v>1820</v>
      </c>
      <c r="U1" s="116" t="s">
        <v>1821</v>
      </c>
      <c r="V1" s="116" t="s">
        <v>242</v>
      </c>
    </row>
    <row r="2" spans="1:22">
      <c r="A2" s="82" t="s">
        <v>244</v>
      </c>
      <c r="B2" t="s">
        <v>245</v>
      </c>
      <c r="C2" t="s">
        <v>609</v>
      </c>
      <c r="D2" t="s">
        <v>243</v>
      </c>
      <c r="H2">
        <f t="shared" ref="H2:H65" si="0">COUNTIF(J:J,A2)</f>
        <v>33</v>
      </c>
      <c r="J2" s="52" t="s">
        <v>1090</v>
      </c>
      <c r="L2" s="19"/>
      <c r="O2" t="s">
        <v>426</v>
      </c>
      <c r="Q2" t="s">
        <v>23</v>
      </c>
      <c r="R2" t="s">
        <v>2339</v>
      </c>
    </row>
    <row r="3" spans="1:22">
      <c r="A3" s="82" t="s">
        <v>74</v>
      </c>
      <c r="B3" t="s">
        <v>642</v>
      </c>
      <c r="D3" t="s">
        <v>426</v>
      </c>
      <c r="H3" s="130">
        <f t="shared" si="0"/>
        <v>2</v>
      </c>
      <c r="J3" s="10" t="s">
        <v>244</v>
      </c>
      <c r="K3" s="1" t="str">
        <f t="shared" ref="K3:K34" si="1">VLOOKUP(J3,A:B,2,FALSE)</f>
        <v>x0</v>
      </c>
      <c r="L3" s="19" t="str">
        <f t="shared" ref="L3:L22" si="2">J3</f>
        <v>Total/NA</v>
      </c>
      <c r="M3" s="8" t="s">
        <v>190</v>
      </c>
      <c r="O3" t="s">
        <v>243</v>
      </c>
      <c r="R3" s="5"/>
    </row>
    <row r="4" spans="1:22">
      <c r="A4" s="82" t="s">
        <v>25</v>
      </c>
      <c r="B4" t="s">
        <v>643</v>
      </c>
      <c r="D4" t="s">
        <v>426</v>
      </c>
      <c r="H4" s="130">
        <f t="shared" si="0"/>
        <v>2</v>
      </c>
      <c r="J4" s="44" t="s">
        <v>2395</v>
      </c>
      <c r="K4" s="131" t="str">
        <f t="shared" si="1"/>
        <v>e378</v>
      </c>
      <c r="L4" s="160" t="str">
        <f t="shared" si="2"/>
        <v>Capital et réserves</v>
      </c>
      <c r="M4" s="132"/>
      <c r="N4" s="132" t="s">
        <v>192</v>
      </c>
      <c r="O4" s="130" t="s">
        <v>426</v>
      </c>
      <c r="P4" s="130"/>
      <c r="Q4" s="130"/>
      <c r="R4" s="5"/>
      <c r="S4" s="130"/>
      <c r="T4" s="130"/>
      <c r="U4" s="130"/>
      <c r="V4" s="130"/>
    </row>
    <row r="5" spans="1:22">
      <c r="A5" s="82" t="s">
        <v>45</v>
      </c>
      <c r="B5" t="s">
        <v>644</v>
      </c>
      <c r="D5" t="s">
        <v>426</v>
      </c>
      <c r="H5" s="130">
        <f t="shared" si="0"/>
        <v>2</v>
      </c>
      <c r="J5" s="22" t="s">
        <v>1083</v>
      </c>
      <c r="K5" s="131" t="str">
        <f t="shared" si="1"/>
        <v>e101</v>
      </c>
      <c r="L5" s="160" t="str">
        <f t="shared" si="2"/>
        <v>Capital non appelé ou compte de liaison siège</v>
      </c>
      <c r="N5" s="8" t="s">
        <v>192</v>
      </c>
      <c r="O5" t="s">
        <v>426</v>
      </c>
    </row>
    <row r="6" spans="1:22">
      <c r="A6" s="82" t="s">
        <v>46</v>
      </c>
      <c r="B6" t="s">
        <v>645</v>
      </c>
      <c r="D6" t="s">
        <v>426</v>
      </c>
      <c r="H6" s="130">
        <f t="shared" si="0"/>
        <v>2</v>
      </c>
      <c r="J6" s="44" t="s">
        <v>25</v>
      </c>
      <c r="K6" s="131" t="str">
        <f t="shared" si="1"/>
        <v>e51</v>
      </c>
      <c r="L6" s="160" t="str">
        <f t="shared" si="2"/>
        <v>Actifs incorporels</v>
      </c>
      <c r="M6" s="8" t="s">
        <v>190</v>
      </c>
      <c r="N6" s="8" t="s">
        <v>192</v>
      </c>
      <c r="O6" t="s">
        <v>426</v>
      </c>
    </row>
    <row r="7" spans="1:22">
      <c r="A7" s="83" t="s">
        <v>56</v>
      </c>
      <c r="B7" t="s">
        <v>646</v>
      </c>
      <c r="D7" t="s">
        <v>426</v>
      </c>
      <c r="H7" s="130">
        <f t="shared" si="0"/>
        <v>2</v>
      </c>
      <c r="J7" s="22" t="s">
        <v>26</v>
      </c>
      <c r="K7" s="131" t="str">
        <f t="shared" si="1"/>
        <v>e173</v>
      </c>
      <c r="L7" s="160" t="str">
        <f t="shared" si="2"/>
        <v>Frais d'établissement</v>
      </c>
      <c r="N7" s="8" t="s">
        <v>192</v>
      </c>
      <c r="O7" t="s">
        <v>426</v>
      </c>
    </row>
    <row r="8" spans="1:22" s="2" customFormat="1">
      <c r="A8" s="83" t="s">
        <v>1840</v>
      </c>
      <c r="B8" t="s">
        <v>647</v>
      </c>
      <c r="D8" t="s">
        <v>426</v>
      </c>
      <c r="E8"/>
      <c r="F8"/>
      <c r="G8"/>
      <c r="H8" s="130">
        <f t="shared" si="0"/>
        <v>2</v>
      </c>
      <c r="J8" s="22" t="s">
        <v>27</v>
      </c>
      <c r="K8" s="131" t="str">
        <f t="shared" si="1"/>
        <v>e79</v>
      </c>
      <c r="L8" s="160" t="str">
        <f t="shared" si="2"/>
        <v>Autres immobilisations incorporelles</v>
      </c>
      <c r="M8" s="8"/>
      <c r="N8" s="8" t="s">
        <v>192</v>
      </c>
      <c r="O8" t="s">
        <v>426</v>
      </c>
      <c r="P8"/>
      <c r="Q8"/>
      <c r="R8"/>
      <c r="S8"/>
      <c r="T8"/>
      <c r="U8"/>
      <c r="V8"/>
    </row>
    <row r="9" spans="1:22" s="2" customFormat="1">
      <c r="A9" s="83" t="s">
        <v>617</v>
      </c>
      <c r="B9" t="s">
        <v>648</v>
      </c>
      <c r="D9" t="s">
        <v>426</v>
      </c>
      <c r="E9"/>
      <c r="F9"/>
      <c r="G9"/>
      <c r="H9" s="130">
        <f t="shared" si="0"/>
        <v>2</v>
      </c>
      <c r="J9" s="44" t="s">
        <v>17</v>
      </c>
      <c r="K9" s="131" t="str">
        <f t="shared" si="1"/>
        <v>e204</v>
      </c>
      <c r="L9" s="160" t="str">
        <f t="shared" si="2"/>
        <v>Placements</v>
      </c>
      <c r="M9" s="8" t="s">
        <v>190</v>
      </c>
      <c r="N9" s="8" t="s">
        <v>192</v>
      </c>
      <c r="O9" s="38" t="s">
        <v>426</v>
      </c>
    </row>
    <row r="10" spans="1:22" s="2" customFormat="1">
      <c r="A10" s="82" t="s">
        <v>102</v>
      </c>
      <c r="B10" t="s">
        <v>649</v>
      </c>
      <c r="D10" t="s">
        <v>426</v>
      </c>
      <c r="E10"/>
      <c r="F10"/>
      <c r="G10"/>
      <c r="H10" s="130">
        <f t="shared" si="0"/>
        <v>2</v>
      </c>
      <c r="J10" s="22" t="s">
        <v>33</v>
      </c>
      <c r="K10" s="131" t="str">
        <f t="shared" si="1"/>
        <v>e208</v>
      </c>
      <c r="L10" s="160" t="str">
        <f t="shared" si="2"/>
        <v>Placements immobiliers</v>
      </c>
      <c r="M10" s="8"/>
      <c r="N10" s="8" t="s">
        <v>192</v>
      </c>
      <c r="O10" s="38" t="s">
        <v>426</v>
      </c>
    </row>
    <row r="11" spans="1:22">
      <c r="A11" s="82" t="s">
        <v>1138</v>
      </c>
      <c r="B11" t="s">
        <v>650</v>
      </c>
      <c r="D11" t="s">
        <v>426</v>
      </c>
      <c r="H11" s="130">
        <f t="shared" si="0"/>
        <v>2</v>
      </c>
      <c r="J11" s="22" t="s">
        <v>292</v>
      </c>
      <c r="K11" s="131" t="str">
        <f t="shared" si="1"/>
        <v>e205</v>
      </c>
      <c r="L11" s="160" t="str">
        <f t="shared" si="2"/>
        <v>Placements financiers</v>
      </c>
      <c r="N11" s="8" t="s">
        <v>192</v>
      </c>
      <c r="O11" s="38" t="s">
        <v>426</v>
      </c>
      <c r="P11" s="2"/>
      <c r="Q11" s="2"/>
      <c r="R11" s="2"/>
      <c r="S11" s="2"/>
      <c r="T11" s="2"/>
      <c r="U11" s="2"/>
      <c r="V11" s="2"/>
    </row>
    <row r="12" spans="1:22">
      <c r="A12" s="82" t="s">
        <v>269</v>
      </c>
      <c r="B12" t="s">
        <v>651</v>
      </c>
      <c r="D12" t="s">
        <v>426</v>
      </c>
      <c r="H12" s="130">
        <f t="shared" si="0"/>
        <v>3</v>
      </c>
      <c r="J12" s="11" t="s">
        <v>14</v>
      </c>
      <c r="K12" s="131" t="str">
        <f t="shared" si="1"/>
        <v>e191</v>
      </c>
      <c r="L12" s="19" t="str">
        <f t="shared" si="2"/>
        <v>Part des cessionnaires dans les provisions techniques</v>
      </c>
      <c r="M12" s="8" t="s">
        <v>190</v>
      </c>
      <c r="N12" s="8" t="s">
        <v>192</v>
      </c>
      <c r="O12" s="38" t="s">
        <v>426</v>
      </c>
    </row>
    <row r="13" spans="1:22">
      <c r="A13" s="333" t="s">
        <v>47</v>
      </c>
      <c r="B13" t="s">
        <v>652</v>
      </c>
      <c r="D13" t="s">
        <v>426</v>
      </c>
      <c r="H13" s="130">
        <f t="shared" si="0"/>
        <v>3</v>
      </c>
      <c r="J13" s="93" t="s">
        <v>20</v>
      </c>
      <c r="K13" s="131" t="str">
        <f t="shared" si="1"/>
        <v>e253</v>
      </c>
      <c r="L13" s="175" t="str">
        <f t="shared" si="2"/>
        <v>Provisions techniques brutes</v>
      </c>
      <c r="M13" s="8" t="s">
        <v>190</v>
      </c>
      <c r="N13" s="8" t="s">
        <v>192</v>
      </c>
      <c r="O13" s="38" t="s">
        <v>426</v>
      </c>
    </row>
    <row r="14" spans="1:22">
      <c r="A14" s="82" t="s">
        <v>517</v>
      </c>
      <c r="B14" t="s">
        <v>653</v>
      </c>
      <c r="D14" t="s">
        <v>426</v>
      </c>
      <c r="H14" s="130">
        <f t="shared" si="0"/>
        <v>1</v>
      </c>
      <c r="J14" s="54" t="s">
        <v>1831</v>
      </c>
      <c r="K14" s="131" t="str">
        <f t="shared" si="1"/>
        <v>e241</v>
      </c>
      <c r="L14" s="175" t="str">
        <f t="shared" si="2"/>
        <v>Provisions pour cotisations/primes non acquises</v>
      </c>
      <c r="N14" s="8" t="s">
        <v>192</v>
      </c>
      <c r="O14" s="38" t="s">
        <v>426</v>
      </c>
    </row>
    <row r="15" spans="1:22">
      <c r="A15" s="82" t="s">
        <v>215</v>
      </c>
      <c r="B15" t="s">
        <v>654</v>
      </c>
      <c r="D15" t="s">
        <v>426</v>
      </c>
      <c r="H15" s="130">
        <f t="shared" si="0"/>
        <v>1</v>
      </c>
      <c r="J15" s="54" t="s">
        <v>67</v>
      </c>
      <c r="K15" s="131" t="str">
        <f t="shared" si="1"/>
        <v>e239</v>
      </c>
      <c r="L15" s="175" t="str">
        <f t="shared" si="2"/>
        <v>Provisions d’assurance vie</v>
      </c>
      <c r="N15" s="8" t="s">
        <v>192</v>
      </c>
      <c r="O15" s="38" t="s">
        <v>426</v>
      </c>
    </row>
    <row r="16" spans="1:22">
      <c r="A16" s="82" t="s">
        <v>211</v>
      </c>
      <c r="B16" t="s">
        <v>655</v>
      </c>
      <c r="D16" t="s">
        <v>426</v>
      </c>
      <c r="H16" s="130">
        <f t="shared" si="0"/>
        <v>1</v>
      </c>
      <c r="J16" s="54" t="s">
        <v>68</v>
      </c>
      <c r="K16" s="131" t="str">
        <f t="shared" si="1"/>
        <v>e250</v>
      </c>
      <c r="L16" s="175" t="str">
        <f t="shared" si="2"/>
        <v>Provisions pour sinistres</v>
      </c>
      <c r="M16" s="8" t="s">
        <v>190</v>
      </c>
      <c r="N16" s="8" t="s">
        <v>192</v>
      </c>
      <c r="O16" s="38" t="s">
        <v>426</v>
      </c>
    </row>
    <row r="17" spans="1:15">
      <c r="A17" s="277" t="s">
        <v>112</v>
      </c>
      <c r="B17" t="s">
        <v>656</v>
      </c>
      <c r="D17" t="s">
        <v>426</v>
      </c>
      <c r="H17" s="130">
        <f t="shared" si="0"/>
        <v>2</v>
      </c>
      <c r="J17" s="94" t="s">
        <v>1148</v>
      </c>
      <c r="K17" s="131" t="str">
        <f t="shared" si="1"/>
        <v>e248</v>
      </c>
      <c r="L17" s="19" t="str">
        <f t="shared" si="2"/>
        <v>Provisions pour participation aux excédents et ristournes</v>
      </c>
      <c r="N17" s="8" t="s">
        <v>192</v>
      </c>
      <c r="O17" s="38" t="s">
        <v>426</v>
      </c>
    </row>
    <row r="18" spans="1:15">
      <c r="A18" s="82" t="s">
        <v>6</v>
      </c>
      <c r="B18" t="s">
        <v>657</v>
      </c>
      <c r="D18" t="s">
        <v>426</v>
      </c>
      <c r="H18" s="130">
        <f t="shared" si="0"/>
        <v>2</v>
      </c>
      <c r="J18" s="54" t="s">
        <v>69</v>
      </c>
      <c r="K18" s="131" t="str">
        <f t="shared" si="1"/>
        <v>e242</v>
      </c>
      <c r="L18" s="175" t="str">
        <f t="shared" si="2"/>
        <v>Provisions pour égalisation</v>
      </c>
      <c r="N18" s="8" t="s">
        <v>192</v>
      </c>
      <c r="O18" s="38" t="s">
        <v>426</v>
      </c>
    </row>
    <row r="19" spans="1:15">
      <c r="A19" s="82" t="s">
        <v>117</v>
      </c>
      <c r="B19" t="s">
        <v>658</v>
      </c>
      <c r="D19" t="s">
        <v>426</v>
      </c>
      <c r="H19" s="130">
        <f t="shared" si="0"/>
        <v>2</v>
      </c>
      <c r="J19" s="54" t="s">
        <v>70</v>
      </c>
      <c r="K19" s="131" t="str">
        <f t="shared" si="1"/>
        <v>e93</v>
      </c>
      <c r="L19" s="175" t="str">
        <f t="shared" si="2"/>
        <v>Autres provisions techniques</v>
      </c>
      <c r="N19" s="8" t="s">
        <v>192</v>
      </c>
      <c r="O19" s="38" t="s">
        <v>426</v>
      </c>
    </row>
    <row r="20" spans="1:15">
      <c r="A20" s="82" t="s">
        <v>7</v>
      </c>
      <c r="B20" t="s">
        <v>659</v>
      </c>
      <c r="D20" t="s">
        <v>426</v>
      </c>
      <c r="H20" s="130">
        <f t="shared" si="0"/>
        <v>2</v>
      </c>
      <c r="J20" s="93" t="s">
        <v>1149</v>
      </c>
      <c r="K20" s="131" t="str">
        <f t="shared" si="1"/>
        <v>e254</v>
      </c>
      <c r="L20" s="175" t="str">
        <f t="shared" si="2"/>
        <v>Provisions techniques des opérations en unités de compte</v>
      </c>
      <c r="N20" s="8" t="s">
        <v>192</v>
      </c>
      <c r="O20" s="38" t="s">
        <v>426</v>
      </c>
    </row>
    <row r="21" spans="1:15">
      <c r="A21" s="82" t="s">
        <v>77</v>
      </c>
      <c r="B21" t="s">
        <v>660</v>
      </c>
      <c r="D21" t="s">
        <v>426</v>
      </c>
      <c r="H21" s="130">
        <f t="shared" si="0"/>
        <v>1</v>
      </c>
      <c r="J21" s="44" t="s">
        <v>1533</v>
      </c>
      <c r="K21" s="131" t="str">
        <f t="shared" si="1"/>
        <v>e192</v>
      </c>
      <c r="L21" s="160" t="str">
        <f t="shared" si="2"/>
        <v>Part des garants dans les engagements techniques en substitution</v>
      </c>
      <c r="N21" s="8" t="s">
        <v>192</v>
      </c>
      <c r="O21" s="38" t="s">
        <v>426</v>
      </c>
    </row>
    <row r="22" spans="1:15">
      <c r="A22" s="82" t="s">
        <v>516</v>
      </c>
      <c r="B22" t="s">
        <v>661</v>
      </c>
      <c r="D22" t="s">
        <v>426</v>
      </c>
      <c r="H22" s="130">
        <f t="shared" si="0"/>
        <v>2</v>
      </c>
      <c r="J22" s="44" t="s">
        <v>229</v>
      </c>
      <c r="K22" s="131" t="str">
        <f t="shared" si="1"/>
        <v>e193</v>
      </c>
      <c r="L22" s="160" t="str">
        <f t="shared" si="2"/>
        <v>Part des organismes dispensés d'agrément dans les provisions techniques</v>
      </c>
      <c r="N22" s="8" t="s">
        <v>192</v>
      </c>
      <c r="O22" s="38" t="s">
        <v>426</v>
      </c>
    </row>
    <row r="23" spans="1:15">
      <c r="A23" s="82" t="s">
        <v>231</v>
      </c>
      <c r="B23" t="s">
        <v>662</v>
      </c>
      <c r="D23" t="s">
        <v>426</v>
      </c>
      <c r="H23" s="130">
        <f t="shared" si="0"/>
        <v>2</v>
      </c>
      <c r="J23" s="44" t="s">
        <v>13</v>
      </c>
      <c r="K23" s="131" t="str">
        <f t="shared" si="1"/>
        <v>e127</v>
      </c>
      <c r="L23" s="160"/>
      <c r="M23" s="8" t="s">
        <v>190</v>
      </c>
      <c r="N23" s="8" t="s">
        <v>192</v>
      </c>
      <c r="O23" s="38" t="s">
        <v>426</v>
      </c>
    </row>
    <row r="24" spans="1:15">
      <c r="A24" s="82" t="s">
        <v>52</v>
      </c>
      <c r="B24" t="s">
        <v>663</v>
      </c>
      <c r="D24" t="s">
        <v>426</v>
      </c>
      <c r="H24" s="130">
        <f t="shared" si="0"/>
        <v>2</v>
      </c>
      <c r="J24" s="22" t="s">
        <v>230</v>
      </c>
      <c r="K24" s="131" t="str">
        <f t="shared" si="1"/>
        <v>e130</v>
      </c>
      <c r="L24" s="160" t="str">
        <f t="shared" ref="L24:L52" si="3">J24</f>
        <v>Créances nées d’opérations directes et de prise en substitution</v>
      </c>
      <c r="N24" s="8" t="s">
        <v>192</v>
      </c>
      <c r="O24" s="38" t="s">
        <v>426</v>
      </c>
    </row>
    <row r="25" spans="1:15">
      <c r="A25" s="82" t="s">
        <v>51</v>
      </c>
      <c r="B25" t="s">
        <v>664</v>
      </c>
      <c r="D25" t="s">
        <v>426</v>
      </c>
      <c r="H25" s="130">
        <f t="shared" si="0"/>
        <v>2</v>
      </c>
      <c r="J25" s="53" t="s">
        <v>1841</v>
      </c>
      <c r="K25" s="131" t="str">
        <f t="shared" si="1"/>
        <v>e216</v>
      </c>
      <c r="L25" s="160" t="str">
        <f t="shared" si="3"/>
        <v>Primes/cotisations restant à émettre</v>
      </c>
      <c r="N25" s="8" t="s">
        <v>192</v>
      </c>
      <c r="O25" s="38" t="s">
        <v>426</v>
      </c>
    </row>
    <row r="26" spans="1:15">
      <c r="A26" s="82" t="s">
        <v>8</v>
      </c>
      <c r="B26" t="s">
        <v>665</v>
      </c>
      <c r="D26" t="s">
        <v>426</v>
      </c>
      <c r="H26" s="130">
        <f t="shared" si="0"/>
        <v>1</v>
      </c>
      <c r="J26" s="53" t="s">
        <v>231</v>
      </c>
      <c r="K26" s="131" t="str">
        <f t="shared" si="1"/>
        <v>e70</v>
      </c>
      <c r="L26" s="160" t="str">
        <f t="shared" si="3"/>
        <v>Autres créances nées d’opérations directes et de prise en substitution</v>
      </c>
      <c r="N26" s="8" t="s">
        <v>192</v>
      </c>
      <c r="O26" s="38" t="s">
        <v>426</v>
      </c>
    </row>
    <row r="27" spans="1:15">
      <c r="A27" s="82" t="s">
        <v>267</v>
      </c>
      <c r="B27" t="s">
        <v>666</v>
      </c>
      <c r="D27" t="s">
        <v>426</v>
      </c>
      <c r="H27" s="130">
        <f t="shared" si="0"/>
        <v>4</v>
      </c>
      <c r="J27" s="22" t="s">
        <v>1144</v>
      </c>
      <c r="K27" s="131" t="str">
        <f t="shared" si="1"/>
        <v>e129</v>
      </c>
      <c r="L27" s="160" t="str">
        <f t="shared" si="3"/>
        <v>Créances nées d’opérations de réassurance et de cessions en substitution</v>
      </c>
      <c r="N27" s="8" t="s">
        <v>192</v>
      </c>
      <c r="O27" s="38" t="s">
        <v>426</v>
      </c>
    </row>
    <row r="28" spans="1:15">
      <c r="A28" s="82" t="s">
        <v>1842</v>
      </c>
      <c r="B28" t="s">
        <v>667</v>
      </c>
      <c r="D28" t="s">
        <v>426</v>
      </c>
      <c r="H28" s="130">
        <f t="shared" si="0"/>
        <v>1</v>
      </c>
      <c r="J28" s="22" t="s">
        <v>516</v>
      </c>
      <c r="K28" s="131" t="str">
        <f t="shared" si="1"/>
        <v>e69</v>
      </c>
      <c r="L28" s="160" t="str">
        <f t="shared" si="3"/>
        <v>Autres créances</v>
      </c>
      <c r="M28" s="8" t="s">
        <v>190</v>
      </c>
      <c r="N28" s="8" t="s">
        <v>192</v>
      </c>
      <c r="O28" s="38" t="s">
        <v>426</v>
      </c>
    </row>
    <row r="29" spans="1:15">
      <c r="A29" s="82" t="s">
        <v>96</v>
      </c>
      <c r="B29" t="s">
        <v>668</v>
      </c>
      <c r="D29" t="s">
        <v>426</v>
      </c>
      <c r="H29" s="130">
        <f t="shared" si="0"/>
        <v>3</v>
      </c>
      <c r="J29" s="53" t="s">
        <v>71</v>
      </c>
      <c r="K29" s="131" t="str">
        <f t="shared" si="1"/>
        <v>e201</v>
      </c>
      <c r="L29" s="160" t="str">
        <f t="shared" si="3"/>
        <v>Personnel</v>
      </c>
      <c r="N29" s="8" t="s">
        <v>192</v>
      </c>
      <c r="O29" s="38" t="s">
        <v>426</v>
      </c>
    </row>
    <row r="30" spans="1:15">
      <c r="A30" s="82" t="s">
        <v>521</v>
      </c>
      <c r="B30" t="s">
        <v>669</v>
      </c>
      <c r="D30" t="s">
        <v>426</v>
      </c>
      <c r="H30" s="130">
        <f t="shared" si="0"/>
        <v>3</v>
      </c>
      <c r="J30" s="53" t="s">
        <v>534</v>
      </c>
      <c r="K30" s="131" t="str">
        <f t="shared" si="1"/>
        <v>e155</v>
      </c>
      <c r="L30" s="160" t="str">
        <f t="shared" si="3"/>
        <v>État, organismes sociaux et collectivités publiques</v>
      </c>
      <c r="N30" s="8" t="s">
        <v>192</v>
      </c>
      <c r="O30" s="38" t="s">
        <v>426</v>
      </c>
    </row>
    <row r="31" spans="1:15">
      <c r="A31" s="82" t="s">
        <v>222</v>
      </c>
      <c r="B31" t="s">
        <v>670</v>
      </c>
      <c r="D31" t="s">
        <v>426</v>
      </c>
      <c r="H31" s="130">
        <f t="shared" si="0"/>
        <v>2</v>
      </c>
      <c r="J31" s="53" t="s">
        <v>73</v>
      </c>
      <c r="K31" s="131" t="str">
        <f t="shared" si="1"/>
        <v>e133</v>
      </c>
      <c r="L31" s="160" t="str">
        <f t="shared" si="3"/>
        <v>Débiteurs divers</v>
      </c>
      <c r="N31" s="8" t="s">
        <v>192</v>
      </c>
      <c r="O31" s="38" t="s">
        <v>426</v>
      </c>
    </row>
    <row r="32" spans="1:15">
      <c r="A32" s="82" t="s">
        <v>27</v>
      </c>
      <c r="B32" t="s">
        <v>671</v>
      </c>
      <c r="D32" t="s">
        <v>426</v>
      </c>
      <c r="H32" s="130">
        <f t="shared" si="0"/>
        <v>2</v>
      </c>
      <c r="J32" s="44" t="s">
        <v>1843</v>
      </c>
      <c r="K32" s="131" t="str">
        <f t="shared" si="1"/>
        <v>e256</v>
      </c>
      <c r="L32" s="160" t="str">
        <f t="shared" si="3"/>
        <v>Rappel de cotisations/capital appelé non versé</v>
      </c>
      <c r="N32" s="8" t="s">
        <v>192</v>
      </c>
      <c r="O32" s="38" t="s">
        <v>426</v>
      </c>
    </row>
    <row r="33" spans="1:15">
      <c r="A33" s="82" t="s">
        <v>35</v>
      </c>
      <c r="B33" t="s">
        <v>672</v>
      </c>
      <c r="D33" t="s">
        <v>426</v>
      </c>
      <c r="H33" s="130">
        <f t="shared" si="0"/>
        <v>2</v>
      </c>
      <c r="J33" s="55" t="s">
        <v>517</v>
      </c>
      <c r="K33" s="131" t="str">
        <f t="shared" si="1"/>
        <v>e61</v>
      </c>
      <c r="L33" s="176" t="str">
        <f t="shared" si="3"/>
        <v>Autres actifs</v>
      </c>
      <c r="M33" s="8" t="s">
        <v>190</v>
      </c>
      <c r="N33" s="8" t="s">
        <v>192</v>
      </c>
      <c r="O33" s="38" t="s">
        <v>426</v>
      </c>
    </row>
    <row r="34" spans="1:15">
      <c r="A34" s="82" t="s">
        <v>59</v>
      </c>
      <c r="B34" t="s">
        <v>673</v>
      </c>
      <c r="D34" t="s">
        <v>426</v>
      </c>
      <c r="H34" s="130">
        <f t="shared" si="0"/>
        <v>2</v>
      </c>
      <c r="J34" s="56" t="s">
        <v>74</v>
      </c>
      <c r="K34" s="131" t="str">
        <f t="shared" si="1"/>
        <v>e50</v>
      </c>
      <c r="L34" s="176" t="str">
        <f t="shared" si="3"/>
        <v>Actifs corporels d’exploitation</v>
      </c>
      <c r="M34" s="8" t="s">
        <v>190</v>
      </c>
      <c r="N34" s="8" t="s">
        <v>192</v>
      </c>
      <c r="O34" s="38" t="s">
        <v>426</v>
      </c>
    </row>
    <row r="35" spans="1:15">
      <c r="A35" s="82" t="s">
        <v>1585</v>
      </c>
      <c r="B35" t="s">
        <v>674</v>
      </c>
      <c r="D35" t="s">
        <v>426</v>
      </c>
      <c r="H35" s="130">
        <f t="shared" si="0"/>
        <v>2</v>
      </c>
      <c r="J35" s="57" t="s">
        <v>32</v>
      </c>
      <c r="K35" s="131" t="str">
        <f t="shared" ref="K35:K52" si="4">VLOOKUP(J35,A:B,2,FALSE)</f>
        <v>e136</v>
      </c>
      <c r="L35" s="176" t="str">
        <f t="shared" si="3"/>
        <v>Dépôts et cautionnements</v>
      </c>
      <c r="N35" s="8" t="s">
        <v>192</v>
      </c>
      <c r="O35" s="38" t="s">
        <v>426</v>
      </c>
    </row>
    <row r="36" spans="1:15">
      <c r="A36" s="82" t="s">
        <v>30</v>
      </c>
      <c r="B36" t="s">
        <v>675</v>
      </c>
      <c r="D36" t="s">
        <v>426</v>
      </c>
      <c r="H36" s="130">
        <f t="shared" si="0"/>
        <v>2</v>
      </c>
      <c r="J36" s="57" t="s">
        <v>222</v>
      </c>
      <c r="K36" s="131" t="str">
        <f t="shared" si="4"/>
        <v>e78</v>
      </c>
      <c r="L36" s="176" t="str">
        <f t="shared" si="3"/>
        <v>Autres immobilisations corporelles</v>
      </c>
      <c r="N36" s="8" t="s">
        <v>192</v>
      </c>
      <c r="O36" s="38" t="s">
        <v>426</v>
      </c>
    </row>
    <row r="37" spans="1:15">
      <c r="A37" s="82" t="s">
        <v>50</v>
      </c>
      <c r="B37" t="s">
        <v>676</v>
      </c>
      <c r="D37" t="s">
        <v>426</v>
      </c>
      <c r="H37" s="130">
        <f t="shared" si="0"/>
        <v>2</v>
      </c>
      <c r="J37" s="56" t="s">
        <v>75</v>
      </c>
      <c r="K37" s="131" t="str">
        <f t="shared" si="4"/>
        <v>e97</v>
      </c>
      <c r="L37" s="176" t="str">
        <f t="shared" si="3"/>
        <v>Avoirs en banque, CCP et caisse</v>
      </c>
      <c r="N37" s="8" t="s">
        <v>192</v>
      </c>
      <c r="O37" s="38" t="s">
        <v>426</v>
      </c>
    </row>
    <row r="38" spans="1:15">
      <c r="A38" s="82" t="s">
        <v>57</v>
      </c>
      <c r="B38" t="s">
        <v>677</v>
      </c>
      <c r="D38" t="s">
        <v>426</v>
      </c>
      <c r="H38" s="130">
        <f t="shared" si="0"/>
        <v>2</v>
      </c>
      <c r="J38" s="56" t="s">
        <v>1840</v>
      </c>
      <c r="K38" s="131" t="str">
        <f t="shared" si="4"/>
        <v>e55</v>
      </c>
      <c r="L38" s="176" t="str">
        <f t="shared" si="3"/>
        <v>Actions propres/certificats mutualistes ou paritaires rachetés</v>
      </c>
      <c r="N38" s="8" t="s">
        <v>192</v>
      </c>
      <c r="O38" s="38" t="s">
        <v>426</v>
      </c>
    </row>
    <row r="39" spans="1:15">
      <c r="A39" s="82" t="s">
        <v>58</v>
      </c>
      <c r="B39" t="s">
        <v>678</v>
      </c>
      <c r="D39" t="s">
        <v>426</v>
      </c>
      <c r="H39" s="130">
        <f t="shared" si="0"/>
        <v>2</v>
      </c>
      <c r="J39" s="55" t="s">
        <v>1610</v>
      </c>
      <c r="K39" s="131" t="str">
        <f t="shared" si="4"/>
        <v>e314</v>
      </c>
      <c r="L39" s="176" t="str">
        <f t="shared" si="3"/>
        <v>Comptes de régularisation et différences de conversion</v>
      </c>
      <c r="M39" s="8" t="s">
        <v>190</v>
      </c>
      <c r="N39" s="8" t="s">
        <v>192</v>
      </c>
      <c r="O39" s="38" t="s">
        <v>426</v>
      </c>
    </row>
    <row r="40" spans="1:15">
      <c r="A40" s="82" t="s">
        <v>104</v>
      </c>
      <c r="B40" t="s">
        <v>679</v>
      </c>
      <c r="D40" t="s">
        <v>426</v>
      </c>
      <c r="H40" s="130">
        <f t="shared" si="0"/>
        <v>2</v>
      </c>
      <c r="J40" s="56" t="s">
        <v>1145</v>
      </c>
      <c r="K40" s="131" t="str">
        <f t="shared" si="4"/>
        <v>e122</v>
      </c>
      <c r="L40" s="176" t="str">
        <f t="shared" si="3"/>
        <v>Comptes de régularisation</v>
      </c>
      <c r="M40" s="8" t="s">
        <v>190</v>
      </c>
      <c r="N40" s="8" t="s">
        <v>192</v>
      </c>
      <c r="O40" s="38" t="s">
        <v>426</v>
      </c>
    </row>
    <row r="41" spans="1:15">
      <c r="A41" s="82" t="s">
        <v>9</v>
      </c>
      <c r="B41" t="s">
        <v>680</v>
      </c>
      <c r="D41" t="s">
        <v>426</v>
      </c>
      <c r="H41" s="130">
        <f t="shared" si="0"/>
        <v>2</v>
      </c>
      <c r="J41" s="57" t="s">
        <v>76</v>
      </c>
      <c r="K41" s="131" t="str">
        <f t="shared" si="4"/>
        <v>e180</v>
      </c>
      <c r="L41" s="176" t="str">
        <f t="shared" si="3"/>
        <v>Intérêts et loyers acquis non échus</v>
      </c>
      <c r="N41" s="8" t="s">
        <v>192</v>
      </c>
      <c r="O41" s="38" t="s">
        <v>426</v>
      </c>
    </row>
    <row r="42" spans="1:15">
      <c r="A42" s="82" t="s">
        <v>10</v>
      </c>
      <c r="B42" t="s">
        <v>681</v>
      </c>
      <c r="D42" t="s">
        <v>426</v>
      </c>
      <c r="H42" s="130">
        <f t="shared" si="0"/>
        <v>2</v>
      </c>
      <c r="J42" s="57" t="s">
        <v>99</v>
      </c>
      <c r="K42" s="131" t="str">
        <f t="shared" si="4"/>
        <v>e169</v>
      </c>
      <c r="L42" s="176" t="str">
        <f t="shared" si="3"/>
        <v>Frais d’acquisition reportés</v>
      </c>
      <c r="N42" s="8" t="s">
        <v>192</v>
      </c>
      <c r="O42" s="38" t="s">
        <v>426</v>
      </c>
    </row>
    <row r="43" spans="1:15">
      <c r="A43" s="82" t="s">
        <v>297</v>
      </c>
      <c r="B43" t="s">
        <v>682</v>
      </c>
      <c r="D43" t="s">
        <v>426</v>
      </c>
      <c r="H43" s="130">
        <f t="shared" si="0"/>
        <v>2</v>
      </c>
      <c r="J43" s="57" t="s">
        <v>77</v>
      </c>
      <c r="K43" s="131" t="str">
        <f t="shared" si="4"/>
        <v>e68</v>
      </c>
      <c r="L43" s="176" t="str">
        <f t="shared" si="3"/>
        <v>Autres comptes de régularisation</v>
      </c>
      <c r="M43" s="8" t="s">
        <v>190</v>
      </c>
      <c r="N43" s="8" t="s">
        <v>192</v>
      </c>
      <c r="O43" s="38" t="s">
        <v>426</v>
      </c>
    </row>
    <row r="44" spans="1:15">
      <c r="A44" s="82" t="s">
        <v>262</v>
      </c>
      <c r="B44" t="s">
        <v>683</v>
      </c>
      <c r="D44" t="s">
        <v>426</v>
      </c>
      <c r="H44" s="130">
        <f t="shared" si="0"/>
        <v>3</v>
      </c>
      <c r="J44" s="58" t="s">
        <v>263</v>
      </c>
      <c r="K44" s="131" t="str">
        <f t="shared" si="4"/>
        <v>e116</v>
      </c>
      <c r="L44" s="176" t="str">
        <f t="shared" si="3"/>
        <v>Charges à répartir sur plusieurs exercices</v>
      </c>
      <c r="N44" s="8" t="s">
        <v>192</v>
      </c>
      <c r="O44" s="38" t="s">
        <v>426</v>
      </c>
    </row>
    <row r="45" spans="1:15">
      <c r="A45" s="82" t="s">
        <v>261</v>
      </c>
      <c r="B45" t="s">
        <v>684</v>
      </c>
      <c r="D45" t="s">
        <v>426</v>
      </c>
      <c r="H45" s="130">
        <f t="shared" si="0"/>
        <v>3</v>
      </c>
      <c r="J45" s="58" t="s">
        <v>264</v>
      </c>
      <c r="K45" s="131" t="str">
        <f t="shared" si="4"/>
        <v>e144</v>
      </c>
      <c r="L45" s="176" t="str">
        <f t="shared" si="3"/>
        <v>Différences sur les prix de remboursement à percevoir</v>
      </c>
      <c r="N45" s="8" t="s">
        <v>192</v>
      </c>
      <c r="O45" s="38" t="s">
        <v>426</v>
      </c>
    </row>
    <row r="46" spans="1:15">
      <c r="A46" s="82" t="s">
        <v>70</v>
      </c>
      <c r="B46" t="s">
        <v>685</v>
      </c>
      <c r="D46" t="s">
        <v>426</v>
      </c>
      <c r="H46" s="130">
        <f t="shared" si="0"/>
        <v>5</v>
      </c>
      <c r="J46" s="58" t="s">
        <v>265</v>
      </c>
      <c r="K46" s="131" t="str">
        <f t="shared" si="4"/>
        <v>e125</v>
      </c>
      <c r="L46" s="176" t="str">
        <f t="shared" si="3"/>
        <v>Comptes de régularisation liés aux instruments financiers à terme</v>
      </c>
      <c r="M46" s="8" t="s">
        <v>190</v>
      </c>
      <c r="N46" s="8" t="s">
        <v>192</v>
      </c>
      <c r="O46" s="38" t="s">
        <v>426</v>
      </c>
    </row>
    <row r="47" spans="1:15">
      <c r="A47" s="82" t="s">
        <v>86</v>
      </c>
      <c r="B47" t="s">
        <v>686</v>
      </c>
      <c r="D47" t="s">
        <v>426</v>
      </c>
      <c r="H47" s="130">
        <f t="shared" si="0"/>
        <v>1</v>
      </c>
      <c r="J47" s="96" t="s">
        <v>518</v>
      </c>
      <c r="K47" s="131" t="str">
        <f t="shared" si="4"/>
        <v>e124</v>
      </c>
      <c r="L47" s="176" t="str">
        <f t="shared" si="3"/>
        <v>Comptes de régularisation liés à des stratégies d'investissement ou de désinvestissement</v>
      </c>
      <c r="N47" s="8" t="s">
        <v>192</v>
      </c>
      <c r="O47" s="38" t="s">
        <v>426</v>
      </c>
    </row>
    <row r="48" spans="1:15">
      <c r="A48" s="82" t="s">
        <v>1584</v>
      </c>
      <c r="B48" t="s">
        <v>687</v>
      </c>
      <c r="D48" t="s">
        <v>426</v>
      </c>
      <c r="H48" s="130">
        <f t="shared" si="0"/>
        <v>2</v>
      </c>
      <c r="J48" s="96" t="s">
        <v>519</v>
      </c>
      <c r="K48" s="131" t="str">
        <f t="shared" si="4"/>
        <v>e123</v>
      </c>
      <c r="L48" s="176" t="str">
        <f t="shared" si="3"/>
        <v>Comptes de régularisation liés à des stratégies de rendement</v>
      </c>
      <c r="N48" s="8" t="s">
        <v>192</v>
      </c>
      <c r="O48" s="38" t="s">
        <v>426</v>
      </c>
    </row>
    <row r="49" spans="1:23">
      <c r="A49" s="82" t="s">
        <v>1832</v>
      </c>
      <c r="B49" t="s">
        <v>688</v>
      </c>
      <c r="D49" t="s">
        <v>426</v>
      </c>
      <c r="H49" s="130">
        <f t="shared" si="0"/>
        <v>2</v>
      </c>
      <c r="J49" s="96" t="s">
        <v>266</v>
      </c>
      <c r="K49" s="131" t="str">
        <f t="shared" si="4"/>
        <v>e126</v>
      </c>
      <c r="L49" s="176" t="str">
        <f t="shared" si="3"/>
        <v>Comptes de régularisation sur autres opérations</v>
      </c>
      <c r="N49" s="8" t="s">
        <v>192</v>
      </c>
      <c r="O49" s="38" t="s">
        <v>426</v>
      </c>
    </row>
    <row r="50" spans="1:23">
      <c r="A50" s="82" t="s">
        <v>75</v>
      </c>
      <c r="B50" t="s">
        <v>689</v>
      </c>
      <c r="D50" t="s">
        <v>426</v>
      </c>
      <c r="H50" s="130">
        <f t="shared" si="0"/>
        <v>2</v>
      </c>
      <c r="J50" s="58" t="s">
        <v>535</v>
      </c>
      <c r="K50" s="131" t="str">
        <f t="shared" si="4"/>
        <v>e157</v>
      </c>
      <c r="L50" s="176" t="str">
        <f t="shared" si="3"/>
        <v>Évaluations techniques de la réassurance</v>
      </c>
      <c r="N50" s="8" t="s">
        <v>192</v>
      </c>
      <c r="O50" s="38" t="s">
        <v>426</v>
      </c>
    </row>
    <row r="51" spans="1:23">
      <c r="A51" s="82" t="s">
        <v>1932</v>
      </c>
      <c r="B51" t="s">
        <v>690</v>
      </c>
      <c r="D51" t="s">
        <v>426</v>
      </c>
      <c r="H51" s="130">
        <f t="shared" si="0"/>
        <v>1</v>
      </c>
      <c r="J51" s="58" t="s">
        <v>267</v>
      </c>
      <c r="K51" s="131" t="str">
        <f t="shared" si="4"/>
        <v>e74</v>
      </c>
      <c r="L51" s="176" t="str">
        <f t="shared" si="3"/>
        <v>Autres éléments de comptes de régularisation</v>
      </c>
      <c r="N51" s="8" t="s">
        <v>192</v>
      </c>
      <c r="O51" s="38" t="s">
        <v>426</v>
      </c>
    </row>
    <row r="52" spans="1:23" ht="17.25" customHeight="1">
      <c r="A52" s="332" t="s">
        <v>36</v>
      </c>
      <c r="B52" t="s">
        <v>691</v>
      </c>
      <c r="D52" t="s">
        <v>426</v>
      </c>
      <c r="H52" s="130">
        <f t="shared" si="0"/>
        <v>2</v>
      </c>
      <c r="J52" s="56" t="s">
        <v>78</v>
      </c>
      <c r="K52" s="131" t="str">
        <f t="shared" si="4"/>
        <v>e143</v>
      </c>
      <c r="L52" s="176" t="str">
        <f t="shared" si="3"/>
        <v>Différences de conversion</v>
      </c>
      <c r="N52" s="8" t="s">
        <v>192</v>
      </c>
      <c r="O52" s="38" t="s">
        <v>426</v>
      </c>
    </row>
    <row r="53" spans="1:23">
      <c r="A53" s="82" t="s">
        <v>1833</v>
      </c>
      <c r="B53" t="s">
        <v>641</v>
      </c>
      <c r="D53" t="s">
        <v>426</v>
      </c>
      <c r="H53" s="130">
        <f t="shared" si="0"/>
        <v>1</v>
      </c>
      <c r="J53" s="52" t="s">
        <v>1616</v>
      </c>
      <c r="K53" s="131"/>
      <c r="L53" s="19"/>
      <c r="O53" t="s">
        <v>426</v>
      </c>
      <c r="Q53" t="s">
        <v>23</v>
      </c>
      <c r="R53" t="s">
        <v>1864</v>
      </c>
    </row>
    <row r="54" spans="1:23">
      <c r="A54" s="82" t="s">
        <v>1083</v>
      </c>
      <c r="B54" t="s">
        <v>692</v>
      </c>
      <c r="D54" t="s">
        <v>426</v>
      </c>
      <c r="H54" s="130">
        <f t="shared" si="0"/>
        <v>2</v>
      </c>
      <c r="J54" s="10" t="s">
        <v>244</v>
      </c>
      <c r="K54" s="131" t="str">
        <f t="shared" ref="K54:K92" si="5">VLOOKUP(J54,A:B,2,FALSE)</f>
        <v>x0</v>
      </c>
      <c r="L54" s="19" t="str">
        <f t="shared" ref="L54:L92" si="6">J54</f>
        <v>Total/NA</v>
      </c>
      <c r="M54" s="8" t="s">
        <v>190</v>
      </c>
      <c r="O54" t="s">
        <v>243</v>
      </c>
      <c r="R54" s="5"/>
    </row>
    <row r="55" spans="1:23">
      <c r="A55" s="82" t="s">
        <v>205</v>
      </c>
      <c r="B55" t="s">
        <v>693</v>
      </c>
      <c r="D55" t="s">
        <v>426</v>
      </c>
      <c r="H55" s="130">
        <f t="shared" si="0"/>
        <v>1</v>
      </c>
      <c r="J55" s="44" t="s">
        <v>2395</v>
      </c>
      <c r="K55" s="131" t="str">
        <f t="shared" si="5"/>
        <v>e378</v>
      </c>
      <c r="L55" s="160" t="str">
        <f t="shared" si="6"/>
        <v>Capital et réserves</v>
      </c>
      <c r="M55" s="132"/>
      <c r="N55" s="132" t="s">
        <v>192</v>
      </c>
      <c r="O55" s="130" t="s">
        <v>426</v>
      </c>
      <c r="P55" s="130"/>
      <c r="Q55" s="130"/>
      <c r="R55" s="5"/>
      <c r="S55" s="130"/>
      <c r="T55" s="130"/>
      <c r="U55" s="130"/>
      <c r="V55" s="130"/>
      <c r="W55" s="130"/>
    </row>
    <row r="56" spans="1:23">
      <c r="A56" s="82" t="s">
        <v>542</v>
      </c>
      <c r="B56" t="s">
        <v>694</v>
      </c>
      <c r="D56" t="s">
        <v>426</v>
      </c>
      <c r="H56" s="130">
        <f t="shared" si="0"/>
        <v>2</v>
      </c>
      <c r="J56" s="22" t="s">
        <v>1083</v>
      </c>
      <c r="K56" s="131" t="str">
        <f t="shared" si="5"/>
        <v>e101</v>
      </c>
      <c r="L56" s="160" t="str">
        <f t="shared" si="6"/>
        <v>Capital non appelé ou compte de liaison siège</v>
      </c>
      <c r="N56" s="8" t="s">
        <v>192</v>
      </c>
      <c r="O56" t="s">
        <v>426</v>
      </c>
    </row>
    <row r="57" spans="1:23">
      <c r="A57" s="82" t="s">
        <v>114</v>
      </c>
      <c r="B57" t="s">
        <v>695</v>
      </c>
      <c r="D57" t="s">
        <v>426</v>
      </c>
      <c r="H57" s="130">
        <f t="shared" si="0"/>
        <v>2</v>
      </c>
      <c r="J57" s="44" t="s">
        <v>1613</v>
      </c>
      <c r="K57" s="131" t="str">
        <f t="shared" si="5"/>
        <v>e315</v>
      </c>
      <c r="L57" s="160" t="str">
        <f t="shared" si="6"/>
        <v>Actifs incorporels, placements et actifs corporels d'exploitation</v>
      </c>
      <c r="M57" s="8" t="s">
        <v>190</v>
      </c>
      <c r="N57" s="8" t="s">
        <v>192</v>
      </c>
      <c r="O57" s="38" t="s">
        <v>426</v>
      </c>
    </row>
    <row r="58" spans="1:23">
      <c r="A58" s="82" t="s">
        <v>113</v>
      </c>
      <c r="B58" t="s">
        <v>696</v>
      </c>
      <c r="D58" t="s">
        <v>426</v>
      </c>
      <c r="H58" s="130">
        <f t="shared" si="0"/>
        <v>2</v>
      </c>
      <c r="J58" s="22" t="s">
        <v>25</v>
      </c>
      <c r="K58" s="131" t="str">
        <f t="shared" si="5"/>
        <v>e51</v>
      </c>
      <c r="L58" s="160" t="str">
        <f t="shared" si="6"/>
        <v>Actifs incorporels</v>
      </c>
      <c r="M58" s="8" t="s">
        <v>190</v>
      </c>
      <c r="N58" s="8" t="s">
        <v>192</v>
      </c>
      <c r="O58" t="s">
        <v>426</v>
      </c>
    </row>
    <row r="59" spans="1:23">
      <c r="A59" s="82" t="s">
        <v>1830</v>
      </c>
      <c r="B59" t="s">
        <v>697</v>
      </c>
      <c r="D59" t="s">
        <v>426</v>
      </c>
      <c r="H59" s="130">
        <f t="shared" si="0"/>
        <v>2</v>
      </c>
      <c r="J59" s="53" t="s">
        <v>26</v>
      </c>
      <c r="K59" s="131" t="str">
        <f t="shared" si="5"/>
        <v>e173</v>
      </c>
      <c r="L59" s="160" t="str">
        <f t="shared" si="6"/>
        <v>Frais d'établissement</v>
      </c>
      <c r="N59" s="8" t="s">
        <v>192</v>
      </c>
      <c r="O59" t="s">
        <v>426</v>
      </c>
    </row>
    <row r="60" spans="1:23">
      <c r="A60" s="82" t="s">
        <v>276</v>
      </c>
      <c r="B60" t="s">
        <v>698</v>
      </c>
      <c r="D60" t="s">
        <v>426</v>
      </c>
      <c r="H60" s="130">
        <f t="shared" si="0"/>
        <v>2</v>
      </c>
      <c r="J60" s="53" t="s">
        <v>27</v>
      </c>
      <c r="K60" s="131" t="str">
        <f t="shared" si="5"/>
        <v>e79</v>
      </c>
      <c r="L60" s="160" t="str">
        <f t="shared" si="6"/>
        <v>Autres immobilisations incorporelles</v>
      </c>
      <c r="N60" s="8" t="s">
        <v>192</v>
      </c>
      <c r="O60" t="s">
        <v>426</v>
      </c>
      <c r="P60" s="2"/>
      <c r="Q60" s="2"/>
      <c r="R60" s="2"/>
      <c r="S60" s="2"/>
    </row>
    <row r="61" spans="1:23">
      <c r="A61" s="82" t="s">
        <v>1156</v>
      </c>
      <c r="B61" t="s">
        <v>699</v>
      </c>
      <c r="D61" t="s">
        <v>426</v>
      </c>
      <c r="H61" s="130">
        <f t="shared" si="0"/>
        <v>2</v>
      </c>
      <c r="J61" s="22" t="s">
        <v>17</v>
      </c>
      <c r="K61" s="131" t="str">
        <f t="shared" si="5"/>
        <v>e204</v>
      </c>
      <c r="L61" s="160" t="str">
        <f t="shared" si="6"/>
        <v>Placements</v>
      </c>
      <c r="M61" s="8" t="s">
        <v>190</v>
      </c>
      <c r="N61" s="8" t="s">
        <v>192</v>
      </c>
      <c r="O61" s="38" t="s">
        <v>426</v>
      </c>
      <c r="P61" s="2"/>
      <c r="Q61" s="2"/>
      <c r="R61" s="2"/>
      <c r="S61" s="2"/>
    </row>
    <row r="62" spans="1:23">
      <c r="A62" s="82" t="s">
        <v>522</v>
      </c>
      <c r="B62" t="s">
        <v>700</v>
      </c>
      <c r="D62" t="s">
        <v>426</v>
      </c>
      <c r="H62" s="130">
        <f t="shared" si="0"/>
        <v>2</v>
      </c>
      <c r="J62" s="53" t="s">
        <v>33</v>
      </c>
      <c r="K62" s="131" t="str">
        <f t="shared" si="5"/>
        <v>e208</v>
      </c>
      <c r="L62" s="160" t="str">
        <f t="shared" si="6"/>
        <v>Placements immobiliers</v>
      </c>
      <c r="N62" s="8" t="s">
        <v>192</v>
      </c>
      <c r="O62" s="38" t="s">
        <v>426</v>
      </c>
      <c r="P62" s="2"/>
      <c r="Q62" s="2"/>
      <c r="R62" s="2"/>
      <c r="S62" s="2"/>
    </row>
    <row r="63" spans="1:23">
      <c r="A63" s="82" t="s">
        <v>1829</v>
      </c>
      <c r="B63" t="s">
        <v>701</v>
      </c>
      <c r="D63" t="s">
        <v>426</v>
      </c>
      <c r="H63" s="130">
        <f t="shared" si="0"/>
        <v>2</v>
      </c>
      <c r="J63" s="53" t="s">
        <v>292</v>
      </c>
      <c r="K63" s="131" t="str">
        <f t="shared" si="5"/>
        <v>e205</v>
      </c>
      <c r="L63" s="160" t="str">
        <f t="shared" si="6"/>
        <v>Placements financiers</v>
      </c>
      <c r="N63" s="8" t="s">
        <v>192</v>
      </c>
      <c r="O63" s="38" t="s">
        <v>426</v>
      </c>
    </row>
    <row r="64" spans="1:23">
      <c r="A64" s="82" t="s">
        <v>115</v>
      </c>
      <c r="B64" t="s">
        <v>702</v>
      </c>
      <c r="D64" t="s">
        <v>426</v>
      </c>
      <c r="H64" s="130">
        <f t="shared" si="0"/>
        <v>2</v>
      </c>
      <c r="J64" s="56" t="s">
        <v>74</v>
      </c>
      <c r="K64" s="131" t="str">
        <f t="shared" si="5"/>
        <v>e50</v>
      </c>
      <c r="L64" s="176" t="str">
        <f t="shared" si="6"/>
        <v>Actifs corporels d’exploitation</v>
      </c>
      <c r="M64" s="8" t="s">
        <v>190</v>
      </c>
      <c r="N64" s="8" t="s">
        <v>192</v>
      </c>
      <c r="O64" s="38" t="s">
        <v>426</v>
      </c>
    </row>
    <row r="65" spans="1:15">
      <c r="A65" s="82" t="s">
        <v>1139</v>
      </c>
      <c r="B65" t="s">
        <v>703</v>
      </c>
      <c r="D65" t="s">
        <v>426</v>
      </c>
      <c r="H65" s="130">
        <f t="shared" si="0"/>
        <v>2</v>
      </c>
      <c r="J65" s="57" t="s">
        <v>32</v>
      </c>
      <c r="K65" s="131" t="str">
        <f t="shared" si="5"/>
        <v>e136</v>
      </c>
      <c r="L65" s="176" t="str">
        <f t="shared" si="6"/>
        <v>Dépôts et cautionnements</v>
      </c>
      <c r="N65" s="8" t="s">
        <v>192</v>
      </c>
      <c r="O65" s="38" t="s">
        <v>426</v>
      </c>
    </row>
    <row r="66" spans="1:15">
      <c r="A66" s="82" t="s">
        <v>1154</v>
      </c>
      <c r="B66" t="s">
        <v>704</v>
      </c>
      <c r="D66" t="s">
        <v>426</v>
      </c>
      <c r="H66" s="130">
        <f t="shared" ref="H66:H129" si="7">COUNTIF(J:J,A66)</f>
        <v>2</v>
      </c>
      <c r="J66" s="57" t="s">
        <v>222</v>
      </c>
      <c r="K66" s="131" t="str">
        <f t="shared" si="5"/>
        <v>e78</v>
      </c>
      <c r="L66" s="176" t="str">
        <f t="shared" si="6"/>
        <v>Autres immobilisations corporelles</v>
      </c>
      <c r="N66" s="8" t="s">
        <v>192</v>
      </c>
      <c r="O66" s="38" t="s">
        <v>426</v>
      </c>
    </row>
    <row r="67" spans="1:15">
      <c r="A67" s="82" t="s">
        <v>1905</v>
      </c>
      <c r="B67" t="s">
        <v>705</v>
      </c>
      <c r="D67" t="s">
        <v>426</v>
      </c>
      <c r="H67" s="130">
        <f t="shared" si="7"/>
        <v>2</v>
      </c>
      <c r="J67" s="11" t="s">
        <v>14</v>
      </c>
      <c r="K67" s="131" t="str">
        <f t="shared" si="5"/>
        <v>e191</v>
      </c>
      <c r="L67" s="19" t="str">
        <f t="shared" si="6"/>
        <v>Part des cessionnaires dans les provisions techniques</v>
      </c>
      <c r="M67" s="8" t="s">
        <v>190</v>
      </c>
      <c r="N67" s="8" t="s">
        <v>192</v>
      </c>
      <c r="O67" s="38" t="s">
        <v>426</v>
      </c>
    </row>
    <row r="68" spans="1:15">
      <c r="A68" s="82" t="s">
        <v>116</v>
      </c>
      <c r="B68" t="s">
        <v>706</v>
      </c>
      <c r="D68" t="s">
        <v>426</v>
      </c>
      <c r="H68" s="130">
        <f t="shared" si="7"/>
        <v>2</v>
      </c>
      <c r="J68" s="93" t="s">
        <v>20</v>
      </c>
      <c r="K68" s="131" t="str">
        <f t="shared" si="5"/>
        <v>e253</v>
      </c>
      <c r="L68" s="175" t="str">
        <f t="shared" si="6"/>
        <v>Provisions techniques brutes</v>
      </c>
      <c r="M68" s="8" t="s">
        <v>190</v>
      </c>
      <c r="N68" s="8" t="s">
        <v>192</v>
      </c>
      <c r="O68" s="38" t="s">
        <v>426</v>
      </c>
    </row>
    <row r="69" spans="1:15">
      <c r="A69" s="82" t="s">
        <v>263</v>
      </c>
      <c r="B69" t="s">
        <v>707</v>
      </c>
      <c r="D69" t="s">
        <v>426</v>
      </c>
      <c r="H69" s="130">
        <f t="shared" si="7"/>
        <v>1</v>
      </c>
      <c r="J69" s="54" t="s">
        <v>1831</v>
      </c>
      <c r="K69" s="131" t="str">
        <f t="shared" si="5"/>
        <v>e241</v>
      </c>
      <c r="L69" s="175" t="str">
        <f t="shared" si="6"/>
        <v>Provisions pour cotisations/primes non acquises</v>
      </c>
      <c r="N69" s="8" t="s">
        <v>192</v>
      </c>
      <c r="O69" s="38" t="s">
        <v>426</v>
      </c>
    </row>
    <row r="70" spans="1:15">
      <c r="A70" s="82" t="s">
        <v>545</v>
      </c>
      <c r="B70" t="s">
        <v>708</v>
      </c>
      <c r="D70" t="s">
        <v>426</v>
      </c>
      <c r="H70" s="130">
        <f t="shared" si="7"/>
        <v>1</v>
      </c>
      <c r="J70" s="54" t="s">
        <v>67</v>
      </c>
      <c r="K70" s="131" t="str">
        <f t="shared" si="5"/>
        <v>e239</v>
      </c>
      <c r="L70" s="175" t="str">
        <f t="shared" si="6"/>
        <v>Provisions d’assurance vie</v>
      </c>
      <c r="N70" s="8" t="s">
        <v>192</v>
      </c>
      <c r="O70" s="38" t="s">
        <v>426</v>
      </c>
    </row>
    <row r="71" spans="1:15">
      <c r="A71" s="82" t="s">
        <v>272</v>
      </c>
      <c r="B71" t="s">
        <v>709</v>
      </c>
      <c r="D71" t="s">
        <v>426</v>
      </c>
      <c r="H71" s="130">
        <f t="shared" si="7"/>
        <v>2</v>
      </c>
      <c r="J71" s="54" t="s">
        <v>68</v>
      </c>
      <c r="K71" s="131" t="str">
        <f t="shared" si="5"/>
        <v>e250</v>
      </c>
      <c r="L71" s="175" t="str">
        <f t="shared" si="6"/>
        <v>Provisions pour sinistres</v>
      </c>
      <c r="M71" s="8" t="s">
        <v>190</v>
      </c>
      <c r="N71" s="8" t="s">
        <v>192</v>
      </c>
      <c r="O71" s="38" t="s">
        <v>426</v>
      </c>
    </row>
    <row r="72" spans="1:15">
      <c r="A72" s="82" t="s">
        <v>11</v>
      </c>
      <c r="B72" t="s">
        <v>710</v>
      </c>
      <c r="D72" t="s">
        <v>426</v>
      </c>
      <c r="H72" s="130">
        <f t="shared" si="7"/>
        <v>2</v>
      </c>
      <c r="J72" s="94" t="s">
        <v>1148</v>
      </c>
      <c r="K72" s="131" t="str">
        <f t="shared" si="5"/>
        <v>e248</v>
      </c>
      <c r="L72" s="19" t="str">
        <f t="shared" si="6"/>
        <v>Provisions pour participation aux excédents et ristournes</v>
      </c>
      <c r="N72" s="8" t="s">
        <v>192</v>
      </c>
      <c r="O72" s="38" t="s">
        <v>426</v>
      </c>
    </row>
    <row r="73" spans="1:15">
      <c r="A73" s="82" t="s">
        <v>12</v>
      </c>
      <c r="B73" t="s">
        <v>711</v>
      </c>
      <c r="D73" t="s">
        <v>426</v>
      </c>
      <c r="H73" s="130">
        <f t="shared" si="7"/>
        <v>2</v>
      </c>
      <c r="J73" s="54" t="s">
        <v>69</v>
      </c>
      <c r="K73" s="131" t="str">
        <f t="shared" si="5"/>
        <v>e242</v>
      </c>
      <c r="L73" s="175" t="str">
        <f t="shared" si="6"/>
        <v>Provisions pour égalisation</v>
      </c>
      <c r="N73" s="8" t="s">
        <v>192</v>
      </c>
      <c r="O73" s="38" t="s">
        <v>426</v>
      </c>
    </row>
    <row r="74" spans="1:15">
      <c r="A74" s="82" t="s">
        <v>1150</v>
      </c>
      <c r="B74" t="s">
        <v>712</v>
      </c>
      <c r="D74" t="s">
        <v>426</v>
      </c>
      <c r="H74" s="130">
        <f t="shared" si="7"/>
        <v>2</v>
      </c>
      <c r="J74" s="54" t="s">
        <v>70</v>
      </c>
      <c r="K74" s="131" t="str">
        <f t="shared" si="5"/>
        <v>e93</v>
      </c>
      <c r="L74" s="175" t="str">
        <f t="shared" si="6"/>
        <v>Autres provisions techniques</v>
      </c>
      <c r="N74" s="8" t="s">
        <v>192</v>
      </c>
      <c r="O74" s="38" t="s">
        <v>426</v>
      </c>
    </row>
    <row r="75" spans="1:15">
      <c r="A75" s="82" t="s">
        <v>1145</v>
      </c>
      <c r="B75" t="s">
        <v>713</v>
      </c>
      <c r="D75" t="s">
        <v>426</v>
      </c>
      <c r="H75" s="130">
        <f t="shared" si="7"/>
        <v>4</v>
      </c>
      <c r="J75" s="93" t="s">
        <v>1149</v>
      </c>
      <c r="K75" s="131" t="str">
        <f t="shared" si="5"/>
        <v>e254</v>
      </c>
      <c r="L75" s="175" t="str">
        <f t="shared" si="6"/>
        <v>Provisions techniques des opérations en unités de compte</v>
      </c>
      <c r="N75" s="8" t="s">
        <v>192</v>
      </c>
      <c r="O75" s="38" t="s">
        <v>426</v>
      </c>
    </row>
    <row r="76" spans="1:15">
      <c r="A76" s="82" t="s">
        <v>519</v>
      </c>
      <c r="B76" t="s">
        <v>714</v>
      </c>
      <c r="D76" t="s">
        <v>426</v>
      </c>
      <c r="H76" s="130">
        <f t="shared" si="7"/>
        <v>4</v>
      </c>
      <c r="J76" s="44" t="s">
        <v>1533</v>
      </c>
      <c r="K76" s="131" t="str">
        <f t="shared" si="5"/>
        <v>e192</v>
      </c>
      <c r="L76" s="160" t="str">
        <f t="shared" si="6"/>
        <v>Part des garants dans les engagements techniques en substitution</v>
      </c>
      <c r="N76" s="8" t="s">
        <v>192</v>
      </c>
      <c r="O76" s="38" t="s">
        <v>426</v>
      </c>
    </row>
    <row r="77" spans="1:15">
      <c r="A77" s="82" t="s">
        <v>518</v>
      </c>
      <c r="B77" t="s">
        <v>715</v>
      </c>
      <c r="D77" t="s">
        <v>426</v>
      </c>
      <c r="H77" s="130">
        <f t="shared" si="7"/>
        <v>4</v>
      </c>
      <c r="J77" s="44" t="s">
        <v>229</v>
      </c>
      <c r="K77" s="131" t="str">
        <f t="shared" si="5"/>
        <v>e193</v>
      </c>
      <c r="L77" s="160" t="str">
        <f t="shared" si="6"/>
        <v>Part des organismes dispensés d'agrément dans les provisions techniques</v>
      </c>
      <c r="N77" s="8" t="s">
        <v>192</v>
      </c>
      <c r="O77" s="38" t="s">
        <v>426</v>
      </c>
    </row>
    <row r="78" spans="1:15">
      <c r="A78" s="82" t="s">
        <v>265</v>
      </c>
      <c r="B78" t="s">
        <v>716</v>
      </c>
      <c r="D78" t="s">
        <v>426</v>
      </c>
      <c r="H78" s="130">
        <f t="shared" si="7"/>
        <v>4</v>
      </c>
      <c r="J78" s="44" t="s">
        <v>13</v>
      </c>
      <c r="K78" s="131" t="str">
        <f t="shared" si="5"/>
        <v>e127</v>
      </c>
      <c r="L78" s="160" t="str">
        <f t="shared" si="6"/>
        <v>Créances</v>
      </c>
      <c r="M78" s="8" t="s">
        <v>190</v>
      </c>
      <c r="N78" s="8" t="s">
        <v>192</v>
      </c>
      <c r="O78" s="38" t="s">
        <v>426</v>
      </c>
    </row>
    <row r="79" spans="1:15">
      <c r="A79" s="82" t="s">
        <v>266</v>
      </c>
      <c r="B79" t="s">
        <v>717</v>
      </c>
      <c r="D79" t="s">
        <v>426</v>
      </c>
      <c r="H79" s="130">
        <f t="shared" si="7"/>
        <v>4</v>
      </c>
      <c r="J79" s="22" t="s">
        <v>230</v>
      </c>
      <c r="K79" s="131" t="str">
        <f t="shared" si="5"/>
        <v>e130</v>
      </c>
      <c r="L79" s="160" t="str">
        <f t="shared" si="6"/>
        <v>Créances nées d’opérations directes et de prise en substitution</v>
      </c>
      <c r="N79" s="8" t="s">
        <v>192</v>
      </c>
      <c r="O79" s="38" t="s">
        <v>426</v>
      </c>
    </row>
    <row r="80" spans="1:15">
      <c r="A80" s="82" t="s">
        <v>13</v>
      </c>
      <c r="B80" t="s">
        <v>718</v>
      </c>
      <c r="D80" t="s">
        <v>426</v>
      </c>
      <c r="H80" s="130">
        <f t="shared" si="7"/>
        <v>2</v>
      </c>
      <c r="J80" s="53" t="s">
        <v>1841</v>
      </c>
      <c r="K80" s="131" t="str">
        <f t="shared" si="5"/>
        <v>e216</v>
      </c>
      <c r="L80" s="160" t="str">
        <f t="shared" si="6"/>
        <v>Primes/cotisations restant à émettre</v>
      </c>
      <c r="N80" s="8" t="s">
        <v>192</v>
      </c>
      <c r="O80" s="38" t="s">
        <v>426</v>
      </c>
    </row>
    <row r="81" spans="1:18">
      <c r="A81" s="84" t="s">
        <v>1933</v>
      </c>
      <c r="B81" t="s">
        <v>719</v>
      </c>
      <c r="D81" t="s">
        <v>426</v>
      </c>
      <c r="H81" s="130">
        <f t="shared" si="7"/>
        <v>2</v>
      </c>
      <c r="J81" s="53" t="s">
        <v>231</v>
      </c>
      <c r="K81" s="131" t="str">
        <f t="shared" si="5"/>
        <v>e70</v>
      </c>
      <c r="L81" s="160" t="str">
        <f t="shared" si="6"/>
        <v>Autres créances nées d’opérations directes et de prise en substitution</v>
      </c>
      <c r="N81" s="8" t="s">
        <v>192</v>
      </c>
      <c r="O81" s="38" t="s">
        <v>426</v>
      </c>
    </row>
    <row r="82" spans="1:18">
      <c r="A82" s="82" t="s">
        <v>1144</v>
      </c>
      <c r="B82" t="s">
        <v>720</v>
      </c>
      <c r="D82" t="s">
        <v>426</v>
      </c>
      <c r="H82" s="130">
        <f t="shared" si="7"/>
        <v>2</v>
      </c>
      <c r="J82" s="22" t="s">
        <v>1144</v>
      </c>
      <c r="K82" s="131" t="str">
        <f t="shared" si="5"/>
        <v>e129</v>
      </c>
      <c r="L82" s="160" t="str">
        <f t="shared" si="6"/>
        <v>Créances nées d’opérations de réassurance et de cessions en substitution</v>
      </c>
      <c r="N82" s="8" t="s">
        <v>192</v>
      </c>
      <c r="O82" s="38" t="s">
        <v>426</v>
      </c>
    </row>
    <row r="83" spans="1:18">
      <c r="A83" s="82" t="s">
        <v>230</v>
      </c>
      <c r="B83" t="s">
        <v>721</v>
      </c>
      <c r="D83" t="s">
        <v>426</v>
      </c>
      <c r="H83" s="130">
        <f t="shared" si="7"/>
        <v>2</v>
      </c>
      <c r="J83" s="22" t="s">
        <v>516</v>
      </c>
      <c r="K83" s="131" t="str">
        <f t="shared" si="5"/>
        <v>e69</v>
      </c>
      <c r="L83" s="160" t="str">
        <f t="shared" si="6"/>
        <v>Autres créances</v>
      </c>
      <c r="M83" s="8" t="s">
        <v>190</v>
      </c>
      <c r="N83" s="8" t="s">
        <v>192</v>
      </c>
      <c r="O83" s="38" t="s">
        <v>426</v>
      </c>
    </row>
    <row r="84" spans="1:18">
      <c r="A84" s="82" t="s">
        <v>53</v>
      </c>
      <c r="B84" t="s">
        <v>722</v>
      </c>
      <c r="D84" t="s">
        <v>426</v>
      </c>
      <c r="H84" s="130">
        <f t="shared" si="7"/>
        <v>2</v>
      </c>
      <c r="J84" s="53" t="s">
        <v>71</v>
      </c>
      <c r="K84" s="131" t="str">
        <f t="shared" si="5"/>
        <v>e201</v>
      </c>
      <c r="L84" s="160" t="str">
        <f t="shared" si="6"/>
        <v>Personnel</v>
      </c>
      <c r="N84" s="8" t="s">
        <v>192</v>
      </c>
      <c r="O84" s="38" t="s">
        <v>426</v>
      </c>
    </row>
    <row r="85" spans="1:18">
      <c r="A85" s="82" t="s">
        <v>97</v>
      </c>
      <c r="B85" t="s">
        <v>723</v>
      </c>
      <c r="D85" t="s">
        <v>426</v>
      </c>
      <c r="H85" s="130">
        <f t="shared" si="7"/>
        <v>3</v>
      </c>
      <c r="J85" s="53" t="s">
        <v>534</v>
      </c>
      <c r="K85" s="131" t="str">
        <f t="shared" si="5"/>
        <v>e155</v>
      </c>
      <c r="L85" s="160" t="str">
        <f t="shared" si="6"/>
        <v>État, organismes sociaux et collectivités publiques</v>
      </c>
      <c r="N85" s="8" t="s">
        <v>192</v>
      </c>
      <c r="O85" s="38" t="s">
        <v>426</v>
      </c>
    </row>
    <row r="86" spans="1:18">
      <c r="A86" s="82" t="s">
        <v>73</v>
      </c>
      <c r="B86" t="s">
        <v>724</v>
      </c>
      <c r="D86" t="s">
        <v>426</v>
      </c>
      <c r="H86" s="130">
        <f t="shared" si="7"/>
        <v>2</v>
      </c>
      <c r="J86" s="53" t="s">
        <v>73</v>
      </c>
      <c r="K86" s="131" t="str">
        <f t="shared" si="5"/>
        <v>e133</v>
      </c>
      <c r="L86" s="160" t="str">
        <f t="shared" si="6"/>
        <v>Débiteurs divers</v>
      </c>
      <c r="N86" s="8" t="s">
        <v>192</v>
      </c>
      <c r="O86" s="38" t="s">
        <v>426</v>
      </c>
    </row>
    <row r="87" spans="1:18">
      <c r="A87" s="82" t="s">
        <v>31</v>
      </c>
      <c r="B87" t="s">
        <v>725</v>
      </c>
      <c r="D87" t="s">
        <v>426</v>
      </c>
      <c r="H87" s="130">
        <f t="shared" si="7"/>
        <v>2</v>
      </c>
      <c r="J87" s="44" t="s">
        <v>1843</v>
      </c>
      <c r="K87" s="131" t="str">
        <f t="shared" si="5"/>
        <v>e256</v>
      </c>
      <c r="L87" s="160" t="str">
        <f t="shared" si="6"/>
        <v>Rappel de cotisations/capital appelé non versé</v>
      </c>
      <c r="N87" s="8" t="s">
        <v>192</v>
      </c>
      <c r="O87" s="38" t="s">
        <v>426</v>
      </c>
    </row>
    <row r="88" spans="1:18">
      <c r="A88" s="82" t="s">
        <v>54</v>
      </c>
      <c r="B88" t="s">
        <v>726</v>
      </c>
      <c r="D88" t="s">
        <v>426</v>
      </c>
      <c r="H88" s="130">
        <f t="shared" si="7"/>
        <v>2</v>
      </c>
      <c r="J88" s="55" t="s">
        <v>75</v>
      </c>
      <c r="K88" s="131" t="str">
        <f t="shared" si="5"/>
        <v>e97</v>
      </c>
      <c r="L88" s="176" t="str">
        <f t="shared" si="6"/>
        <v>Avoirs en banque, CCP et caisse</v>
      </c>
      <c r="N88" s="8" t="s">
        <v>192</v>
      </c>
      <c r="O88" s="38" t="s">
        <v>426</v>
      </c>
    </row>
    <row r="89" spans="1:18">
      <c r="A89" s="82" t="s">
        <v>32</v>
      </c>
      <c r="B89" t="s">
        <v>727</v>
      </c>
      <c r="D89" t="s">
        <v>426</v>
      </c>
      <c r="H89" s="130">
        <f t="shared" si="7"/>
        <v>4</v>
      </c>
      <c r="J89" s="55" t="s">
        <v>1840</v>
      </c>
      <c r="K89" s="131" t="str">
        <f t="shared" si="5"/>
        <v>e55</v>
      </c>
      <c r="L89" s="176" t="str">
        <f t="shared" si="6"/>
        <v>Actions propres/certificats mutualistes ou paritaires rachetés</v>
      </c>
      <c r="M89" s="8" t="s">
        <v>190</v>
      </c>
      <c r="N89" s="8" t="s">
        <v>192</v>
      </c>
      <c r="O89" s="38" t="s">
        <v>426</v>
      </c>
    </row>
    <row r="90" spans="1:18">
      <c r="A90" s="82" t="s">
        <v>92</v>
      </c>
      <c r="B90" t="s">
        <v>728</v>
      </c>
      <c r="D90" t="s">
        <v>426</v>
      </c>
      <c r="H90" s="130">
        <f t="shared" si="7"/>
        <v>3</v>
      </c>
      <c r="J90" s="56" t="s">
        <v>2340</v>
      </c>
      <c r="K90" s="88" t="str">
        <f t="shared" si="5"/>
        <v>e375</v>
      </c>
      <c r="L90" s="176" t="str">
        <f t="shared" si="6"/>
        <v>Actions propres</v>
      </c>
      <c r="M90" s="132"/>
      <c r="N90" s="132" t="s">
        <v>192</v>
      </c>
      <c r="O90" s="136" t="s">
        <v>426</v>
      </c>
      <c r="Q90" s="130"/>
      <c r="R90" s="130"/>
    </row>
    <row r="91" spans="1:18">
      <c r="A91" s="82" t="s">
        <v>94</v>
      </c>
      <c r="B91" t="s">
        <v>729</v>
      </c>
      <c r="D91" t="s">
        <v>426</v>
      </c>
      <c r="H91" s="130">
        <f t="shared" si="7"/>
        <v>3</v>
      </c>
      <c r="J91" s="56" t="s">
        <v>2342</v>
      </c>
      <c r="K91" s="88" t="str">
        <f t="shared" si="5"/>
        <v>e376</v>
      </c>
      <c r="L91" s="176" t="str">
        <f t="shared" si="6"/>
        <v>Certificats mutualistes ou paritaires rachetés</v>
      </c>
      <c r="M91" s="132"/>
      <c r="N91" s="132" t="s">
        <v>192</v>
      </c>
      <c r="O91" s="136" t="s">
        <v>426</v>
      </c>
      <c r="Q91" s="130"/>
      <c r="R91" s="130"/>
    </row>
    <row r="92" spans="1:18">
      <c r="A92" s="82" t="s">
        <v>233</v>
      </c>
      <c r="B92" t="s">
        <v>730</v>
      </c>
      <c r="D92" t="s">
        <v>426</v>
      </c>
      <c r="H92" s="130">
        <f t="shared" si="7"/>
        <v>3</v>
      </c>
      <c r="J92" s="55" t="s">
        <v>1610</v>
      </c>
      <c r="K92" s="131" t="str">
        <f t="shared" si="5"/>
        <v>e314</v>
      </c>
      <c r="L92" s="176" t="str">
        <f t="shared" si="6"/>
        <v>Comptes de régularisation et différences de conversion</v>
      </c>
      <c r="M92" s="8" t="s">
        <v>190</v>
      </c>
      <c r="N92" s="8" t="s">
        <v>192</v>
      </c>
      <c r="O92" s="38" t="s">
        <v>426</v>
      </c>
    </row>
    <row r="93" spans="1:18">
      <c r="A93" s="82" t="s">
        <v>232</v>
      </c>
      <c r="B93" t="s">
        <v>731</v>
      </c>
      <c r="D93" t="s">
        <v>426</v>
      </c>
      <c r="H93" s="130">
        <f t="shared" si="7"/>
        <v>3</v>
      </c>
      <c r="J93" s="12" t="s">
        <v>1617</v>
      </c>
      <c r="K93" s="131"/>
      <c r="L93" s="19"/>
      <c r="O93" s="38" t="s">
        <v>426</v>
      </c>
      <c r="Q93" t="s">
        <v>24</v>
      </c>
      <c r="R93" t="s">
        <v>2393</v>
      </c>
    </row>
    <row r="94" spans="1:18">
      <c r="A94" s="82" t="s">
        <v>91</v>
      </c>
      <c r="B94" t="s">
        <v>732</v>
      </c>
      <c r="D94" t="s">
        <v>426</v>
      </c>
      <c r="H94" s="130">
        <f t="shared" si="7"/>
        <v>3</v>
      </c>
      <c r="J94" s="10" t="s">
        <v>244</v>
      </c>
      <c r="K94" s="131" t="str">
        <f t="shared" ref="K94:K125" si="8">VLOOKUP(J94,A:B,2,FALSE)</f>
        <v>x0</v>
      </c>
      <c r="L94" s="19" t="str">
        <f t="shared" ref="L94:L125" si="9">J94</f>
        <v>Total/NA</v>
      </c>
      <c r="M94" s="8" t="s">
        <v>190</v>
      </c>
      <c r="O94" t="s">
        <v>243</v>
      </c>
      <c r="R94" s="5"/>
    </row>
    <row r="95" spans="1:18">
      <c r="A95" s="333" t="s">
        <v>98</v>
      </c>
      <c r="B95" t="s">
        <v>733</v>
      </c>
      <c r="D95" t="s">
        <v>426</v>
      </c>
      <c r="H95" s="130">
        <f t="shared" si="7"/>
        <v>3</v>
      </c>
      <c r="J95" s="59" t="s">
        <v>1844</v>
      </c>
      <c r="K95" s="131" t="str">
        <f t="shared" si="8"/>
        <v>e164</v>
      </c>
      <c r="L95" s="177" t="str">
        <f t="shared" si="9"/>
        <v>Fonds mutualistes et réserves/capitaux propres</v>
      </c>
      <c r="M95" s="8" t="s">
        <v>190</v>
      </c>
      <c r="N95" s="8" t="s">
        <v>192</v>
      </c>
      <c r="O95" s="38" t="s">
        <v>426</v>
      </c>
    </row>
    <row r="96" spans="1:18">
      <c r="A96" s="333" t="s">
        <v>78</v>
      </c>
      <c r="B96" t="s">
        <v>734</v>
      </c>
      <c r="D96" t="s">
        <v>426</v>
      </c>
      <c r="H96" s="130">
        <f t="shared" si="7"/>
        <v>1</v>
      </c>
      <c r="J96" s="60" t="s">
        <v>520</v>
      </c>
      <c r="K96" s="131" t="str">
        <f t="shared" si="8"/>
        <v>e165</v>
      </c>
      <c r="L96" s="177" t="str">
        <f t="shared" si="9"/>
        <v>Fonds propres</v>
      </c>
      <c r="M96" s="8" t="s">
        <v>190</v>
      </c>
      <c r="N96" s="8" t="s">
        <v>192</v>
      </c>
      <c r="O96" s="38" t="s">
        <v>426</v>
      </c>
    </row>
    <row r="97" spans="1:15">
      <c r="A97" s="82" t="s">
        <v>264</v>
      </c>
      <c r="B97" t="s">
        <v>735</v>
      </c>
      <c r="D97" t="s">
        <v>426</v>
      </c>
      <c r="H97" s="130">
        <f t="shared" si="7"/>
        <v>1</v>
      </c>
      <c r="J97" s="61" t="s">
        <v>1845</v>
      </c>
      <c r="K97" s="131" t="str">
        <f t="shared" si="8"/>
        <v>e158</v>
      </c>
      <c r="L97" s="178" t="str">
        <f t="shared" si="9"/>
        <v>Fonds d’établissement et de développement/capital</v>
      </c>
      <c r="N97" s="8" t="s">
        <v>192</v>
      </c>
      <c r="O97" s="38" t="s">
        <v>426</v>
      </c>
    </row>
    <row r="98" spans="1:15">
      <c r="A98" s="82" t="s">
        <v>216</v>
      </c>
      <c r="B98" t="s">
        <v>736</v>
      </c>
      <c r="D98" t="s">
        <v>426</v>
      </c>
      <c r="H98" s="130">
        <f t="shared" si="7"/>
        <v>1</v>
      </c>
      <c r="J98" s="61" t="s">
        <v>85</v>
      </c>
      <c r="K98" s="131" t="str">
        <f t="shared" si="8"/>
        <v>e217</v>
      </c>
      <c r="L98" s="178" t="str">
        <f t="shared" si="9"/>
        <v>Primes liées au capital social</v>
      </c>
      <c r="N98" s="8" t="s">
        <v>192</v>
      </c>
      <c r="O98" s="38" t="s">
        <v>426</v>
      </c>
    </row>
    <row r="99" spans="1:15">
      <c r="A99" s="82" t="s">
        <v>538</v>
      </c>
      <c r="B99" t="s">
        <v>737</v>
      </c>
      <c r="D99" t="s">
        <v>426</v>
      </c>
      <c r="H99" s="130">
        <f t="shared" si="7"/>
        <v>4</v>
      </c>
      <c r="J99" s="61" t="s">
        <v>538</v>
      </c>
      <c r="K99" s="131" t="str">
        <f t="shared" si="8"/>
        <v>e146</v>
      </c>
      <c r="L99" s="178" t="str">
        <f t="shared" si="9"/>
        <v>Écarts de réévaluation</v>
      </c>
      <c r="N99" s="8" t="s">
        <v>192</v>
      </c>
      <c r="O99" s="38" t="s">
        <v>426</v>
      </c>
    </row>
    <row r="100" spans="1:15">
      <c r="A100" s="82" t="s">
        <v>540</v>
      </c>
      <c r="B100" t="s">
        <v>738</v>
      </c>
      <c r="D100" t="s">
        <v>426</v>
      </c>
      <c r="H100" s="130">
        <f t="shared" si="7"/>
        <v>1</v>
      </c>
      <c r="J100" s="61" t="s">
        <v>541</v>
      </c>
      <c r="K100" s="131" t="str">
        <f t="shared" si="8"/>
        <v>e262</v>
      </c>
      <c r="L100" s="178" t="str">
        <f t="shared" si="9"/>
        <v>Réserves</v>
      </c>
      <c r="N100" s="8" t="s">
        <v>192</v>
      </c>
      <c r="O100" s="38" t="s">
        <v>426</v>
      </c>
    </row>
    <row r="101" spans="1:15">
      <c r="A101" s="82" t="s">
        <v>539</v>
      </c>
      <c r="B101" t="s">
        <v>739</v>
      </c>
      <c r="D101" t="s">
        <v>426</v>
      </c>
      <c r="H101" s="130">
        <f t="shared" si="7"/>
        <v>1</v>
      </c>
      <c r="J101" s="61" t="s">
        <v>87</v>
      </c>
      <c r="K101" s="131" t="str">
        <f t="shared" si="8"/>
        <v>e259</v>
      </c>
      <c r="L101" s="178" t="str">
        <f t="shared" si="9"/>
        <v>Report à nouveau</v>
      </c>
      <c r="N101" s="8" t="s">
        <v>192</v>
      </c>
      <c r="O101" s="38" t="s">
        <v>426</v>
      </c>
    </row>
    <row r="102" spans="1:15">
      <c r="A102" s="82" t="s">
        <v>213</v>
      </c>
      <c r="B102" t="s">
        <v>740</v>
      </c>
      <c r="D102" t="s">
        <v>426</v>
      </c>
      <c r="H102" s="130">
        <f t="shared" si="7"/>
        <v>1</v>
      </c>
      <c r="J102" s="61" t="s">
        <v>88</v>
      </c>
      <c r="K102" s="131" t="str">
        <f t="shared" si="8"/>
        <v>e273</v>
      </c>
      <c r="L102" s="178" t="str">
        <f t="shared" si="9"/>
        <v>Résultat de l’exercice</v>
      </c>
      <c r="N102" s="8" t="s">
        <v>192</v>
      </c>
      <c r="O102" s="38" t="s">
        <v>426</v>
      </c>
    </row>
    <row r="103" spans="1:15">
      <c r="A103" s="82" t="s">
        <v>212</v>
      </c>
      <c r="B103" t="s">
        <v>741</v>
      </c>
      <c r="D103" t="s">
        <v>426</v>
      </c>
      <c r="H103" s="130">
        <f t="shared" si="7"/>
        <v>1</v>
      </c>
      <c r="J103" s="60" t="s">
        <v>521</v>
      </c>
      <c r="K103" s="131" t="str">
        <f t="shared" si="8"/>
        <v>e77</v>
      </c>
      <c r="L103" s="177" t="str">
        <f t="shared" si="9"/>
        <v>Autres fonds mutualistes</v>
      </c>
      <c r="M103" s="8" t="s">
        <v>190</v>
      </c>
      <c r="N103" s="8" t="s">
        <v>192</v>
      </c>
      <c r="O103" s="38" t="s">
        <v>426</v>
      </c>
    </row>
    <row r="104" spans="1:15">
      <c r="A104" s="82" t="s">
        <v>93</v>
      </c>
      <c r="B104" t="s">
        <v>742</v>
      </c>
      <c r="D104" t="s">
        <v>426</v>
      </c>
      <c r="H104" s="130">
        <f t="shared" si="7"/>
        <v>3</v>
      </c>
      <c r="J104" s="62" t="s">
        <v>89</v>
      </c>
      <c r="K104" s="131" t="str">
        <f t="shared" si="8"/>
        <v>e160</v>
      </c>
      <c r="L104" s="177" t="str">
        <f t="shared" si="9"/>
        <v>Fonds de dotation avec droit de reprise</v>
      </c>
      <c r="N104" s="8" t="s">
        <v>192</v>
      </c>
      <c r="O104" s="38" t="s">
        <v>426</v>
      </c>
    </row>
    <row r="105" spans="1:15">
      <c r="A105" s="82" t="s">
        <v>1172</v>
      </c>
      <c r="B105" t="s">
        <v>743</v>
      </c>
      <c r="D105" t="s">
        <v>426</v>
      </c>
      <c r="H105" s="130">
        <f t="shared" si="7"/>
        <v>2</v>
      </c>
      <c r="J105" s="61" t="s">
        <v>221</v>
      </c>
      <c r="K105" s="131" t="str">
        <f t="shared" si="8"/>
        <v>e290</v>
      </c>
      <c r="L105" s="178" t="str">
        <f t="shared" si="9"/>
        <v>Subventions d'équipement et autres subventions d'investissement</v>
      </c>
      <c r="N105" s="8" t="s">
        <v>192</v>
      </c>
      <c r="O105" s="38" t="s">
        <v>426</v>
      </c>
    </row>
    <row r="106" spans="1:15">
      <c r="A106" s="82" t="s">
        <v>253</v>
      </c>
      <c r="B106" t="s">
        <v>744</v>
      </c>
      <c r="D106" t="s">
        <v>426</v>
      </c>
      <c r="H106" s="130">
        <f t="shared" si="7"/>
        <v>3</v>
      </c>
      <c r="J106" s="64" t="s">
        <v>1644</v>
      </c>
      <c r="K106" s="131" t="str">
        <f t="shared" si="8"/>
        <v>e327</v>
      </c>
      <c r="L106" s="178" t="str">
        <f t="shared" si="9"/>
        <v>Compte de liaison entre actif général et cantons</v>
      </c>
      <c r="N106" s="8" t="s">
        <v>192</v>
      </c>
      <c r="O106" s="38" t="s">
        <v>426</v>
      </c>
    </row>
    <row r="107" spans="1:15">
      <c r="A107" s="82" t="s">
        <v>90</v>
      </c>
      <c r="B107" t="s">
        <v>745</v>
      </c>
      <c r="D107" t="s">
        <v>426</v>
      </c>
      <c r="H107" s="130">
        <f t="shared" si="7"/>
        <v>3</v>
      </c>
      <c r="J107" s="63" t="s">
        <v>16</v>
      </c>
      <c r="K107" s="131" t="str">
        <f t="shared" si="8"/>
        <v>e200</v>
      </c>
      <c r="L107" s="178" t="str">
        <f t="shared" si="9"/>
        <v>Passifs subordonnés</v>
      </c>
      <c r="M107" s="8" t="s">
        <v>190</v>
      </c>
      <c r="N107" s="8" t="s">
        <v>192</v>
      </c>
      <c r="O107" s="38" t="s">
        <v>426</v>
      </c>
    </row>
    <row r="108" spans="1:15">
      <c r="A108" s="82" t="s">
        <v>534</v>
      </c>
      <c r="B108" t="s">
        <v>746</v>
      </c>
      <c r="D108" t="s">
        <v>426</v>
      </c>
      <c r="H108" s="130">
        <f t="shared" si="7"/>
        <v>2</v>
      </c>
      <c r="J108" s="63" t="s">
        <v>20</v>
      </c>
      <c r="K108" s="131" t="str">
        <f t="shared" si="8"/>
        <v>e253</v>
      </c>
      <c r="L108" s="178" t="str">
        <f t="shared" si="9"/>
        <v>Provisions techniques brutes</v>
      </c>
      <c r="N108" s="8" t="s">
        <v>192</v>
      </c>
      <c r="O108" s="38" t="s">
        <v>426</v>
      </c>
    </row>
    <row r="109" spans="1:15">
      <c r="A109" s="82" t="s">
        <v>537</v>
      </c>
      <c r="B109" t="s">
        <v>747</v>
      </c>
      <c r="D109" t="s">
        <v>426</v>
      </c>
      <c r="H109" s="130">
        <f t="shared" si="7"/>
        <v>3</v>
      </c>
      <c r="J109" s="64" t="s">
        <v>1831</v>
      </c>
      <c r="K109" s="131" t="str">
        <f t="shared" si="8"/>
        <v>e241</v>
      </c>
      <c r="L109" s="178" t="str">
        <f t="shared" si="9"/>
        <v>Provisions pour cotisations/primes non acquises</v>
      </c>
      <c r="N109" s="8" t="s">
        <v>192</v>
      </c>
      <c r="O109" s="38" t="s">
        <v>426</v>
      </c>
    </row>
    <row r="110" spans="1:15">
      <c r="A110" s="82" t="s">
        <v>535</v>
      </c>
      <c r="B110" t="s">
        <v>748</v>
      </c>
      <c r="D110" t="s">
        <v>426</v>
      </c>
      <c r="H110" s="130">
        <f t="shared" si="7"/>
        <v>4</v>
      </c>
      <c r="J110" s="64" t="s">
        <v>67</v>
      </c>
      <c r="K110" s="131" t="str">
        <f t="shared" si="8"/>
        <v>e239</v>
      </c>
      <c r="L110" s="178" t="str">
        <f t="shared" si="9"/>
        <v>Provisions d’assurance vie</v>
      </c>
      <c r="M110" s="8" t="s">
        <v>190</v>
      </c>
      <c r="N110" s="8" t="s">
        <v>192</v>
      </c>
      <c r="O110" s="38" t="s">
        <v>426</v>
      </c>
    </row>
    <row r="111" spans="1:15">
      <c r="A111" s="82" t="s">
        <v>1845</v>
      </c>
      <c r="B111" t="s">
        <v>749</v>
      </c>
      <c r="D111" t="s">
        <v>426</v>
      </c>
      <c r="H111" s="130">
        <f t="shared" si="7"/>
        <v>3</v>
      </c>
      <c r="J111" s="61" t="s">
        <v>195</v>
      </c>
      <c r="K111" s="131" t="str">
        <f t="shared" si="8"/>
        <v>e228</v>
      </c>
      <c r="L111" s="178" t="str">
        <f t="shared" si="9"/>
        <v>Provision mathématique</v>
      </c>
      <c r="M111" s="8" t="s">
        <v>190</v>
      </c>
      <c r="N111" s="8" t="s">
        <v>192</v>
      </c>
      <c r="O111" s="38" t="s">
        <v>426</v>
      </c>
    </row>
    <row r="112" spans="1:15">
      <c r="A112" s="82" t="s">
        <v>207</v>
      </c>
      <c r="B112" t="s">
        <v>750</v>
      </c>
      <c r="D112" t="s">
        <v>426</v>
      </c>
      <c r="H112" s="130">
        <f t="shared" si="7"/>
        <v>1</v>
      </c>
      <c r="J112" s="67" t="s">
        <v>1629</v>
      </c>
      <c r="K112" s="131" t="str">
        <f t="shared" si="8"/>
        <v>e319</v>
      </c>
      <c r="L112" s="160" t="str">
        <f t="shared" si="9"/>
        <v>Provision mathématique décès</v>
      </c>
      <c r="N112" s="8" t="s">
        <v>192</v>
      </c>
      <c r="O112" s="38" t="s">
        <v>426</v>
      </c>
    </row>
    <row r="113" spans="1:15">
      <c r="A113" s="82" t="s">
        <v>89</v>
      </c>
      <c r="B113" t="s">
        <v>751</v>
      </c>
      <c r="D113" t="s">
        <v>426</v>
      </c>
      <c r="H113" s="130">
        <f t="shared" si="7"/>
        <v>4</v>
      </c>
      <c r="J113" s="67" t="s">
        <v>1628</v>
      </c>
      <c r="K113" s="131" t="str">
        <f t="shared" si="8"/>
        <v>e320</v>
      </c>
      <c r="L113" s="160" t="str">
        <f t="shared" si="9"/>
        <v>Provision mathématique rentes en cours de constitution</v>
      </c>
      <c r="N113" s="8" t="s">
        <v>192</v>
      </c>
      <c r="O113" s="38" t="s">
        <v>426</v>
      </c>
    </row>
    <row r="114" spans="1:15">
      <c r="A114" s="82" t="s">
        <v>206</v>
      </c>
      <c r="B114" t="s">
        <v>752</v>
      </c>
      <c r="D114" t="s">
        <v>426</v>
      </c>
      <c r="H114" s="130">
        <f t="shared" si="7"/>
        <v>1</v>
      </c>
      <c r="J114" s="66" t="s">
        <v>1630</v>
      </c>
      <c r="K114" s="131" t="str">
        <f t="shared" si="8"/>
        <v>e321</v>
      </c>
      <c r="L114" s="178" t="str">
        <f t="shared" si="9"/>
        <v>Provision mathématique rentes en service</v>
      </c>
      <c r="N114" s="8" t="s">
        <v>192</v>
      </c>
      <c r="O114" s="38" t="s">
        <v>426</v>
      </c>
    </row>
    <row r="115" spans="1:15">
      <c r="A115" s="82" t="s">
        <v>209</v>
      </c>
      <c r="B115" t="s">
        <v>753</v>
      </c>
      <c r="D115" t="s">
        <v>426</v>
      </c>
      <c r="H115" s="130">
        <f t="shared" si="7"/>
        <v>1</v>
      </c>
      <c r="J115" s="66" t="s">
        <v>1631</v>
      </c>
      <c r="K115" s="131" t="str">
        <f t="shared" si="8"/>
        <v>e322</v>
      </c>
      <c r="L115" s="178" t="str">
        <f t="shared" si="9"/>
        <v>Autres provisions mathématiques</v>
      </c>
      <c r="N115" s="8" t="s">
        <v>192</v>
      </c>
      <c r="O115" s="38" t="s">
        <v>426</v>
      </c>
    </row>
    <row r="116" spans="1:15">
      <c r="A116" s="82" t="s">
        <v>1844</v>
      </c>
      <c r="B116" t="s">
        <v>754</v>
      </c>
      <c r="D116" t="s">
        <v>426</v>
      </c>
      <c r="H116" s="130">
        <f t="shared" si="7"/>
        <v>4</v>
      </c>
      <c r="J116" s="61" t="s">
        <v>196</v>
      </c>
      <c r="K116" s="131" t="str">
        <f t="shared" si="8"/>
        <v>e227</v>
      </c>
      <c r="L116" s="178" t="str">
        <f t="shared" si="9"/>
        <v>Provision de gestion</v>
      </c>
      <c r="N116" s="8" t="s">
        <v>192</v>
      </c>
      <c r="O116" s="38" t="s">
        <v>426</v>
      </c>
    </row>
    <row r="117" spans="1:15">
      <c r="A117" s="82" t="s">
        <v>520</v>
      </c>
      <c r="B117" t="s">
        <v>755</v>
      </c>
      <c r="D117" t="s">
        <v>426</v>
      </c>
      <c r="H117" s="130">
        <f t="shared" si="7"/>
        <v>3</v>
      </c>
      <c r="J117" s="61" t="s">
        <v>197</v>
      </c>
      <c r="K117" s="131" t="str">
        <f t="shared" si="8"/>
        <v>e231</v>
      </c>
      <c r="L117" s="178" t="str">
        <f t="shared" si="9"/>
        <v>Provision pour frais d'acquisition reportés</v>
      </c>
      <c r="N117" s="8" t="s">
        <v>192</v>
      </c>
      <c r="O117" s="38" t="s">
        <v>426</v>
      </c>
    </row>
    <row r="118" spans="1:15">
      <c r="A118" s="82" t="s">
        <v>208</v>
      </c>
      <c r="B118" t="s">
        <v>756</v>
      </c>
      <c r="D118" t="s">
        <v>426</v>
      </c>
      <c r="H118" s="130">
        <f t="shared" si="7"/>
        <v>1</v>
      </c>
      <c r="J118" s="64" t="s">
        <v>68</v>
      </c>
      <c r="K118" s="131" t="str">
        <f t="shared" si="8"/>
        <v>e250</v>
      </c>
      <c r="L118" s="178" t="str">
        <f t="shared" si="9"/>
        <v>Provisions pour sinistres</v>
      </c>
      <c r="N118" s="8" t="s">
        <v>192</v>
      </c>
      <c r="O118" s="38" t="s">
        <v>426</v>
      </c>
    </row>
    <row r="119" spans="1:15">
      <c r="A119" s="82" t="s">
        <v>108</v>
      </c>
      <c r="B119" t="s">
        <v>757</v>
      </c>
      <c r="D119" t="s">
        <v>426</v>
      </c>
      <c r="H119" s="130">
        <f t="shared" si="7"/>
        <v>2</v>
      </c>
      <c r="J119" s="54" t="s">
        <v>1835</v>
      </c>
      <c r="K119" s="131" t="str">
        <f t="shared" si="8"/>
        <v>e251</v>
      </c>
      <c r="L119" s="175" t="str">
        <f t="shared" si="9"/>
        <v>Provisions pour sinistres [hors prévisions de recours à encaisser]</v>
      </c>
      <c r="N119" s="8" t="s">
        <v>192</v>
      </c>
      <c r="O119" s="38" t="s">
        <v>426</v>
      </c>
    </row>
    <row r="120" spans="1:15">
      <c r="A120" s="82" t="s">
        <v>101</v>
      </c>
      <c r="B120" t="s">
        <v>758</v>
      </c>
      <c r="D120" t="s">
        <v>426</v>
      </c>
      <c r="H120" s="130">
        <f t="shared" si="7"/>
        <v>2</v>
      </c>
      <c r="J120" s="54" t="s">
        <v>328</v>
      </c>
      <c r="K120" s="131" t="str">
        <f t="shared" si="8"/>
        <v>e213</v>
      </c>
      <c r="L120" s="175" t="str">
        <f t="shared" si="9"/>
        <v>Prévisions de recours à encaisser</v>
      </c>
      <c r="N120" s="8" t="s">
        <v>191</v>
      </c>
      <c r="O120" s="38" t="s">
        <v>426</v>
      </c>
    </row>
    <row r="121" spans="1:15">
      <c r="A121" s="82" t="s">
        <v>99</v>
      </c>
      <c r="B121" t="s">
        <v>759</v>
      </c>
      <c r="D121" t="s">
        <v>426</v>
      </c>
      <c r="H121" s="130">
        <f t="shared" si="7"/>
        <v>1</v>
      </c>
      <c r="J121" s="77" t="s">
        <v>1148</v>
      </c>
      <c r="K121" s="131" t="str">
        <f t="shared" si="8"/>
        <v>e248</v>
      </c>
      <c r="L121" s="124" t="str">
        <f t="shared" si="9"/>
        <v>Provisions pour participation aux excédents et ristournes</v>
      </c>
      <c r="N121" s="8" t="s">
        <v>192</v>
      </c>
      <c r="O121" s="38" t="s">
        <v>426</v>
      </c>
    </row>
    <row r="122" spans="1:15">
      <c r="A122" s="82" t="s">
        <v>109</v>
      </c>
      <c r="B122" t="s">
        <v>760</v>
      </c>
      <c r="D122" t="s">
        <v>426</v>
      </c>
      <c r="H122" s="130">
        <f t="shared" si="7"/>
        <v>2</v>
      </c>
      <c r="J122" s="64" t="s">
        <v>69</v>
      </c>
      <c r="K122" s="131" t="str">
        <f t="shared" si="8"/>
        <v>e242</v>
      </c>
      <c r="L122" s="178" t="str">
        <f t="shared" si="9"/>
        <v>Provisions pour égalisation</v>
      </c>
      <c r="N122" s="8" t="s">
        <v>192</v>
      </c>
      <c r="O122" s="38" t="s">
        <v>426</v>
      </c>
    </row>
    <row r="123" spans="1:15">
      <c r="A123" s="82" t="s">
        <v>193</v>
      </c>
      <c r="B123" t="s">
        <v>761</v>
      </c>
      <c r="D123" t="s">
        <v>426</v>
      </c>
      <c r="H123" s="130">
        <f t="shared" si="7"/>
        <v>2</v>
      </c>
      <c r="J123" s="64" t="s">
        <v>70</v>
      </c>
      <c r="K123" s="131" t="str">
        <f t="shared" si="8"/>
        <v>e93</v>
      </c>
      <c r="L123" s="178" t="str">
        <f t="shared" si="9"/>
        <v>Autres provisions techniques</v>
      </c>
      <c r="M123" s="8" t="s">
        <v>190</v>
      </c>
      <c r="N123" s="8" t="s">
        <v>192</v>
      </c>
      <c r="O123" s="38" t="s">
        <v>426</v>
      </c>
    </row>
    <row r="124" spans="1:15">
      <c r="A124" s="82" t="s">
        <v>110</v>
      </c>
      <c r="B124" t="s">
        <v>762</v>
      </c>
      <c r="D124" t="s">
        <v>426</v>
      </c>
      <c r="H124" s="130">
        <f t="shared" si="7"/>
        <v>2</v>
      </c>
      <c r="J124" s="61" t="s">
        <v>198</v>
      </c>
      <c r="K124" s="131" t="str">
        <f t="shared" si="8"/>
        <v>e230</v>
      </c>
      <c r="L124" s="178" t="str">
        <f t="shared" si="9"/>
        <v>Provision pour aléas financiers</v>
      </c>
      <c r="N124" s="8" t="s">
        <v>192</v>
      </c>
      <c r="O124" s="38" t="s">
        <v>426</v>
      </c>
    </row>
    <row r="125" spans="1:15">
      <c r="A125" s="82" t="s">
        <v>26</v>
      </c>
      <c r="B125" t="s">
        <v>763</v>
      </c>
      <c r="D125" t="s">
        <v>426</v>
      </c>
      <c r="H125" s="130">
        <f t="shared" si="7"/>
        <v>2</v>
      </c>
      <c r="J125" s="61" t="s">
        <v>199</v>
      </c>
      <c r="K125" s="131" t="str">
        <f t="shared" si="8"/>
        <v>e234</v>
      </c>
      <c r="L125" s="178" t="str">
        <f t="shared" si="9"/>
        <v>Provision pour risques en cours</v>
      </c>
      <c r="N125" s="8" t="s">
        <v>192</v>
      </c>
      <c r="O125" s="38" t="s">
        <v>426</v>
      </c>
    </row>
    <row r="126" spans="1:15">
      <c r="A126" s="82" t="s">
        <v>543</v>
      </c>
      <c r="B126" t="s">
        <v>764</v>
      </c>
      <c r="D126" t="s">
        <v>426</v>
      </c>
      <c r="H126" s="130">
        <f t="shared" si="7"/>
        <v>2</v>
      </c>
      <c r="J126" s="65" t="s">
        <v>200</v>
      </c>
      <c r="K126" s="131" t="str">
        <f t="shared" ref="K126:K157" si="10">VLOOKUP(J126,A:B,2,FALSE)</f>
        <v>e233</v>
      </c>
      <c r="L126" s="124" t="str">
        <f t="shared" ref="L126:L157" si="11">J126</f>
        <v>Provision pour risques croissants</v>
      </c>
      <c r="N126" s="8" t="s">
        <v>192</v>
      </c>
      <c r="O126" s="38" t="s">
        <v>426</v>
      </c>
    </row>
    <row r="127" spans="1:15">
      <c r="A127" s="82" t="s">
        <v>29</v>
      </c>
      <c r="B127" t="s">
        <v>765</v>
      </c>
      <c r="D127" t="s">
        <v>426</v>
      </c>
      <c r="H127" s="130">
        <f t="shared" si="7"/>
        <v>2</v>
      </c>
      <c r="J127" s="61" t="s">
        <v>201</v>
      </c>
      <c r="K127" s="131" t="str">
        <f t="shared" si="10"/>
        <v>e229</v>
      </c>
      <c r="L127" s="178" t="str">
        <f t="shared" si="11"/>
        <v>Provision mathématique des rentes</v>
      </c>
      <c r="N127" s="8" t="s">
        <v>192</v>
      </c>
      <c r="O127" s="38" t="s">
        <v>426</v>
      </c>
    </row>
    <row r="128" spans="1:15">
      <c r="A128" s="82" t="s">
        <v>44</v>
      </c>
      <c r="B128" t="s">
        <v>766</v>
      </c>
      <c r="D128" t="s">
        <v>426</v>
      </c>
      <c r="H128" s="130">
        <f t="shared" si="7"/>
        <v>2</v>
      </c>
      <c r="J128" s="61" t="s">
        <v>202</v>
      </c>
      <c r="K128" s="131" t="str">
        <f t="shared" si="10"/>
        <v>e225</v>
      </c>
      <c r="L128" s="178" t="str">
        <f t="shared" si="11"/>
        <v>Provision de diversification</v>
      </c>
      <c r="N128" s="8" t="s">
        <v>192</v>
      </c>
      <c r="O128" s="38" t="s">
        <v>426</v>
      </c>
    </row>
    <row r="129" spans="1:15">
      <c r="A129" s="82" t="s">
        <v>42</v>
      </c>
      <c r="B129" t="s">
        <v>767</v>
      </c>
      <c r="D129" t="s">
        <v>426</v>
      </c>
      <c r="H129" s="130">
        <f t="shared" si="7"/>
        <v>2</v>
      </c>
      <c r="J129" s="61" t="s">
        <v>1440</v>
      </c>
      <c r="K129" s="131" t="str">
        <f t="shared" si="10"/>
        <v>e226</v>
      </c>
      <c r="L129" s="178" t="str">
        <f t="shared" si="11"/>
        <v>Provision collective de diversification différée</v>
      </c>
      <c r="N129" s="8" t="s">
        <v>192</v>
      </c>
      <c r="O129" s="38" t="s">
        <v>426</v>
      </c>
    </row>
    <row r="130" spans="1:15">
      <c r="A130" s="82" t="s">
        <v>223</v>
      </c>
      <c r="B130" t="s">
        <v>768</v>
      </c>
      <c r="D130" t="s">
        <v>426</v>
      </c>
      <c r="H130" s="130">
        <f t="shared" ref="H130:H193" si="12">COUNTIF(J:J,A130)</f>
        <v>2</v>
      </c>
      <c r="J130" s="61" t="s">
        <v>536</v>
      </c>
      <c r="K130" s="131" t="str">
        <f t="shared" si="10"/>
        <v>e232</v>
      </c>
      <c r="L130" s="178" t="str">
        <f t="shared" si="11"/>
        <v>Provision pour risque d'exigibilité</v>
      </c>
      <c r="N130" s="8" t="s">
        <v>192</v>
      </c>
      <c r="O130" s="38" t="s">
        <v>426</v>
      </c>
    </row>
    <row r="131" spans="1:15">
      <c r="A131" s="82" t="s">
        <v>118</v>
      </c>
      <c r="B131" t="s">
        <v>769</v>
      </c>
      <c r="D131" t="s">
        <v>426</v>
      </c>
      <c r="H131" s="130">
        <f t="shared" si="12"/>
        <v>2</v>
      </c>
      <c r="J131" s="61" t="s">
        <v>1632</v>
      </c>
      <c r="K131" s="131" t="str">
        <f t="shared" si="10"/>
        <v>e323</v>
      </c>
      <c r="L131" s="178" t="str">
        <f t="shared" si="11"/>
        <v>Autres provisions techniques vie relatives aux contrats PERP</v>
      </c>
      <c r="N131" s="8" t="s">
        <v>192</v>
      </c>
      <c r="O131" s="38" t="s">
        <v>426</v>
      </c>
    </row>
    <row r="132" spans="1:15">
      <c r="A132" s="82" t="s">
        <v>76</v>
      </c>
      <c r="B132" t="s">
        <v>770</v>
      </c>
      <c r="D132" t="s">
        <v>426</v>
      </c>
      <c r="H132" s="130">
        <f t="shared" si="12"/>
        <v>1</v>
      </c>
      <c r="J132" s="61" t="s">
        <v>279</v>
      </c>
      <c r="K132" s="131" t="str">
        <f t="shared" si="10"/>
        <v>e236</v>
      </c>
      <c r="L132" s="178" t="str">
        <f t="shared" si="11"/>
        <v>Provision technique spéciale</v>
      </c>
      <c r="N132" s="8" t="s">
        <v>192</v>
      </c>
      <c r="O132" s="38" t="s">
        <v>426</v>
      </c>
    </row>
    <row r="133" spans="1:15">
      <c r="A133" s="82" t="s">
        <v>214</v>
      </c>
      <c r="B133" t="s">
        <v>771</v>
      </c>
      <c r="D133" t="s">
        <v>426</v>
      </c>
      <c r="H133" s="130">
        <f t="shared" si="12"/>
        <v>1</v>
      </c>
      <c r="J133" s="61" t="s">
        <v>280</v>
      </c>
      <c r="K133" s="131" t="str">
        <f t="shared" si="10"/>
        <v>e237</v>
      </c>
      <c r="L133" s="178" t="str">
        <f t="shared" si="11"/>
        <v>Provision technique spéciale complémentaire</v>
      </c>
      <c r="N133" s="8" t="s">
        <v>192</v>
      </c>
      <c r="O133" s="38" t="s">
        <v>426</v>
      </c>
    </row>
    <row r="134" spans="1:15">
      <c r="A134" s="82" t="s">
        <v>210</v>
      </c>
      <c r="B134" t="s">
        <v>772</v>
      </c>
      <c r="D134" t="s">
        <v>426</v>
      </c>
      <c r="H134" s="130">
        <f t="shared" si="12"/>
        <v>1</v>
      </c>
      <c r="J134" s="61" t="s">
        <v>1633</v>
      </c>
      <c r="K134" s="131" t="str">
        <f t="shared" si="10"/>
        <v>e324</v>
      </c>
      <c r="L134" s="178" t="str">
        <f t="shared" si="11"/>
        <v>Engagements envers les institutions de prévoyance ou relatifs aux fonds de placement gérés par l’entreprise</v>
      </c>
      <c r="N134" s="8" t="s">
        <v>192</v>
      </c>
      <c r="O134" s="38" t="s">
        <v>426</v>
      </c>
    </row>
    <row r="135" spans="1:15">
      <c r="A135" s="82" t="s">
        <v>544</v>
      </c>
      <c r="B135" t="s">
        <v>773</v>
      </c>
      <c r="D135" t="s">
        <v>426</v>
      </c>
      <c r="H135" s="130">
        <f t="shared" si="12"/>
        <v>2</v>
      </c>
      <c r="J135" s="61" t="s">
        <v>1634</v>
      </c>
      <c r="K135" s="131" t="str">
        <f t="shared" si="10"/>
        <v>e325</v>
      </c>
      <c r="L135" s="178" t="str">
        <f t="shared" si="11"/>
        <v>Dotations à la provision pour risque d’exigibilité restant à constater</v>
      </c>
      <c r="N135" s="8" t="s">
        <v>192</v>
      </c>
      <c r="O135" s="38" t="s">
        <v>426</v>
      </c>
    </row>
    <row r="136" spans="1:15">
      <c r="A136" s="82" t="s">
        <v>506</v>
      </c>
      <c r="B136" t="s">
        <v>774</v>
      </c>
      <c r="D136" t="s">
        <v>426</v>
      </c>
      <c r="H136" s="130">
        <f t="shared" si="12"/>
        <v>2</v>
      </c>
      <c r="J136" s="63" t="s">
        <v>1149</v>
      </c>
      <c r="K136" s="131" t="str">
        <f t="shared" si="10"/>
        <v>e254</v>
      </c>
      <c r="L136" s="178" t="str">
        <f t="shared" si="11"/>
        <v>Provisions techniques des opérations en unités de compte</v>
      </c>
      <c r="M136" s="8" t="s">
        <v>190</v>
      </c>
      <c r="N136" s="8" t="s">
        <v>192</v>
      </c>
      <c r="O136" s="38" t="s">
        <v>426</v>
      </c>
    </row>
    <row r="137" spans="1:15">
      <c r="A137" s="82" t="s">
        <v>37</v>
      </c>
      <c r="B137" t="s">
        <v>775</v>
      </c>
      <c r="D137" t="s">
        <v>426</v>
      </c>
      <c r="H137" s="130">
        <f t="shared" si="12"/>
        <v>2</v>
      </c>
      <c r="J137" s="63" t="s">
        <v>90</v>
      </c>
      <c r="K137" s="131" t="str">
        <f t="shared" si="10"/>
        <v>e154</v>
      </c>
      <c r="L137" s="178" t="str">
        <f t="shared" si="11"/>
        <v>Engagements techniques sur opérations données en substitution</v>
      </c>
      <c r="N137" s="8" t="s">
        <v>192</v>
      </c>
      <c r="O137" s="38" t="s">
        <v>426</v>
      </c>
    </row>
    <row r="138" spans="1:15">
      <c r="A138" s="82" t="s">
        <v>507</v>
      </c>
      <c r="B138" t="s">
        <v>776</v>
      </c>
      <c r="D138" t="s">
        <v>426</v>
      </c>
      <c r="H138" s="130">
        <f t="shared" si="12"/>
        <v>2</v>
      </c>
      <c r="J138" s="63" t="s">
        <v>72</v>
      </c>
      <c r="K138" s="131" t="str">
        <f t="shared" si="10"/>
        <v>e238</v>
      </c>
      <c r="L138" s="178" t="str">
        <f t="shared" si="11"/>
        <v>Provisions (passifs non techniques)</v>
      </c>
      <c r="M138" s="8" t="s">
        <v>190</v>
      </c>
      <c r="N138" s="8" t="s">
        <v>192</v>
      </c>
      <c r="O138" s="38" t="s">
        <v>426</v>
      </c>
    </row>
    <row r="139" spans="1:15">
      <c r="A139" s="82" t="s">
        <v>38</v>
      </c>
      <c r="B139" t="s">
        <v>777</v>
      </c>
      <c r="D139" t="s">
        <v>426</v>
      </c>
      <c r="H139" s="130">
        <f t="shared" si="12"/>
        <v>2</v>
      </c>
      <c r="J139" s="64" t="s">
        <v>251</v>
      </c>
      <c r="K139" s="131" t="str">
        <f t="shared" si="10"/>
        <v>e252</v>
      </c>
      <c r="L139" s="178" t="str">
        <f t="shared" si="11"/>
        <v>Provisions réglementées</v>
      </c>
      <c r="N139" s="8" t="s">
        <v>192</v>
      </c>
      <c r="O139" s="38" t="s">
        <v>426</v>
      </c>
    </row>
    <row r="140" spans="1:15">
      <c r="A140" s="82" t="s">
        <v>1586</v>
      </c>
      <c r="B140" t="s">
        <v>778</v>
      </c>
      <c r="D140" t="s">
        <v>426</v>
      </c>
      <c r="H140" s="130">
        <f t="shared" si="12"/>
        <v>2</v>
      </c>
      <c r="J140" s="64" t="s">
        <v>252</v>
      </c>
      <c r="K140" s="131" t="str">
        <f t="shared" si="10"/>
        <v>e249</v>
      </c>
      <c r="L140" s="178" t="str">
        <f t="shared" si="11"/>
        <v>Provisions pour risques et charges</v>
      </c>
      <c r="M140" s="8" t="s">
        <v>190</v>
      </c>
      <c r="N140" s="8" t="s">
        <v>192</v>
      </c>
      <c r="O140" s="38" t="s">
        <v>426</v>
      </c>
    </row>
    <row r="141" spans="1:15">
      <c r="A141" s="82" t="s">
        <v>300</v>
      </c>
      <c r="B141" t="s">
        <v>779</v>
      </c>
      <c r="D141" t="s">
        <v>426</v>
      </c>
      <c r="H141" s="130">
        <f t="shared" si="12"/>
        <v>10</v>
      </c>
      <c r="J141" s="61" t="s">
        <v>253</v>
      </c>
      <c r="K141" s="131" t="str">
        <f t="shared" si="10"/>
        <v>e153</v>
      </c>
      <c r="L141" s="178" t="str">
        <f t="shared" si="11"/>
        <v>Engagements de retraite et avantages similaires</v>
      </c>
      <c r="N141" s="8" t="s">
        <v>192</v>
      </c>
      <c r="O141" s="38" t="s">
        <v>426</v>
      </c>
    </row>
    <row r="142" spans="1:15">
      <c r="A142" s="82" t="s">
        <v>39</v>
      </c>
      <c r="B142" t="s">
        <v>780</v>
      </c>
      <c r="D142" t="s">
        <v>426</v>
      </c>
      <c r="H142" s="130">
        <f t="shared" si="12"/>
        <v>2</v>
      </c>
      <c r="J142" s="61" t="s">
        <v>254</v>
      </c>
      <c r="K142" s="131" t="str">
        <f t="shared" si="10"/>
        <v>e243</v>
      </c>
      <c r="L142" s="178" t="str">
        <f t="shared" si="11"/>
        <v>Provisions pour impôts et taxes</v>
      </c>
      <c r="N142" s="8" t="s">
        <v>192</v>
      </c>
      <c r="O142" s="38" t="s">
        <v>426</v>
      </c>
    </row>
    <row r="143" spans="1:15">
      <c r="A143" s="82" t="s">
        <v>14</v>
      </c>
      <c r="B143" t="s">
        <v>781</v>
      </c>
      <c r="D143" t="s">
        <v>426</v>
      </c>
      <c r="H143" s="130">
        <f t="shared" si="12"/>
        <v>2</v>
      </c>
      <c r="J143" s="61" t="s">
        <v>255</v>
      </c>
      <c r="K143" s="131" t="str">
        <f t="shared" si="10"/>
        <v>e244</v>
      </c>
      <c r="L143" s="178" t="str">
        <f t="shared" si="11"/>
        <v>Provisions pour litiges</v>
      </c>
      <c r="M143" s="8" t="s">
        <v>190</v>
      </c>
      <c r="N143" s="8" t="s">
        <v>192</v>
      </c>
      <c r="O143" s="38" t="s">
        <v>426</v>
      </c>
    </row>
    <row r="144" spans="1:15">
      <c r="A144" s="82" t="s">
        <v>1533</v>
      </c>
      <c r="B144" t="s">
        <v>782</v>
      </c>
      <c r="D144" t="s">
        <v>426</v>
      </c>
      <c r="H144" s="130">
        <f t="shared" si="12"/>
        <v>2</v>
      </c>
      <c r="J144" s="66" t="s">
        <v>256</v>
      </c>
      <c r="K144" s="131" t="str">
        <f t="shared" si="10"/>
        <v>e247</v>
      </c>
      <c r="L144" s="178" t="str">
        <f t="shared" si="11"/>
        <v>Provisions pour litiges salariés</v>
      </c>
      <c r="N144" s="8" t="s">
        <v>192</v>
      </c>
      <c r="O144" s="38" t="s">
        <v>426</v>
      </c>
    </row>
    <row r="145" spans="1:15">
      <c r="A145" s="82" t="s">
        <v>229</v>
      </c>
      <c r="B145" t="s">
        <v>783</v>
      </c>
      <c r="D145" t="s">
        <v>426</v>
      </c>
      <c r="H145" s="130">
        <f t="shared" si="12"/>
        <v>2</v>
      </c>
      <c r="J145" s="66" t="s">
        <v>257</v>
      </c>
      <c r="K145" s="131" t="str">
        <f t="shared" si="10"/>
        <v>e245</v>
      </c>
      <c r="L145" s="178" t="str">
        <f t="shared" si="11"/>
        <v>Provisions pour litiges assurés</v>
      </c>
      <c r="N145" s="8" t="s">
        <v>192</v>
      </c>
      <c r="O145" s="38" t="s">
        <v>426</v>
      </c>
    </row>
    <row r="146" spans="1:15">
      <c r="A146" s="82" t="s">
        <v>100</v>
      </c>
      <c r="B146" t="s">
        <v>784</v>
      </c>
      <c r="D146" t="s">
        <v>426</v>
      </c>
      <c r="H146" s="130">
        <f t="shared" si="12"/>
        <v>2</v>
      </c>
      <c r="J146" s="66" t="s">
        <v>258</v>
      </c>
      <c r="K146" s="131" t="str">
        <f t="shared" si="10"/>
        <v>e246</v>
      </c>
      <c r="L146" s="178" t="str">
        <f t="shared" si="11"/>
        <v>Provisions pour litiges avec des intermédiaires</v>
      </c>
      <c r="N146" s="8" t="s">
        <v>192</v>
      </c>
      <c r="O146" s="38" t="s">
        <v>426</v>
      </c>
    </row>
    <row r="147" spans="1:15">
      <c r="A147" s="82" t="s">
        <v>15</v>
      </c>
      <c r="B147" t="s">
        <v>785</v>
      </c>
      <c r="D147" t="s">
        <v>426</v>
      </c>
      <c r="H147" s="130">
        <f t="shared" si="12"/>
        <v>2</v>
      </c>
      <c r="J147" s="66" t="s">
        <v>259</v>
      </c>
      <c r="K147" s="131" t="str">
        <f t="shared" si="10"/>
        <v>e240</v>
      </c>
      <c r="L147" s="178" t="str">
        <f t="shared" si="11"/>
        <v>Provisions pour autres litiges</v>
      </c>
      <c r="N147" s="8" t="s">
        <v>192</v>
      </c>
      <c r="O147" s="38" t="s">
        <v>426</v>
      </c>
    </row>
    <row r="148" spans="1:15">
      <c r="A148" s="82" t="s">
        <v>1935</v>
      </c>
      <c r="B148" t="s">
        <v>786</v>
      </c>
      <c r="D148" t="s">
        <v>426</v>
      </c>
      <c r="H148" s="130">
        <f t="shared" si="12"/>
        <v>2</v>
      </c>
      <c r="J148" s="61" t="s">
        <v>260</v>
      </c>
      <c r="K148" s="131" t="str">
        <f t="shared" si="10"/>
        <v>e235</v>
      </c>
      <c r="L148" s="178" t="str">
        <f t="shared" si="11"/>
        <v>Provision sur produits dérivés</v>
      </c>
      <c r="N148" s="8" t="s">
        <v>192</v>
      </c>
      <c r="O148" s="38" t="s">
        <v>426</v>
      </c>
    </row>
    <row r="149" spans="1:15">
      <c r="A149" s="82" t="s">
        <v>1934</v>
      </c>
      <c r="B149" t="s">
        <v>787</v>
      </c>
      <c r="D149" t="s">
        <v>426</v>
      </c>
      <c r="H149" s="130">
        <f t="shared" si="12"/>
        <v>2</v>
      </c>
      <c r="J149" s="61" t="s">
        <v>261</v>
      </c>
      <c r="K149" s="131" t="str">
        <f t="shared" si="10"/>
        <v>e92</v>
      </c>
      <c r="L149" s="178" t="str">
        <f t="shared" si="11"/>
        <v>Autres provisions pour risques</v>
      </c>
      <c r="N149" s="8" t="s">
        <v>192</v>
      </c>
      <c r="O149" s="38" t="s">
        <v>426</v>
      </c>
    </row>
    <row r="150" spans="1:15">
      <c r="A150" s="82" t="s">
        <v>43</v>
      </c>
      <c r="B150" t="s">
        <v>788</v>
      </c>
      <c r="D150" t="s">
        <v>426</v>
      </c>
      <c r="H150" s="130">
        <f t="shared" si="12"/>
        <v>2</v>
      </c>
      <c r="J150" s="61" t="s">
        <v>262</v>
      </c>
      <c r="K150" s="131" t="str">
        <f t="shared" si="10"/>
        <v>e91</v>
      </c>
      <c r="L150" s="178" t="str">
        <f t="shared" si="11"/>
        <v>Autres provisions pour charges</v>
      </c>
      <c r="N150" s="8" t="s">
        <v>192</v>
      </c>
      <c r="O150" s="38" t="s">
        <v>426</v>
      </c>
    </row>
    <row r="151" spans="1:15">
      <c r="A151" s="82" t="s">
        <v>40</v>
      </c>
      <c r="B151" t="s">
        <v>789</v>
      </c>
      <c r="D151" t="s">
        <v>426</v>
      </c>
      <c r="H151" s="130">
        <f t="shared" si="12"/>
        <v>2</v>
      </c>
      <c r="J151" s="63" t="s">
        <v>91</v>
      </c>
      <c r="K151" s="131" t="str">
        <f t="shared" si="10"/>
        <v>e141</v>
      </c>
      <c r="L151" s="178" t="str">
        <f t="shared" si="11"/>
        <v>Dettes pour dépôts en espèces reçus des réassureurs</v>
      </c>
      <c r="N151" s="8" t="s">
        <v>192</v>
      </c>
      <c r="O151" s="38" t="s">
        <v>426</v>
      </c>
    </row>
    <row r="152" spans="1:15">
      <c r="A152" s="82" t="s">
        <v>16</v>
      </c>
      <c r="B152" t="s">
        <v>790</v>
      </c>
      <c r="D152" t="s">
        <v>426</v>
      </c>
      <c r="H152" s="130">
        <f t="shared" si="12"/>
        <v>4</v>
      </c>
      <c r="J152" s="63" t="s">
        <v>92</v>
      </c>
      <c r="K152" s="131" t="str">
        <f t="shared" si="10"/>
        <v>e137</v>
      </c>
      <c r="L152" s="178" t="str">
        <f t="shared" si="11"/>
        <v>Dettes</v>
      </c>
      <c r="M152" s="8" t="s">
        <v>190</v>
      </c>
      <c r="N152" s="8" t="s">
        <v>192</v>
      </c>
      <c r="O152" s="38" t="s">
        <v>426</v>
      </c>
    </row>
    <row r="153" spans="1:15">
      <c r="A153" s="82" t="s">
        <v>71</v>
      </c>
      <c r="B153" t="s">
        <v>791</v>
      </c>
      <c r="D153" t="s">
        <v>426</v>
      </c>
      <c r="H153" s="130">
        <f t="shared" si="12"/>
        <v>5</v>
      </c>
      <c r="J153" s="22" t="s">
        <v>1614</v>
      </c>
      <c r="K153" s="131" t="str">
        <f t="shared" si="10"/>
        <v>e316</v>
      </c>
      <c r="L153" s="160" t="str">
        <f t="shared" si="11"/>
        <v>Dettes nées d’opérations directes et d’opérations de réassurance</v>
      </c>
      <c r="M153" s="8" t="s">
        <v>190</v>
      </c>
      <c r="N153" s="8" t="s">
        <v>192</v>
      </c>
      <c r="O153" s="38" t="s">
        <v>426</v>
      </c>
    </row>
    <row r="154" spans="1:15">
      <c r="A154" s="82" t="s">
        <v>111</v>
      </c>
      <c r="B154" t="s">
        <v>792</v>
      </c>
      <c r="D154" t="s">
        <v>426</v>
      </c>
      <c r="H154" s="130">
        <f t="shared" si="12"/>
        <v>2</v>
      </c>
      <c r="J154" s="61" t="s">
        <v>232</v>
      </c>
      <c r="K154" s="131" t="str">
        <f t="shared" si="10"/>
        <v>e140</v>
      </c>
      <c r="L154" s="178" t="str">
        <f t="shared" si="11"/>
        <v>Dettes nées d’opérations directes et de prise en substitution</v>
      </c>
      <c r="N154" s="8" t="s">
        <v>192</v>
      </c>
      <c r="O154" s="38" t="s">
        <v>426</v>
      </c>
    </row>
    <row r="155" spans="1:15">
      <c r="A155" s="333" t="s">
        <v>293</v>
      </c>
      <c r="B155" t="s">
        <v>793</v>
      </c>
      <c r="D155" t="s">
        <v>426</v>
      </c>
      <c r="H155" s="130">
        <f t="shared" si="12"/>
        <v>2</v>
      </c>
      <c r="J155" s="61" t="s">
        <v>233</v>
      </c>
      <c r="K155" s="131" t="str">
        <f t="shared" si="10"/>
        <v>e139</v>
      </c>
      <c r="L155" s="178" t="str">
        <f t="shared" si="11"/>
        <v>Dettes nées d’opérations de réassurance et de cession en substitution</v>
      </c>
      <c r="N155" s="8" t="s">
        <v>192</v>
      </c>
      <c r="O155" s="38" t="s">
        <v>426</v>
      </c>
    </row>
    <row r="156" spans="1:15">
      <c r="A156" s="333" t="s">
        <v>17</v>
      </c>
      <c r="B156" t="s">
        <v>794</v>
      </c>
      <c r="D156" t="s">
        <v>426</v>
      </c>
      <c r="H156" s="130">
        <f t="shared" si="12"/>
        <v>2</v>
      </c>
      <c r="J156" s="64" t="s">
        <v>93</v>
      </c>
      <c r="K156" s="131" t="str">
        <f t="shared" si="10"/>
        <v>e151</v>
      </c>
      <c r="L156" s="178" t="str">
        <f t="shared" si="11"/>
        <v>Emprunts Obligataires</v>
      </c>
      <c r="N156" s="8" t="s">
        <v>192</v>
      </c>
      <c r="O156" s="38" t="s">
        <v>426</v>
      </c>
    </row>
    <row r="157" spans="1:15">
      <c r="A157" s="333" t="s">
        <v>292</v>
      </c>
      <c r="B157" t="s">
        <v>795</v>
      </c>
      <c r="D157" t="s">
        <v>426</v>
      </c>
      <c r="H157" s="130">
        <f t="shared" si="12"/>
        <v>2</v>
      </c>
      <c r="J157" s="64" t="s">
        <v>94</v>
      </c>
      <c r="K157" s="131" t="str">
        <f t="shared" si="10"/>
        <v>e138</v>
      </c>
      <c r="L157" s="178" t="str">
        <f t="shared" si="11"/>
        <v>Dettes envers des établissements de crédit</v>
      </c>
      <c r="N157" s="8" t="s">
        <v>192</v>
      </c>
      <c r="O157" s="38" t="s">
        <v>426</v>
      </c>
    </row>
    <row r="158" spans="1:15">
      <c r="A158" s="82" t="s">
        <v>1236</v>
      </c>
      <c r="B158" t="s">
        <v>796</v>
      </c>
      <c r="D158" t="s">
        <v>426</v>
      </c>
      <c r="H158" s="130">
        <f t="shared" si="12"/>
        <v>2</v>
      </c>
      <c r="J158" s="64" t="s">
        <v>8</v>
      </c>
      <c r="K158" s="131" t="str">
        <f t="shared" ref="K158:K175" si="13">VLOOKUP(J158,A:B,2,FALSE)</f>
        <v>e73</v>
      </c>
      <c r="L158" s="178" t="str">
        <f t="shared" ref="L158:L175" si="14">J158</f>
        <v>Autres dettes</v>
      </c>
      <c r="M158" s="8" t="s">
        <v>190</v>
      </c>
      <c r="N158" s="8" t="s">
        <v>192</v>
      </c>
      <c r="O158" s="38" t="s">
        <v>426</v>
      </c>
    </row>
    <row r="159" spans="1:15">
      <c r="A159" s="82" t="s">
        <v>33</v>
      </c>
      <c r="B159" t="s">
        <v>797</v>
      </c>
      <c r="D159" t="s">
        <v>426</v>
      </c>
      <c r="H159" s="130">
        <f t="shared" si="12"/>
        <v>4</v>
      </c>
      <c r="J159" s="61" t="s">
        <v>95</v>
      </c>
      <c r="K159" s="131" t="str">
        <f t="shared" si="13"/>
        <v>e298</v>
      </c>
      <c r="L159" s="178" t="str">
        <f t="shared" si="14"/>
        <v>Titres de créance négociables émis</v>
      </c>
      <c r="N159" s="8" t="s">
        <v>192</v>
      </c>
      <c r="O159" s="38" t="s">
        <v>426</v>
      </c>
    </row>
    <row r="160" spans="1:15">
      <c r="A160" s="82" t="s">
        <v>107</v>
      </c>
      <c r="B160" t="s">
        <v>798</v>
      </c>
      <c r="D160" t="s">
        <v>426</v>
      </c>
      <c r="H160" s="130">
        <f t="shared" si="12"/>
        <v>2</v>
      </c>
      <c r="J160" s="61" t="s">
        <v>96</v>
      </c>
      <c r="K160" s="131" t="str">
        <f t="shared" si="13"/>
        <v>e76</v>
      </c>
      <c r="L160" s="178" t="str">
        <f t="shared" si="14"/>
        <v>Autres emprunts, dépôts et cautionnements reçus</v>
      </c>
      <c r="N160" s="8" t="s">
        <v>192</v>
      </c>
      <c r="O160" s="38" t="s">
        <v>426</v>
      </c>
    </row>
    <row r="161" spans="1:18">
      <c r="A161" s="82" t="s">
        <v>34</v>
      </c>
      <c r="B161" t="s">
        <v>799</v>
      </c>
      <c r="D161" t="s">
        <v>426</v>
      </c>
      <c r="H161" s="130">
        <f t="shared" si="12"/>
        <v>2</v>
      </c>
      <c r="J161" s="61" t="s">
        <v>71</v>
      </c>
      <c r="K161" s="131" t="str">
        <f t="shared" si="13"/>
        <v>e201</v>
      </c>
      <c r="L161" s="178" t="str">
        <f t="shared" si="14"/>
        <v>Personnel</v>
      </c>
      <c r="N161" s="8" t="s">
        <v>192</v>
      </c>
      <c r="O161" s="38" t="s">
        <v>426</v>
      </c>
    </row>
    <row r="162" spans="1:18">
      <c r="A162" s="82" t="s">
        <v>49</v>
      </c>
      <c r="B162" t="s">
        <v>800</v>
      </c>
      <c r="D162" t="s">
        <v>426</v>
      </c>
      <c r="H162" s="130">
        <f t="shared" si="12"/>
        <v>2</v>
      </c>
      <c r="J162" s="61" t="s">
        <v>537</v>
      </c>
      <c r="K162" s="131" t="str">
        <f t="shared" si="13"/>
        <v>e156</v>
      </c>
      <c r="L162" s="178" t="str">
        <f t="shared" si="14"/>
        <v>État, organismes sociaux, collectivités publiques</v>
      </c>
      <c r="N162" s="8" t="s">
        <v>192</v>
      </c>
      <c r="O162" s="38" t="s">
        <v>426</v>
      </c>
    </row>
    <row r="163" spans="1:18">
      <c r="A163" s="82" t="s">
        <v>48</v>
      </c>
      <c r="B163" t="s">
        <v>801</v>
      </c>
      <c r="D163" t="s">
        <v>426</v>
      </c>
      <c r="H163" s="130">
        <f t="shared" si="12"/>
        <v>2</v>
      </c>
      <c r="J163" s="61" t="s">
        <v>97</v>
      </c>
      <c r="K163" s="131" t="str">
        <f t="shared" si="13"/>
        <v>e132</v>
      </c>
      <c r="L163" s="178" t="str">
        <f t="shared" si="14"/>
        <v>Créditeurs divers</v>
      </c>
      <c r="N163" s="8" t="s">
        <v>192</v>
      </c>
      <c r="O163" s="38" t="s">
        <v>426</v>
      </c>
    </row>
    <row r="164" spans="1:18">
      <c r="A164" s="82" t="s">
        <v>328</v>
      </c>
      <c r="B164" t="s">
        <v>802</v>
      </c>
      <c r="D164" t="s">
        <v>426</v>
      </c>
      <c r="H164" s="130">
        <f t="shared" si="12"/>
        <v>3</v>
      </c>
      <c r="J164" s="44" t="s">
        <v>1610</v>
      </c>
      <c r="K164" s="131" t="str">
        <f t="shared" si="13"/>
        <v>e314</v>
      </c>
      <c r="L164" s="160" t="str">
        <f t="shared" si="14"/>
        <v>Comptes de régularisation et différences de conversion</v>
      </c>
      <c r="M164" s="8" t="s">
        <v>190</v>
      </c>
      <c r="N164" s="8" t="s">
        <v>192</v>
      </c>
      <c r="O164" s="38" t="s">
        <v>426</v>
      </c>
    </row>
    <row r="165" spans="1:18">
      <c r="A165" s="82" t="s">
        <v>1846</v>
      </c>
      <c r="B165" t="s">
        <v>803</v>
      </c>
      <c r="D165" t="s">
        <v>426</v>
      </c>
      <c r="H165" s="130">
        <f t="shared" si="12"/>
        <v>2</v>
      </c>
      <c r="J165" s="64" t="s">
        <v>1145</v>
      </c>
      <c r="K165" s="131" t="str">
        <f t="shared" si="13"/>
        <v>e122</v>
      </c>
      <c r="L165" s="178" t="str">
        <f t="shared" si="14"/>
        <v>Comptes de régularisation</v>
      </c>
      <c r="M165" s="8" t="s">
        <v>190</v>
      </c>
      <c r="N165" s="8" t="s">
        <v>192</v>
      </c>
      <c r="O165" s="38" t="s">
        <v>426</v>
      </c>
    </row>
    <row r="166" spans="1:18">
      <c r="A166" s="82" t="s">
        <v>1847</v>
      </c>
      <c r="B166" t="s">
        <v>804</v>
      </c>
      <c r="D166" t="s">
        <v>426</v>
      </c>
      <c r="H166" s="130">
        <f t="shared" si="12"/>
        <v>2</v>
      </c>
      <c r="J166" s="57" t="s">
        <v>268</v>
      </c>
      <c r="K166" s="131" t="str">
        <f t="shared" si="13"/>
        <v>e219</v>
      </c>
      <c r="L166" s="176" t="str">
        <f t="shared" si="14"/>
        <v>Produits à répartir sur plusieurs exercices</v>
      </c>
      <c r="N166" s="8" t="s">
        <v>192</v>
      </c>
      <c r="O166" s="38" t="s">
        <v>426</v>
      </c>
    </row>
    <row r="167" spans="1:18">
      <c r="A167" s="82" t="s">
        <v>1841</v>
      </c>
      <c r="B167" t="s">
        <v>805</v>
      </c>
      <c r="D167" t="s">
        <v>426</v>
      </c>
      <c r="H167" s="130">
        <f t="shared" si="12"/>
        <v>2</v>
      </c>
      <c r="J167" s="57" t="s">
        <v>269</v>
      </c>
      <c r="K167" s="131" t="str">
        <f t="shared" si="13"/>
        <v>e59</v>
      </c>
      <c r="L167" s="176" t="str">
        <f t="shared" si="14"/>
        <v>Amortissement des différences sur les prix de remboursement</v>
      </c>
      <c r="N167" s="8" t="s">
        <v>192</v>
      </c>
      <c r="O167" s="38" t="s">
        <v>426</v>
      </c>
    </row>
    <row r="168" spans="1:18">
      <c r="A168" s="82" t="s">
        <v>85</v>
      </c>
      <c r="B168" t="s">
        <v>806</v>
      </c>
      <c r="D168" t="s">
        <v>426</v>
      </c>
      <c r="H168" s="130">
        <f t="shared" si="12"/>
        <v>4</v>
      </c>
      <c r="J168" s="57" t="s">
        <v>270</v>
      </c>
      <c r="K168" s="131" t="str">
        <f t="shared" si="13"/>
        <v>e260</v>
      </c>
      <c r="L168" s="176" t="str">
        <f t="shared" si="14"/>
        <v>Report de commissions reçues des réassureurs</v>
      </c>
      <c r="N168" s="8" t="s">
        <v>192</v>
      </c>
      <c r="O168" s="38" t="s">
        <v>426</v>
      </c>
    </row>
    <row r="169" spans="1:18">
      <c r="A169" s="82" t="s">
        <v>106</v>
      </c>
      <c r="B169" t="s">
        <v>807</v>
      </c>
      <c r="D169" t="s">
        <v>426</v>
      </c>
      <c r="H169" s="130">
        <f t="shared" si="12"/>
        <v>2</v>
      </c>
      <c r="J169" s="57" t="s">
        <v>265</v>
      </c>
      <c r="K169" s="131" t="str">
        <f t="shared" si="13"/>
        <v>e125</v>
      </c>
      <c r="L169" s="176" t="str">
        <f t="shared" si="14"/>
        <v>Comptes de régularisation liés aux instruments financiers à terme</v>
      </c>
      <c r="M169" s="8" t="s">
        <v>190</v>
      </c>
      <c r="N169" s="8" t="s">
        <v>192</v>
      </c>
      <c r="O169" s="38" t="s">
        <v>426</v>
      </c>
    </row>
    <row r="170" spans="1:18">
      <c r="A170" s="82" t="s">
        <v>268</v>
      </c>
      <c r="B170" t="s">
        <v>808</v>
      </c>
      <c r="D170" t="s">
        <v>426</v>
      </c>
      <c r="H170" s="130">
        <f t="shared" si="12"/>
        <v>3</v>
      </c>
      <c r="J170" s="58" t="s">
        <v>518</v>
      </c>
      <c r="K170" s="131" t="str">
        <f t="shared" si="13"/>
        <v>e124</v>
      </c>
      <c r="L170" s="176" t="str">
        <f t="shared" si="14"/>
        <v>Comptes de régularisation liés à des stratégies d'investissement ou de désinvestissement</v>
      </c>
      <c r="N170" s="8" t="s">
        <v>192</v>
      </c>
      <c r="O170" s="38" t="s">
        <v>426</v>
      </c>
    </row>
    <row r="171" spans="1:18">
      <c r="A171" s="82" t="s">
        <v>18</v>
      </c>
      <c r="B171" t="s">
        <v>809</v>
      </c>
      <c r="D171" t="s">
        <v>426</v>
      </c>
      <c r="H171" s="130">
        <f t="shared" si="12"/>
        <v>2</v>
      </c>
      <c r="J171" s="58" t="s">
        <v>519</v>
      </c>
      <c r="K171" s="131" t="str">
        <f t="shared" si="13"/>
        <v>e123</v>
      </c>
      <c r="L171" s="176" t="str">
        <f t="shared" si="14"/>
        <v>Comptes de régularisation liés à des stratégies de rendement</v>
      </c>
      <c r="N171" s="8" t="s">
        <v>192</v>
      </c>
      <c r="O171" s="38" t="s">
        <v>426</v>
      </c>
    </row>
    <row r="172" spans="1:18">
      <c r="A172" s="82" t="s">
        <v>19</v>
      </c>
      <c r="B172" t="s">
        <v>810</v>
      </c>
      <c r="D172" t="s">
        <v>426</v>
      </c>
      <c r="H172" s="130">
        <f t="shared" si="12"/>
        <v>2</v>
      </c>
      <c r="J172" s="58" t="s">
        <v>266</v>
      </c>
      <c r="K172" s="131" t="str">
        <f t="shared" si="13"/>
        <v>e126</v>
      </c>
      <c r="L172" s="176" t="str">
        <f t="shared" si="14"/>
        <v>Comptes de régularisation sur autres opérations</v>
      </c>
      <c r="N172" s="8" t="s">
        <v>192</v>
      </c>
      <c r="O172" s="38" t="s">
        <v>426</v>
      </c>
    </row>
    <row r="173" spans="1:18">
      <c r="A173" s="82" t="s">
        <v>621</v>
      </c>
      <c r="B173" t="s">
        <v>811</v>
      </c>
      <c r="D173" t="s">
        <v>426</v>
      </c>
      <c r="H173" s="130">
        <f t="shared" si="12"/>
        <v>1</v>
      </c>
      <c r="J173" s="57" t="s">
        <v>535</v>
      </c>
      <c r="K173" s="131" t="str">
        <f t="shared" si="13"/>
        <v>e157</v>
      </c>
      <c r="L173" s="176" t="str">
        <f t="shared" si="14"/>
        <v>Évaluations techniques de la réassurance</v>
      </c>
      <c r="N173" s="8" t="s">
        <v>192</v>
      </c>
      <c r="O173" s="38" t="s">
        <v>426</v>
      </c>
    </row>
    <row r="174" spans="1:18">
      <c r="A174" s="82" t="s">
        <v>105</v>
      </c>
      <c r="B174" t="s">
        <v>812</v>
      </c>
      <c r="D174" t="s">
        <v>426</v>
      </c>
      <c r="H174" s="130">
        <f t="shared" si="12"/>
        <v>2</v>
      </c>
      <c r="J174" s="57" t="s">
        <v>267</v>
      </c>
      <c r="K174" s="131" t="str">
        <f t="shared" si="13"/>
        <v>e74</v>
      </c>
      <c r="L174" s="176" t="str">
        <f t="shared" si="14"/>
        <v>Autres éléments de comptes de régularisation</v>
      </c>
      <c r="N174" s="8" t="s">
        <v>192</v>
      </c>
      <c r="O174" s="38" t="s">
        <v>426</v>
      </c>
    </row>
    <row r="175" spans="1:18">
      <c r="A175" s="82" t="s">
        <v>618</v>
      </c>
      <c r="B175" t="s">
        <v>813</v>
      </c>
      <c r="D175" t="s">
        <v>426</v>
      </c>
      <c r="H175" s="130">
        <f t="shared" si="12"/>
        <v>1</v>
      </c>
      <c r="J175" s="64" t="s">
        <v>98</v>
      </c>
      <c r="K175" s="131" t="str">
        <f t="shared" si="13"/>
        <v>e142</v>
      </c>
      <c r="L175" s="178" t="str">
        <f t="shared" si="14"/>
        <v>Différence de conversion</v>
      </c>
      <c r="N175" s="8" t="s">
        <v>192</v>
      </c>
      <c r="O175" s="38" t="s">
        <v>426</v>
      </c>
    </row>
    <row r="176" spans="1:18">
      <c r="A176" s="82" t="s">
        <v>202</v>
      </c>
      <c r="B176" t="s">
        <v>814</v>
      </c>
      <c r="D176" t="s">
        <v>426</v>
      </c>
      <c r="H176" s="130">
        <f t="shared" si="12"/>
        <v>3</v>
      </c>
      <c r="J176" s="12" t="s">
        <v>1618</v>
      </c>
      <c r="K176" s="131"/>
      <c r="L176" s="19"/>
      <c r="O176" s="38" t="s">
        <v>426</v>
      </c>
      <c r="Q176" t="s">
        <v>24</v>
      </c>
      <c r="R176" t="s">
        <v>1865</v>
      </c>
    </row>
    <row r="177" spans="1:18">
      <c r="A177" s="82" t="s">
        <v>1440</v>
      </c>
      <c r="B177" t="s">
        <v>1352</v>
      </c>
      <c r="D177" t="s">
        <v>426</v>
      </c>
      <c r="H177" s="130">
        <f t="shared" si="12"/>
        <v>3</v>
      </c>
      <c r="J177" s="10" t="s">
        <v>244</v>
      </c>
      <c r="K177" s="131" t="str">
        <f t="shared" ref="K177:K208" si="15">VLOOKUP(J177,A:B,2,FALSE)</f>
        <v>x0</v>
      </c>
      <c r="L177" s="19" t="str">
        <f t="shared" ref="L177:L208" si="16">J177</f>
        <v>Total/NA</v>
      </c>
      <c r="M177" s="8" t="s">
        <v>190</v>
      </c>
      <c r="O177" t="s">
        <v>243</v>
      </c>
      <c r="R177" s="5"/>
    </row>
    <row r="178" spans="1:18">
      <c r="A178" s="82" t="s">
        <v>196</v>
      </c>
      <c r="B178" t="s">
        <v>815</v>
      </c>
      <c r="D178" t="s">
        <v>426</v>
      </c>
      <c r="H178" s="130">
        <f t="shared" si="12"/>
        <v>3</v>
      </c>
      <c r="J178" s="59" t="s">
        <v>1844</v>
      </c>
      <c r="K178" s="131" t="str">
        <f t="shared" si="15"/>
        <v>e164</v>
      </c>
      <c r="L178" s="177" t="str">
        <f t="shared" si="16"/>
        <v>Fonds mutualistes et réserves/capitaux propres</v>
      </c>
      <c r="M178" s="8" t="s">
        <v>190</v>
      </c>
      <c r="N178" s="8" t="s">
        <v>192</v>
      </c>
      <c r="O178" s="38" t="s">
        <v>426</v>
      </c>
    </row>
    <row r="179" spans="1:18">
      <c r="A179" s="82" t="s">
        <v>195</v>
      </c>
      <c r="B179" t="s">
        <v>816</v>
      </c>
      <c r="D179" t="s">
        <v>426</v>
      </c>
      <c r="H179" s="130">
        <f t="shared" si="12"/>
        <v>3</v>
      </c>
      <c r="J179" s="60" t="s">
        <v>520</v>
      </c>
      <c r="K179" s="131" t="str">
        <f t="shared" si="15"/>
        <v>e165</v>
      </c>
      <c r="L179" s="177" t="str">
        <f t="shared" si="16"/>
        <v>Fonds propres</v>
      </c>
      <c r="M179" s="8" t="s">
        <v>190</v>
      </c>
      <c r="N179" s="8" t="s">
        <v>192</v>
      </c>
      <c r="O179" s="38" t="s">
        <v>426</v>
      </c>
    </row>
    <row r="180" spans="1:18">
      <c r="A180" s="82" t="s">
        <v>201</v>
      </c>
      <c r="B180" t="s">
        <v>817</v>
      </c>
      <c r="D180" t="s">
        <v>426</v>
      </c>
      <c r="H180" s="130">
        <f t="shared" si="12"/>
        <v>3</v>
      </c>
      <c r="J180" s="61" t="s">
        <v>1845</v>
      </c>
      <c r="K180" s="131" t="str">
        <f t="shared" si="15"/>
        <v>e158</v>
      </c>
      <c r="L180" s="178" t="str">
        <f t="shared" si="16"/>
        <v>Fonds d’établissement et de développement/capital</v>
      </c>
      <c r="N180" s="8" t="s">
        <v>192</v>
      </c>
      <c r="O180" s="38" t="s">
        <v>426</v>
      </c>
    </row>
    <row r="181" spans="1:18">
      <c r="A181" s="82" t="s">
        <v>198</v>
      </c>
      <c r="B181" t="s">
        <v>818</v>
      </c>
      <c r="D181" t="s">
        <v>426</v>
      </c>
      <c r="H181" s="130">
        <f t="shared" si="12"/>
        <v>3</v>
      </c>
      <c r="J181" s="61" t="s">
        <v>85</v>
      </c>
      <c r="K181" s="131" t="str">
        <f t="shared" si="15"/>
        <v>e217</v>
      </c>
      <c r="L181" s="178" t="str">
        <f t="shared" si="16"/>
        <v>Primes liées au capital social</v>
      </c>
      <c r="N181" s="8" t="s">
        <v>192</v>
      </c>
      <c r="O181" s="38" t="s">
        <v>426</v>
      </c>
    </row>
    <row r="182" spans="1:18">
      <c r="A182" s="82" t="s">
        <v>197</v>
      </c>
      <c r="B182" t="s">
        <v>819</v>
      </c>
      <c r="D182" t="s">
        <v>426</v>
      </c>
      <c r="H182" s="130">
        <f t="shared" si="12"/>
        <v>3</v>
      </c>
      <c r="J182" s="61" t="s">
        <v>538</v>
      </c>
      <c r="K182" s="131" t="str">
        <f t="shared" si="15"/>
        <v>e146</v>
      </c>
      <c r="L182" s="178" t="str">
        <f t="shared" si="16"/>
        <v>Écarts de réévaluation</v>
      </c>
      <c r="N182" s="8" t="s">
        <v>192</v>
      </c>
      <c r="O182" s="38" t="s">
        <v>426</v>
      </c>
    </row>
    <row r="183" spans="1:18">
      <c r="A183" s="82" t="s">
        <v>536</v>
      </c>
      <c r="B183" t="s">
        <v>1353</v>
      </c>
      <c r="D183" t="s">
        <v>426</v>
      </c>
      <c r="H183" s="130">
        <f t="shared" si="12"/>
        <v>3</v>
      </c>
      <c r="J183" s="61" t="s">
        <v>541</v>
      </c>
      <c r="K183" s="131" t="str">
        <f t="shared" si="15"/>
        <v>e262</v>
      </c>
      <c r="L183" s="178" t="str">
        <f t="shared" si="16"/>
        <v>Réserves</v>
      </c>
      <c r="N183" s="8" t="s">
        <v>192</v>
      </c>
      <c r="O183" s="38" t="s">
        <v>426</v>
      </c>
    </row>
    <row r="184" spans="1:18">
      <c r="A184" s="82" t="s">
        <v>200</v>
      </c>
      <c r="B184" t="s">
        <v>820</v>
      </c>
      <c r="D184" t="s">
        <v>426</v>
      </c>
      <c r="H184" s="130">
        <f t="shared" si="12"/>
        <v>3</v>
      </c>
      <c r="J184" s="61" t="s">
        <v>87</v>
      </c>
      <c r="K184" s="131" t="str">
        <f t="shared" si="15"/>
        <v>e259</v>
      </c>
      <c r="L184" s="178" t="str">
        <f t="shared" si="16"/>
        <v>Report à nouveau</v>
      </c>
      <c r="N184" s="8" t="s">
        <v>192</v>
      </c>
      <c r="O184" s="38" t="s">
        <v>426</v>
      </c>
    </row>
    <row r="185" spans="1:18">
      <c r="A185" s="82" t="s">
        <v>199</v>
      </c>
      <c r="B185" t="s">
        <v>821</v>
      </c>
      <c r="D185" t="s">
        <v>426</v>
      </c>
      <c r="H185" s="130">
        <f t="shared" si="12"/>
        <v>3</v>
      </c>
      <c r="J185" s="61" t="s">
        <v>88</v>
      </c>
      <c r="K185" s="131" t="str">
        <f t="shared" si="15"/>
        <v>e273</v>
      </c>
      <c r="L185" s="178" t="str">
        <f t="shared" si="16"/>
        <v>Résultat de l’exercice</v>
      </c>
      <c r="N185" s="8" t="s">
        <v>192</v>
      </c>
      <c r="O185" s="38" t="s">
        <v>426</v>
      </c>
    </row>
    <row r="186" spans="1:18">
      <c r="A186" s="82" t="s">
        <v>260</v>
      </c>
      <c r="B186" t="s">
        <v>822</v>
      </c>
      <c r="D186" t="s">
        <v>426</v>
      </c>
      <c r="H186" s="130">
        <f t="shared" si="12"/>
        <v>3</v>
      </c>
      <c r="J186" s="60" t="s">
        <v>521</v>
      </c>
      <c r="K186" s="131" t="str">
        <f t="shared" si="15"/>
        <v>e77</v>
      </c>
      <c r="L186" s="177" t="str">
        <f t="shared" si="16"/>
        <v>Autres fonds mutualistes</v>
      </c>
      <c r="M186" s="8" t="s">
        <v>190</v>
      </c>
      <c r="N186" s="8" t="s">
        <v>192</v>
      </c>
      <c r="O186" s="38" t="s">
        <v>426</v>
      </c>
    </row>
    <row r="187" spans="1:18">
      <c r="A187" s="82" t="s">
        <v>279</v>
      </c>
      <c r="B187" t="s">
        <v>823</v>
      </c>
      <c r="D187" t="s">
        <v>426</v>
      </c>
      <c r="H187" s="130">
        <f t="shared" si="12"/>
        <v>3</v>
      </c>
      <c r="J187" s="62" t="s">
        <v>89</v>
      </c>
      <c r="K187" s="131" t="str">
        <f t="shared" si="15"/>
        <v>e160</v>
      </c>
      <c r="L187" s="177" t="str">
        <f t="shared" si="16"/>
        <v>Fonds de dotation avec droit de reprise</v>
      </c>
      <c r="N187" s="8" t="s">
        <v>192</v>
      </c>
      <c r="O187" s="38" t="s">
        <v>426</v>
      </c>
    </row>
    <row r="188" spans="1:18">
      <c r="A188" s="82" t="s">
        <v>280</v>
      </c>
      <c r="B188" t="s">
        <v>824</v>
      </c>
      <c r="D188" t="s">
        <v>426</v>
      </c>
      <c r="H188" s="130">
        <f t="shared" si="12"/>
        <v>3</v>
      </c>
      <c r="J188" s="61" t="s">
        <v>221</v>
      </c>
      <c r="K188" s="131" t="str">
        <f t="shared" si="15"/>
        <v>e290</v>
      </c>
      <c r="L188" s="178" t="str">
        <f t="shared" si="16"/>
        <v>Subventions d'équipement et autres subventions d'investissement</v>
      </c>
      <c r="N188" s="8" t="s">
        <v>192</v>
      </c>
      <c r="O188" s="38" t="s">
        <v>426</v>
      </c>
    </row>
    <row r="189" spans="1:18">
      <c r="A189" s="82" t="s">
        <v>72</v>
      </c>
      <c r="B189" t="s">
        <v>825</v>
      </c>
      <c r="D189" t="s">
        <v>426</v>
      </c>
      <c r="H189" s="130">
        <f t="shared" si="12"/>
        <v>3</v>
      </c>
      <c r="J189" s="64" t="s">
        <v>1644</v>
      </c>
      <c r="K189" s="131" t="str">
        <f t="shared" si="15"/>
        <v>e327</v>
      </c>
      <c r="L189" s="178" t="str">
        <f t="shared" si="16"/>
        <v>Compte de liaison entre actif général et cantons</v>
      </c>
      <c r="N189" s="8" t="s">
        <v>192</v>
      </c>
      <c r="O189" s="38" t="s">
        <v>426</v>
      </c>
    </row>
    <row r="190" spans="1:18">
      <c r="A190" s="82" t="s">
        <v>67</v>
      </c>
      <c r="B190" t="s">
        <v>826</v>
      </c>
      <c r="D190" t="s">
        <v>426</v>
      </c>
      <c r="H190" s="130">
        <f t="shared" si="12"/>
        <v>5</v>
      </c>
      <c r="J190" s="63" t="s">
        <v>16</v>
      </c>
      <c r="K190" s="131" t="str">
        <f t="shared" si="15"/>
        <v>e200</v>
      </c>
      <c r="L190" s="178" t="str">
        <f t="shared" si="16"/>
        <v>Passifs subordonnés</v>
      </c>
      <c r="M190" s="8" t="s">
        <v>190</v>
      </c>
      <c r="N190" s="8" t="s">
        <v>192</v>
      </c>
      <c r="O190" s="38" t="s">
        <v>426</v>
      </c>
    </row>
    <row r="191" spans="1:18">
      <c r="A191" s="82" t="s">
        <v>259</v>
      </c>
      <c r="B191" t="s">
        <v>827</v>
      </c>
      <c r="D191" t="s">
        <v>426</v>
      </c>
      <c r="H191" s="130">
        <f t="shared" si="12"/>
        <v>3</v>
      </c>
      <c r="J191" s="44" t="s">
        <v>1642</v>
      </c>
      <c r="K191" s="131" t="str">
        <f t="shared" si="15"/>
        <v>e326</v>
      </c>
      <c r="L191" s="160" t="str">
        <f t="shared" si="16"/>
        <v>Provisions techniques brutes et des opérations en unités de compte</v>
      </c>
      <c r="M191" s="8" t="s">
        <v>190</v>
      </c>
      <c r="N191" s="8" t="s">
        <v>192</v>
      </c>
      <c r="O191" s="38" t="s">
        <v>426</v>
      </c>
    </row>
    <row r="192" spans="1:18">
      <c r="A192" s="82" t="s">
        <v>1831</v>
      </c>
      <c r="B192" t="s">
        <v>828</v>
      </c>
      <c r="D192" t="s">
        <v>426</v>
      </c>
      <c r="H192" s="130">
        <f t="shared" si="12"/>
        <v>5</v>
      </c>
      <c r="J192" s="64" t="s">
        <v>20</v>
      </c>
      <c r="K192" s="131" t="str">
        <f t="shared" si="15"/>
        <v>e253</v>
      </c>
      <c r="L192" s="178" t="str">
        <f t="shared" si="16"/>
        <v>Provisions techniques brutes</v>
      </c>
      <c r="N192" s="8" t="s">
        <v>192</v>
      </c>
      <c r="O192" s="38" t="s">
        <v>426</v>
      </c>
    </row>
    <row r="193" spans="1:19">
      <c r="A193" s="82" t="s">
        <v>69</v>
      </c>
      <c r="B193" t="s">
        <v>829</v>
      </c>
      <c r="D193" t="s">
        <v>426</v>
      </c>
      <c r="H193" s="130">
        <f t="shared" si="12"/>
        <v>5</v>
      </c>
      <c r="J193" s="61" t="s">
        <v>1831</v>
      </c>
      <c r="K193" s="131" t="str">
        <f t="shared" si="15"/>
        <v>e241</v>
      </c>
      <c r="L193" s="178" t="str">
        <f t="shared" si="16"/>
        <v>Provisions pour cotisations/primes non acquises</v>
      </c>
      <c r="N193" s="8" t="s">
        <v>192</v>
      </c>
      <c r="O193" s="38" t="s">
        <v>426</v>
      </c>
    </row>
    <row r="194" spans="1:19">
      <c r="A194" s="82" t="s">
        <v>254</v>
      </c>
      <c r="B194" t="s">
        <v>830</v>
      </c>
      <c r="D194" t="s">
        <v>426</v>
      </c>
      <c r="H194" s="130">
        <f t="shared" ref="H194:H257" si="17">COUNTIF(J:J,A194)</f>
        <v>3</v>
      </c>
      <c r="J194" s="61" t="s">
        <v>67</v>
      </c>
      <c r="K194" s="131" t="str">
        <f t="shared" si="15"/>
        <v>e239</v>
      </c>
      <c r="L194" s="178" t="str">
        <f t="shared" si="16"/>
        <v>Provisions d’assurance vie</v>
      </c>
      <c r="M194" s="8" t="s">
        <v>190</v>
      </c>
      <c r="N194" s="8" t="s">
        <v>192</v>
      </c>
      <c r="O194" s="38" t="s">
        <v>426</v>
      </c>
    </row>
    <row r="195" spans="1:19">
      <c r="A195" s="82" t="s">
        <v>255</v>
      </c>
      <c r="B195" t="s">
        <v>831</v>
      </c>
      <c r="D195" t="s">
        <v>426</v>
      </c>
      <c r="H195" s="130">
        <f t="shared" si="17"/>
        <v>3</v>
      </c>
      <c r="J195" s="66" t="s">
        <v>195</v>
      </c>
      <c r="K195" s="131" t="str">
        <f t="shared" si="15"/>
        <v>e228</v>
      </c>
      <c r="L195" s="178" t="str">
        <f t="shared" si="16"/>
        <v>Provision mathématique</v>
      </c>
      <c r="M195" s="8" t="s">
        <v>190</v>
      </c>
      <c r="N195" s="8" t="s">
        <v>192</v>
      </c>
      <c r="O195" s="38" t="s">
        <v>426</v>
      </c>
    </row>
    <row r="196" spans="1:19">
      <c r="A196" s="82" t="s">
        <v>257</v>
      </c>
      <c r="B196" t="s">
        <v>832</v>
      </c>
      <c r="D196" t="s">
        <v>426</v>
      </c>
      <c r="H196" s="130">
        <f t="shared" si="17"/>
        <v>3</v>
      </c>
      <c r="J196" s="68" t="s">
        <v>1629</v>
      </c>
      <c r="K196" s="131" t="str">
        <f t="shared" si="15"/>
        <v>e319</v>
      </c>
      <c r="L196" s="160" t="str">
        <f t="shared" si="16"/>
        <v>Provision mathématique décès</v>
      </c>
      <c r="N196" s="8" t="s">
        <v>192</v>
      </c>
      <c r="O196" s="38" t="s">
        <v>426</v>
      </c>
    </row>
    <row r="197" spans="1:19">
      <c r="A197" s="82" t="s">
        <v>258</v>
      </c>
      <c r="B197" t="s">
        <v>833</v>
      </c>
      <c r="D197" t="s">
        <v>426</v>
      </c>
      <c r="H197" s="130">
        <f t="shared" si="17"/>
        <v>3</v>
      </c>
      <c r="J197" s="68" t="s">
        <v>1628</v>
      </c>
      <c r="K197" s="131" t="str">
        <f t="shared" si="15"/>
        <v>e320</v>
      </c>
      <c r="L197" s="160" t="str">
        <f t="shared" si="16"/>
        <v>Provision mathématique rentes en cours de constitution</v>
      </c>
      <c r="N197" s="8" t="s">
        <v>192</v>
      </c>
      <c r="O197" s="38" t="s">
        <v>426</v>
      </c>
    </row>
    <row r="198" spans="1:19">
      <c r="A198" s="82" t="s">
        <v>256</v>
      </c>
      <c r="B198" t="s">
        <v>834</v>
      </c>
      <c r="D198" t="s">
        <v>426</v>
      </c>
      <c r="H198" s="130">
        <f t="shared" si="17"/>
        <v>3</v>
      </c>
      <c r="J198" s="98" t="s">
        <v>1630</v>
      </c>
      <c r="K198" s="131" t="str">
        <f t="shared" si="15"/>
        <v>e321</v>
      </c>
      <c r="L198" s="178" t="str">
        <f t="shared" si="16"/>
        <v>Provision mathématique rentes en service</v>
      </c>
      <c r="N198" s="8" t="s">
        <v>192</v>
      </c>
      <c r="O198" s="38" t="s">
        <v>426</v>
      </c>
    </row>
    <row r="199" spans="1:19">
      <c r="A199" s="82" t="s">
        <v>1148</v>
      </c>
      <c r="B199" t="s">
        <v>835</v>
      </c>
      <c r="D199" t="s">
        <v>426</v>
      </c>
      <c r="H199" s="130">
        <f t="shared" si="17"/>
        <v>5</v>
      </c>
      <c r="J199" s="98" t="s">
        <v>1631</v>
      </c>
      <c r="K199" s="131" t="str">
        <f t="shared" si="15"/>
        <v>e322</v>
      </c>
      <c r="L199" s="178" t="str">
        <f t="shared" si="16"/>
        <v>Autres provisions mathématiques</v>
      </c>
      <c r="N199" s="8" t="s">
        <v>192</v>
      </c>
      <c r="O199" s="38" t="s">
        <v>426</v>
      </c>
    </row>
    <row r="200" spans="1:19">
      <c r="A200" s="82" t="s">
        <v>252</v>
      </c>
      <c r="B200" t="s">
        <v>836</v>
      </c>
      <c r="D200" t="s">
        <v>426</v>
      </c>
      <c r="H200" s="130">
        <f t="shared" si="17"/>
        <v>3</v>
      </c>
      <c r="J200" s="66" t="s">
        <v>196</v>
      </c>
      <c r="K200" s="131" t="str">
        <f t="shared" si="15"/>
        <v>e227</v>
      </c>
      <c r="L200" s="178" t="str">
        <f t="shared" si="16"/>
        <v>Provision de gestion</v>
      </c>
      <c r="N200" s="8" t="s">
        <v>192</v>
      </c>
      <c r="O200" s="38" t="s">
        <v>426</v>
      </c>
    </row>
    <row r="201" spans="1:19">
      <c r="A201" s="82" t="s">
        <v>68</v>
      </c>
      <c r="B201" t="s">
        <v>837</v>
      </c>
      <c r="D201" t="s">
        <v>426</v>
      </c>
      <c r="H201" s="130">
        <f t="shared" si="17"/>
        <v>5</v>
      </c>
      <c r="J201" s="66" t="s">
        <v>197</v>
      </c>
      <c r="K201" s="131" t="str">
        <f t="shared" si="15"/>
        <v>e231</v>
      </c>
      <c r="L201" s="178" t="str">
        <f t="shared" si="16"/>
        <v>Provision pour frais d'acquisition reportés</v>
      </c>
      <c r="N201" s="8" t="s">
        <v>192</v>
      </c>
      <c r="O201" s="38" t="s">
        <v>426</v>
      </c>
    </row>
    <row r="202" spans="1:19">
      <c r="A202" s="82" t="s">
        <v>1835</v>
      </c>
      <c r="B202" t="s">
        <v>838</v>
      </c>
      <c r="D202" t="s">
        <v>426</v>
      </c>
      <c r="H202" s="130">
        <f t="shared" si="17"/>
        <v>3</v>
      </c>
      <c r="J202" s="66" t="s">
        <v>279</v>
      </c>
      <c r="K202" s="131" t="str">
        <f t="shared" si="15"/>
        <v>e236</v>
      </c>
      <c r="L202" s="178" t="str">
        <f t="shared" si="16"/>
        <v>Provision technique spéciale</v>
      </c>
      <c r="M202" s="132"/>
      <c r="N202" s="132" t="s">
        <v>192</v>
      </c>
      <c r="O202" s="136" t="s">
        <v>426</v>
      </c>
      <c r="P202" s="130"/>
      <c r="Q202" s="130"/>
      <c r="R202" s="130"/>
      <c r="S202" s="130"/>
    </row>
    <row r="203" spans="1:19">
      <c r="A203" s="82" t="s">
        <v>251</v>
      </c>
      <c r="B203" t="s">
        <v>839</v>
      </c>
      <c r="D203" t="s">
        <v>426</v>
      </c>
      <c r="H203" s="130">
        <f t="shared" si="17"/>
        <v>3</v>
      </c>
      <c r="J203" s="66" t="s">
        <v>280</v>
      </c>
      <c r="K203" s="131" t="str">
        <f t="shared" si="15"/>
        <v>e237</v>
      </c>
      <c r="L203" s="178" t="str">
        <f t="shared" si="16"/>
        <v>Provision technique spéciale complémentaire</v>
      </c>
      <c r="M203" s="132"/>
      <c r="N203" s="132" t="s">
        <v>192</v>
      </c>
      <c r="O203" s="136" t="s">
        <v>426</v>
      </c>
      <c r="P203" s="130"/>
      <c r="Q203" s="130"/>
      <c r="R203" s="130"/>
      <c r="S203" s="130"/>
    </row>
    <row r="204" spans="1:19">
      <c r="A204" s="82" t="s">
        <v>20</v>
      </c>
      <c r="B204" t="s">
        <v>840</v>
      </c>
      <c r="D204" t="s">
        <v>426</v>
      </c>
      <c r="H204" s="130">
        <f t="shared" si="17"/>
        <v>5</v>
      </c>
      <c r="J204" s="61" t="s">
        <v>68</v>
      </c>
      <c r="K204" s="131" t="str">
        <f t="shared" si="15"/>
        <v>e250</v>
      </c>
      <c r="L204" s="178" t="str">
        <f t="shared" si="16"/>
        <v>Provisions pour sinistres</v>
      </c>
      <c r="N204" s="8" t="s">
        <v>192</v>
      </c>
      <c r="O204" s="38" t="s">
        <v>426</v>
      </c>
    </row>
    <row r="205" spans="1:19">
      <c r="A205" s="82" t="s">
        <v>1149</v>
      </c>
      <c r="B205" t="s">
        <v>841</v>
      </c>
      <c r="D205" t="s">
        <v>426</v>
      </c>
      <c r="H205" s="130">
        <f t="shared" si="17"/>
        <v>5</v>
      </c>
      <c r="J205" s="99" t="s">
        <v>1835</v>
      </c>
      <c r="K205" s="131" t="str">
        <f t="shared" si="15"/>
        <v>e251</v>
      </c>
      <c r="L205" s="175" t="str">
        <f t="shared" si="16"/>
        <v>Provisions pour sinistres [hors prévisions de recours à encaisser]</v>
      </c>
      <c r="N205" s="8" t="s">
        <v>192</v>
      </c>
      <c r="O205" s="38" t="s">
        <v>426</v>
      </c>
    </row>
    <row r="206" spans="1:19">
      <c r="A206" s="82" t="s">
        <v>274</v>
      </c>
      <c r="B206" t="s">
        <v>842</v>
      </c>
      <c r="D206" t="s">
        <v>426</v>
      </c>
      <c r="H206" s="130">
        <f t="shared" si="17"/>
        <v>2</v>
      </c>
      <c r="J206" s="99" t="s">
        <v>328</v>
      </c>
      <c r="K206" s="131" t="str">
        <f t="shared" si="15"/>
        <v>e213</v>
      </c>
      <c r="L206" s="175" t="str">
        <f t="shared" si="16"/>
        <v>Prévisions de recours à encaisser</v>
      </c>
      <c r="N206" s="8" t="s">
        <v>191</v>
      </c>
      <c r="O206" s="38" t="s">
        <v>426</v>
      </c>
    </row>
    <row r="207" spans="1:19">
      <c r="A207" s="82" t="s">
        <v>1843</v>
      </c>
      <c r="B207" t="s">
        <v>843</v>
      </c>
      <c r="D207" t="s">
        <v>426</v>
      </c>
      <c r="H207" s="130">
        <f t="shared" si="17"/>
        <v>2</v>
      </c>
      <c r="J207" s="65" t="s">
        <v>1148</v>
      </c>
      <c r="K207" s="131" t="str">
        <f t="shared" si="15"/>
        <v>e248</v>
      </c>
      <c r="L207" s="124" t="str">
        <f t="shared" si="16"/>
        <v>Provisions pour participation aux excédents et ristournes</v>
      </c>
      <c r="N207" s="8" t="s">
        <v>192</v>
      </c>
      <c r="O207" s="38" t="s">
        <v>426</v>
      </c>
    </row>
    <row r="208" spans="1:19">
      <c r="A208" s="82" t="s">
        <v>296</v>
      </c>
      <c r="B208" t="s">
        <v>844</v>
      </c>
      <c r="D208" t="s">
        <v>426</v>
      </c>
      <c r="H208" s="130">
        <f t="shared" si="17"/>
        <v>2</v>
      </c>
      <c r="J208" s="61" t="s">
        <v>69</v>
      </c>
      <c r="K208" s="131" t="str">
        <f t="shared" si="15"/>
        <v>e242</v>
      </c>
      <c r="L208" s="178" t="str">
        <f t="shared" si="16"/>
        <v>Provisions pour égalisation</v>
      </c>
      <c r="N208" s="8" t="s">
        <v>192</v>
      </c>
      <c r="O208" s="38" t="s">
        <v>426</v>
      </c>
    </row>
    <row r="209" spans="1:15">
      <c r="A209" s="82" t="s">
        <v>275</v>
      </c>
      <c r="B209" t="s">
        <v>845</v>
      </c>
      <c r="D209" t="s">
        <v>426</v>
      </c>
      <c r="H209" s="130">
        <f t="shared" si="17"/>
        <v>2</v>
      </c>
      <c r="J209" s="61" t="s">
        <v>70</v>
      </c>
      <c r="K209" s="131" t="str">
        <f t="shared" ref="K209:K240" si="18">VLOOKUP(J209,A:B,2,FALSE)</f>
        <v>e93</v>
      </c>
      <c r="L209" s="178" t="str">
        <f t="shared" ref="L209:L240" si="19">J209</f>
        <v>Autres provisions techniques</v>
      </c>
      <c r="M209" s="8" t="s">
        <v>190</v>
      </c>
      <c r="N209" s="8" t="s">
        <v>192</v>
      </c>
      <c r="O209" s="38" t="s">
        <v>426</v>
      </c>
    </row>
    <row r="210" spans="1:15">
      <c r="A210" s="82" t="s">
        <v>87</v>
      </c>
      <c r="B210" t="s">
        <v>846</v>
      </c>
      <c r="D210" t="s">
        <v>426</v>
      </c>
      <c r="H210" s="130">
        <f t="shared" si="17"/>
        <v>4</v>
      </c>
      <c r="J210" s="66" t="s">
        <v>198</v>
      </c>
      <c r="K210" s="131" t="str">
        <f t="shared" si="18"/>
        <v>e230</v>
      </c>
      <c r="L210" s="178" t="str">
        <f t="shared" si="19"/>
        <v>Provision pour aléas financiers</v>
      </c>
      <c r="N210" s="8" t="s">
        <v>192</v>
      </c>
      <c r="O210" s="38" t="s">
        <v>426</v>
      </c>
    </row>
    <row r="211" spans="1:15">
      <c r="A211" s="82" t="s">
        <v>270</v>
      </c>
      <c r="B211" t="s">
        <v>847</v>
      </c>
      <c r="D211" t="s">
        <v>426</v>
      </c>
      <c r="H211" s="130">
        <f t="shared" si="17"/>
        <v>3</v>
      </c>
      <c r="J211" s="66" t="s">
        <v>199</v>
      </c>
      <c r="K211" s="131" t="str">
        <f t="shared" si="18"/>
        <v>e234</v>
      </c>
      <c r="L211" s="178" t="str">
        <f t="shared" si="19"/>
        <v>Provision pour risques en cours</v>
      </c>
      <c r="N211" s="8" t="s">
        <v>192</v>
      </c>
      <c r="O211" s="38" t="s">
        <v>426</v>
      </c>
    </row>
    <row r="212" spans="1:15">
      <c r="A212" s="82" t="s">
        <v>1173</v>
      </c>
      <c r="B212" t="s">
        <v>848</v>
      </c>
      <c r="D212" t="s">
        <v>426</v>
      </c>
      <c r="H212" s="130">
        <f t="shared" si="17"/>
        <v>2</v>
      </c>
      <c r="J212" s="100" t="s">
        <v>200</v>
      </c>
      <c r="K212" s="131" t="str">
        <f t="shared" si="18"/>
        <v>e233</v>
      </c>
      <c r="L212" s="124" t="str">
        <f t="shared" si="19"/>
        <v>Provision pour risques croissants</v>
      </c>
      <c r="N212" s="8" t="s">
        <v>192</v>
      </c>
      <c r="O212" s="38" t="s">
        <v>426</v>
      </c>
    </row>
    <row r="213" spans="1:15">
      <c r="A213" s="82" t="s">
        <v>541</v>
      </c>
      <c r="B213" t="s">
        <v>849</v>
      </c>
      <c r="D213" t="s">
        <v>426</v>
      </c>
      <c r="H213" s="130">
        <f t="shared" si="17"/>
        <v>4</v>
      </c>
      <c r="J213" s="66" t="s">
        <v>201</v>
      </c>
      <c r="K213" s="131" t="str">
        <f t="shared" si="18"/>
        <v>e229</v>
      </c>
      <c r="L213" s="178" t="str">
        <f t="shared" si="19"/>
        <v>Provision mathématique des rentes</v>
      </c>
      <c r="N213" s="8" t="s">
        <v>192</v>
      </c>
      <c r="O213" s="38" t="s">
        <v>426</v>
      </c>
    </row>
    <row r="214" spans="1:15">
      <c r="A214" s="82" t="s">
        <v>1387</v>
      </c>
      <c r="B214" t="s">
        <v>850</v>
      </c>
      <c r="D214" t="s">
        <v>426</v>
      </c>
      <c r="H214" s="130">
        <f t="shared" si="17"/>
        <v>1</v>
      </c>
      <c r="J214" s="66" t="s">
        <v>202</v>
      </c>
      <c r="K214" s="131" t="str">
        <f t="shared" si="18"/>
        <v>e225</v>
      </c>
      <c r="L214" s="178" t="str">
        <f t="shared" si="19"/>
        <v>Provision de diversification</v>
      </c>
      <c r="N214" s="8" t="s">
        <v>192</v>
      </c>
      <c r="O214" s="38" t="s">
        <v>426</v>
      </c>
    </row>
    <row r="215" spans="1:15">
      <c r="A215" s="82" t="s">
        <v>217</v>
      </c>
      <c r="B215" t="s">
        <v>851</v>
      </c>
      <c r="D215" t="s">
        <v>426</v>
      </c>
      <c r="H215" s="130">
        <f t="shared" si="17"/>
        <v>1</v>
      </c>
      <c r="J215" s="66" t="s">
        <v>1440</v>
      </c>
      <c r="K215" s="131" t="str">
        <f t="shared" si="18"/>
        <v>e226</v>
      </c>
      <c r="L215" s="178" t="str">
        <f t="shared" si="19"/>
        <v>Provision collective de diversification différée</v>
      </c>
      <c r="N215" s="8" t="s">
        <v>192</v>
      </c>
      <c r="O215" s="38" t="s">
        <v>426</v>
      </c>
    </row>
    <row r="216" spans="1:15">
      <c r="A216" s="82" t="s">
        <v>1389</v>
      </c>
      <c r="B216" t="s">
        <v>852</v>
      </c>
      <c r="D216" t="s">
        <v>426</v>
      </c>
      <c r="H216" s="130">
        <f t="shared" si="17"/>
        <v>1</v>
      </c>
      <c r="J216" s="66" t="s">
        <v>536</v>
      </c>
      <c r="K216" s="131" t="str">
        <f t="shared" si="18"/>
        <v>e232</v>
      </c>
      <c r="L216" s="178" t="str">
        <f t="shared" si="19"/>
        <v>Provision pour risque d'exigibilité</v>
      </c>
      <c r="N216" s="8" t="s">
        <v>192</v>
      </c>
      <c r="O216" s="38" t="s">
        <v>426</v>
      </c>
    </row>
    <row r="217" spans="1:15">
      <c r="A217" s="82" t="s">
        <v>1390</v>
      </c>
      <c r="B217" t="s">
        <v>853</v>
      </c>
      <c r="D217" t="s">
        <v>426</v>
      </c>
      <c r="H217" s="130">
        <f t="shared" si="17"/>
        <v>1</v>
      </c>
      <c r="J217" s="66" t="s">
        <v>1632</v>
      </c>
      <c r="K217" s="131" t="str">
        <f t="shared" si="18"/>
        <v>e323</v>
      </c>
      <c r="L217" s="178" t="str">
        <f t="shared" si="19"/>
        <v>Autres provisions techniques vie relatives aux contrats PERP</v>
      </c>
      <c r="N217" s="8" t="s">
        <v>192</v>
      </c>
      <c r="O217" s="38" t="s">
        <v>426</v>
      </c>
    </row>
    <row r="218" spans="1:15">
      <c r="A218" s="82" t="s">
        <v>218</v>
      </c>
      <c r="B218" t="s">
        <v>854</v>
      </c>
      <c r="D218" t="s">
        <v>426</v>
      </c>
      <c r="H218" s="130">
        <f t="shared" si="17"/>
        <v>1</v>
      </c>
      <c r="J218" s="66" t="s">
        <v>1633</v>
      </c>
      <c r="K218" s="131" t="str">
        <f t="shared" si="18"/>
        <v>e324</v>
      </c>
      <c r="L218" s="178" t="str">
        <f t="shared" si="19"/>
        <v>Engagements envers les institutions de prévoyance ou relatifs aux fonds de placement gérés par l’entreprise</v>
      </c>
      <c r="N218" s="8" t="s">
        <v>192</v>
      </c>
      <c r="O218" s="38" t="s">
        <v>426</v>
      </c>
    </row>
    <row r="219" spans="1:15">
      <c r="A219" s="82" t="s">
        <v>1386</v>
      </c>
      <c r="B219" t="s">
        <v>855</v>
      </c>
      <c r="D219" t="s">
        <v>426</v>
      </c>
      <c r="H219" s="130">
        <f t="shared" si="17"/>
        <v>1</v>
      </c>
      <c r="J219" s="66" t="s">
        <v>1634</v>
      </c>
      <c r="K219" s="131" t="str">
        <f t="shared" si="18"/>
        <v>e325</v>
      </c>
      <c r="L219" s="178" t="str">
        <f t="shared" si="19"/>
        <v>Dotations à la provision pour risque d’exigibilité restant à constater</v>
      </c>
      <c r="N219" s="8" t="s">
        <v>192</v>
      </c>
      <c r="O219" s="38" t="s">
        <v>426</v>
      </c>
    </row>
    <row r="220" spans="1:15">
      <c r="A220" s="82" t="s">
        <v>1388</v>
      </c>
      <c r="B220" t="s">
        <v>856</v>
      </c>
      <c r="D220" t="s">
        <v>426</v>
      </c>
      <c r="H220" s="130">
        <f t="shared" si="17"/>
        <v>1</v>
      </c>
      <c r="J220" s="64" t="s">
        <v>1149</v>
      </c>
      <c r="K220" s="131" t="str">
        <f t="shared" si="18"/>
        <v>e254</v>
      </c>
      <c r="L220" s="178" t="str">
        <f t="shared" si="19"/>
        <v>Provisions techniques des opérations en unités de compte</v>
      </c>
      <c r="M220" s="8" t="s">
        <v>190</v>
      </c>
      <c r="N220" s="8" t="s">
        <v>192</v>
      </c>
      <c r="O220" s="38" t="s">
        <v>426</v>
      </c>
    </row>
    <row r="221" spans="1:15">
      <c r="A221" s="82" t="s">
        <v>1385</v>
      </c>
      <c r="B221" t="s">
        <v>857</v>
      </c>
      <c r="D221" t="s">
        <v>426</v>
      </c>
      <c r="H221" s="130">
        <f t="shared" si="17"/>
        <v>1</v>
      </c>
      <c r="J221" s="63" t="s">
        <v>90</v>
      </c>
      <c r="K221" s="131" t="str">
        <f t="shared" si="18"/>
        <v>e154</v>
      </c>
      <c r="L221" s="178" t="str">
        <f t="shared" si="19"/>
        <v>Engagements techniques sur opérations données en substitution</v>
      </c>
      <c r="N221" s="8" t="s">
        <v>192</v>
      </c>
      <c r="O221" s="38" t="s">
        <v>426</v>
      </c>
    </row>
    <row r="222" spans="1:15">
      <c r="A222" s="82" t="s">
        <v>1245</v>
      </c>
      <c r="B222" t="s">
        <v>858</v>
      </c>
      <c r="D222" t="s">
        <v>426</v>
      </c>
      <c r="H222" s="130">
        <f t="shared" si="17"/>
        <v>1</v>
      </c>
      <c r="J222" s="63" t="s">
        <v>72</v>
      </c>
      <c r="K222" s="131" t="str">
        <f t="shared" si="18"/>
        <v>e238</v>
      </c>
      <c r="L222" s="178" t="str">
        <f t="shared" si="19"/>
        <v>Provisions (passifs non techniques)</v>
      </c>
      <c r="M222" s="8" t="s">
        <v>190</v>
      </c>
      <c r="N222" s="8" t="s">
        <v>192</v>
      </c>
      <c r="O222" s="38" t="s">
        <v>426</v>
      </c>
    </row>
    <row r="223" spans="1:15">
      <c r="A223" s="82" t="s">
        <v>219</v>
      </c>
      <c r="B223" t="s">
        <v>859</v>
      </c>
      <c r="D223" t="s">
        <v>426</v>
      </c>
      <c r="H223" s="130">
        <f t="shared" si="17"/>
        <v>1</v>
      </c>
      <c r="J223" s="64" t="s">
        <v>251</v>
      </c>
      <c r="K223" s="131" t="str">
        <f t="shared" si="18"/>
        <v>e252</v>
      </c>
      <c r="L223" s="178" t="str">
        <f t="shared" si="19"/>
        <v>Provisions réglementées</v>
      </c>
      <c r="N223" s="8" t="s">
        <v>192</v>
      </c>
      <c r="O223" s="38" t="s">
        <v>426</v>
      </c>
    </row>
    <row r="224" spans="1:15">
      <c r="A224" s="333" t="s">
        <v>88</v>
      </c>
      <c r="B224" s="140" t="s">
        <v>860</v>
      </c>
      <c r="D224" t="s">
        <v>426</v>
      </c>
      <c r="H224" s="130">
        <f t="shared" si="17"/>
        <v>3</v>
      </c>
      <c r="J224" s="64" t="s">
        <v>252</v>
      </c>
      <c r="K224" s="131" t="str">
        <f t="shared" si="18"/>
        <v>e249</v>
      </c>
      <c r="L224" s="178" t="str">
        <f t="shared" si="19"/>
        <v>Provisions pour risques et charges</v>
      </c>
      <c r="M224" s="8" t="s">
        <v>190</v>
      </c>
      <c r="N224" s="8" t="s">
        <v>192</v>
      </c>
      <c r="O224" s="38" t="s">
        <v>426</v>
      </c>
    </row>
    <row r="225" spans="1:15">
      <c r="A225" s="333" t="s">
        <v>220</v>
      </c>
      <c r="B225" s="140" t="s">
        <v>861</v>
      </c>
      <c r="D225" t="s">
        <v>426</v>
      </c>
      <c r="H225" s="130">
        <f t="shared" si="17"/>
        <v>1</v>
      </c>
      <c r="J225" s="61" t="s">
        <v>253</v>
      </c>
      <c r="K225" s="131" t="str">
        <f t="shared" si="18"/>
        <v>e153</v>
      </c>
      <c r="L225" s="178" t="str">
        <f t="shared" si="19"/>
        <v>Engagements de retraite et avantages similaires</v>
      </c>
      <c r="N225" s="8" t="s">
        <v>192</v>
      </c>
      <c r="O225" s="38" t="s">
        <v>426</v>
      </c>
    </row>
    <row r="226" spans="1:15">
      <c r="A226" s="82" t="s">
        <v>21</v>
      </c>
      <c r="B226" t="s">
        <v>862</v>
      </c>
      <c r="D226" t="s">
        <v>426</v>
      </c>
      <c r="H226" s="130">
        <f t="shared" si="17"/>
        <v>1</v>
      </c>
      <c r="J226" s="61" t="s">
        <v>254</v>
      </c>
      <c r="K226" s="131" t="str">
        <f t="shared" si="18"/>
        <v>e243</v>
      </c>
      <c r="L226" s="178" t="str">
        <f t="shared" si="19"/>
        <v>Provisions pour impôts et taxes</v>
      </c>
      <c r="N226" s="8" t="s">
        <v>192</v>
      </c>
      <c r="O226" s="38" t="s">
        <v>426</v>
      </c>
    </row>
    <row r="227" spans="1:15">
      <c r="A227" s="82" t="s">
        <v>1141</v>
      </c>
      <c r="B227" t="s">
        <v>863</v>
      </c>
      <c r="D227" t="s">
        <v>426</v>
      </c>
      <c r="H227" s="130">
        <f t="shared" si="17"/>
        <v>1</v>
      </c>
      <c r="J227" s="61" t="s">
        <v>255</v>
      </c>
      <c r="K227" s="131" t="str">
        <f t="shared" si="18"/>
        <v>e244</v>
      </c>
      <c r="L227" s="178" t="str">
        <f t="shared" si="19"/>
        <v>Provisions pour litiges</v>
      </c>
      <c r="M227" s="8" t="s">
        <v>190</v>
      </c>
      <c r="N227" s="8" t="s">
        <v>192</v>
      </c>
      <c r="O227" s="38" t="s">
        <v>426</v>
      </c>
    </row>
    <row r="228" spans="1:15">
      <c r="A228" s="82" t="s">
        <v>22</v>
      </c>
      <c r="B228" t="s">
        <v>864</v>
      </c>
      <c r="D228" t="s">
        <v>426</v>
      </c>
      <c r="H228" s="130">
        <f t="shared" si="17"/>
        <v>1</v>
      </c>
      <c r="J228" s="66" t="s">
        <v>256</v>
      </c>
      <c r="K228" s="131" t="str">
        <f t="shared" si="18"/>
        <v>e247</v>
      </c>
      <c r="L228" s="178" t="str">
        <f t="shared" si="19"/>
        <v>Provisions pour litiges salariés</v>
      </c>
      <c r="N228" s="8" t="s">
        <v>192</v>
      </c>
      <c r="O228" s="38" t="s">
        <v>426</v>
      </c>
    </row>
    <row r="229" spans="1:15">
      <c r="A229" s="82" t="s">
        <v>103</v>
      </c>
      <c r="B229" t="s">
        <v>865</v>
      </c>
      <c r="D229" t="s">
        <v>426</v>
      </c>
      <c r="H229" s="130">
        <f t="shared" si="17"/>
        <v>2</v>
      </c>
      <c r="J229" s="66" t="s">
        <v>257</v>
      </c>
      <c r="K229" s="131" t="str">
        <f t="shared" si="18"/>
        <v>e245</v>
      </c>
      <c r="L229" s="178" t="str">
        <f t="shared" si="19"/>
        <v>Provisions pour litiges assurés</v>
      </c>
      <c r="N229" s="8" t="s">
        <v>192</v>
      </c>
      <c r="O229" s="38" t="s">
        <v>426</v>
      </c>
    </row>
    <row r="230" spans="1:15">
      <c r="A230" s="82" t="s">
        <v>298</v>
      </c>
      <c r="B230" t="s">
        <v>866</v>
      </c>
      <c r="D230" t="s">
        <v>426</v>
      </c>
      <c r="H230" s="130">
        <f t="shared" si="17"/>
        <v>2</v>
      </c>
      <c r="J230" s="66" t="s">
        <v>258</v>
      </c>
      <c r="K230" s="131" t="str">
        <f t="shared" si="18"/>
        <v>e246</v>
      </c>
      <c r="L230" s="178" t="str">
        <f t="shared" si="19"/>
        <v>Provisions pour litiges avec des intermédiaires</v>
      </c>
      <c r="N230" s="8" t="s">
        <v>192</v>
      </c>
      <c r="O230" s="38" t="s">
        <v>426</v>
      </c>
    </row>
    <row r="231" spans="1:15">
      <c r="A231" s="82" t="s">
        <v>1685</v>
      </c>
      <c r="B231" t="s">
        <v>867</v>
      </c>
      <c r="D231" t="s">
        <v>426</v>
      </c>
      <c r="H231" s="130">
        <f t="shared" si="17"/>
        <v>1</v>
      </c>
      <c r="J231" s="66" t="s">
        <v>259</v>
      </c>
      <c r="K231" s="131" t="str">
        <f t="shared" si="18"/>
        <v>e240</v>
      </c>
      <c r="L231" s="178" t="str">
        <f t="shared" si="19"/>
        <v>Provisions pour autres litiges</v>
      </c>
      <c r="N231" s="8" t="s">
        <v>192</v>
      </c>
      <c r="O231" s="38" t="s">
        <v>426</v>
      </c>
    </row>
    <row r="232" spans="1:15">
      <c r="A232" s="82" t="s">
        <v>271</v>
      </c>
      <c r="B232" t="s">
        <v>868</v>
      </c>
      <c r="D232" t="s">
        <v>426</v>
      </c>
      <c r="H232" s="130">
        <f t="shared" si="17"/>
        <v>2</v>
      </c>
      <c r="J232" s="61" t="s">
        <v>260</v>
      </c>
      <c r="K232" s="131" t="str">
        <f t="shared" si="18"/>
        <v>e235</v>
      </c>
      <c r="L232" s="178" t="str">
        <f t="shared" si="19"/>
        <v>Provision sur produits dérivés</v>
      </c>
      <c r="N232" s="8" t="s">
        <v>192</v>
      </c>
      <c r="O232" s="38" t="s">
        <v>426</v>
      </c>
    </row>
    <row r="233" spans="1:15">
      <c r="A233" s="82" t="s">
        <v>295</v>
      </c>
      <c r="B233" t="s">
        <v>869</v>
      </c>
      <c r="D233" t="s">
        <v>426</v>
      </c>
      <c r="H233" s="130">
        <f t="shared" si="17"/>
        <v>2</v>
      </c>
      <c r="J233" s="61" t="s">
        <v>261</v>
      </c>
      <c r="K233" s="131" t="str">
        <f t="shared" si="18"/>
        <v>e92</v>
      </c>
      <c r="L233" s="178" t="str">
        <f t="shared" si="19"/>
        <v>Autres provisions pour risques</v>
      </c>
      <c r="N233" s="8" t="s">
        <v>192</v>
      </c>
      <c r="O233" s="38" t="s">
        <v>426</v>
      </c>
    </row>
    <row r="234" spans="1:15">
      <c r="A234" s="82" t="s">
        <v>615</v>
      </c>
      <c r="B234" t="s">
        <v>870</v>
      </c>
      <c r="D234" t="s">
        <v>426</v>
      </c>
      <c r="H234" s="130">
        <f t="shared" si="17"/>
        <v>1</v>
      </c>
      <c r="J234" s="61" t="s">
        <v>262</v>
      </c>
      <c r="K234" s="131" t="str">
        <f t="shared" si="18"/>
        <v>e91</v>
      </c>
      <c r="L234" s="178" t="str">
        <f t="shared" si="19"/>
        <v>Autres provisions pour charges</v>
      </c>
      <c r="N234" s="8" t="s">
        <v>192</v>
      </c>
      <c r="O234" s="38" t="s">
        <v>426</v>
      </c>
    </row>
    <row r="235" spans="1:15">
      <c r="A235" s="82" t="s">
        <v>614</v>
      </c>
      <c r="B235" t="s">
        <v>871</v>
      </c>
      <c r="D235" t="s">
        <v>426</v>
      </c>
      <c r="H235" s="130">
        <f t="shared" si="17"/>
        <v>1</v>
      </c>
      <c r="J235" s="63" t="s">
        <v>91</v>
      </c>
      <c r="K235" s="131" t="str">
        <f t="shared" si="18"/>
        <v>e141</v>
      </c>
      <c r="L235" s="178" t="str">
        <f t="shared" si="19"/>
        <v>Dettes pour dépôts en espèces reçus des réassureurs</v>
      </c>
      <c r="N235" s="8" t="s">
        <v>192</v>
      </c>
      <c r="O235" s="38" t="s">
        <v>426</v>
      </c>
    </row>
    <row r="236" spans="1:15">
      <c r="A236" s="82" t="s">
        <v>619</v>
      </c>
      <c r="B236" t="s">
        <v>872</v>
      </c>
      <c r="D236" t="s">
        <v>426</v>
      </c>
      <c r="H236" s="130">
        <f t="shared" si="17"/>
        <v>1</v>
      </c>
      <c r="J236" s="63" t="s">
        <v>92</v>
      </c>
      <c r="K236" s="131" t="str">
        <f t="shared" si="18"/>
        <v>e137</v>
      </c>
      <c r="L236" s="178" t="str">
        <f t="shared" si="19"/>
        <v>Dettes</v>
      </c>
      <c r="M236" s="8" t="s">
        <v>190</v>
      </c>
      <c r="N236" s="8" t="s">
        <v>192</v>
      </c>
      <c r="O236" s="38" t="s">
        <v>426</v>
      </c>
    </row>
    <row r="237" spans="1:15">
      <c r="A237" s="82" t="s">
        <v>277</v>
      </c>
      <c r="B237" t="s">
        <v>873</v>
      </c>
      <c r="D237" t="s">
        <v>426</v>
      </c>
      <c r="H237" s="130">
        <f t="shared" si="17"/>
        <v>1</v>
      </c>
      <c r="J237" s="22" t="s">
        <v>1614</v>
      </c>
      <c r="K237" s="131" t="str">
        <f t="shared" si="18"/>
        <v>e316</v>
      </c>
      <c r="L237" s="160" t="str">
        <f t="shared" si="19"/>
        <v>Dettes nées d’opérations directes et d’opérations de réassurance</v>
      </c>
      <c r="M237" s="8" t="s">
        <v>190</v>
      </c>
      <c r="N237" s="8" t="s">
        <v>192</v>
      </c>
      <c r="O237" s="38" t="s">
        <v>426</v>
      </c>
    </row>
    <row r="238" spans="1:15">
      <c r="A238" s="82" t="s">
        <v>616</v>
      </c>
      <c r="B238" t="s">
        <v>1354</v>
      </c>
      <c r="D238" t="s">
        <v>426</v>
      </c>
      <c r="H238" s="130">
        <f t="shared" si="17"/>
        <v>1</v>
      </c>
      <c r="J238" s="61" t="s">
        <v>232</v>
      </c>
      <c r="K238" s="131" t="str">
        <f t="shared" si="18"/>
        <v>e140</v>
      </c>
      <c r="L238" s="178" t="str">
        <f t="shared" si="19"/>
        <v>Dettes nées d’opérations directes et de prise en substitution</v>
      </c>
      <c r="N238" s="8" t="s">
        <v>192</v>
      </c>
      <c r="O238" s="38" t="s">
        <v>426</v>
      </c>
    </row>
    <row r="239" spans="1:15">
      <c r="A239" s="82" t="s">
        <v>1165</v>
      </c>
      <c r="B239" t="s">
        <v>874</v>
      </c>
      <c r="D239" t="s">
        <v>426</v>
      </c>
      <c r="H239" s="130">
        <f t="shared" si="17"/>
        <v>1</v>
      </c>
      <c r="J239" s="61" t="s">
        <v>233</v>
      </c>
      <c r="K239" s="131" t="str">
        <f t="shared" si="18"/>
        <v>e139</v>
      </c>
      <c r="L239" s="178" t="str">
        <f t="shared" si="19"/>
        <v>Dettes nées d’opérations de réassurance et de cession en substitution</v>
      </c>
      <c r="N239" s="8" t="s">
        <v>192</v>
      </c>
      <c r="O239" s="38" t="s">
        <v>426</v>
      </c>
    </row>
    <row r="240" spans="1:15">
      <c r="A240" s="82" t="s">
        <v>620</v>
      </c>
      <c r="B240" t="s">
        <v>875</v>
      </c>
      <c r="D240" t="s">
        <v>426</v>
      </c>
      <c r="H240" s="130">
        <f t="shared" si="17"/>
        <v>1</v>
      </c>
      <c r="J240" s="64" t="s">
        <v>1624</v>
      </c>
      <c r="K240" s="131" t="str">
        <f t="shared" si="18"/>
        <v>e317</v>
      </c>
      <c r="L240" s="178" t="str">
        <f t="shared" si="19"/>
        <v>Autres dettes financières</v>
      </c>
      <c r="M240" s="8" t="s">
        <v>190</v>
      </c>
      <c r="N240" s="8" t="s">
        <v>192</v>
      </c>
      <c r="O240" s="38" t="s">
        <v>426</v>
      </c>
    </row>
    <row r="241" spans="1:15">
      <c r="A241" s="82" t="s">
        <v>221</v>
      </c>
      <c r="B241" t="s">
        <v>876</v>
      </c>
      <c r="D241" t="s">
        <v>426</v>
      </c>
      <c r="H241" s="130">
        <f t="shared" si="17"/>
        <v>4</v>
      </c>
      <c r="J241" s="61" t="s">
        <v>93</v>
      </c>
      <c r="K241" s="131" t="str">
        <f t="shared" ref="K241:K260" si="20">VLOOKUP(J241,A:B,2,FALSE)</f>
        <v>e151</v>
      </c>
      <c r="L241" s="178" t="str">
        <f t="shared" ref="L241:L260" si="21">J241</f>
        <v>Emprunts Obligataires</v>
      </c>
      <c r="N241" s="8" t="s">
        <v>192</v>
      </c>
      <c r="O241" s="38" t="s">
        <v>426</v>
      </c>
    </row>
    <row r="242" spans="1:15">
      <c r="A242" s="82" t="s">
        <v>278</v>
      </c>
      <c r="B242" t="s">
        <v>877</v>
      </c>
      <c r="D242" t="s">
        <v>426</v>
      </c>
      <c r="H242" s="130">
        <f t="shared" si="17"/>
        <v>2</v>
      </c>
      <c r="J242" s="61" t="s">
        <v>94</v>
      </c>
      <c r="K242" s="131" t="str">
        <f t="shared" si="20"/>
        <v>e138</v>
      </c>
      <c r="L242" s="178" t="str">
        <f t="shared" si="21"/>
        <v>Dettes envers des établissements de crédit</v>
      </c>
      <c r="N242" s="8" t="s">
        <v>192</v>
      </c>
      <c r="O242" s="38" t="s">
        <v>426</v>
      </c>
    </row>
    <row r="243" spans="1:15">
      <c r="A243" s="82" t="s">
        <v>41</v>
      </c>
      <c r="B243" t="s">
        <v>878</v>
      </c>
      <c r="D243" t="s">
        <v>426</v>
      </c>
      <c r="H243" s="130">
        <f t="shared" si="17"/>
        <v>2</v>
      </c>
      <c r="J243" s="61" t="s">
        <v>95</v>
      </c>
      <c r="K243" s="131" t="str">
        <f t="shared" si="20"/>
        <v>e298</v>
      </c>
      <c r="L243" s="178" t="str">
        <f t="shared" si="21"/>
        <v>Titres de créance négociables émis</v>
      </c>
      <c r="N243" s="8" t="s">
        <v>192</v>
      </c>
      <c r="O243" s="38" t="s">
        <v>426</v>
      </c>
    </row>
    <row r="244" spans="1:15">
      <c r="A244" s="82" t="s">
        <v>524</v>
      </c>
      <c r="B244" t="s">
        <v>879</v>
      </c>
      <c r="D244" t="s">
        <v>426</v>
      </c>
      <c r="H244" s="130">
        <f t="shared" si="17"/>
        <v>2</v>
      </c>
      <c r="J244" s="61" t="s">
        <v>96</v>
      </c>
      <c r="K244" s="131" t="str">
        <f t="shared" si="20"/>
        <v>e76</v>
      </c>
      <c r="L244" s="178" t="str">
        <f t="shared" si="21"/>
        <v>Autres emprunts, dépôts et cautionnements reçus</v>
      </c>
      <c r="N244" s="8" t="s">
        <v>192</v>
      </c>
      <c r="O244" s="38" t="s">
        <v>426</v>
      </c>
    </row>
    <row r="245" spans="1:15">
      <c r="A245" s="82" t="s">
        <v>1142</v>
      </c>
      <c r="B245" t="s">
        <v>880</v>
      </c>
      <c r="D245" t="s">
        <v>426</v>
      </c>
      <c r="H245" s="130">
        <f t="shared" si="17"/>
        <v>2</v>
      </c>
      <c r="J245" s="64" t="s">
        <v>1625</v>
      </c>
      <c r="K245" s="131" t="str">
        <f t="shared" si="20"/>
        <v>e318</v>
      </c>
      <c r="L245" s="178" t="str">
        <f t="shared" si="21"/>
        <v>Autres dettes non financières</v>
      </c>
      <c r="M245" s="8" t="s">
        <v>190</v>
      </c>
      <c r="N245" s="8" t="s">
        <v>192</v>
      </c>
      <c r="O245" s="38" t="s">
        <v>426</v>
      </c>
    </row>
    <row r="246" spans="1:15">
      <c r="A246" s="82" t="s">
        <v>28</v>
      </c>
      <c r="B246" t="s">
        <v>881</v>
      </c>
      <c r="D246" t="s">
        <v>426</v>
      </c>
      <c r="H246" s="130">
        <f t="shared" si="17"/>
        <v>2</v>
      </c>
      <c r="J246" s="61" t="s">
        <v>71</v>
      </c>
      <c r="K246" s="131" t="str">
        <f t="shared" si="20"/>
        <v>e201</v>
      </c>
      <c r="L246" s="178" t="str">
        <f t="shared" si="21"/>
        <v>Personnel</v>
      </c>
      <c r="N246" s="8" t="s">
        <v>192</v>
      </c>
      <c r="O246" s="38" t="s">
        <v>426</v>
      </c>
    </row>
    <row r="247" spans="1:15">
      <c r="A247" s="82" t="s">
        <v>1237</v>
      </c>
      <c r="B247" t="s">
        <v>882</v>
      </c>
      <c r="D247" t="s">
        <v>426</v>
      </c>
      <c r="H247" s="130">
        <f t="shared" si="17"/>
        <v>2</v>
      </c>
      <c r="J247" s="61" t="s">
        <v>537</v>
      </c>
      <c r="K247" s="131" t="str">
        <f t="shared" si="20"/>
        <v>e156</v>
      </c>
      <c r="L247" s="178" t="str">
        <f t="shared" si="21"/>
        <v>État, organismes sociaux, collectivités publiques</v>
      </c>
      <c r="N247" s="8" t="s">
        <v>192</v>
      </c>
      <c r="O247" s="38" t="s">
        <v>426</v>
      </c>
    </row>
    <row r="248" spans="1:15">
      <c r="A248" s="82" t="s">
        <v>95</v>
      </c>
      <c r="B248" t="s">
        <v>883</v>
      </c>
      <c r="D248" t="s">
        <v>426</v>
      </c>
      <c r="H248" s="130">
        <f t="shared" si="17"/>
        <v>3</v>
      </c>
      <c r="J248" s="61" t="s">
        <v>97</v>
      </c>
      <c r="K248" s="131" t="str">
        <f t="shared" si="20"/>
        <v>e132</v>
      </c>
      <c r="L248" s="178" t="str">
        <f t="shared" si="21"/>
        <v>Créditeurs divers</v>
      </c>
      <c r="N248" s="8" t="s">
        <v>192</v>
      </c>
      <c r="O248" s="38" t="s">
        <v>426</v>
      </c>
    </row>
    <row r="249" spans="1:15">
      <c r="A249" s="82" t="s">
        <v>1931</v>
      </c>
      <c r="B249" t="s">
        <v>884</v>
      </c>
      <c r="D249" t="s">
        <v>426</v>
      </c>
      <c r="H249" s="130">
        <f t="shared" si="17"/>
        <v>1</v>
      </c>
      <c r="J249" s="44" t="s">
        <v>1610</v>
      </c>
      <c r="K249" s="131" t="str">
        <f t="shared" si="20"/>
        <v>e314</v>
      </c>
      <c r="L249" s="160" t="str">
        <f t="shared" si="21"/>
        <v>Comptes de régularisation et différences de conversion</v>
      </c>
      <c r="M249" s="8" t="s">
        <v>190</v>
      </c>
      <c r="N249" s="8" t="s">
        <v>192</v>
      </c>
      <c r="O249" s="38" t="s">
        <v>426</v>
      </c>
    </row>
    <row r="250" spans="1:15">
      <c r="A250" s="82" t="s">
        <v>1583</v>
      </c>
      <c r="B250" t="s">
        <v>885</v>
      </c>
      <c r="D250" t="s">
        <v>426</v>
      </c>
      <c r="H250" s="130">
        <f t="shared" si="17"/>
        <v>2</v>
      </c>
      <c r="J250" s="64" t="s">
        <v>1145</v>
      </c>
      <c r="K250" s="131" t="str">
        <f t="shared" si="20"/>
        <v>e122</v>
      </c>
      <c r="L250" s="178" t="str">
        <f t="shared" si="21"/>
        <v>Comptes de régularisation</v>
      </c>
      <c r="M250" s="8" t="s">
        <v>190</v>
      </c>
      <c r="N250" s="8" t="s">
        <v>192</v>
      </c>
      <c r="O250" s="38" t="s">
        <v>426</v>
      </c>
    </row>
    <row r="251" spans="1:15">
      <c r="A251" s="82" t="s">
        <v>55</v>
      </c>
      <c r="B251" t="s">
        <v>886</v>
      </c>
      <c r="D251" t="s">
        <v>426</v>
      </c>
      <c r="H251" s="130">
        <f t="shared" si="17"/>
        <v>2</v>
      </c>
      <c r="J251" s="57" t="s">
        <v>268</v>
      </c>
      <c r="K251" s="131" t="str">
        <f t="shared" si="20"/>
        <v>e219</v>
      </c>
      <c r="L251" s="176" t="str">
        <f t="shared" si="21"/>
        <v>Produits à répartir sur plusieurs exercices</v>
      </c>
      <c r="N251" s="8" t="s">
        <v>192</v>
      </c>
      <c r="O251" s="38" t="s">
        <v>426</v>
      </c>
    </row>
    <row r="252" spans="1:15">
      <c r="A252" s="82" t="s">
        <v>356</v>
      </c>
      <c r="B252" t="s">
        <v>887</v>
      </c>
      <c r="D252" t="s">
        <v>426</v>
      </c>
      <c r="H252" s="130">
        <f t="shared" si="17"/>
        <v>2</v>
      </c>
      <c r="J252" s="57" t="s">
        <v>269</v>
      </c>
      <c r="K252" s="131" t="str">
        <f t="shared" si="20"/>
        <v>e59</v>
      </c>
      <c r="L252" s="176" t="str">
        <f t="shared" si="21"/>
        <v>Amortissement des différences sur les prix de remboursement</v>
      </c>
      <c r="N252" s="8" t="s">
        <v>192</v>
      </c>
      <c r="O252" s="38" t="s">
        <v>426</v>
      </c>
    </row>
    <row r="253" spans="1:15">
      <c r="A253" s="82" t="s">
        <v>355</v>
      </c>
      <c r="B253" t="s">
        <v>1355</v>
      </c>
      <c r="D253" t="s">
        <v>426</v>
      </c>
      <c r="H253" s="130">
        <f t="shared" si="17"/>
        <v>2</v>
      </c>
      <c r="J253" s="57" t="s">
        <v>270</v>
      </c>
      <c r="K253" s="131" t="str">
        <f t="shared" si="20"/>
        <v>e260</v>
      </c>
      <c r="L253" s="176" t="str">
        <f t="shared" si="21"/>
        <v>Report de commissions reçues des réassureurs</v>
      </c>
      <c r="N253" s="8" t="s">
        <v>192</v>
      </c>
      <c r="O253" s="38" t="s">
        <v>426</v>
      </c>
    </row>
    <row r="254" spans="1:15">
      <c r="A254" s="82" t="s">
        <v>523</v>
      </c>
      <c r="B254" t="s">
        <v>888</v>
      </c>
      <c r="D254" t="s">
        <v>426</v>
      </c>
      <c r="H254" s="130">
        <f t="shared" si="17"/>
        <v>2</v>
      </c>
      <c r="J254" s="57" t="s">
        <v>265</v>
      </c>
      <c r="K254" s="131" t="str">
        <f t="shared" si="20"/>
        <v>e125</v>
      </c>
      <c r="L254" s="176" t="str">
        <f t="shared" si="21"/>
        <v>Comptes de régularisation liés aux instruments financiers à terme</v>
      </c>
      <c r="M254" s="8" t="s">
        <v>190</v>
      </c>
      <c r="N254" s="8" t="s">
        <v>192</v>
      </c>
      <c r="O254" s="38" t="s">
        <v>426</v>
      </c>
    </row>
    <row r="255" spans="1:15">
      <c r="A255" s="82" t="s">
        <v>505</v>
      </c>
      <c r="B255" t="s">
        <v>889</v>
      </c>
      <c r="D255" t="s">
        <v>426</v>
      </c>
      <c r="H255" s="130">
        <f t="shared" si="17"/>
        <v>2</v>
      </c>
      <c r="J255" s="58" t="s">
        <v>518</v>
      </c>
      <c r="K255" s="131" t="str">
        <f t="shared" si="20"/>
        <v>e124</v>
      </c>
      <c r="L255" s="176" t="str">
        <f t="shared" si="21"/>
        <v>Comptes de régularisation liés à des stratégies d'investissement ou de désinvestissement</v>
      </c>
      <c r="N255" s="8" t="s">
        <v>192</v>
      </c>
      <c r="O255" s="38" t="s">
        <v>426</v>
      </c>
    </row>
    <row r="256" spans="1:15">
      <c r="A256" s="82" t="s">
        <v>357</v>
      </c>
      <c r="B256" t="s">
        <v>890</v>
      </c>
      <c r="D256" t="s">
        <v>426</v>
      </c>
      <c r="H256" s="130">
        <f t="shared" si="17"/>
        <v>2</v>
      </c>
      <c r="J256" s="58" t="s">
        <v>519</v>
      </c>
      <c r="K256" s="131" t="str">
        <f t="shared" si="20"/>
        <v>e123</v>
      </c>
      <c r="L256" s="176" t="str">
        <f t="shared" si="21"/>
        <v>Comptes de régularisation liés à des stratégies de rendement</v>
      </c>
      <c r="N256" s="8" t="s">
        <v>192</v>
      </c>
      <c r="O256" s="38" t="s">
        <v>426</v>
      </c>
    </row>
    <row r="257" spans="1:18">
      <c r="A257" s="82" t="s">
        <v>1155</v>
      </c>
      <c r="B257" t="s">
        <v>891</v>
      </c>
      <c r="D257" t="s">
        <v>426</v>
      </c>
      <c r="H257" s="130">
        <f t="shared" si="17"/>
        <v>2</v>
      </c>
      <c r="J257" s="58" t="s">
        <v>266</v>
      </c>
      <c r="K257" s="131" t="str">
        <f t="shared" si="20"/>
        <v>e126</v>
      </c>
      <c r="L257" s="176" t="str">
        <f t="shared" si="21"/>
        <v>Comptes de régularisation sur autres opérations</v>
      </c>
      <c r="N257" s="8" t="s">
        <v>192</v>
      </c>
      <c r="O257" s="38" t="s">
        <v>426</v>
      </c>
    </row>
    <row r="258" spans="1:18">
      <c r="A258" s="82" t="s">
        <v>1839</v>
      </c>
      <c r="B258" t="s">
        <v>892</v>
      </c>
      <c r="D258" t="s">
        <v>426</v>
      </c>
      <c r="H258" s="130">
        <f t="shared" ref="H258:H321" si="22">COUNTIF(J:J,A258)</f>
        <v>2</v>
      </c>
      <c r="J258" s="57" t="s">
        <v>535</v>
      </c>
      <c r="K258" s="131" t="str">
        <f t="shared" si="20"/>
        <v>e157</v>
      </c>
      <c r="L258" s="176" t="str">
        <f t="shared" si="21"/>
        <v>Évaluations techniques de la réassurance</v>
      </c>
      <c r="N258" s="8" t="s">
        <v>192</v>
      </c>
      <c r="O258" s="38" t="s">
        <v>426</v>
      </c>
    </row>
    <row r="259" spans="1:18">
      <c r="A259" s="82" t="s">
        <v>358</v>
      </c>
      <c r="B259" t="s">
        <v>893</v>
      </c>
      <c r="D259" t="s">
        <v>426</v>
      </c>
      <c r="H259" s="130">
        <f t="shared" si="22"/>
        <v>2</v>
      </c>
      <c r="J259" s="57" t="s">
        <v>267</v>
      </c>
      <c r="K259" s="131" t="str">
        <f t="shared" si="20"/>
        <v>e74</v>
      </c>
      <c r="L259" s="176" t="str">
        <f t="shared" si="21"/>
        <v>Autres éléments de comptes de régularisation</v>
      </c>
      <c r="N259" s="8" t="s">
        <v>192</v>
      </c>
      <c r="O259" s="38" t="s">
        <v>426</v>
      </c>
    </row>
    <row r="260" spans="1:18">
      <c r="A260" t="s">
        <v>1610</v>
      </c>
      <c r="B260" t="s">
        <v>1611</v>
      </c>
      <c r="D260" t="s">
        <v>426</v>
      </c>
      <c r="H260" s="130">
        <f t="shared" si="22"/>
        <v>5</v>
      </c>
      <c r="J260" s="64" t="s">
        <v>98</v>
      </c>
      <c r="K260" s="131" t="str">
        <f t="shared" si="20"/>
        <v>e142</v>
      </c>
      <c r="L260" s="178" t="str">
        <f t="shared" si="21"/>
        <v>Différence de conversion</v>
      </c>
      <c r="N260" s="8" t="s">
        <v>192</v>
      </c>
      <c r="O260" s="38" t="s">
        <v>426</v>
      </c>
    </row>
    <row r="261" spans="1:18">
      <c r="A261" t="s">
        <v>1613</v>
      </c>
      <c r="B261" t="s">
        <v>1612</v>
      </c>
      <c r="D261" t="s">
        <v>426</v>
      </c>
      <c r="H261" s="130">
        <f t="shared" si="22"/>
        <v>1</v>
      </c>
      <c r="J261" s="12" t="s">
        <v>2746</v>
      </c>
      <c r="K261" s="88"/>
      <c r="L261" s="19"/>
      <c r="M261" s="104"/>
      <c r="N261" s="104"/>
      <c r="O261" s="105" t="s">
        <v>426</v>
      </c>
      <c r="P261" s="133"/>
      <c r="Q261" s="133" t="s">
        <v>24</v>
      </c>
      <c r="R261" s="130" t="s">
        <v>1865</v>
      </c>
    </row>
    <row r="262" spans="1:18">
      <c r="A262" t="s">
        <v>1614</v>
      </c>
      <c r="B262" t="s">
        <v>1615</v>
      </c>
      <c r="D262" t="s">
        <v>426</v>
      </c>
      <c r="H262" s="130">
        <f t="shared" si="22"/>
        <v>3</v>
      </c>
      <c r="J262" s="10" t="s">
        <v>244</v>
      </c>
      <c r="K262" s="131" t="str">
        <f t="shared" ref="K262:K293" si="23">VLOOKUP(J262,A:B,2,FALSE)</f>
        <v>x0</v>
      </c>
      <c r="L262" s="19" t="str">
        <f t="shared" ref="L262:L326" si="24">J262</f>
        <v>Total/NA</v>
      </c>
      <c r="M262" s="132" t="s">
        <v>190</v>
      </c>
      <c r="N262" s="132"/>
      <c r="O262" s="130" t="s">
        <v>243</v>
      </c>
      <c r="P262" s="130"/>
      <c r="Q262" s="130"/>
      <c r="R262" s="5"/>
    </row>
    <row r="263" spans="1:18">
      <c r="A263" t="s">
        <v>1624</v>
      </c>
      <c r="B263" t="s">
        <v>1626</v>
      </c>
      <c r="D263" t="s">
        <v>426</v>
      </c>
      <c r="H263" s="130">
        <f t="shared" si="22"/>
        <v>2</v>
      </c>
      <c r="J263" s="59" t="s">
        <v>1844</v>
      </c>
      <c r="K263" s="131" t="str">
        <f t="shared" si="23"/>
        <v>e164</v>
      </c>
      <c r="L263" s="177" t="str">
        <f t="shared" si="24"/>
        <v>Fonds mutualistes et réserves/capitaux propres</v>
      </c>
      <c r="M263" s="132" t="s">
        <v>190</v>
      </c>
      <c r="N263" s="132" t="s">
        <v>192</v>
      </c>
      <c r="O263" s="136" t="s">
        <v>426</v>
      </c>
      <c r="P263" s="130"/>
      <c r="Q263" s="130"/>
      <c r="R263" s="130"/>
    </row>
    <row r="264" spans="1:18">
      <c r="A264" t="s">
        <v>1625</v>
      </c>
      <c r="B264" t="s">
        <v>1627</v>
      </c>
      <c r="D264" t="s">
        <v>426</v>
      </c>
      <c r="H264" s="130">
        <f t="shared" si="22"/>
        <v>2</v>
      </c>
      <c r="J264" s="60" t="s">
        <v>520</v>
      </c>
      <c r="K264" s="131" t="str">
        <f t="shared" si="23"/>
        <v>e165</v>
      </c>
      <c r="L264" s="177" t="str">
        <f t="shared" si="24"/>
        <v>Fonds propres</v>
      </c>
      <c r="M264" s="132" t="s">
        <v>190</v>
      </c>
      <c r="N264" s="132" t="s">
        <v>192</v>
      </c>
      <c r="O264" s="136" t="s">
        <v>426</v>
      </c>
      <c r="P264" s="130"/>
      <c r="Q264" s="130"/>
      <c r="R264" s="130"/>
    </row>
    <row r="265" spans="1:18">
      <c r="A265" s="88" t="s">
        <v>1629</v>
      </c>
      <c r="B265" t="s">
        <v>1635</v>
      </c>
      <c r="D265" t="s">
        <v>426</v>
      </c>
      <c r="H265" s="130">
        <f t="shared" si="22"/>
        <v>3</v>
      </c>
      <c r="J265" s="61" t="s">
        <v>1845</v>
      </c>
      <c r="K265" s="131" t="str">
        <f t="shared" si="23"/>
        <v>e158</v>
      </c>
      <c r="L265" s="178" t="str">
        <f t="shared" si="24"/>
        <v>Fonds d’établissement et de développement/capital</v>
      </c>
      <c r="M265" s="132"/>
      <c r="N265" s="132" t="s">
        <v>192</v>
      </c>
      <c r="O265" s="136" t="s">
        <v>426</v>
      </c>
      <c r="P265" s="130"/>
      <c r="Q265" s="130"/>
      <c r="R265" s="130"/>
    </row>
    <row r="266" spans="1:18">
      <c r="A266" s="88" t="s">
        <v>1628</v>
      </c>
      <c r="B266" t="s">
        <v>1636</v>
      </c>
      <c r="D266" t="s">
        <v>426</v>
      </c>
      <c r="H266" s="130">
        <f t="shared" si="22"/>
        <v>3</v>
      </c>
      <c r="J266" s="61" t="s">
        <v>85</v>
      </c>
      <c r="K266" s="131" t="str">
        <f t="shared" si="23"/>
        <v>e217</v>
      </c>
      <c r="L266" s="178" t="str">
        <f t="shared" si="24"/>
        <v>Primes liées au capital social</v>
      </c>
      <c r="M266" s="132"/>
      <c r="N266" s="132" t="s">
        <v>192</v>
      </c>
      <c r="O266" s="136" t="s">
        <v>426</v>
      </c>
      <c r="P266" s="130"/>
      <c r="Q266" s="130"/>
      <c r="R266" s="130"/>
    </row>
    <row r="267" spans="1:18">
      <c r="A267" s="97" t="s">
        <v>1630</v>
      </c>
      <c r="B267" t="s">
        <v>1637</v>
      </c>
      <c r="D267" t="s">
        <v>426</v>
      </c>
      <c r="H267" s="130">
        <f t="shared" si="22"/>
        <v>3</v>
      </c>
      <c r="J267" s="61" t="s">
        <v>538</v>
      </c>
      <c r="K267" s="131" t="str">
        <f t="shared" si="23"/>
        <v>e146</v>
      </c>
      <c r="L267" s="178" t="str">
        <f t="shared" si="24"/>
        <v>Écarts de réévaluation</v>
      </c>
      <c r="M267" s="132"/>
      <c r="N267" s="132" t="s">
        <v>192</v>
      </c>
      <c r="O267" s="136" t="s">
        <v>426</v>
      </c>
      <c r="P267" s="130"/>
      <c r="Q267" s="130"/>
      <c r="R267" s="130"/>
    </row>
    <row r="268" spans="1:18">
      <c r="A268" s="97" t="s">
        <v>1631</v>
      </c>
      <c r="B268" t="s">
        <v>1638</v>
      </c>
      <c r="D268" t="s">
        <v>426</v>
      </c>
      <c r="H268" s="130">
        <f t="shared" si="22"/>
        <v>3</v>
      </c>
      <c r="J268" s="61" t="s">
        <v>541</v>
      </c>
      <c r="K268" s="131" t="str">
        <f t="shared" si="23"/>
        <v>e262</v>
      </c>
      <c r="L268" s="178" t="str">
        <f t="shared" si="24"/>
        <v>Réserves</v>
      </c>
      <c r="M268" s="132"/>
      <c r="N268" s="132" t="s">
        <v>192</v>
      </c>
      <c r="O268" s="136" t="s">
        <v>426</v>
      </c>
      <c r="P268" s="130"/>
      <c r="Q268" s="130"/>
      <c r="R268" s="130"/>
    </row>
    <row r="269" spans="1:18">
      <c r="A269" s="97" t="s">
        <v>1632</v>
      </c>
      <c r="B269" t="s">
        <v>1639</v>
      </c>
      <c r="D269" t="s">
        <v>426</v>
      </c>
      <c r="H269" s="130">
        <f t="shared" si="22"/>
        <v>3</v>
      </c>
      <c r="J269" s="61" t="s">
        <v>87</v>
      </c>
      <c r="K269" s="131" t="str">
        <f t="shared" si="23"/>
        <v>e259</v>
      </c>
      <c r="L269" s="178" t="str">
        <f t="shared" si="24"/>
        <v>Report à nouveau</v>
      </c>
      <c r="M269" s="132"/>
      <c r="N269" s="132" t="s">
        <v>192</v>
      </c>
      <c r="O269" s="136" t="s">
        <v>426</v>
      </c>
      <c r="P269" s="130"/>
      <c r="Q269" s="130"/>
      <c r="R269" s="130"/>
    </row>
    <row r="270" spans="1:18">
      <c r="A270" s="97" t="s">
        <v>1633</v>
      </c>
      <c r="B270" t="s">
        <v>1640</v>
      </c>
      <c r="D270" t="s">
        <v>426</v>
      </c>
      <c r="H270" s="130">
        <f t="shared" si="22"/>
        <v>3</v>
      </c>
      <c r="J270" s="61" t="s">
        <v>88</v>
      </c>
      <c r="K270" s="131" t="str">
        <f t="shared" si="23"/>
        <v>e273</v>
      </c>
      <c r="L270" s="178" t="str">
        <f t="shared" si="24"/>
        <v>Résultat de l’exercice</v>
      </c>
      <c r="M270" s="132"/>
      <c r="N270" s="132" t="s">
        <v>192</v>
      </c>
      <c r="O270" s="136" t="s">
        <v>426</v>
      </c>
      <c r="P270" s="130"/>
      <c r="Q270" s="130"/>
      <c r="R270" s="130"/>
    </row>
    <row r="271" spans="1:18">
      <c r="A271" s="97" t="s">
        <v>1634</v>
      </c>
      <c r="B271" t="s">
        <v>1641</v>
      </c>
      <c r="D271" t="s">
        <v>426</v>
      </c>
      <c r="H271" s="130">
        <f t="shared" si="22"/>
        <v>3</v>
      </c>
      <c r="J271" s="60" t="s">
        <v>521</v>
      </c>
      <c r="K271" s="131" t="str">
        <f t="shared" si="23"/>
        <v>e77</v>
      </c>
      <c r="L271" s="177" t="str">
        <f t="shared" si="24"/>
        <v>Autres fonds mutualistes</v>
      </c>
      <c r="M271" s="132" t="s">
        <v>190</v>
      </c>
      <c r="N271" s="132" t="s">
        <v>192</v>
      </c>
      <c r="O271" s="136" t="s">
        <v>426</v>
      </c>
      <c r="P271" s="130"/>
      <c r="Q271" s="130"/>
      <c r="R271" s="130"/>
    </row>
    <row r="272" spans="1:18">
      <c r="A272" t="s">
        <v>1642</v>
      </c>
      <c r="B272" t="s">
        <v>1643</v>
      </c>
      <c r="D272" t="s">
        <v>426</v>
      </c>
      <c r="H272" s="130">
        <f t="shared" si="22"/>
        <v>2</v>
      </c>
      <c r="J272" s="62" t="s">
        <v>89</v>
      </c>
      <c r="K272" s="131" t="str">
        <f t="shared" si="23"/>
        <v>e160</v>
      </c>
      <c r="L272" s="177" t="str">
        <f t="shared" si="24"/>
        <v>Fonds de dotation avec droit de reprise</v>
      </c>
      <c r="M272" s="132"/>
      <c r="N272" s="132" t="s">
        <v>192</v>
      </c>
      <c r="O272" s="136" t="s">
        <v>426</v>
      </c>
      <c r="P272" s="130"/>
      <c r="Q272" s="130"/>
      <c r="R272" s="130"/>
    </row>
    <row r="273" spans="1:18">
      <c r="A273" t="s">
        <v>1644</v>
      </c>
      <c r="B273" t="s">
        <v>1645</v>
      </c>
      <c r="D273" t="s">
        <v>426</v>
      </c>
      <c r="H273" s="130">
        <f t="shared" si="22"/>
        <v>3</v>
      </c>
      <c r="J273" s="61" t="s">
        <v>221</v>
      </c>
      <c r="K273" s="131" t="str">
        <f t="shared" si="23"/>
        <v>e290</v>
      </c>
      <c r="L273" s="178" t="str">
        <f t="shared" si="24"/>
        <v>Subventions d'équipement et autres subventions d'investissement</v>
      </c>
      <c r="M273" s="132"/>
      <c r="N273" s="132" t="s">
        <v>192</v>
      </c>
      <c r="O273" s="136" t="s">
        <v>426</v>
      </c>
      <c r="P273" s="130"/>
      <c r="Q273" s="130"/>
      <c r="R273" s="130"/>
    </row>
    <row r="274" spans="1:18">
      <c r="A274" t="s">
        <v>1684</v>
      </c>
      <c r="B274" t="s">
        <v>1683</v>
      </c>
      <c r="D274" t="s">
        <v>426</v>
      </c>
      <c r="H274" s="130">
        <f t="shared" si="22"/>
        <v>2</v>
      </c>
      <c r="J274" s="64" t="s">
        <v>1644</v>
      </c>
      <c r="K274" s="131" t="str">
        <f t="shared" si="23"/>
        <v>e327</v>
      </c>
      <c r="L274" s="178" t="str">
        <f t="shared" si="24"/>
        <v>Compte de liaison entre actif général et cantons</v>
      </c>
      <c r="M274" s="132"/>
      <c r="N274" s="132" t="s">
        <v>192</v>
      </c>
      <c r="O274" s="136" t="s">
        <v>426</v>
      </c>
      <c r="P274" s="130"/>
      <c r="Q274" s="130"/>
      <c r="R274" s="130"/>
    </row>
    <row r="275" spans="1:18">
      <c r="A275" s="103" t="s">
        <v>1691</v>
      </c>
      <c r="B275" t="s">
        <v>1710</v>
      </c>
      <c r="D275" t="s">
        <v>426</v>
      </c>
      <c r="H275" s="130">
        <f t="shared" si="22"/>
        <v>1</v>
      </c>
      <c r="J275" s="63" t="s">
        <v>16</v>
      </c>
      <c r="K275" s="131" t="str">
        <f t="shared" si="23"/>
        <v>e200</v>
      </c>
      <c r="L275" s="178" t="str">
        <f t="shared" si="24"/>
        <v>Passifs subordonnés</v>
      </c>
      <c r="M275" s="132" t="s">
        <v>190</v>
      </c>
      <c r="N275" s="132" t="s">
        <v>192</v>
      </c>
      <c r="O275" s="136" t="s">
        <v>426</v>
      </c>
      <c r="P275" s="130"/>
      <c r="Q275" s="130"/>
      <c r="R275" s="130"/>
    </row>
    <row r="276" spans="1:18">
      <c r="A276" s="103" t="s">
        <v>1692</v>
      </c>
      <c r="B276" t="s">
        <v>1711</v>
      </c>
      <c r="D276" t="s">
        <v>426</v>
      </c>
      <c r="H276" s="130">
        <f t="shared" si="22"/>
        <v>1</v>
      </c>
      <c r="J276" s="44" t="s">
        <v>1642</v>
      </c>
      <c r="K276" s="131" t="str">
        <f t="shared" si="23"/>
        <v>e326</v>
      </c>
      <c r="L276" s="160" t="str">
        <f t="shared" si="24"/>
        <v>Provisions techniques brutes et des opérations en unités de compte</v>
      </c>
      <c r="M276" s="132" t="s">
        <v>190</v>
      </c>
      <c r="N276" s="132" t="s">
        <v>192</v>
      </c>
      <c r="O276" s="136" t="s">
        <v>426</v>
      </c>
      <c r="P276" s="130"/>
      <c r="Q276" s="130"/>
      <c r="R276" s="130"/>
    </row>
    <row r="277" spans="1:18">
      <c r="A277" s="103" t="s">
        <v>1693</v>
      </c>
      <c r="B277" t="s">
        <v>1712</v>
      </c>
      <c r="D277" t="s">
        <v>426</v>
      </c>
      <c r="H277" s="130">
        <f t="shared" si="22"/>
        <v>1</v>
      </c>
      <c r="J277" s="64" t="s">
        <v>20</v>
      </c>
      <c r="K277" s="131" t="str">
        <f t="shared" si="23"/>
        <v>e253</v>
      </c>
      <c r="L277" s="178" t="str">
        <f t="shared" si="24"/>
        <v>Provisions techniques brutes</v>
      </c>
      <c r="M277" s="132"/>
      <c r="N277" s="132" t="s">
        <v>192</v>
      </c>
      <c r="O277" s="136" t="s">
        <v>426</v>
      </c>
      <c r="P277" s="130"/>
      <c r="Q277" s="130"/>
      <c r="R277" s="130"/>
    </row>
    <row r="278" spans="1:18">
      <c r="A278" s="103" t="s">
        <v>1694</v>
      </c>
      <c r="B278" t="s">
        <v>1713</v>
      </c>
      <c r="D278" t="s">
        <v>426</v>
      </c>
      <c r="H278" s="130">
        <f t="shared" si="22"/>
        <v>1</v>
      </c>
      <c r="J278" s="61" t="s">
        <v>1831</v>
      </c>
      <c r="K278" s="131" t="str">
        <f t="shared" si="23"/>
        <v>e241</v>
      </c>
      <c r="L278" s="178" t="str">
        <f t="shared" si="24"/>
        <v>Provisions pour cotisations/primes non acquises</v>
      </c>
      <c r="M278" s="132"/>
      <c r="N278" s="132" t="s">
        <v>192</v>
      </c>
      <c r="O278" s="136" t="s">
        <v>426</v>
      </c>
      <c r="P278" s="130"/>
      <c r="Q278" s="130"/>
      <c r="R278" s="130"/>
    </row>
    <row r="279" spans="1:18">
      <c r="A279" s="103" t="s">
        <v>1695</v>
      </c>
      <c r="B279" t="s">
        <v>1714</v>
      </c>
      <c r="D279" t="s">
        <v>426</v>
      </c>
      <c r="H279" s="130">
        <f t="shared" si="22"/>
        <v>2</v>
      </c>
      <c r="J279" s="61" t="s">
        <v>67</v>
      </c>
      <c r="K279" s="131" t="str">
        <f t="shared" si="23"/>
        <v>e239</v>
      </c>
      <c r="L279" s="178" t="str">
        <f t="shared" si="24"/>
        <v>Provisions d’assurance vie</v>
      </c>
      <c r="M279" s="132" t="s">
        <v>190</v>
      </c>
      <c r="N279" s="132" t="s">
        <v>192</v>
      </c>
      <c r="O279" s="136" t="s">
        <v>426</v>
      </c>
      <c r="P279" s="130"/>
      <c r="Q279" s="130"/>
      <c r="R279" s="130"/>
    </row>
    <row r="280" spans="1:18">
      <c r="A280" s="103" t="s">
        <v>1696</v>
      </c>
      <c r="B280" t="s">
        <v>1715</v>
      </c>
      <c r="D280" t="s">
        <v>426</v>
      </c>
      <c r="H280" s="130">
        <f t="shared" si="22"/>
        <v>1</v>
      </c>
      <c r="J280" s="66" t="s">
        <v>195</v>
      </c>
      <c r="K280" s="131" t="str">
        <f t="shared" si="23"/>
        <v>e228</v>
      </c>
      <c r="L280" s="178" t="str">
        <f t="shared" si="24"/>
        <v>Provision mathématique</v>
      </c>
      <c r="M280" s="132" t="s">
        <v>190</v>
      </c>
      <c r="N280" s="132" t="s">
        <v>192</v>
      </c>
      <c r="O280" s="136" t="s">
        <v>426</v>
      </c>
      <c r="P280" s="130"/>
      <c r="Q280" s="130"/>
      <c r="R280" s="130"/>
    </row>
    <row r="281" spans="1:18">
      <c r="A281" s="103" t="s">
        <v>1705</v>
      </c>
      <c r="B281" t="s">
        <v>1716</v>
      </c>
      <c r="D281" t="s">
        <v>426</v>
      </c>
      <c r="H281" s="130">
        <f t="shared" si="22"/>
        <v>1</v>
      </c>
      <c r="J281" s="68" t="s">
        <v>1629</v>
      </c>
      <c r="K281" s="131" t="str">
        <f t="shared" si="23"/>
        <v>e319</v>
      </c>
      <c r="L281" s="160" t="str">
        <f t="shared" si="24"/>
        <v>Provision mathématique décès</v>
      </c>
      <c r="M281" s="132"/>
      <c r="N281" s="132" t="s">
        <v>192</v>
      </c>
      <c r="O281" s="136" t="s">
        <v>426</v>
      </c>
      <c r="P281" s="130"/>
      <c r="Q281" s="130"/>
      <c r="R281" s="130"/>
    </row>
    <row r="282" spans="1:18">
      <c r="A282" s="103" t="s">
        <v>1698</v>
      </c>
      <c r="B282" t="s">
        <v>1717</v>
      </c>
      <c r="D282" t="s">
        <v>426</v>
      </c>
      <c r="H282" s="130">
        <f t="shared" si="22"/>
        <v>1</v>
      </c>
      <c r="J282" s="68" t="s">
        <v>1628</v>
      </c>
      <c r="K282" s="131" t="str">
        <f t="shared" si="23"/>
        <v>e320</v>
      </c>
      <c r="L282" s="160" t="str">
        <f t="shared" si="24"/>
        <v>Provision mathématique rentes en cours de constitution</v>
      </c>
      <c r="M282" s="132"/>
      <c r="N282" s="132" t="s">
        <v>192</v>
      </c>
      <c r="O282" s="136" t="s">
        <v>426</v>
      </c>
      <c r="P282" s="130"/>
      <c r="Q282" s="130"/>
      <c r="R282" s="130"/>
    </row>
    <row r="283" spans="1:18">
      <c r="A283" s="103" t="s">
        <v>1699</v>
      </c>
      <c r="B283" t="s">
        <v>1718</v>
      </c>
      <c r="D283" t="s">
        <v>426</v>
      </c>
      <c r="H283" s="130">
        <f t="shared" si="22"/>
        <v>1</v>
      </c>
      <c r="J283" s="98" t="s">
        <v>1630</v>
      </c>
      <c r="K283" s="131" t="str">
        <f t="shared" si="23"/>
        <v>e321</v>
      </c>
      <c r="L283" s="178" t="str">
        <f t="shared" si="24"/>
        <v>Provision mathématique rentes en service</v>
      </c>
      <c r="M283" s="132"/>
      <c r="N283" s="132" t="s">
        <v>192</v>
      </c>
      <c r="O283" s="136" t="s">
        <v>426</v>
      </c>
      <c r="P283" s="130"/>
      <c r="Q283" s="130"/>
      <c r="R283" s="130"/>
    </row>
    <row r="284" spans="1:18">
      <c r="A284" s="103" t="s">
        <v>1700</v>
      </c>
      <c r="B284" t="s">
        <v>1719</v>
      </c>
      <c r="D284" t="s">
        <v>426</v>
      </c>
      <c r="H284" s="130">
        <f t="shared" si="22"/>
        <v>1</v>
      </c>
      <c r="J284" s="98" t="s">
        <v>1631</v>
      </c>
      <c r="K284" s="131" t="str">
        <f t="shared" si="23"/>
        <v>e322</v>
      </c>
      <c r="L284" s="178" t="str">
        <f t="shared" si="24"/>
        <v>Autres provisions mathématiques</v>
      </c>
      <c r="M284" s="132"/>
      <c r="N284" s="132" t="s">
        <v>192</v>
      </c>
      <c r="O284" s="136" t="s">
        <v>426</v>
      </c>
      <c r="P284" s="130"/>
      <c r="Q284" s="130"/>
      <c r="R284" s="130"/>
    </row>
    <row r="285" spans="1:18">
      <c r="A285" s="103" t="s">
        <v>1701</v>
      </c>
      <c r="B285" t="s">
        <v>1720</v>
      </c>
      <c r="D285" t="s">
        <v>426</v>
      </c>
      <c r="H285" s="130">
        <f t="shared" si="22"/>
        <v>1</v>
      </c>
      <c r="J285" s="66" t="s">
        <v>196</v>
      </c>
      <c r="K285" s="131" t="str">
        <f t="shared" si="23"/>
        <v>e227</v>
      </c>
      <c r="L285" s="178" t="str">
        <f t="shared" si="24"/>
        <v>Provision de gestion</v>
      </c>
      <c r="M285" s="132"/>
      <c r="N285" s="132" t="s">
        <v>192</v>
      </c>
      <c r="O285" s="136" t="s">
        <v>426</v>
      </c>
      <c r="P285" s="130"/>
      <c r="Q285" s="130"/>
      <c r="R285" s="130"/>
    </row>
    <row r="286" spans="1:18">
      <c r="A286" s="103" t="s">
        <v>1702</v>
      </c>
      <c r="B286" t="s">
        <v>1721</v>
      </c>
      <c r="D286" t="s">
        <v>426</v>
      </c>
      <c r="H286" s="130">
        <f t="shared" si="22"/>
        <v>1</v>
      </c>
      <c r="J286" s="66" t="s">
        <v>197</v>
      </c>
      <c r="K286" s="131" t="str">
        <f t="shared" si="23"/>
        <v>e231</v>
      </c>
      <c r="L286" s="178" t="str">
        <f t="shared" si="24"/>
        <v>Provision pour frais d'acquisition reportés</v>
      </c>
      <c r="M286" s="132"/>
      <c r="N286" s="132" t="s">
        <v>192</v>
      </c>
      <c r="O286" s="136" t="s">
        <v>426</v>
      </c>
      <c r="P286" s="130"/>
      <c r="Q286" s="130"/>
      <c r="R286" s="130"/>
    </row>
    <row r="287" spans="1:18">
      <c r="A287" s="103" t="s">
        <v>1703</v>
      </c>
      <c r="B287" t="s">
        <v>1722</v>
      </c>
      <c r="D287" t="s">
        <v>426</v>
      </c>
      <c r="H287" s="130">
        <f t="shared" si="22"/>
        <v>1</v>
      </c>
      <c r="J287" s="66" t="s">
        <v>279</v>
      </c>
      <c r="K287" s="131" t="str">
        <f t="shared" si="23"/>
        <v>e236</v>
      </c>
      <c r="L287" s="178" t="str">
        <f t="shared" si="24"/>
        <v>Provision technique spéciale</v>
      </c>
      <c r="M287" s="132"/>
      <c r="N287" s="132" t="s">
        <v>192</v>
      </c>
      <c r="O287" s="136" t="s">
        <v>426</v>
      </c>
      <c r="P287" s="130"/>
      <c r="Q287" s="130"/>
      <c r="R287" s="130"/>
    </row>
    <row r="288" spans="1:18">
      <c r="A288" s="103" t="s">
        <v>1704</v>
      </c>
      <c r="B288" t="s">
        <v>1723</v>
      </c>
      <c r="D288" t="s">
        <v>426</v>
      </c>
      <c r="H288" s="130">
        <f t="shared" si="22"/>
        <v>1</v>
      </c>
      <c r="J288" s="66" t="s">
        <v>280</v>
      </c>
      <c r="K288" s="131" t="str">
        <f t="shared" si="23"/>
        <v>e237</v>
      </c>
      <c r="L288" s="178" t="str">
        <f t="shared" si="24"/>
        <v>Provision technique spéciale complémentaire</v>
      </c>
      <c r="M288" s="132"/>
      <c r="N288" s="132" t="s">
        <v>192</v>
      </c>
      <c r="O288" s="136" t="s">
        <v>426</v>
      </c>
      <c r="P288" s="130"/>
      <c r="Q288" s="130"/>
      <c r="R288" s="130"/>
    </row>
    <row r="289" spans="1:18">
      <c r="A289" s="103" t="s">
        <v>1706</v>
      </c>
      <c r="B289" t="s">
        <v>1724</v>
      </c>
      <c r="D289" t="s">
        <v>426</v>
      </c>
      <c r="H289" s="130">
        <f t="shared" si="22"/>
        <v>1</v>
      </c>
      <c r="J289" s="61" t="s">
        <v>68</v>
      </c>
      <c r="K289" s="131" t="str">
        <f t="shared" si="23"/>
        <v>e250</v>
      </c>
      <c r="L289" s="178" t="str">
        <f t="shared" si="24"/>
        <v>Provisions pour sinistres</v>
      </c>
      <c r="M289" s="132"/>
      <c r="N289" s="132" t="s">
        <v>192</v>
      </c>
      <c r="O289" s="136" t="s">
        <v>426</v>
      </c>
      <c r="P289" s="130"/>
      <c r="Q289" s="130"/>
      <c r="R289" s="130"/>
    </row>
    <row r="290" spans="1:18">
      <c r="A290" s="103" t="s">
        <v>1707</v>
      </c>
      <c r="B290" t="s">
        <v>1725</v>
      </c>
      <c r="D290" t="s">
        <v>426</v>
      </c>
      <c r="H290" s="130">
        <f t="shared" si="22"/>
        <v>1</v>
      </c>
      <c r="J290" s="99" t="s">
        <v>1835</v>
      </c>
      <c r="K290" s="131" t="str">
        <f t="shared" si="23"/>
        <v>e251</v>
      </c>
      <c r="L290" s="175" t="str">
        <f t="shared" si="24"/>
        <v>Provisions pour sinistres [hors prévisions de recours à encaisser]</v>
      </c>
      <c r="M290" s="132"/>
      <c r="N290" s="132" t="s">
        <v>192</v>
      </c>
      <c r="O290" s="136" t="s">
        <v>426</v>
      </c>
      <c r="P290" s="130"/>
      <c r="Q290" s="130"/>
      <c r="R290" s="130"/>
    </row>
    <row r="291" spans="1:18">
      <c r="A291" s="103" t="s">
        <v>1904</v>
      </c>
      <c r="B291" t="s">
        <v>1726</v>
      </c>
      <c r="D291" t="s">
        <v>426</v>
      </c>
      <c r="H291" s="130">
        <f t="shared" si="22"/>
        <v>1</v>
      </c>
      <c r="J291" s="99" t="s">
        <v>328</v>
      </c>
      <c r="K291" s="131" t="str">
        <f t="shared" si="23"/>
        <v>e213</v>
      </c>
      <c r="L291" s="175" t="str">
        <f t="shared" si="24"/>
        <v>Prévisions de recours à encaisser</v>
      </c>
      <c r="M291" s="132"/>
      <c r="N291" s="132" t="s">
        <v>191</v>
      </c>
      <c r="O291" s="136" t="s">
        <v>426</v>
      </c>
      <c r="P291" s="130"/>
      <c r="Q291" s="130"/>
      <c r="R291" s="130"/>
    </row>
    <row r="292" spans="1:18">
      <c r="A292" s="103" t="s">
        <v>1911</v>
      </c>
      <c r="B292" t="s">
        <v>1727</v>
      </c>
      <c r="D292" t="s">
        <v>426</v>
      </c>
      <c r="H292" s="130">
        <f t="shared" si="22"/>
        <v>1</v>
      </c>
      <c r="J292" s="65" t="s">
        <v>1148</v>
      </c>
      <c r="K292" s="131" t="str">
        <f t="shared" si="23"/>
        <v>e248</v>
      </c>
      <c r="L292" s="124" t="str">
        <f t="shared" si="24"/>
        <v>Provisions pour participation aux excédents et ristournes</v>
      </c>
      <c r="M292" s="132"/>
      <c r="N292" s="132" t="s">
        <v>192</v>
      </c>
      <c r="O292" s="136" t="s">
        <v>426</v>
      </c>
      <c r="P292" s="130"/>
      <c r="Q292" s="130"/>
      <c r="R292" s="130"/>
    </row>
    <row r="293" spans="1:18">
      <c r="A293" s="103" t="s">
        <v>1708</v>
      </c>
      <c r="B293" t="s">
        <v>1728</v>
      </c>
      <c r="D293" t="s">
        <v>426</v>
      </c>
      <c r="H293" s="130">
        <f t="shared" si="22"/>
        <v>1</v>
      </c>
      <c r="J293" s="61" t="s">
        <v>69</v>
      </c>
      <c r="K293" s="131" t="str">
        <f t="shared" si="23"/>
        <v>e242</v>
      </c>
      <c r="L293" s="178" t="str">
        <f t="shared" si="24"/>
        <v>Provisions pour égalisation</v>
      </c>
      <c r="M293" s="132"/>
      <c r="N293" s="132" t="s">
        <v>192</v>
      </c>
      <c r="O293" s="136" t="s">
        <v>426</v>
      </c>
      <c r="P293" s="130"/>
      <c r="Q293" s="130"/>
      <c r="R293" s="130"/>
    </row>
    <row r="294" spans="1:18">
      <c r="A294" s="103" t="s">
        <v>1709</v>
      </c>
      <c r="B294" t="s">
        <v>1729</v>
      </c>
      <c r="D294" t="s">
        <v>426</v>
      </c>
      <c r="H294" s="130">
        <f t="shared" si="22"/>
        <v>1</v>
      </c>
      <c r="J294" s="61" t="s">
        <v>70</v>
      </c>
      <c r="K294" s="131" t="str">
        <f t="shared" ref="K294:K325" si="25">VLOOKUP(J294,A:B,2,FALSE)</f>
        <v>e93</v>
      </c>
      <c r="L294" s="178" t="str">
        <f t="shared" si="24"/>
        <v>Autres provisions techniques</v>
      </c>
      <c r="M294" s="132" t="s">
        <v>190</v>
      </c>
      <c r="N294" s="132" t="s">
        <v>192</v>
      </c>
      <c r="O294" s="136" t="s">
        <v>426</v>
      </c>
      <c r="P294" s="130"/>
      <c r="Q294" s="130"/>
      <c r="R294" s="130"/>
    </row>
    <row r="295" spans="1:18">
      <c r="A295" s="103" t="s">
        <v>1731</v>
      </c>
      <c r="B295" t="s">
        <v>1730</v>
      </c>
      <c r="D295" t="s">
        <v>426</v>
      </c>
      <c r="H295" s="130">
        <f t="shared" si="22"/>
        <v>1</v>
      </c>
      <c r="J295" s="66" t="s">
        <v>198</v>
      </c>
      <c r="K295" s="131" t="str">
        <f t="shared" si="25"/>
        <v>e230</v>
      </c>
      <c r="L295" s="178" t="str">
        <f t="shared" si="24"/>
        <v>Provision pour aléas financiers</v>
      </c>
      <c r="M295" s="132"/>
      <c r="N295" s="132" t="s">
        <v>192</v>
      </c>
      <c r="O295" s="136" t="s">
        <v>426</v>
      </c>
      <c r="P295" s="130"/>
      <c r="Q295" s="130"/>
      <c r="R295" s="130"/>
    </row>
    <row r="296" spans="1:18">
      <c r="A296" s="103" t="s">
        <v>1927</v>
      </c>
      <c r="B296" s="9" t="s">
        <v>1928</v>
      </c>
      <c r="C296" s="9"/>
      <c r="D296" s="9" t="s">
        <v>426</v>
      </c>
      <c r="E296" s="9"/>
      <c r="F296" s="9"/>
      <c r="G296" s="9"/>
      <c r="H296" s="130">
        <f t="shared" si="22"/>
        <v>1</v>
      </c>
      <c r="J296" s="66" t="s">
        <v>199</v>
      </c>
      <c r="K296" s="131" t="str">
        <f t="shared" si="25"/>
        <v>e234</v>
      </c>
      <c r="L296" s="178" t="str">
        <f t="shared" si="24"/>
        <v>Provision pour risques en cours</v>
      </c>
      <c r="M296" s="132"/>
      <c r="N296" s="132" t="s">
        <v>192</v>
      </c>
      <c r="O296" s="136" t="s">
        <v>426</v>
      </c>
      <c r="P296" s="130"/>
      <c r="Q296" s="130"/>
      <c r="R296" s="130"/>
    </row>
    <row r="297" spans="1:18">
      <c r="A297" s="9" t="s">
        <v>1929</v>
      </c>
      <c r="B297" s="9" t="s">
        <v>1930</v>
      </c>
      <c r="C297" s="9"/>
      <c r="D297" s="9" t="s">
        <v>426</v>
      </c>
      <c r="E297" s="9"/>
      <c r="F297" s="9"/>
      <c r="G297" s="9"/>
      <c r="H297" s="130">
        <f t="shared" si="22"/>
        <v>1</v>
      </c>
      <c r="J297" s="100" t="s">
        <v>200</v>
      </c>
      <c r="K297" s="131" t="str">
        <f t="shared" si="25"/>
        <v>e233</v>
      </c>
      <c r="L297" s="124" t="str">
        <f t="shared" si="24"/>
        <v>Provision pour risques croissants</v>
      </c>
      <c r="M297" s="132"/>
      <c r="N297" s="132" t="s">
        <v>192</v>
      </c>
      <c r="O297" s="136" t="s">
        <v>426</v>
      </c>
      <c r="P297" s="130"/>
      <c r="Q297" s="130"/>
      <c r="R297" s="130"/>
    </row>
    <row r="298" spans="1:18">
      <c r="A298" s="9" t="s">
        <v>1936</v>
      </c>
      <c r="B298" t="s">
        <v>1937</v>
      </c>
      <c r="D298" t="s">
        <v>426</v>
      </c>
      <c r="H298" s="130">
        <f t="shared" si="22"/>
        <v>2</v>
      </c>
      <c r="J298" s="66" t="s">
        <v>201</v>
      </c>
      <c r="K298" s="131" t="str">
        <f t="shared" si="25"/>
        <v>e229</v>
      </c>
      <c r="L298" s="178" t="str">
        <f t="shared" si="24"/>
        <v>Provision mathématique des rentes</v>
      </c>
      <c r="M298" s="132"/>
      <c r="N298" s="132" t="s">
        <v>192</v>
      </c>
      <c r="O298" s="136" t="s">
        <v>426</v>
      </c>
      <c r="P298" s="130"/>
      <c r="Q298" s="130"/>
      <c r="R298" s="130"/>
    </row>
    <row r="299" spans="1:18">
      <c r="A299" s="40" t="s">
        <v>1988</v>
      </c>
      <c r="B299" s="130" t="s">
        <v>2011</v>
      </c>
      <c r="D299" s="130" t="s">
        <v>426</v>
      </c>
      <c r="H299" s="130">
        <f t="shared" si="22"/>
        <v>1</v>
      </c>
      <c r="J299" s="66" t="s">
        <v>202</v>
      </c>
      <c r="K299" s="131" t="str">
        <f t="shared" si="25"/>
        <v>e225</v>
      </c>
      <c r="L299" s="178" t="str">
        <f t="shared" si="24"/>
        <v>Provision de diversification</v>
      </c>
      <c r="M299" s="132"/>
      <c r="N299" s="132" t="s">
        <v>192</v>
      </c>
      <c r="O299" s="136" t="s">
        <v>426</v>
      </c>
      <c r="P299" s="130"/>
      <c r="Q299" s="130"/>
      <c r="R299" s="130"/>
    </row>
    <row r="300" spans="1:18">
      <c r="A300" s="40" t="s">
        <v>1989</v>
      </c>
      <c r="B300" s="130" t="s">
        <v>2012</v>
      </c>
      <c r="D300" s="130" t="s">
        <v>426</v>
      </c>
      <c r="H300" s="130">
        <f t="shared" si="22"/>
        <v>1</v>
      </c>
      <c r="J300" s="66" t="s">
        <v>1440</v>
      </c>
      <c r="K300" s="131" t="str">
        <f t="shared" si="25"/>
        <v>e226</v>
      </c>
      <c r="L300" s="178" t="str">
        <f t="shared" si="24"/>
        <v>Provision collective de diversification différée</v>
      </c>
      <c r="M300" s="132"/>
      <c r="N300" s="132" t="s">
        <v>192</v>
      </c>
      <c r="O300" s="136" t="s">
        <v>426</v>
      </c>
      <c r="P300" s="130"/>
      <c r="Q300" s="130"/>
      <c r="R300" s="130"/>
    </row>
    <row r="301" spans="1:18">
      <c r="A301" s="40" t="s">
        <v>1990</v>
      </c>
      <c r="B301" s="130" t="s">
        <v>2013</v>
      </c>
      <c r="D301" s="130" t="s">
        <v>426</v>
      </c>
      <c r="H301" s="130">
        <f t="shared" si="22"/>
        <v>2</v>
      </c>
      <c r="I301" s="9"/>
      <c r="J301" s="67" t="s">
        <v>2745</v>
      </c>
      <c r="K301" s="131" t="str">
        <f t="shared" si="25"/>
        <v>e382</v>
      </c>
      <c r="L301" s="178" t="str">
        <f t="shared" si="24"/>
        <v>Provisions pour garantie à terme</v>
      </c>
      <c r="M301" s="132"/>
      <c r="N301" s="132" t="s">
        <v>192</v>
      </c>
      <c r="O301" s="136" t="s">
        <v>426</v>
      </c>
      <c r="P301" s="130"/>
      <c r="Q301" s="130"/>
      <c r="R301" s="130"/>
    </row>
    <row r="302" spans="1:18">
      <c r="A302" s="40" t="s">
        <v>1991</v>
      </c>
      <c r="B302" s="130" t="s">
        <v>2014</v>
      </c>
      <c r="D302" s="130" t="s">
        <v>426</v>
      </c>
      <c r="H302" s="130">
        <f t="shared" si="22"/>
        <v>2</v>
      </c>
      <c r="I302" s="9"/>
      <c r="J302" s="66" t="s">
        <v>536</v>
      </c>
      <c r="K302" s="131" t="str">
        <f t="shared" si="25"/>
        <v>e232</v>
      </c>
      <c r="L302" s="178" t="str">
        <f t="shared" si="24"/>
        <v>Provision pour risque d'exigibilité</v>
      </c>
      <c r="M302" s="132"/>
      <c r="N302" s="132" t="s">
        <v>192</v>
      </c>
      <c r="O302" s="136" t="s">
        <v>426</v>
      </c>
      <c r="P302" s="130"/>
      <c r="Q302" s="130"/>
      <c r="R302" s="130"/>
    </row>
    <row r="303" spans="1:18">
      <c r="A303" s="40" t="s">
        <v>1992</v>
      </c>
      <c r="B303" s="130" t="s">
        <v>2015</v>
      </c>
      <c r="D303" s="130" t="s">
        <v>426</v>
      </c>
      <c r="H303" s="130">
        <f t="shared" si="22"/>
        <v>2</v>
      </c>
      <c r="J303" s="66" t="s">
        <v>1632</v>
      </c>
      <c r="K303" s="131" t="str">
        <f t="shared" si="25"/>
        <v>e323</v>
      </c>
      <c r="L303" s="178" t="str">
        <f t="shared" si="24"/>
        <v>Autres provisions techniques vie relatives aux contrats PERP</v>
      </c>
      <c r="M303" s="132"/>
      <c r="N303" s="132" t="s">
        <v>192</v>
      </c>
      <c r="O303" s="136" t="s">
        <v>426</v>
      </c>
      <c r="P303" s="130"/>
      <c r="Q303" s="130"/>
      <c r="R303" s="130"/>
    </row>
    <row r="304" spans="1:18">
      <c r="A304" s="40" t="s">
        <v>1993</v>
      </c>
      <c r="B304" s="130" t="s">
        <v>2016</v>
      </c>
      <c r="D304" s="130" t="s">
        <v>426</v>
      </c>
      <c r="H304" s="130">
        <f t="shared" si="22"/>
        <v>2</v>
      </c>
      <c r="J304" s="66" t="s">
        <v>1633</v>
      </c>
      <c r="K304" s="131" t="str">
        <f t="shared" si="25"/>
        <v>e324</v>
      </c>
      <c r="L304" s="178" t="str">
        <f t="shared" si="24"/>
        <v>Engagements envers les institutions de prévoyance ou relatifs aux fonds de placement gérés par l’entreprise</v>
      </c>
      <c r="M304" s="132"/>
      <c r="N304" s="132" t="s">
        <v>192</v>
      </c>
      <c r="O304" s="136" t="s">
        <v>426</v>
      </c>
      <c r="P304" s="130"/>
      <c r="Q304" s="130"/>
      <c r="R304" s="130"/>
    </row>
    <row r="305" spans="1:25">
      <c r="A305" s="41" t="s">
        <v>1994</v>
      </c>
      <c r="B305" s="130" t="s">
        <v>2017</v>
      </c>
      <c r="D305" s="130" t="s">
        <v>426</v>
      </c>
      <c r="H305" s="130">
        <f t="shared" si="22"/>
        <v>2</v>
      </c>
      <c r="J305" s="66" t="s">
        <v>1634</v>
      </c>
      <c r="K305" s="131" t="str">
        <f t="shared" si="25"/>
        <v>e325</v>
      </c>
      <c r="L305" s="178" t="str">
        <f t="shared" si="24"/>
        <v>Dotations à la provision pour risque d’exigibilité restant à constater</v>
      </c>
      <c r="M305" s="132"/>
      <c r="N305" s="132" t="s">
        <v>192</v>
      </c>
      <c r="O305" s="136" t="s">
        <v>426</v>
      </c>
      <c r="P305" s="130"/>
      <c r="Q305" s="130"/>
      <c r="R305" s="130"/>
    </row>
    <row r="306" spans="1:25">
      <c r="A306" s="41" t="s">
        <v>1995</v>
      </c>
      <c r="B306" s="130" t="s">
        <v>2018</v>
      </c>
      <c r="D306" s="130" t="s">
        <v>426</v>
      </c>
      <c r="H306" s="130">
        <f t="shared" si="22"/>
        <v>2</v>
      </c>
      <c r="J306" s="64" t="s">
        <v>1149</v>
      </c>
      <c r="K306" s="131" t="str">
        <f t="shared" si="25"/>
        <v>e254</v>
      </c>
      <c r="L306" s="178" t="str">
        <f t="shared" si="24"/>
        <v>Provisions techniques des opérations en unités de compte</v>
      </c>
      <c r="M306" s="132" t="s">
        <v>190</v>
      </c>
      <c r="N306" s="132" t="s">
        <v>192</v>
      </c>
      <c r="O306" s="136" t="s">
        <v>426</v>
      </c>
      <c r="P306" s="130"/>
      <c r="Q306" s="130"/>
      <c r="R306" s="130"/>
    </row>
    <row r="307" spans="1:25">
      <c r="A307" s="41" t="s">
        <v>1996</v>
      </c>
      <c r="B307" s="130" t="s">
        <v>2019</v>
      </c>
      <c r="D307" s="130" t="s">
        <v>426</v>
      </c>
      <c r="H307" s="130">
        <f t="shared" si="22"/>
        <v>1</v>
      </c>
      <c r="J307" s="63" t="s">
        <v>90</v>
      </c>
      <c r="K307" s="131" t="str">
        <f t="shared" si="25"/>
        <v>e154</v>
      </c>
      <c r="L307" s="178" t="str">
        <f t="shared" si="24"/>
        <v>Engagements techniques sur opérations données en substitution</v>
      </c>
      <c r="M307" s="132"/>
      <c r="N307" s="132" t="s">
        <v>192</v>
      </c>
      <c r="O307" s="136" t="s">
        <v>426</v>
      </c>
      <c r="P307" s="130"/>
      <c r="Q307" s="130"/>
      <c r="R307" s="130"/>
      <c r="S307" s="130"/>
    </row>
    <row r="308" spans="1:25">
      <c r="A308" s="41" t="s">
        <v>1997</v>
      </c>
      <c r="B308" s="130" t="s">
        <v>2020</v>
      </c>
      <c r="D308" s="130" t="s">
        <v>426</v>
      </c>
      <c r="H308" s="130">
        <f t="shared" si="22"/>
        <v>2</v>
      </c>
      <c r="J308" s="63" t="s">
        <v>72</v>
      </c>
      <c r="K308" s="131" t="str">
        <f t="shared" si="25"/>
        <v>e238</v>
      </c>
      <c r="L308" s="178" t="str">
        <f t="shared" si="24"/>
        <v>Provisions (passifs non techniques)</v>
      </c>
      <c r="M308" s="132" t="s">
        <v>190</v>
      </c>
      <c r="N308" s="132" t="s">
        <v>192</v>
      </c>
      <c r="O308" s="136" t="s">
        <v>426</v>
      </c>
      <c r="P308" s="130"/>
      <c r="Q308" s="130"/>
      <c r="R308" s="130"/>
    </row>
    <row r="309" spans="1:25">
      <c r="A309" s="41" t="s">
        <v>1998</v>
      </c>
      <c r="B309" s="130" t="s">
        <v>2021</v>
      </c>
      <c r="D309" s="130" t="s">
        <v>426</v>
      </c>
      <c r="H309" s="130">
        <f t="shared" si="22"/>
        <v>2</v>
      </c>
      <c r="I309" s="37"/>
      <c r="J309" s="64" t="s">
        <v>251</v>
      </c>
      <c r="K309" s="131" t="str">
        <f t="shared" si="25"/>
        <v>e252</v>
      </c>
      <c r="L309" s="178" t="str">
        <f t="shared" si="24"/>
        <v>Provisions réglementées</v>
      </c>
      <c r="M309" s="132"/>
      <c r="N309" s="132" t="s">
        <v>192</v>
      </c>
      <c r="O309" s="136" t="s">
        <v>426</v>
      </c>
      <c r="P309" s="130"/>
      <c r="Q309" s="130"/>
      <c r="R309" s="130"/>
      <c r="T309" s="130"/>
      <c r="U309" s="130"/>
      <c r="V309" s="130"/>
      <c r="W309" s="130"/>
      <c r="X309" s="130"/>
      <c r="Y309" s="130"/>
    </row>
    <row r="310" spans="1:25" ht="27" customHeight="1">
      <c r="A310" s="41" t="s">
        <v>1999</v>
      </c>
      <c r="B310" s="130" t="s">
        <v>2022</v>
      </c>
      <c r="D310" s="130" t="s">
        <v>426</v>
      </c>
      <c r="H310" s="130">
        <f t="shared" si="22"/>
        <v>2</v>
      </c>
      <c r="J310" s="64" t="s">
        <v>252</v>
      </c>
      <c r="K310" s="131" t="str">
        <f t="shared" si="25"/>
        <v>e249</v>
      </c>
      <c r="L310" s="178" t="str">
        <f t="shared" si="24"/>
        <v>Provisions pour risques et charges</v>
      </c>
      <c r="M310" s="132" t="s">
        <v>190</v>
      </c>
      <c r="N310" s="132" t="s">
        <v>192</v>
      </c>
      <c r="O310" s="136" t="s">
        <v>426</v>
      </c>
      <c r="P310" s="130"/>
      <c r="Q310" s="130"/>
      <c r="R310" s="130"/>
    </row>
    <row r="311" spans="1:25">
      <c r="A311" s="41" t="s">
        <v>2000</v>
      </c>
      <c r="B311" s="130" t="s">
        <v>2023</v>
      </c>
      <c r="D311" s="130" t="s">
        <v>426</v>
      </c>
      <c r="H311" s="130">
        <f t="shared" si="22"/>
        <v>2</v>
      </c>
      <c r="J311" s="61" t="s">
        <v>253</v>
      </c>
      <c r="K311" s="131" t="str">
        <f t="shared" si="25"/>
        <v>e153</v>
      </c>
      <c r="L311" s="178" t="str">
        <f t="shared" si="24"/>
        <v>Engagements de retraite et avantages similaires</v>
      </c>
      <c r="M311" s="132"/>
      <c r="N311" s="132" t="s">
        <v>192</v>
      </c>
      <c r="O311" s="136" t="s">
        <v>426</v>
      </c>
      <c r="P311" s="130"/>
      <c r="Q311" s="130"/>
      <c r="R311" s="130"/>
    </row>
    <row r="312" spans="1:25">
      <c r="A312" s="40" t="s">
        <v>2002</v>
      </c>
      <c r="B312" s="130" t="s">
        <v>2024</v>
      </c>
      <c r="D312" s="130" t="s">
        <v>426</v>
      </c>
      <c r="H312" s="130">
        <f t="shared" si="22"/>
        <v>2</v>
      </c>
      <c r="J312" s="61" t="s">
        <v>254</v>
      </c>
      <c r="K312" s="131" t="str">
        <f t="shared" si="25"/>
        <v>e243</v>
      </c>
      <c r="L312" s="178" t="str">
        <f t="shared" si="24"/>
        <v>Provisions pour impôts et taxes</v>
      </c>
      <c r="M312" s="132"/>
      <c r="N312" s="132" t="s">
        <v>192</v>
      </c>
      <c r="O312" s="136" t="s">
        <v>426</v>
      </c>
      <c r="P312" s="130"/>
      <c r="Q312" s="130"/>
      <c r="R312" s="130"/>
    </row>
    <row r="313" spans="1:25">
      <c r="A313" s="40" t="s">
        <v>2003</v>
      </c>
      <c r="B313" s="130" t="s">
        <v>2025</v>
      </c>
      <c r="D313" s="130" t="s">
        <v>426</v>
      </c>
      <c r="H313" s="130">
        <f t="shared" si="22"/>
        <v>1</v>
      </c>
      <c r="J313" s="61" t="s">
        <v>255</v>
      </c>
      <c r="K313" s="131" t="str">
        <f t="shared" si="25"/>
        <v>e244</v>
      </c>
      <c r="L313" s="178" t="str">
        <f t="shared" si="24"/>
        <v>Provisions pour litiges</v>
      </c>
      <c r="M313" s="132" t="s">
        <v>190</v>
      </c>
      <c r="N313" s="132" t="s">
        <v>192</v>
      </c>
      <c r="O313" s="136" t="s">
        <v>426</v>
      </c>
      <c r="P313" s="130"/>
      <c r="Q313" s="130"/>
      <c r="R313" s="130"/>
    </row>
    <row r="314" spans="1:25">
      <c r="A314" s="40" t="s">
        <v>2004</v>
      </c>
      <c r="B314" s="130" t="s">
        <v>2026</v>
      </c>
      <c r="D314" s="130" t="s">
        <v>426</v>
      </c>
      <c r="H314" s="130">
        <f t="shared" si="22"/>
        <v>2</v>
      </c>
      <c r="J314" s="66" t="s">
        <v>256</v>
      </c>
      <c r="K314" s="131" t="str">
        <f t="shared" si="25"/>
        <v>e247</v>
      </c>
      <c r="L314" s="178" t="str">
        <f t="shared" si="24"/>
        <v>Provisions pour litiges salariés</v>
      </c>
      <c r="M314" s="132"/>
      <c r="N314" s="132" t="s">
        <v>192</v>
      </c>
      <c r="O314" s="136" t="s">
        <v>426</v>
      </c>
      <c r="P314" s="130"/>
      <c r="Q314" s="130"/>
      <c r="R314" s="130"/>
    </row>
    <row r="315" spans="1:25">
      <c r="A315" s="40" t="s">
        <v>2005</v>
      </c>
      <c r="B315" s="130" t="s">
        <v>2027</v>
      </c>
      <c r="D315" s="130" t="s">
        <v>426</v>
      </c>
      <c r="H315" s="130">
        <f t="shared" si="22"/>
        <v>2</v>
      </c>
      <c r="J315" s="66" t="s">
        <v>257</v>
      </c>
      <c r="K315" s="131" t="str">
        <f t="shared" si="25"/>
        <v>e245</v>
      </c>
      <c r="L315" s="178" t="str">
        <f t="shared" si="24"/>
        <v>Provisions pour litiges assurés</v>
      </c>
      <c r="M315" s="132"/>
      <c r="N315" s="132" t="s">
        <v>192</v>
      </c>
      <c r="O315" s="136" t="s">
        <v>426</v>
      </c>
      <c r="P315" s="130"/>
      <c r="Q315" s="130"/>
      <c r="R315" s="130"/>
    </row>
    <row r="316" spans="1:25">
      <c r="A316" s="40" t="s">
        <v>2007</v>
      </c>
      <c r="B316" s="130" t="s">
        <v>2028</v>
      </c>
      <c r="D316" s="130" t="s">
        <v>426</v>
      </c>
      <c r="H316" s="130">
        <f t="shared" si="22"/>
        <v>1</v>
      </c>
      <c r="J316" s="66" t="s">
        <v>258</v>
      </c>
      <c r="K316" s="131" t="str">
        <f t="shared" si="25"/>
        <v>e246</v>
      </c>
      <c r="L316" s="178" t="str">
        <f t="shared" si="24"/>
        <v>Provisions pour litiges avec des intermédiaires</v>
      </c>
      <c r="M316" s="132"/>
      <c r="N316" s="132" t="s">
        <v>192</v>
      </c>
      <c r="O316" s="136" t="s">
        <v>426</v>
      </c>
      <c r="P316" s="130"/>
      <c r="Q316" s="130"/>
      <c r="R316" s="130"/>
    </row>
    <row r="317" spans="1:25">
      <c r="A317" s="40" t="s">
        <v>2008</v>
      </c>
      <c r="B317" s="130" t="s">
        <v>2029</v>
      </c>
      <c r="D317" s="130" t="s">
        <v>426</v>
      </c>
      <c r="H317" s="130">
        <f t="shared" si="22"/>
        <v>1</v>
      </c>
      <c r="J317" s="66" t="s">
        <v>259</v>
      </c>
      <c r="K317" s="131" t="str">
        <f t="shared" si="25"/>
        <v>e240</v>
      </c>
      <c r="L317" s="178" t="str">
        <f t="shared" si="24"/>
        <v>Provisions pour autres litiges</v>
      </c>
      <c r="M317" s="132"/>
      <c r="N317" s="132" t="s">
        <v>192</v>
      </c>
      <c r="O317" s="136" t="s">
        <v>426</v>
      </c>
      <c r="P317" s="130"/>
      <c r="Q317" s="130"/>
      <c r="R317" s="130"/>
    </row>
    <row r="318" spans="1:25">
      <c r="A318" s="40" t="s">
        <v>2009</v>
      </c>
      <c r="B318" s="130" t="s">
        <v>2030</v>
      </c>
      <c r="D318" s="130" t="s">
        <v>426</v>
      </c>
      <c r="H318" s="130">
        <f t="shared" si="22"/>
        <v>1</v>
      </c>
      <c r="J318" s="61" t="s">
        <v>260</v>
      </c>
      <c r="K318" s="131" t="str">
        <f t="shared" si="25"/>
        <v>e235</v>
      </c>
      <c r="L318" s="178" t="str">
        <f t="shared" si="24"/>
        <v>Provision sur produits dérivés</v>
      </c>
      <c r="M318" s="132"/>
      <c r="N318" s="132" t="s">
        <v>192</v>
      </c>
      <c r="O318" s="136" t="s">
        <v>426</v>
      </c>
      <c r="P318" s="130"/>
      <c r="Q318" s="130"/>
      <c r="R318" s="130"/>
    </row>
    <row r="319" spans="1:25">
      <c r="A319" s="40" t="s">
        <v>2010</v>
      </c>
      <c r="B319" s="130" t="s">
        <v>2031</v>
      </c>
      <c r="D319" s="130" t="s">
        <v>426</v>
      </c>
      <c r="H319" s="130">
        <f t="shared" si="22"/>
        <v>1</v>
      </c>
      <c r="J319" s="61" t="s">
        <v>261</v>
      </c>
      <c r="K319" s="131" t="str">
        <f t="shared" si="25"/>
        <v>e92</v>
      </c>
      <c r="L319" s="178" t="str">
        <f t="shared" si="24"/>
        <v>Autres provisions pour risques</v>
      </c>
      <c r="M319" s="132"/>
      <c r="N319" s="132" t="s">
        <v>192</v>
      </c>
      <c r="O319" s="136" t="s">
        <v>426</v>
      </c>
      <c r="P319" s="130"/>
      <c r="Q319" s="130"/>
      <c r="R319" s="130"/>
    </row>
    <row r="320" spans="1:25">
      <c r="A320" t="s">
        <v>2340</v>
      </c>
      <c r="B320" s="130" t="s">
        <v>2343</v>
      </c>
      <c r="D320" s="130" t="s">
        <v>426</v>
      </c>
      <c r="H320" s="130">
        <f t="shared" si="22"/>
        <v>1</v>
      </c>
      <c r="J320" s="61" t="s">
        <v>262</v>
      </c>
      <c r="K320" s="131" t="str">
        <f t="shared" si="25"/>
        <v>e91</v>
      </c>
      <c r="L320" s="178" t="str">
        <f t="shared" si="24"/>
        <v>Autres provisions pour charges</v>
      </c>
      <c r="M320" s="132"/>
      <c r="N320" s="132" t="s">
        <v>192</v>
      </c>
      <c r="O320" s="136" t="s">
        <v>426</v>
      </c>
      <c r="P320" s="130"/>
      <c r="Q320" s="130"/>
      <c r="R320" s="130"/>
    </row>
    <row r="321" spans="1:18">
      <c r="A321" t="s">
        <v>2341</v>
      </c>
      <c r="B321" s="130" t="s">
        <v>2344</v>
      </c>
      <c r="D321" s="130" t="s">
        <v>426</v>
      </c>
      <c r="H321" s="130">
        <f t="shared" si="22"/>
        <v>1</v>
      </c>
      <c r="J321" s="63" t="s">
        <v>91</v>
      </c>
      <c r="K321" s="131" t="str">
        <f t="shared" si="25"/>
        <v>e141</v>
      </c>
      <c r="L321" s="178" t="str">
        <f t="shared" si="24"/>
        <v>Dettes pour dépôts en espèces reçus des réassureurs</v>
      </c>
      <c r="M321" s="132"/>
      <c r="N321" s="132" t="s">
        <v>192</v>
      </c>
      <c r="O321" s="136" t="s">
        <v>426</v>
      </c>
      <c r="P321" s="130"/>
      <c r="Q321" s="130"/>
      <c r="R321" s="130"/>
    </row>
    <row r="322" spans="1:18">
      <c r="A322" t="s">
        <v>2391</v>
      </c>
      <c r="B322" s="130" t="s">
        <v>2392</v>
      </c>
      <c r="C322" s="130"/>
      <c r="D322" s="130" t="s">
        <v>426</v>
      </c>
      <c r="E322" s="130"/>
      <c r="F322" s="130"/>
      <c r="G322" s="130"/>
      <c r="H322" s="130">
        <f t="shared" ref="H322:H385" si="26">COUNTIF(J:J,A322)</f>
        <v>1</v>
      </c>
      <c r="J322" s="63" t="s">
        <v>92</v>
      </c>
      <c r="K322" s="131" t="str">
        <f t="shared" si="25"/>
        <v>e137</v>
      </c>
      <c r="L322" s="178" t="str">
        <f t="shared" si="24"/>
        <v>Dettes</v>
      </c>
      <c r="M322" s="132" t="s">
        <v>190</v>
      </c>
      <c r="N322" s="132" t="s">
        <v>192</v>
      </c>
      <c r="O322" s="136" t="s">
        <v>426</v>
      </c>
      <c r="P322" s="130"/>
      <c r="Q322" s="130"/>
      <c r="R322" s="130"/>
    </row>
    <row r="323" spans="1:18">
      <c r="A323" s="130" t="s">
        <v>2395</v>
      </c>
      <c r="B323" s="130" t="s">
        <v>2396</v>
      </c>
      <c r="C323" s="130"/>
      <c r="D323" s="130" t="s">
        <v>426</v>
      </c>
      <c r="E323" s="130"/>
      <c r="F323" s="130"/>
      <c r="G323" s="130"/>
      <c r="H323" s="130">
        <f t="shared" si="26"/>
        <v>2</v>
      </c>
      <c r="J323" s="22" t="s">
        <v>1614</v>
      </c>
      <c r="K323" s="131" t="str">
        <f t="shared" si="25"/>
        <v>e316</v>
      </c>
      <c r="L323" s="160" t="str">
        <f t="shared" si="24"/>
        <v>Dettes nées d’opérations directes et d’opérations de réassurance</v>
      </c>
      <c r="M323" s="132" t="s">
        <v>190</v>
      </c>
      <c r="N323" s="132" t="s">
        <v>192</v>
      </c>
      <c r="O323" s="136" t="s">
        <v>426</v>
      </c>
      <c r="P323" s="130"/>
      <c r="Q323" s="130"/>
      <c r="R323" s="130"/>
    </row>
    <row r="324" spans="1:18">
      <c r="A324" t="s">
        <v>2451</v>
      </c>
      <c r="B324" s="130" t="s">
        <v>2452</v>
      </c>
      <c r="C324" s="130"/>
      <c r="D324" s="130" t="s">
        <v>426</v>
      </c>
      <c r="E324" s="130"/>
      <c r="F324" s="130"/>
      <c r="G324" s="130"/>
      <c r="H324" s="130">
        <f t="shared" si="26"/>
        <v>2</v>
      </c>
      <c r="J324" s="61" t="s">
        <v>232</v>
      </c>
      <c r="K324" s="131" t="str">
        <f t="shared" si="25"/>
        <v>e140</v>
      </c>
      <c r="L324" s="178" t="str">
        <f t="shared" si="24"/>
        <v>Dettes nées d’opérations directes et de prise en substitution</v>
      </c>
      <c r="M324" s="132"/>
      <c r="N324" s="132" t="s">
        <v>192</v>
      </c>
      <c r="O324" s="136" t="s">
        <v>426</v>
      </c>
      <c r="P324" s="130"/>
      <c r="Q324" s="130"/>
      <c r="R324" s="130"/>
    </row>
    <row r="325" spans="1:18">
      <c r="A325" t="s">
        <v>2480</v>
      </c>
      <c r="B325" s="130" t="s">
        <v>2481</v>
      </c>
      <c r="D325" s="130" t="s">
        <v>426</v>
      </c>
      <c r="E325" s="130"/>
      <c r="F325" s="130"/>
      <c r="G325" s="130"/>
      <c r="H325" s="130">
        <f t="shared" si="26"/>
        <v>1</v>
      </c>
      <c r="J325" s="61" t="s">
        <v>233</v>
      </c>
      <c r="K325" s="131" t="str">
        <f t="shared" si="25"/>
        <v>e139</v>
      </c>
      <c r="L325" s="178" t="str">
        <f t="shared" si="24"/>
        <v>Dettes nées d’opérations de réassurance et de cession en substitution</v>
      </c>
      <c r="M325" s="132"/>
      <c r="N325" s="132" t="s">
        <v>192</v>
      </c>
      <c r="O325" s="136" t="s">
        <v>426</v>
      </c>
      <c r="P325" s="130"/>
      <c r="Q325" s="130"/>
      <c r="R325" s="130"/>
    </row>
    <row r="326" spans="1:18">
      <c r="A326" t="s">
        <v>2482</v>
      </c>
      <c r="B326" s="130" t="s">
        <v>2483</v>
      </c>
      <c r="D326" s="130" t="s">
        <v>426</v>
      </c>
      <c r="E326" s="130"/>
      <c r="F326" s="130"/>
      <c r="G326" s="130"/>
      <c r="H326" s="130">
        <f t="shared" si="26"/>
        <v>1</v>
      </c>
      <c r="J326" s="64" t="s">
        <v>1624</v>
      </c>
      <c r="K326" s="131" t="str">
        <f t="shared" ref="K326:K346" si="27">VLOOKUP(J326,A:B,2,FALSE)</f>
        <v>e317</v>
      </c>
      <c r="L326" s="178" t="str">
        <f t="shared" si="24"/>
        <v>Autres dettes financières</v>
      </c>
      <c r="M326" s="132" t="s">
        <v>190</v>
      </c>
      <c r="N326" s="132" t="s">
        <v>192</v>
      </c>
      <c r="O326" s="136" t="s">
        <v>426</v>
      </c>
      <c r="P326" s="130"/>
      <c r="Q326" s="130"/>
      <c r="R326" s="130"/>
    </row>
    <row r="327" spans="1:18">
      <c r="A327" s="133" t="s">
        <v>2745</v>
      </c>
      <c r="B327" s="133" t="s">
        <v>2730</v>
      </c>
      <c r="C327" s="133"/>
      <c r="D327" s="133" t="s">
        <v>426</v>
      </c>
      <c r="E327" s="133"/>
      <c r="F327" s="133"/>
      <c r="G327" s="133"/>
      <c r="H327" s="133">
        <f t="shared" si="26"/>
        <v>1</v>
      </c>
      <c r="I327" s="130"/>
      <c r="J327" s="61" t="s">
        <v>93</v>
      </c>
      <c r="K327" s="131" t="str">
        <f t="shared" si="27"/>
        <v>e151</v>
      </c>
      <c r="L327" s="178" t="str">
        <f t="shared" ref="L327:L346" si="28">J327</f>
        <v>Emprunts Obligataires</v>
      </c>
      <c r="M327" s="132"/>
      <c r="N327" s="132" t="s">
        <v>192</v>
      </c>
      <c r="O327" s="136" t="s">
        <v>426</v>
      </c>
      <c r="P327" s="130"/>
      <c r="Q327" s="130"/>
      <c r="R327" s="130"/>
    </row>
    <row r="328" spans="1:18">
      <c r="A328" s="133" t="s">
        <v>2732</v>
      </c>
      <c r="B328" s="133" t="s">
        <v>2731</v>
      </c>
      <c r="C328" s="133"/>
      <c r="D328" s="133" t="s">
        <v>426</v>
      </c>
      <c r="E328" s="133"/>
      <c r="F328" s="133"/>
      <c r="G328" s="133"/>
      <c r="H328" s="133">
        <f t="shared" si="26"/>
        <v>1</v>
      </c>
      <c r="J328" s="61" t="s">
        <v>94</v>
      </c>
      <c r="K328" s="131" t="str">
        <f t="shared" si="27"/>
        <v>e138</v>
      </c>
      <c r="L328" s="178" t="str">
        <f t="shared" si="28"/>
        <v>Dettes envers des établissements de crédit</v>
      </c>
      <c r="M328" s="132"/>
      <c r="N328" s="132" t="s">
        <v>192</v>
      </c>
      <c r="O328" s="136" t="s">
        <v>426</v>
      </c>
      <c r="P328" s="130"/>
      <c r="Q328" s="130"/>
      <c r="R328" s="130"/>
    </row>
    <row r="329" spans="1:18">
      <c r="A329" s="133" t="s">
        <v>2733</v>
      </c>
      <c r="B329" s="133" t="s">
        <v>2744</v>
      </c>
      <c r="C329" s="133"/>
      <c r="D329" s="133" t="s">
        <v>426</v>
      </c>
      <c r="E329" s="133"/>
      <c r="F329" s="133"/>
      <c r="G329" s="133"/>
      <c r="H329" s="133">
        <f t="shared" si="26"/>
        <v>1</v>
      </c>
      <c r="J329" s="61" t="s">
        <v>95</v>
      </c>
      <c r="K329" s="131" t="str">
        <f t="shared" si="27"/>
        <v>e298</v>
      </c>
      <c r="L329" s="178" t="str">
        <f t="shared" si="28"/>
        <v>Titres de créance négociables émis</v>
      </c>
      <c r="M329" s="132"/>
      <c r="N329" s="132" t="s">
        <v>192</v>
      </c>
      <c r="O329" s="136" t="s">
        <v>426</v>
      </c>
      <c r="P329" s="130"/>
      <c r="Q329" s="130"/>
      <c r="R329" s="130"/>
    </row>
    <row r="330" spans="1:18">
      <c r="A330" s="133" t="s">
        <v>2751</v>
      </c>
      <c r="B330" s="133" t="s">
        <v>2747</v>
      </c>
      <c r="C330" s="133"/>
      <c r="D330" s="133" t="s">
        <v>426</v>
      </c>
      <c r="E330" s="133"/>
      <c r="F330" s="133"/>
      <c r="G330" s="133"/>
      <c r="H330" s="133">
        <f t="shared" si="26"/>
        <v>1</v>
      </c>
      <c r="I330" s="130"/>
      <c r="J330" s="61" t="s">
        <v>96</v>
      </c>
      <c r="K330" s="131" t="str">
        <f t="shared" si="27"/>
        <v>e76</v>
      </c>
      <c r="L330" s="178" t="str">
        <f t="shared" si="28"/>
        <v>Autres emprunts, dépôts et cautionnements reçus</v>
      </c>
      <c r="M330" s="132"/>
      <c r="N330" s="132" t="s">
        <v>192</v>
      </c>
      <c r="O330" s="136" t="s">
        <v>426</v>
      </c>
      <c r="P330" s="130"/>
      <c r="Q330" s="130"/>
      <c r="R330" s="130"/>
    </row>
    <row r="331" spans="1:18">
      <c r="A331" s="40" t="s">
        <v>2752</v>
      </c>
      <c r="B331" s="133" t="s">
        <v>2748</v>
      </c>
      <c r="C331" s="133"/>
      <c r="D331" s="133" t="s">
        <v>426</v>
      </c>
      <c r="E331" s="133"/>
      <c r="F331" s="133"/>
      <c r="G331" s="133"/>
      <c r="H331" s="133">
        <f t="shared" si="26"/>
        <v>1</v>
      </c>
      <c r="J331" s="64" t="s">
        <v>1625</v>
      </c>
      <c r="K331" s="131" t="str">
        <f t="shared" si="27"/>
        <v>e318</v>
      </c>
      <c r="L331" s="178" t="str">
        <f t="shared" si="28"/>
        <v>Autres dettes non financières</v>
      </c>
      <c r="M331" s="132" t="s">
        <v>190</v>
      </c>
      <c r="N331" s="132" t="s">
        <v>192</v>
      </c>
      <c r="O331" s="136" t="s">
        <v>426</v>
      </c>
      <c r="P331" s="130"/>
      <c r="Q331" s="130"/>
      <c r="R331" s="130"/>
    </row>
    <row r="332" spans="1:18">
      <c r="A332" s="40" t="s">
        <v>2753</v>
      </c>
      <c r="B332" s="133" t="s">
        <v>2749</v>
      </c>
      <c r="C332" s="133"/>
      <c r="D332" s="133" t="s">
        <v>426</v>
      </c>
      <c r="E332" s="133"/>
      <c r="F332" s="133"/>
      <c r="G332" s="133"/>
      <c r="H332" s="133">
        <f t="shared" si="26"/>
        <v>1</v>
      </c>
      <c r="J332" s="61" t="s">
        <v>71</v>
      </c>
      <c r="K332" s="131" t="str">
        <f t="shared" si="27"/>
        <v>e201</v>
      </c>
      <c r="L332" s="178" t="str">
        <f t="shared" si="28"/>
        <v>Personnel</v>
      </c>
      <c r="M332" s="132"/>
      <c r="N332" s="132" t="s">
        <v>192</v>
      </c>
      <c r="O332" s="136" t="s">
        <v>426</v>
      </c>
      <c r="P332" s="130"/>
      <c r="Q332" s="130"/>
      <c r="R332" s="130"/>
    </row>
    <row r="333" spans="1:18" s="211" customFormat="1">
      <c r="A333" s="160" t="s">
        <v>2754</v>
      </c>
      <c r="B333" s="133" t="s">
        <v>2750</v>
      </c>
      <c r="C333" s="133"/>
      <c r="D333" s="133" t="s">
        <v>426</v>
      </c>
      <c r="E333" s="133"/>
      <c r="F333" s="133"/>
      <c r="G333" s="133"/>
      <c r="H333" s="133">
        <f t="shared" si="26"/>
        <v>1</v>
      </c>
      <c r="I333" s="130"/>
      <c r="J333" s="212" t="s">
        <v>537</v>
      </c>
      <c r="K333" s="213" t="str">
        <f t="shared" si="27"/>
        <v>e156</v>
      </c>
      <c r="L333" s="214" t="str">
        <f t="shared" si="28"/>
        <v>État, organismes sociaux, collectivités publiques</v>
      </c>
      <c r="M333" s="215"/>
      <c r="N333" s="215" t="s">
        <v>192</v>
      </c>
      <c r="O333" s="216" t="s">
        <v>426</v>
      </c>
    </row>
    <row r="334" spans="1:18">
      <c r="A334" s="40" t="s">
        <v>2757</v>
      </c>
      <c r="B334" s="133" t="s">
        <v>2755</v>
      </c>
      <c r="C334" s="264"/>
      <c r="D334" s="133" t="s">
        <v>426</v>
      </c>
      <c r="E334" s="264"/>
      <c r="F334" s="264"/>
      <c r="G334" s="264"/>
      <c r="H334" s="133">
        <f t="shared" si="26"/>
        <v>1</v>
      </c>
      <c r="I334" s="211"/>
      <c r="J334" s="61" t="s">
        <v>97</v>
      </c>
      <c r="K334" s="131" t="str">
        <f t="shared" si="27"/>
        <v>e132</v>
      </c>
      <c r="L334" s="178" t="str">
        <f t="shared" si="28"/>
        <v>Créditeurs divers</v>
      </c>
      <c r="M334" s="132"/>
      <c r="N334" s="132" t="s">
        <v>192</v>
      </c>
      <c r="O334" s="136" t="s">
        <v>426</v>
      </c>
      <c r="P334" s="130"/>
      <c r="Q334" s="130"/>
      <c r="R334" s="130"/>
    </row>
    <row r="335" spans="1:18">
      <c r="A335" s="133" t="s">
        <v>2758</v>
      </c>
      <c r="B335" s="133" t="s">
        <v>2756</v>
      </c>
      <c r="C335" s="133"/>
      <c r="D335" s="133" t="s">
        <v>426</v>
      </c>
      <c r="E335" s="133"/>
      <c r="F335" s="133"/>
      <c r="G335" s="133"/>
      <c r="H335" s="133">
        <f t="shared" si="26"/>
        <v>1</v>
      </c>
      <c r="J335" s="44" t="s">
        <v>1610</v>
      </c>
      <c r="K335" s="131" t="str">
        <f t="shared" si="27"/>
        <v>e314</v>
      </c>
      <c r="L335" s="160" t="str">
        <f t="shared" si="28"/>
        <v>Comptes de régularisation et différences de conversion</v>
      </c>
      <c r="M335" s="132" t="s">
        <v>190</v>
      </c>
      <c r="N335" s="132" t="s">
        <v>192</v>
      </c>
      <c r="O335" s="136" t="s">
        <v>426</v>
      </c>
      <c r="P335" s="130"/>
      <c r="Q335" s="130"/>
      <c r="R335" s="130"/>
    </row>
    <row r="336" spans="1:18">
      <c r="A336" s="40" t="s">
        <v>2861</v>
      </c>
      <c r="B336" s="133" t="s">
        <v>2759</v>
      </c>
      <c r="C336" s="133"/>
      <c r="D336" s="133" t="s">
        <v>426</v>
      </c>
      <c r="E336" s="133"/>
      <c r="F336" s="133"/>
      <c r="G336" s="133"/>
      <c r="H336" s="133">
        <f t="shared" si="26"/>
        <v>1</v>
      </c>
      <c r="J336" s="64" t="s">
        <v>1145</v>
      </c>
      <c r="K336" s="131" t="str">
        <f t="shared" si="27"/>
        <v>e122</v>
      </c>
      <c r="L336" s="178" t="str">
        <f t="shared" si="28"/>
        <v>Comptes de régularisation</v>
      </c>
      <c r="M336" s="132" t="s">
        <v>190</v>
      </c>
      <c r="N336" s="132" t="s">
        <v>192</v>
      </c>
      <c r="O336" s="136" t="s">
        <v>426</v>
      </c>
      <c r="P336" s="130"/>
      <c r="Q336" s="130"/>
      <c r="R336" s="130"/>
    </row>
    <row r="337" spans="1:17" s="133" customFormat="1">
      <c r="A337" s="133" t="s">
        <v>5383</v>
      </c>
      <c r="B337" s="133" t="s">
        <v>5799</v>
      </c>
      <c r="D337" s="133" t="s">
        <v>5378</v>
      </c>
      <c r="H337" s="133">
        <f t="shared" si="26"/>
        <v>1</v>
      </c>
      <c r="J337" s="57" t="s">
        <v>268</v>
      </c>
      <c r="K337" s="88" t="str">
        <f t="shared" si="27"/>
        <v>e219</v>
      </c>
      <c r="L337" s="176" t="str">
        <f t="shared" si="28"/>
        <v>Produits à répartir sur plusieurs exercices</v>
      </c>
      <c r="M337" s="104"/>
      <c r="N337" s="104" t="s">
        <v>192</v>
      </c>
      <c r="O337" s="105" t="s">
        <v>426</v>
      </c>
    </row>
    <row r="338" spans="1:17" s="133" customFormat="1">
      <c r="A338" s="133" t="s">
        <v>5384</v>
      </c>
      <c r="B338" s="133" t="s">
        <v>5803</v>
      </c>
      <c r="D338" s="133" t="s">
        <v>5378</v>
      </c>
      <c r="H338" s="133">
        <f t="shared" si="26"/>
        <v>1</v>
      </c>
      <c r="J338" s="57" t="s">
        <v>269</v>
      </c>
      <c r="K338" s="88" t="str">
        <f t="shared" si="27"/>
        <v>e59</v>
      </c>
      <c r="L338" s="176" t="str">
        <f t="shared" si="28"/>
        <v>Amortissement des différences sur les prix de remboursement</v>
      </c>
      <c r="M338" s="104"/>
      <c r="N338" s="104" t="s">
        <v>192</v>
      </c>
      <c r="O338" s="105" t="s">
        <v>426</v>
      </c>
    </row>
    <row r="339" spans="1:17" s="133" customFormat="1">
      <c r="A339" s="133" t="s">
        <v>5385</v>
      </c>
      <c r="B339" s="133" t="s">
        <v>5807</v>
      </c>
      <c r="D339" s="133" t="s">
        <v>5378</v>
      </c>
      <c r="H339" s="133">
        <f t="shared" si="26"/>
        <v>1</v>
      </c>
      <c r="J339" s="57" t="s">
        <v>270</v>
      </c>
      <c r="K339" s="88" t="str">
        <f t="shared" si="27"/>
        <v>e260</v>
      </c>
      <c r="L339" s="176" t="str">
        <f t="shared" si="28"/>
        <v>Report de commissions reçues des réassureurs</v>
      </c>
      <c r="M339" s="104"/>
      <c r="N339" s="104" t="s">
        <v>192</v>
      </c>
      <c r="O339" s="105" t="s">
        <v>426</v>
      </c>
    </row>
    <row r="340" spans="1:17" s="133" customFormat="1">
      <c r="A340" s="95" t="s">
        <v>6541</v>
      </c>
      <c r="B340" s="133" t="s">
        <v>6531</v>
      </c>
      <c r="C340" s="138"/>
      <c r="D340" s="133" t="s">
        <v>243</v>
      </c>
      <c r="E340" s="229">
        <v>41827</v>
      </c>
      <c r="F340" s="229" t="s">
        <v>2800</v>
      </c>
      <c r="G340" s="229"/>
      <c r="H340" s="138">
        <f t="shared" si="26"/>
        <v>4</v>
      </c>
      <c r="J340" s="57" t="s">
        <v>265</v>
      </c>
      <c r="K340" s="88" t="str">
        <f t="shared" si="27"/>
        <v>e125</v>
      </c>
      <c r="L340" s="176" t="str">
        <f t="shared" si="28"/>
        <v>Comptes de régularisation liés aux instruments financiers à terme</v>
      </c>
      <c r="M340" s="104" t="s">
        <v>190</v>
      </c>
      <c r="N340" s="104" t="s">
        <v>192</v>
      </c>
      <c r="O340" s="105" t="s">
        <v>426</v>
      </c>
    </row>
    <row r="341" spans="1:17" s="133" customFormat="1">
      <c r="A341" s="95" t="s">
        <v>6542</v>
      </c>
      <c r="B341" s="133" t="s">
        <v>6532</v>
      </c>
      <c r="C341" s="138"/>
      <c r="D341" s="133" t="s">
        <v>243</v>
      </c>
      <c r="E341" s="229">
        <v>41827</v>
      </c>
      <c r="F341" s="229" t="s">
        <v>2800</v>
      </c>
      <c r="G341" s="229"/>
      <c r="H341" s="138">
        <f t="shared" si="26"/>
        <v>4</v>
      </c>
      <c r="J341" s="58" t="s">
        <v>518</v>
      </c>
      <c r="K341" s="88" t="str">
        <f t="shared" si="27"/>
        <v>e124</v>
      </c>
      <c r="L341" s="176" t="str">
        <f t="shared" si="28"/>
        <v>Comptes de régularisation liés à des stratégies d'investissement ou de désinvestissement</v>
      </c>
      <c r="M341" s="104"/>
      <c r="N341" s="104" t="s">
        <v>192</v>
      </c>
      <c r="O341" s="105" t="s">
        <v>426</v>
      </c>
    </row>
    <row r="342" spans="1:17" s="133" customFormat="1">
      <c r="A342" s="95" t="s">
        <v>8172</v>
      </c>
      <c r="B342" s="133" t="s">
        <v>6534</v>
      </c>
      <c r="C342" s="138"/>
      <c r="D342" s="133" t="s">
        <v>243</v>
      </c>
      <c r="E342" s="229">
        <v>41827</v>
      </c>
      <c r="F342" s="229" t="s">
        <v>2800</v>
      </c>
      <c r="G342" s="229"/>
      <c r="H342" s="138">
        <f t="shared" si="26"/>
        <v>0</v>
      </c>
      <c r="J342" s="58" t="s">
        <v>519</v>
      </c>
      <c r="K342" s="88" t="str">
        <f t="shared" si="27"/>
        <v>e123</v>
      </c>
      <c r="L342" s="176" t="str">
        <f t="shared" si="28"/>
        <v>Comptes de régularisation liés à des stratégies de rendement</v>
      </c>
      <c r="M342" s="104"/>
      <c r="N342" s="104" t="s">
        <v>192</v>
      </c>
      <c r="O342" s="105" t="s">
        <v>426</v>
      </c>
    </row>
    <row r="343" spans="1:17" s="133" customFormat="1">
      <c r="A343" s="95" t="s">
        <v>6544</v>
      </c>
      <c r="B343" s="133" t="s">
        <v>6533</v>
      </c>
      <c r="C343" s="138"/>
      <c r="D343" s="133" t="s">
        <v>243</v>
      </c>
      <c r="E343" s="229">
        <v>41827</v>
      </c>
      <c r="F343" s="229" t="s">
        <v>2800</v>
      </c>
      <c r="G343" s="229"/>
      <c r="H343" s="138">
        <f t="shared" si="26"/>
        <v>4</v>
      </c>
      <c r="J343" s="58" t="s">
        <v>266</v>
      </c>
      <c r="K343" s="88" t="str">
        <f t="shared" si="27"/>
        <v>e126</v>
      </c>
      <c r="L343" s="176" t="str">
        <f t="shared" si="28"/>
        <v>Comptes de régularisation sur autres opérations</v>
      </c>
      <c r="M343" s="104"/>
      <c r="N343" s="104" t="s">
        <v>192</v>
      </c>
      <c r="O343" s="105" t="s">
        <v>426</v>
      </c>
    </row>
    <row r="344" spans="1:17" s="133" customFormat="1">
      <c r="A344" s="95" t="s">
        <v>6545</v>
      </c>
      <c r="B344" s="133" t="s">
        <v>6535</v>
      </c>
      <c r="C344" s="138"/>
      <c r="D344" s="133" t="s">
        <v>243</v>
      </c>
      <c r="E344" s="229">
        <v>41827</v>
      </c>
      <c r="F344" s="229" t="s">
        <v>2800</v>
      </c>
      <c r="G344" s="229"/>
      <c r="H344" s="138">
        <f t="shared" si="26"/>
        <v>4</v>
      </c>
      <c r="J344" s="57" t="s">
        <v>535</v>
      </c>
      <c r="K344" s="88" t="str">
        <f t="shared" si="27"/>
        <v>e157</v>
      </c>
      <c r="L344" s="176" t="str">
        <f t="shared" si="28"/>
        <v>Évaluations techniques de la réassurance</v>
      </c>
      <c r="M344" s="104"/>
      <c r="N344" s="104" t="s">
        <v>192</v>
      </c>
      <c r="O344" s="105" t="s">
        <v>426</v>
      </c>
    </row>
    <row r="345" spans="1:17" s="133" customFormat="1">
      <c r="A345" s="95" t="s">
        <v>6546</v>
      </c>
      <c r="B345" s="133" t="s">
        <v>6497</v>
      </c>
      <c r="C345" s="138"/>
      <c r="D345" s="133" t="s">
        <v>243</v>
      </c>
      <c r="E345" s="229">
        <v>41827</v>
      </c>
      <c r="F345" s="229" t="s">
        <v>2800</v>
      </c>
      <c r="G345" s="229"/>
      <c r="H345" s="138">
        <f t="shared" si="26"/>
        <v>4</v>
      </c>
      <c r="J345" s="57" t="s">
        <v>267</v>
      </c>
      <c r="K345" s="88" t="str">
        <f t="shared" si="27"/>
        <v>e74</v>
      </c>
      <c r="L345" s="176" t="str">
        <f t="shared" si="28"/>
        <v>Autres éléments de comptes de régularisation</v>
      </c>
      <c r="M345" s="104"/>
      <c r="N345" s="104" t="s">
        <v>192</v>
      </c>
      <c r="O345" s="105" t="s">
        <v>426</v>
      </c>
    </row>
    <row r="346" spans="1:17" s="133" customFormat="1">
      <c r="A346" s="95" t="s">
        <v>6547</v>
      </c>
      <c r="B346" s="133" t="s">
        <v>6536</v>
      </c>
      <c r="C346" s="138"/>
      <c r="D346" s="133" t="s">
        <v>243</v>
      </c>
      <c r="E346" s="229">
        <v>42277</v>
      </c>
      <c r="F346" s="229" t="s">
        <v>2800</v>
      </c>
      <c r="G346" s="229"/>
      <c r="H346" s="138">
        <f t="shared" si="26"/>
        <v>4</v>
      </c>
      <c r="J346" s="64" t="s">
        <v>98</v>
      </c>
      <c r="K346" s="88" t="str">
        <f t="shared" si="27"/>
        <v>e142</v>
      </c>
      <c r="L346" s="178" t="str">
        <f t="shared" si="28"/>
        <v>Différence de conversion</v>
      </c>
      <c r="M346" s="104"/>
      <c r="N346" s="104" t="s">
        <v>192</v>
      </c>
      <c r="O346" s="105" t="s">
        <v>426</v>
      </c>
    </row>
    <row r="347" spans="1:17" s="133" customFormat="1">
      <c r="A347" s="95" t="s">
        <v>6548</v>
      </c>
      <c r="B347" s="133" t="s">
        <v>6537</v>
      </c>
      <c r="C347" s="138"/>
      <c r="D347" s="133" t="s">
        <v>243</v>
      </c>
      <c r="E347" s="229">
        <v>41827</v>
      </c>
      <c r="F347" s="229" t="s">
        <v>2800</v>
      </c>
      <c r="G347" s="229">
        <v>42277</v>
      </c>
      <c r="H347" s="138">
        <f t="shared" si="26"/>
        <v>4</v>
      </c>
      <c r="J347" s="52" t="s">
        <v>1619</v>
      </c>
      <c r="K347" s="88"/>
      <c r="L347" s="19"/>
      <c r="M347" s="104"/>
      <c r="N347" s="104"/>
      <c r="O347" s="105" t="s">
        <v>426</v>
      </c>
      <c r="Q347" s="133" t="s">
        <v>123</v>
      </c>
    </row>
    <row r="348" spans="1:17" s="133" customFormat="1">
      <c r="A348" s="95" t="s">
        <v>6549</v>
      </c>
      <c r="B348" s="133" t="s">
        <v>6538</v>
      </c>
      <c r="C348" s="138"/>
      <c r="D348" s="133" t="s">
        <v>243</v>
      </c>
      <c r="E348" s="229">
        <v>41827</v>
      </c>
      <c r="F348" s="229" t="s">
        <v>2800</v>
      </c>
      <c r="G348" s="229"/>
      <c r="H348" s="138">
        <f t="shared" si="26"/>
        <v>4</v>
      </c>
      <c r="J348" s="10" t="s">
        <v>244</v>
      </c>
      <c r="K348" s="88" t="str">
        <f t="shared" ref="K348:K379" si="29">VLOOKUP(J348,A:B,2,FALSE)</f>
        <v>x0</v>
      </c>
      <c r="L348" s="19" t="str">
        <f t="shared" ref="L348:L379" si="30">J348</f>
        <v>Total/NA</v>
      </c>
      <c r="M348" s="104" t="s">
        <v>190</v>
      </c>
      <c r="N348" s="104"/>
      <c r="O348" s="133" t="s">
        <v>243</v>
      </c>
    </row>
    <row r="349" spans="1:17" s="133" customFormat="1">
      <c r="A349" s="95" t="s">
        <v>6550</v>
      </c>
      <c r="B349" s="133" t="s">
        <v>6539</v>
      </c>
      <c r="C349" s="138"/>
      <c r="D349" s="133" t="s">
        <v>243</v>
      </c>
      <c r="E349" s="229">
        <v>41827</v>
      </c>
      <c r="F349" s="229" t="s">
        <v>2800</v>
      </c>
      <c r="G349" s="229"/>
      <c r="H349" s="138">
        <f t="shared" si="26"/>
        <v>4</v>
      </c>
      <c r="J349" s="44" t="s">
        <v>33</v>
      </c>
      <c r="K349" s="88" t="str">
        <f t="shared" si="29"/>
        <v>e208</v>
      </c>
      <c r="L349" s="160" t="str">
        <f t="shared" si="30"/>
        <v>Placements immobiliers</v>
      </c>
      <c r="M349" s="104" t="s">
        <v>190</v>
      </c>
      <c r="N349" s="104" t="s">
        <v>192</v>
      </c>
      <c r="O349" s="105" t="s">
        <v>426</v>
      </c>
    </row>
    <row r="350" spans="1:17" s="133" customFormat="1">
      <c r="A350" s="133" t="s">
        <v>6551</v>
      </c>
      <c r="B350" s="133" t="s">
        <v>6540</v>
      </c>
      <c r="C350" s="138"/>
      <c r="D350" s="133" t="s">
        <v>243</v>
      </c>
      <c r="E350" s="229">
        <v>42277</v>
      </c>
      <c r="F350" s="229"/>
      <c r="G350" s="229">
        <v>42931</v>
      </c>
      <c r="H350" s="138">
        <f t="shared" si="26"/>
        <v>1</v>
      </c>
      <c r="J350" s="22" t="s">
        <v>524</v>
      </c>
      <c r="K350" s="88" t="str">
        <f t="shared" si="29"/>
        <v>e294</v>
      </c>
      <c r="L350" s="160" t="str">
        <f t="shared" si="30"/>
        <v>Terrains et constructions</v>
      </c>
      <c r="M350" s="104" t="s">
        <v>190</v>
      </c>
      <c r="N350" s="104" t="s">
        <v>192</v>
      </c>
      <c r="O350" s="105" t="s">
        <v>426</v>
      </c>
    </row>
    <row r="351" spans="1:17" s="133" customFormat="1">
      <c r="A351" s="133" t="s">
        <v>8201</v>
      </c>
      <c r="B351" s="133" t="s">
        <v>6723</v>
      </c>
      <c r="C351" s="138"/>
      <c r="D351" s="133" t="s">
        <v>243</v>
      </c>
      <c r="E351" s="229">
        <v>41827</v>
      </c>
      <c r="F351" s="229" t="s">
        <v>2800</v>
      </c>
      <c r="G351" s="229"/>
      <c r="H351" s="138">
        <f t="shared" si="26"/>
        <v>1</v>
      </c>
      <c r="J351" s="53" t="s">
        <v>28</v>
      </c>
      <c r="K351" s="88" t="str">
        <f t="shared" si="29"/>
        <v>e296</v>
      </c>
      <c r="L351" s="160" t="str">
        <f t="shared" si="30"/>
        <v>Terrains non construits</v>
      </c>
      <c r="M351" s="104"/>
      <c r="N351" s="104" t="s">
        <v>192</v>
      </c>
      <c r="O351" s="105" t="s">
        <v>426</v>
      </c>
    </row>
    <row r="352" spans="1:17" s="133" customFormat="1">
      <c r="A352" s="133" t="s">
        <v>6727</v>
      </c>
      <c r="B352" s="133" t="s">
        <v>6724</v>
      </c>
      <c r="C352" s="138"/>
      <c r="D352" s="133" t="s">
        <v>243</v>
      </c>
      <c r="E352" s="229">
        <v>41827</v>
      </c>
      <c r="F352" s="229" t="s">
        <v>2800</v>
      </c>
      <c r="G352" s="229"/>
      <c r="H352" s="138">
        <f t="shared" si="26"/>
        <v>1</v>
      </c>
      <c r="J352" s="53" t="s">
        <v>39</v>
      </c>
      <c r="K352" s="88" t="str">
        <f t="shared" si="29"/>
        <v>e190</v>
      </c>
      <c r="L352" s="160" t="str">
        <f t="shared" si="30"/>
        <v>Part de sociétés non cotées à objet foncier</v>
      </c>
      <c r="M352" s="104"/>
      <c r="N352" s="104" t="s">
        <v>192</v>
      </c>
      <c r="O352" s="105" t="s">
        <v>426</v>
      </c>
    </row>
    <row r="353" spans="1:22" s="133" customFormat="1">
      <c r="A353" s="133" t="s">
        <v>8194</v>
      </c>
      <c r="B353" s="133" t="s">
        <v>6712</v>
      </c>
      <c r="C353" s="138"/>
      <c r="D353" s="133" t="s">
        <v>243</v>
      </c>
      <c r="E353" s="229">
        <v>41827</v>
      </c>
      <c r="F353" s="229" t="s">
        <v>2800</v>
      </c>
      <c r="G353" s="229"/>
      <c r="H353" s="138">
        <f t="shared" si="26"/>
        <v>1</v>
      </c>
      <c r="J353" s="53" t="s">
        <v>543</v>
      </c>
      <c r="K353" s="88" t="str">
        <f t="shared" si="29"/>
        <v>e174</v>
      </c>
      <c r="L353" s="160" t="str">
        <f t="shared" si="30"/>
        <v>Immeubles bâtis hors immeubles d'exploitation</v>
      </c>
      <c r="M353" s="104"/>
      <c r="N353" s="104" t="s">
        <v>192</v>
      </c>
      <c r="O353" s="105" t="s">
        <v>426</v>
      </c>
    </row>
    <row r="354" spans="1:22" s="133" customFormat="1">
      <c r="A354" s="133" t="s">
        <v>8196</v>
      </c>
      <c r="B354" s="133" t="s">
        <v>6725</v>
      </c>
      <c r="C354" s="138"/>
      <c r="D354" s="133" t="s">
        <v>243</v>
      </c>
      <c r="E354" s="229">
        <v>41827</v>
      </c>
      <c r="F354" s="229" t="s">
        <v>2800</v>
      </c>
      <c r="G354" s="229"/>
      <c r="H354" s="138">
        <f t="shared" si="26"/>
        <v>1</v>
      </c>
      <c r="J354" s="53" t="s">
        <v>40</v>
      </c>
      <c r="K354" s="88" t="str">
        <f t="shared" si="29"/>
        <v>e199</v>
      </c>
      <c r="L354" s="160" t="str">
        <f t="shared" si="30"/>
        <v>Parts et actions de sociétés immobilières non cotées hors immeubles d'exploitation</v>
      </c>
      <c r="M354" s="104"/>
      <c r="N354" s="104" t="s">
        <v>192</v>
      </c>
      <c r="O354" s="105" t="s">
        <v>426</v>
      </c>
    </row>
    <row r="355" spans="1:22">
      <c r="A355" s="133" t="s">
        <v>7791</v>
      </c>
      <c r="B355" s="133" t="s">
        <v>6564</v>
      </c>
      <c r="C355" s="138"/>
      <c r="D355" s="133" t="s">
        <v>243</v>
      </c>
      <c r="E355" s="229">
        <v>41827</v>
      </c>
      <c r="F355" s="229" t="s">
        <v>2800</v>
      </c>
      <c r="G355" s="229"/>
      <c r="H355" s="138">
        <f t="shared" si="26"/>
        <v>1</v>
      </c>
      <c r="J355" s="53" t="s">
        <v>29</v>
      </c>
      <c r="K355" s="131" t="str">
        <f t="shared" si="29"/>
        <v>e175</v>
      </c>
      <c r="L355" s="160" t="str">
        <f t="shared" si="30"/>
        <v>Immeubles d'exploitation</v>
      </c>
      <c r="N355" s="8" t="s">
        <v>192</v>
      </c>
      <c r="O355" s="38" t="s">
        <v>426</v>
      </c>
    </row>
    <row r="356" spans="1:22">
      <c r="A356" s="133" t="s">
        <v>7792</v>
      </c>
      <c r="B356" s="133" t="s">
        <v>6726</v>
      </c>
      <c r="C356" s="138"/>
      <c r="D356" s="133" t="s">
        <v>243</v>
      </c>
      <c r="E356" s="229">
        <v>41827</v>
      </c>
      <c r="F356" s="229" t="s">
        <v>2800</v>
      </c>
      <c r="G356" s="229"/>
      <c r="H356" s="138">
        <f t="shared" si="26"/>
        <v>1</v>
      </c>
      <c r="J356" s="22" t="s">
        <v>1142</v>
      </c>
      <c r="K356" s="131" t="str">
        <f t="shared" si="29"/>
        <v>e295</v>
      </c>
      <c r="L356" s="160" t="str">
        <f t="shared" si="30"/>
        <v>Terrains et constructions en cours</v>
      </c>
      <c r="M356" s="8" t="s">
        <v>190</v>
      </c>
      <c r="N356" s="8" t="s">
        <v>192</v>
      </c>
      <c r="O356" s="38" t="s">
        <v>426</v>
      </c>
    </row>
    <row r="357" spans="1:22">
      <c r="A357" s="95" t="s">
        <v>6543</v>
      </c>
      <c r="B357" s="133" t="s">
        <v>6832</v>
      </c>
      <c r="C357" s="138"/>
      <c r="D357" s="133" t="s">
        <v>243</v>
      </c>
      <c r="E357" s="229">
        <v>41827</v>
      </c>
      <c r="F357" s="229" t="s">
        <v>2800</v>
      </c>
      <c r="G357" s="229"/>
      <c r="H357" s="138">
        <f t="shared" si="26"/>
        <v>4</v>
      </c>
      <c r="J357" s="53" t="s">
        <v>41</v>
      </c>
      <c r="K357" s="131" t="str">
        <f t="shared" si="29"/>
        <v>e293</v>
      </c>
      <c r="L357" s="160" t="str">
        <f t="shared" si="30"/>
        <v>Terrains affectés à une construction en cours</v>
      </c>
      <c r="N357" s="8" t="s">
        <v>192</v>
      </c>
      <c r="O357" s="38" t="s">
        <v>426</v>
      </c>
    </row>
    <row r="358" spans="1:22">
      <c r="A358" s="133" t="s">
        <v>6833</v>
      </c>
      <c r="B358" s="133" t="s">
        <v>2804</v>
      </c>
      <c r="C358" s="138"/>
      <c r="D358" s="133" t="s">
        <v>243</v>
      </c>
      <c r="E358" s="229">
        <v>41827</v>
      </c>
      <c r="F358" s="229" t="s">
        <v>2800</v>
      </c>
      <c r="G358" s="229"/>
      <c r="H358" s="138">
        <f t="shared" si="26"/>
        <v>1</v>
      </c>
      <c r="J358" s="53" t="s">
        <v>42</v>
      </c>
      <c r="K358" s="131" t="str">
        <f t="shared" si="29"/>
        <v>e177</v>
      </c>
      <c r="L358" s="160" t="str">
        <f t="shared" si="30"/>
        <v>Immeubles en cours</v>
      </c>
      <c r="N358" s="8" t="s">
        <v>192</v>
      </c>
      <c r="O358" s="38" t="s">
        <v>426</v>
      </c>
      <c r="S358" s="130"/>
    </row>
    <row r="359" spans="1:22">
      <c r="A359" s="133" t="s">
        <v>7793</v>
      </c>
      <c r="B359" s="133" t="s">
        <v>5620</v>
      </c>
      <c r="C359" s="138"/>
      <c r="D359" s="133" t="s">
        <v>243</v>
      </c>
      <c r="E359" s="229">
        <v>41827</v>
      </c>
      <c r="F359" s="229" t="s">
        <v>2800</v>
      </c>
      <c r="G359" s="229"/>
      <c r="H359" s="138">
        <f t="shared" si="26"/>
        <v>1</v>
      </c>
      <c r="J359" s="53" t="s">
        <v>43</v>
      </c>
      <c r="K359" s="131" t="str">
        <f t="shared" si="29"/>
        <v>e198</v>
      </c>
      <c r="L359" s="160" t="str">
        <f t="shared" si="30"/>
        <v>Parts et actions de sociétés immobilières non cotées (immeubles en cours)</v>
      </c>
      <c r="N359" s="8" t="s">
        <v>192</v>
      </c>
      <c r="O359" s="38" t="s">
        <v>426</v>
      </c>
      <c r="S359" s="130"/>
      <c r="U359" s="130"/>
      <c r="V359" s="130"/>
    </row>
    <row r="360" spans="1:22">
      <c r="A360" s="133" t="s">
        <v>7794</v>
      </c>
      <c r="B360" s="133" t="s">
        <v>6493</v>
      </c>
      <c r="C360" s="138"/>
      <c r="D360" s="133" t="s">
        <v>243</v>
      </c>
      <c r="E360" s="229">
        <v>41827</v>
      </c>
      <c r="F360" s="229" t="s">
        <v>2800</v>
      </c>
      <c r="G360" s="229"/>
      <c r="H360" s="138">
        <f t="shared" si="26"/>
        <v>1</v>
      </c>
      <c r="J360" s="53" t="s">
        <v>223</v>
      </c>
      <c r="K360" s="131" t="str">
        <f t="shared" si="29"/>
        <v>e178</v>
      </c>
      <c r="L360" s="160" t="str">
        <f t="shared" si="30"/>
        <v>Immobilisations grevées de droits (commodats)</v>
      </c>
      <c r="N360" s="8" t="s">
        <v>192</v>
      </c>
      <c r="O360" s="38" t="s">
        <v>426</v>
      </c>
      <c r="T360" s="130"/>
      <c r="U360" s="130"/>
      <c r="V360" s="130"/>
    </row>
    <row r="361" spans="1:22" ht="15" customHeight="1">
      <c r="A361" s="133" t="s">
        <v>7795</v>
      </c>
      <c r="B361" s="133" t="s">
        <v>7009</v>
      </c>
      <c r="C361" s="138"/>
      <c r="D361" s="133" t="s">
        <v>243</v>
      </c>
      <c r="E361" s="229">
        <v>41827</v>
      </c>
      <c r="F361" s="229" t="s">
        <v>2800</v>
      </c>
      <c r="G361" s="229"/>
      <c r="H361" s="138">
        <f t="shared" si="26"/>
        <v>1</v>
      </c>
      <c r="J361" s="53" t="s">
        <v>44</v>
      </c>
      <c r="K361" s="131" t="str">
        <f t="shared" si="29"/>
        <v>e176</v>
      </c>
      <c r="L361" s="160" t="str">
        <f t="shared" si="30"/>
        <v>Immeubles d'exploitation en cours</v>
      </c>
      <c r="N361" s="8" t="s">
        <v>192</v>
      </c>
      <c r="O361" s="38" t="s">
        <v>426</v>
      </c>
      <c r="T361" s="130"/>
    </row>
    <row r="362" spans="1:22">
      <c r="A362" s="133" t="s">
        <v>7796</v>
      </c>
      <c r="B362" s="133" t="s">
        <v>6070</v>
      </c>
      <c r="C362" s="138"/>
      <c r="D362" s="133" t="s">
        <v>243</v>
      </c>
      <c r="E362" s="229">
        <v>41827</v>
      </c>
      <c r="F362" s="229" t="s">
        <v>2800</v>
      </c>
      <c r="G362" s="229"/>
      <c r="H362" s="138">
        <f t="shared" si="26"/>
        <v>1</v>
      </c>
      <c r="J362" s="44" t="s">
        <v>293</v>
      </c>
      <c r="K362" s="131" t="str">
        <f t="shared" si="29"/>
        <v>e203</v>
      </c>
      <c r="L362" s="160" t="str">
        <f t="shared" si="30"/>
        <v>Placement financiers</v>
      </c>
      <c r="M362" s="8" t="s">
        <v>190</v>
      </c>
      <c r="N362" s="8" t="s">
        <v>192</v>
      </c>
      <c r="O362" s="38" t="s">
        <v>426</v>
      </c>
    </row>
    <row r="363" spans="1:22">
      <c r="A363" s="133" t="s">
        <v>7797</v>
      </c>
      <c r="B363" s="133" t="s">
        <v>7018</v>
      </c>
      <c r="C363" s="138"/>
      <c r="D363" s="133" t="s">
        <v>243</v>
      </c>
      <c r="E363" s="229">
        <v>41827</v>
      </c>
      <c r="F363" s="229" t="s">
        <v>2800</v>
      </c>
      <c r="G363" s="229"/>
      <c r="H363" s="138">
        <f t="shared" si="26"/>
        <v>1</v>
      </c>
      <c r="J363" s="22" t="s">
        <v>45</v>
      </c>
      <c r="K363" s="131" t="str">
        <f t="shared" si="29"/>
        <v>e52</v>
      </c>
      <c r="L363" s="160" t="str">
        <f t="shared" si="30"/>
        <v>Actions et autres titres à revenu variable</v>
      </c>
      <c r="M363" s="8" t="s">
        <v>190</v>
      </c>
      <c r="N363" s="8" t="s">
        <v>192</v>
      </c>
      <c r="O363" s="38" t="s">
        <v>426</v>
      </c>
    </row>
    <row r="364" spans="1:22">
      <c r="A364" s="133" t="s">
        <v>7798</v>
      </c>
      <c r="B364" s="133" t="s">
        <v>7017</v>
      </c>
      <c r="C364" s="138"/>
      <c r="D364" s="133" t="s">
        <v>243</v>
      </c>
      <c r="E364" s="229">
        <v>41827</v>
      </c>
      <c r="F364" s="229" t="s">
        <v>2800</v>
      </c>
      <c r="G364" s="229"/>
      <c r="H364" s="138">
        <f t="shared" si="26"/>
        <v>1</v>
      </c>
      <c r="J364" s="53" t="s">
        <v>1237</v>
      </c>
      <c r="K364" s="131" t="str">
        <f t="shared" si="29"/>
        <v>e297</v>
      </c>
      <c r="L364" s="160" t="str">
        <f t="shared" si="30"/>
        <v>Titres à revenu variable autres que les OPCVM</v>
      </c>
      <c r="M364" s="8" t="s">
        <v>190</v>
      </c>
      <c r="N364" s="8" t="s">
        <v>192</v>
      </c>
      <c r="O364" s="38" t="s">
        <v>426</v>
      </c>
    </row>
    <row r="365" spans="1:22">
      <c r="A365" s="133" t="s">
        <v>7789</v>
      </c>
      <c r="B365" s="133" t="s">
        <v>6872</v>
      </c>
      <c r="C365" s="138"/>
      <c r="D365" s="133" t="s">
        <v>243</v>
      </c>
      <c r="E365" s="229">
        <v>41827</v>
      </c>
      <c r="F365" s="229" t="s">
        <v>2800</v>
      </c>
      <c r="G365" s="229"/>
      <c r="H365" s="138">
        <f t="shared" si="26"/>
        <v>3</v>
      </c>
      <c r="J365" s="67" t="s">
        <v>46</v>
      </c>
      <c r="K365" s="131" t="str">
        <f t="shared" si="29"/>
        <v>e53</v>
      </c>
      <c r="L365" s="160" t="str">
        <f t="shared" si="30"/>
        <v>Actions et titres cotés</v>
      </c>
      <c r="N365" s="8" t="s">
        <v>192</v>
      </c>
      <c r="O365" s="38" t="s">
        <v>426</v>
      </c>
    </row>
    <row r="366" spans="1:22">
      <c r="A366" s="133" t="s">
        <v>7790</v>
      </c>
      <c r="B366" s="133" t="s">
        <v>6566</v>
      </c>
      <c r="C366" s="138"/>
      <c r="D366" s="133" t="s">
        <v>243</v>
      </c>
      <c r="E366" s="229">
        <v>41827</v>
      </c>
      <c r="F366" s="229" t="s">
        <v>2800</v>
      </c>
      <c r="G366" s="229"/>
      <c r="H366" s="138">
        <f t="shared" si="26"/>
        <v>3</v>
      </c>
      <c r="J366" s="67" t="s">
        <v>56</v>
      </c>
      <c r="K366" s="131" t="str">
        <f t="shared" si="29"/>
        <v>e54</v>
      </c>
      <c r="L366" s="160" t="str">
        <f t="shared" si="30"/>
        <v>Actions et titres non cotés</v>
      </c>
      <c r="N366" s="8" t="s">
        <v>192</v>
      </c>
      <c r="O366" s="38" t="s">
        <v>426</v>
      </c>
    </row>
    <row r="367" spans="1:22">
      <c r="A367" s="133" t="s">
        <v>7799</v>
      </c>
      <c r="B367" s="133" t="s">
        <v>6058</v>
      </c>
      <c r="C367" s="138"/>
      <c r="D367" s="133" t="s">
        <v>243</v>
      </c>
      <c r="E367" s="229">
        <v>41827</v>
      </c>
      <c r="F367" s="229" t="s">
        <v>2800</v>
      </c>
      <c r="G367" s="229"/>
      <c r="H367" s="138">
        <f t="shared" si="26"/>
        <v>1</v>
      </c>
      <c r="J367" s="53" t="s">
        <v>1934</v>
      </c>
      <c r="K367" s="131" t="str">
        <f t="shared" si="29"/>
        <v>e197</v>
      </c>
      <c r="L367" s="160" t="str">
        <f t="shared" si="30"/>
        <v>Actions et parts d'OPCVM détenant exclusivement des titres à revenu fixe</v>
      </c>
      <c r="N367" s="8" t="s">
        <v>192</v>
      </c>
      <c r="O367" s="38" t="s">
        <v>426</v>
      </c>
    </row>
    <row r="368" spans="1:22">
      <c r="A368" s="133" t="s">
        <v>7800</v>
      </c>
      <c r="B368" s="133" t="s">
        <v>6059</v>
      </c>
      <c r="C368" s="138"/>
      <c r="D368" s="133" t="s">
        <v>243</v>
      </c>
      <c r="E368" s="229">
        <v>41827</v>
      </c>
      <c r="F368" s="229" t="s">
        <v>2800</v>
      </c>
      <c r="G368" s="229"/>
      <c r="H368" s="138">
        <f t="shared" si="26"/>
        <v>1</v>
      </c>
      <c r="J368" s="53" t="s">
        <v>1935</v>
      </c>
      <c r="K368" s="131" t="str">
        <f t="shared" si="29"/>
        <v>e196</v>
      </c>
      <c r="L368" s="160" t="str">
        <f t="shared" si="30"/>
        <v>Actions et parts d'autres OPCVM</v>
      </c>
      <c r="N368" s="8" t="s">
        <v>192</v>
      </c>
      <c r="O368" s="38" t="s">
        <v>426</v>
      </c>
    </row>
    <row r="369" spans="1:22">
      <c r="A369" s="133" t="s">
        <v>7801</v>
      </c>
      <c r="B369" s="133" t="s">
        <v>2807</v>
      </c>
      <c r="C369" s="138"/>
      <c r="D369" s="133" t="s">
        <v>243</v>
      </c>
      <c r="E369" s="229">
        <v>41827</v>
      </c>
      <c r="F369" s="229" t="s">
        <v>2800</v>
      </c>
      <c r="G369" s="229"/>
      <c r="H369" s="138">
        <f t="shared" si="26"/>
        <v>1</v>
      </c>
      <c r="J369" s="81" t="s">
        <v>1236</v>
      </c>
      <c r="K369" s="131" t="str">
        <f t="shared" si="29"/>
        <v>e206</v>
      </c>
      <c r="L369" s="179" t="str">
        <f t="shared" si="30"/>
        <v>Placements financiers sauf actions et autres titres à revenu variable</v>
      </c>
      <c r="M369" s="8" t="s">
        <v>190</v>
      </c>
      <c r="N369" s="8" t="s">
        <v>192</v>
      </c>
      <c r="O369" s="38" t="s">
        <v>426</v>
      </c>
    </row>
    <row r="370" spans="1:22">
      <c r="A370" s="133" t="s">
        <v>7802</v>
      </c>
      <c r="B370" s="133" t="s">
        <v>7011</v>
      </c>
      <c r="C370" s="138"/>
      <c r="D370" s="133" t="s">
        <v>243</v>
      </c>
      <c r="E370" s="229">
        <v>41827</v>
      </c>
      <c r="F370" s="229" t="s">
        <v>2800</v>
      </c>
      <c r="G370" s="229"/>
      <c r="H370" s="138">
        <f t="shared" si="26"/>
        <v>1</v>
      </c>
      <c r="J370" s="53" t="s">
        <v>1586</v>
      </c>
      <c r="K370" s="131" t="str">
        <f t="shared" si="29"/>
        <v>e188</v>
      </c>
      <c r="L370" s="160" t="str">
        <f t="shared" si="30"/>
        <v>Obligations, titres de créance négociables et autres titres à revenu fixe</v>
      </c>
      <c r="M370" s="8" t="s">
        <v>190</v>
      </c>
      <c r="N370" s="8" t="s">
        <v>192</v>
      </c>
      <c r="O370" s="38" t="s">
        <v>426</v>
      </c>
    </row>
    <row r="371" spans="1:22">
      <c r="A371" s="133" t="s">
        <v>7803</v>
      </c>
      <c r="B371" s="133" t="s">
        <v>2811</v>
      </c>
      <c r="C371" s="138"/>
      <c r="D371" s="133" t="s">
        <v>243</v>
      </c>
      <c r="E371" s="229">
        <v>41827</v>
      </c>
      <c r="F371" s="229" t="s">
        <v>2800</v>
      </c>
      <c r="G371" s="229"/>
      <c r="H371" s="138">
        <f t="shared" si="26"/>
        <v>1</v>
      </c>
      <c r="J371" s="67" t="s">
        <v>506</v>
      </c>
      <c r="K371" s="131" t="str">
        <f t="shared" si="29"/>
        <v>e184</v>
      </c>
      <c r="L371" s="160" t="str">
        <f t="shared" si="30"/>
        <v>Obligations et titres assimilés cotés</v>
      </c>
      <c r="M371" s="8" t="s">
        <v>190</v>
      </c>
      <c r="N371" s="8" t="s">
        <v>192</v>
      </c>
      <c r="O371" s="38" t="s">
        <v>426</v>
      </c>
    </row>
    <row r="372" spans="1:22">
      <c r="A372" s="133" t="s">
        <v>7804</v>
      </c>
      <c r="B372" s="133" t="s">
        <v>7032</v>
      </c>
      <c r="C372" s="138"/>
      <c r="D372" s="133" t="s">
        <v>243</v>
      </c>
      <c r="E372" s="229">
        <v>41827</v>
      </c>
      <c r="F372" s="229" t="s">
        <v>2800</v>
      </c>
      <c r="G372" s="229"/>
      <c r="H372" s="138">
        <f t="shared" si="26"/>
        <v>1</v>
      </c>
      <c r="J372" s="80" t="s">
        <v>544</v>
      </c>
      <c r="K372" s="131" t="str">
        <f t="shared" si="29"/>
        <v>e183</v>
      </c>
      <c r="L372" s="179" t="str">
        <f t="shared" si="30"/>
        <v>Obligations et autres valeurs émises ou garanties par l'un des États membres de l'OCDE</v>
      </c>
      <c r="N372" s="8" t="s">
        <v>192</v>
      </c>
      <c r="O372" s="38" t="s">
        <v>426</v>
      </c>
    </row>
    <row r="373" spans="1:22">
      <c r="A373" s="133" t="s">
        <v>7805</v>
      </c>
      <c r="B373" s="133" t="s">
        <v>2812</v>
      </c>
      <c r="C373" s="138"/>
      <c r="D373" s="133" t="s">
        <v>243</v>
      </c>
      <c r="E373" s="229">
        <v>41827</v>
      </c>
      <c r="F373" s="229" t="s">
        <v>2800</v>
      </c>
      <c r="G373" s="229"/>
      <c r="H373" s="138">
        <f t="shared" si="26"/>
        <v>1</v>
      </c>
      <c r="J373" s="80" t="s">
        <v>37</v>
      </c>
      <c r="K373" s="131" t="str">
        <f t="shared" si="29"/>
        <v>e185</v>
      </c>
      <c r="L373" s="179" t="str">
        <f t="shared" si="30"/>
        <v>Obligations et titres assimilés émis par des organismes de titrisation</v>
      </c>
      <c r="N373" s="8" t="s">
        <v>192</v>
      </c>
      <c r="O373" s="38" t="s">
        <v>426</v>
      </c>
      <c r="S373" s="130"/>
    </row>
    <row r="374" spans="1:22">
      <c r="A374" s="133" t="s">
        <v>7806</v>
      </c>
      <c r="B374" s="133" t="s">
        <v>7033</v>
      </c>
      <c r="C374" s="138"/>
      <c r="D374" s="133" t="s">
        <v>243</v>
      </c>
      <c r="E374" s="229">
        <v>41827</v>
      </c>
      <c r="F374" s="229" t="s">
        <v>2800</v>
      </c>
      <c r="G374" s="229"/>
      <c r="H374" s="138">
        <f t="shared" si="26"/>
        <v>1</v>
      </c>
      <c r="J374" s="80" t="s">
        <v>59</v>
      </c>
      <c r="K374" s="131" t="str">
        <f t="shared" si="29"/>
        <v>e81</v>
      </c>
      <c r="L374" s="179" t="str">
        <f t="shared" si="30"/>
        <v>Autres Obligations, parts de fonds communs de créance et titres participatifs négociés sur un marché reconnu</v>
      </c>
      <c r="N374" s="8" t="s">
        <v>192</v>
      </c>
      <c r="O374" s="38" t="s">
        <v>426</v>
      </c>
      <c r="S374" s="130"/>
      <c r="U374" s="130"/>
      <c r="V374" s="130"/>
    </row>
    <row r="375" spans="1:22">
      <c r="A375" s="133" t="s">
        <v>7207</v>
      </c>
      <c r="B375" s="133" t="s">
        <v>7030</v>
      </c>
      <c r="C375" s="138"/>
      <c r="D375" s="133" t="s">
        <v>243</v>
      </c>
      <c r="E375" s="229">
        <v>41827</v>
      </c>
      <c r="F375" s="229" t="s">
        <v>2800</v>
      </c>
      <c r="G375" s="229"/>
      <c r="H375" s="138">
        <f t="shared" si="26"/>
        <v>0</v>
      </c>
      <c r="J375" s="67" t="s">
        <v>507</v>
      </c>
      <c r="K375" s="131" t="str">
        <f t="shared" si="29"/>
        <v>e186</v>
      </c>
      <c r="L375" s="160" t="str">
        <f t="shared" si="30"/>
        <v>Obligations et titres assimilés non cotés</v>
      </c>
      <c r="M375" s="8" t="s">
        <v>190</v>
      </c>
      <c r="N375" s="8" t="s">
        <v>192</v>
      </c>
      <c r="O375" s="38" t="s">
        <v>426</v>
      </c>
      <c r="S375" s="130"/>
      <c r="T375" s="130"/>
      <c r="U375" s="130"/>
      <c r="V375" s="130"/>
    </row>
    <row r="376" spans="1:22">
      <c r="A376" s="133" t="s">
        <v>7209</v>
      </c>
      <c r="B376" s="133" t="s">
        <v>7208</v>
      </c>
      <c r="C376" s="138"/>
      <c r="D376" s="133" t="s">
        <v>243</v>
      </c>
      <c r="E376" s="229">
        <v>41827</v>
      </c>
      <c r="F376" s="229" t="s">
        <v>2800</v>
      </c>
      <c r="G376" s="229"/>
      <c r="H376" s="138">
        <f t="shared" si="26"/>
        <v>0</v>
      </c>
      <c r="J376" s="68" t="s">
        <v>38</v>
      </c>
      <c r="K376" s="131" t="str">
        <f t="shared" si="29"/>
        <v>e187</v>
      </c>
      <c r="L376" s="160" t="str">
        <f t="shared" si="30"/>
        <v>Obligations non cotées émises par des organismes de titrisation</v>
      </c>
      <c r="N376" s="8" t="s">
        <v>192</v>
      </c>
      <c r="O376" s="38" t="s">
        <v>426</v>
      </c>
      <c r="S376" s="130"/>
      <c r="T376" s="130"/>
      <c r="U376" s="130"/>
      <c r="V376" s="130"/>
    </row>
    <row r="377" spans="1:22">
      <c r="A377" s="133" t="s">
        <v>7228</v>
      </c>
      <c r="B377" s="133" t="s">
        <v>7227</v>
      </c>
      <c r="C377" s="138"/>
      <c r="D377" s="133" t="s">
        <v>243</v>
      </c>
      <c r="E377" s="229">
        <v>41827</v>
      </c>
      <c r="F377" s="229" t="s">
        <v>2800</v>
      </c>
      <c r="G377" s="229"/>
      <c r="H377" s="138">
        <f t="shared" si="26"/>
        <v>0</v>
      </c>
      <c r="J377" s="68" t="s">
        <v>35</v>
      </c>
      <c r="K377" s="131" t="str">
        <f t="shared" si="29"/>
        <v>e80</v>
      </c>
      <c r="L377" s="160" t="str">
        <f t="shared" si="30"/>
        <v>Autres obligations non cotées</v>
      </c>
      <c r="N377" s="8" t="s">
        <v>192</v>
      </c>
      <c r="O377" s="38" t="s">
        <v>426</v>
      </c>
      <c r="T377" s="130"/>
      <c r="U377" s="130"/>
      <c r="V377" s="130"/>
    </row>
    <row r="378" spans="1:22">
      <c r="A378" s="133" t="s">
        <v>7251</v>
      </c>
      <c r="B378" s="133" t="s">
        <v>7249</v>
      </c>
      <c r="C378" s="138"/>
      <c r="D378" s="133" t="s">
        <v>243</v>
      </c>
      <c r="E378" s="229">
        <v>42277</v>
      </c>
      <c r="F378" s="229" t="s">
        <v>2800</v>
      </c>
      <c r="G378" s="229"/>
      <c r="H378" s="138">
        <f t="shared" si="26"/>
        <v>2</v>
      </c>
      <c r="J378" s="67" t="s">
        <v>1583</v>
      </c>
      <c r="K378" s="131" t="str">
        <f t="shared" si="29"/>
        <v>e300</v>
      </c>
      <c r="L378" s="160" t="str">
        <f t="shared" si="30"/>
        <v>Titres de créance négociables et bons du trésor</v>
      </c>
      <c r="M378" s="8" t="s">
        <v>190</v>
      </c>
      <c r="N378" s="8" t="s">
        <v>192</v>
      </c>
      <c r="O378" s="38" t="s">
        <v>426</v>
      </c>
      <c r="T378" s="130"/>
    </row>
    <row r="379" spans="1:22">
      <c r="A379" s="133" t="s">
        <v>7252</v>
      </c>
      <c r="B379" s="133" t="s">
        <v>6570</v>
      </c>
      <c r="C379" s="138"/>
      <c r="D379" s="133" t="s">
        <v>243</v>
      </c>
      <c r="E379" s="229">
        <v>42277</v>
      </c>
      <c r="F379" s="229" t="s">
        <v>2800</v>
      </c>
      <c r="G379" s="229"/>
      <c r="H379" s="138">
        <f t="shared" si="26"/>
        <v>2</v>
      </c>
      <c r="J379" s="68" t="s">
        <v>1931</v>
      </c>
      <c r="K379" s="131" t="str">
        <f t="shared" si="29"/>
        <v>e299</v>
      </c>
      <c r="L379" s="160" t="str">
        <f t="shared" si="30"/>
        <v>Titres de créance négociables d'un an au plus</v>
      </c>
      <c r="N379" s="8" t="s">
        <v>192</v>
      </c>
      <c r="O379" s="38" t="s">
        <v>426</v>
      </c>
    </row>
    <row r="380" spans="1:22">
      <c r="A380" s="133" t="s">
        <v>7253</v>
      </c>
      <c r="B380" s="133" t="s">
        <v>7031</v>
      </c>
      <c r="C380" s="138"/>
      <c r="D380" s="133" t="s">
        <v>243</v>
      </c>
      <c r="E380" s="229">
        <v>41827</v>
      </c>
      <c r="F380" s="229" t="s">
        <v>2800</v>
      </c>
      <c r="G380" s="229"/>
      <c r="H380" s="138">
        <f t="shared" si="26"/>
        <v>2</v>
      </c>
      <c r="J380" s="68" t="s">
        <v>1932</v>
      </c>
      <c r="K380" s="131" t="str">
        <f t="shared" ref="K380:K402" si="31">VLOOKUP(J380,A:B,2,FALSE)</f>
        <v>e98</v>
      </c>
      <c r="L380" s="160" t="str">
        <f t="shared" ref="L380:L402" si="32">J380</f>
        <v>Bons à moyen terme négociables</v>
      </c>
      <c r="N380" s="8" t="s">
        <v>192</v>
      </c>
      <c r="O380" s="38" t="s">
        <v>426</v>
      </c>
    </row>
    <row r="381" spans="1:22">
      <c r="A381" s="133" t="s">
        <v>7254</v>
      </c>
      <c r="B381" s="133" t="s">
        <v>6500</v>
      </c>
      <c r="C381" s="138"/>
      <c r="D381" s="133" t="s">
        <v>243</v>
      </c>
      <c r="E381" s="229">
        <v>41827</v>
      </c>
      <c r="F381" s="229" t="s">
        <v>2800</v>
      </c>
      <c r="G381" s="229"/>
      <c r="H381" s="138">
        <f t="shared" si="26"/>
        <v>2</v>
      </c>
      <c r="J381" s="68" t="s">
        <v>1584</v>
      </c>
      <c r="K381" s="131" t="str">
        <f t="shared" si="31"/>
        <v>e95</v>
      </c>
      <c r="L381" s="160" t="str">
        <f t="shared" si="32"/>
        <v>Autres titres de créance négociables</v>
      </c>
      <c r="N381" s="8" t="s">
        <v>192</v>
      </c>
      <c r="O381" s="38" t="s">
        <v>426</v>
      </c>
    </row>
    <row r="382" spans="1:22">
      <c r="A382" s="133" t="s">
        <v>7306</v>
      </c>
      <c r="B382" s="133" t="s">
        <v>606</v>
      </c>
      <c r="C382" s="138"/>
      <c r="D382" s="133" t="s">
        <v>243</v>
      </c>
      <c r="E382" s="229">
        <v>41827</v>
      </c>
      <c r="F382" s="229" t="s">
        <v>2800</v>
      </c>
      <c r="G382" s="229"/>
      <c r="H382" s="138">
        <f t="shared" si="26"/>
        <v>1</v>
      </c>
      <c r="J382" s="68" t="s">
        <v>36</v>
      </c>
      <c r="K382" s="131" t="str">
        <f t="shared" si="31"/>
        <v>e99</v>
      </c>
      <c r="L382" s="160" t="str">
        <f t="shared" si="32"/>
        <v>Bons du Trésor</v>
      </c>
      <c r="N382" s="8" t="s">
        <v>192</v>
      </c>
      <c r="O382" s="38" t="s">
        <v>426</v>
      </c>
    </row>
    <row r="383" spans="1:22">
      <c r="A383" s="133" t="s">
        <v>7307</v>
      </c>
      <c r="B383" s="133" t="s">
        <v>7013</v>
      </c>
      <c r="C383" s="138"/>
      <c r="D383" s="133" t="s">
        <v>243</v>
      </c>
      <c r="E383" s="229">
        <v>41827</v>
      </c>
      <c r="F383" s="229" t="s">
        <v>2800</v>
      </c>
      <c r="G383" s="229"/>
      <c r="H383" s="138">
        <f t="shared" si="26"/>
        <v>1</v>
      </c>
      <c r="I383" s="133"/>
      <c r="J383" s="67" t="s">
        <v>1585</v>
      </c>
      <c r="K383" s="131" t="str">
        <f t="shared" si="31"/>
        <v>e82</v>
      </c>
      <c r="L383" s="160" t="str">
        <f t="shared" si="32"/>
        <v>Autres obligations, titres de créance négociables et autres titres à revenu fixe</v>
      </c>
      <c r="N383" s="8" t="s">
        <v>192</v>
      </c>
      <c r="O383" s="38" t="s">
        <v>426</v>
      </c>
    </row>
    <row r="384" spans="1:22">
      <c r="A384" s="133" t="s">
        <v>7308</v>
      </c>
      <c r="B384" s="133" t="s">
        <v>247</v>
      </c>
      <c r="C384" s="138"/>
      <c r="D384" s="133" t="s">
        <v>243</v>
      </c>
      <c r="E384" s="229">
        <v>41827</v>
      </c>
      <c r="F384" s="229" t="s">
        <v>2800</v>
      </c>
      <c r="G384" s="229"/>
      <c r="H384" s="138">
        <f t="shared" si="26"/>
        <v>1</v>
      </c>
      <c r="I384" s="133"/>
      <c r="J384" s="53" t="s">
        <v>34</v>
      </c>
      <c r="K384" s="131" t="str">
        <f t="shared" si="31"/>
        <v>e210</v>
      </c>
      <c r="L384" s="160" t="str">
        <f t="shared" si="32"/>
        <v>Prêts</v>
      </c>
      <c r="M384" s="8" t="s">
        <v>190</v>
      </c>
      <c r="N384" s="8" t="s">
        <v>192</v>
      </c>
      <c r="O384" s="38" t="s">
        <v>426</v>
      </c>
      <c r="S384" s="130"/>
    </row>
    <row r="385" spans="1:22">
      <c r="A385" s="95" t="s">
        <v>7441</v>
      </c>
      <c r="B385" s="95" t="s">
        <v>7442</v>
      </c>
      <c r="C385" s="95"/>
      <c r="D385" s="133" t="s">
        <v>5941</v>
      </c>
      <c r="E385" s="229"/>
      <c r="F385" s="229"/>
      <c r="G385" s="229"/>
      <c r="H385" s="138">
        <f t="shared" si="26"/>
        <v>0</v>
      </c>
      <c r="I385" s="133"/>
      <c r="J385" s="67" t="s">
        <v>48</v>
      </c>
      <c r="K385" s="131" t="str">
        <f t="shared" si="31"/>
        <v>e212</v>
      </c>
      <c r="L385" s="160" t="str">
        <f t="shared" si="32"/>
        <v>Prêts obtenus ou garantis par un état membre de l'OCDE</v>
      </c>
      <c r="N385" s="8" t="s">
        <v>192</v>
      </c>
      <c r="O385" s="38" t="s">
        <v>426</v>
      </c>
      <c r="U385" s="130"/>
      <c r="V385" s="130"/>
    </row>
    <row r="386" spans="1:22">
      <c r="A386" s="95" t="s">
        <v>7443</v>
      </c>
      <c r="B386" s="95" t="s">
        <v>7444</v>
      </c>
      <c r="C386" s="95"/>
      <c r="D386" s="133" t="s">
        <v>5941</v>
      </c>
      <c r="E386" s="229"/>
      <c r="F386" s="229"/>
      <c r="G386" s="229"/>
      <c r="H386" s="138">
        <f t="shared" ref="H386:H391" si="33">COUNTIF(J:J,A386)</f>
        <v>0</v>
      </c>
      <c r="I386" s="133"/>
      <c r="J386" s="67" t="s">
        <v>49</v>
      </c>
      <c r="K386" s="131" t="str">
        <f t="shared" si="31"/>
        <v>e211</v>
      </c>
      <c r="L386" s="160" t="str">
        <f t="shared" si="32"/>
        <v>Prêts hypothécaires</v>
      </c>
      <c r="N386" s="8" t="s">
        <v>192</v>
      </c>
      <c r="O386" s="38" t="s">
        <v>426</v>
      </c>
      <c r="S386" s="130"/>
      <c r="T386" s="130"/>
    </row>
    <row r="387" spans="1:22">
      <c r="A387" s="95" t="s">
        <v>7445</v>
      </c>
      <c r="B387" s="95" t="s">
        <v>7446</v>
      </c>
      <c r="C387" s="95"/>
      <c r="D387" s="133" t="s">
        <v>5941</v>
      </c>
      <c r="E387" s="229"/>
      <c r="F387" s="229"/>
      <c r="G387" s="229"/>
      <c r="H387" s="138">
        <f t="shared" si="33"/>
        <v>0</v>
      </c>
      <c r="I387" s="133"/>
      <c r="J387" s="67" t="s">
        <v>50</v>
      </c>
      <c r="K387" s="131" t="str">
        <f t="shared" si="31"/>
        <v>e84</v>
      </c>
      <c r="L387" s="160" t="str">
        <f t="shared" si="32"/>
        <v>Autres prêts</v>
      </c>
      <c r="M387" s="8" t="s">
        <v>190</v>
      </c>
      <c r="N387" s="8" t="s">
        <v>192</v>
      </c>
      <c r="O387" s="38" t="s">
        <v>426</v>
      </c>
      <c r="S387" s="130"/>
      <c r="U387" s="130"/>
      <c r="V387" s="130"/>
    </row>
    <row r="388" spans="1:22">
      <c r="A388" s="95" t="s">
        <v>7447</v>
      </c>
      <c r="B388" s="95" t="s">
        <v>7448</v>
      </c>
      <c r="C388" s="95"/>
      <c r="D388" s="133" t="s">
        <v>5941</v>
      </c>
      <c r="E388" s="229"/>
      <c r="F388" s="229"/>
      <c r="G388" s="229"/>
      <c r="H388" s="138">
        <f t="shared" si="33"/>
        <v>0</v>
      </c>
      <c r="I388" s="133"/>
      <c r="J388" s="68" t="s">
        <v>57</v>
      </c>
      <c r="K388" s="131" t="str">
        <f t="shared" si="31"/>
        <v>e85</v>
      </c>
      <c r="L388" s="160" t="str">
        <f t="shared" si="32"/>
        <v>Autres prêts garantis</v>
      </c>
      <c r="N388" s="8" t="s">
        <v>192</v>
      </c>
      <c r="O388" s="38" t="s">
        <v>426</v>
      </c>
      <c r="S388" s="130"/>
      <c r="T388" s="130"/>
      <c r="U388" s="130"/>
      <c r="V388" s="130"/>
    </row>
    <row r="389" spans="1:22">
      <c r="A389" s="95" t="s">
        <v>7449</v>
      </c>
      <c r="B389" s="95" t="s">
        <v>7450</v>
      </c>
      <c r="C389" s="95"/>
      <c r="D389" s="133" t="s">
        <v>5941</v>
      </c>
      <c r="E389" s="229"/>
      <c r="F389" s="229"/>
      <c r="G389" s="229"/>
      <c r="H389" s="138">
        <f t="shared" si="33"/>
        <v>0</v>
      </c>
      <c r="I389" s="133"/>
      <c r="J389" s="68" t="s">
        <v>58</v>
      </c>
      <c r="K389" s="131" t="str">
        <f t="shared" si="31"/>
        <v>e86</v>
      </c>
      <c r="L389" s="160" t="str">
        <f t="shared" si="32"/>
        <v>Autres prêts non garantis</v>
      </c>
      <c r="N389" s="8" t="s">
        <v>192</v>
      </c>
      <c r="O389" s="38" t="s">
        <v>426</v>
      </c>
      <c r="T389" s="130"/>
      <c r="U389" s="130"/>
      <c r="V389" s="130"/>
    </row>
    <row r="390" spans="1:22">
      <c r="A390" s="95" t="s">
        <v>7451</v>
      </c>
      <c r="B390" s="95" t="s">
        <v>7452</v>
      </c>
      <c r="C390" s="95"/>
      <c r="D390" s="133" t="s">
        <v>5941</v>
      </c>
      <c r="E390" s="229"/>
      <c r="F390" s="229"/>
      <c r="G390" s="229"/>
      <c r="H390" s="138">
        <f t="shared" si="33"/>
        <v>0</v>
      </c>
      <c r="I390" s="133"/>
      <c r="J390" s="67" t="s">
        <v>1832</v>
      </c>
      <c r="K390" s="131" t="str">
        <f t="shared" si="31"/>
        <v>e96</v>
      </c>
      <c r="L390" s="160" t="str">
        <f t="shared" si="32"/>
        <v>Avances sur polices/sur bulletins d'adhésion à un règlement ou sur contrat</v>
      </c>
      <c r="N390" s="8" t="s">
        <v>192</v>
      </c>
      <c r="O390" s="38" t="s">
        <v>426</v>
      </c>
      <c r="S390" s="130"/>
      <c r="T390" s="130"/>
    </row>
    <row r="391" spans="1:22">
      <c r="A391" s="95" t="s">
        <v>7453</v>
      </c>
      <c r="B391" s="95" t="s">
        <v>7454</v>
      </c>
      <c r="C391" s="95"/>
      <c r="D391" s="133" t="s">
        <v>5941</v>
      </c>
      <c r="E391" s="229"/>
      <c r="F391" s="229"/>
      <c r="G391" s="229"/>
      <c r="H391" s="138">
        <f t="shared" si="33"/>
        <v>0</v>
      </c>
      <c r="I391" s="133"/>
      <c r="J391" s="53" t="s">
        <v>31</v>
      </c>
      <c r="K391" s="131" t="str">
        <f t="shared" si="31"/>
        <v>e134</v>
      </c>
      <c r="L391" s="160" t="str">
        <f t="shared" si="32"/>
        <v>Dépôts auprès des établissements de crédit</v>
      </c>
      <c r="M391" s="8" t="s">
        <v>190</v>
      </c>
      <c r="N391" s="8" t="s">
        <v>192</v>
      </c>
      <c r="O391" s="38" t="s">
        <v>426</v>
      </c>
      <c r="U391" s="130"/>
      <c r="V391" s="130"/>
    </row>
    <row r="392" spans="1:22" s="133" customFormat="1">
      <c r="A392" s="95" t="s">
        <v>7455</v>
      </c>
      <c r="B392" s="95" t="s">
        <v>7456</v>
      </c>
      <c r="C392" s="95"/>
      <c r="D392" s="133" t="s">
        <v>5941</v>
      </c>
      <c r="E392" s="229"/>
      <c r="F392" s="229"/>
      <c r="G392" s="229"/>
      <c r="H392" s="138">
        <f t="shared" ref="H392:H399" si="34">COUNTIF(J:J,A391)</f>
        <v>0</v>
      </c>
      <c r="J392" s="67" t="s">
        <v>51</v>
      </c>
      <c r="K392" s="88" t="str">
        <f t="shared" si="31"/>
        <v>e72</v>
      </c>
      <c r="L392" s="160" t="str">
        <f t="shared" si="32"/>
        <v>Autres dépôts de garantie auprès d'établissements de crédit</v>
      </c>
      <c r="M392" s="104"/>
      <c r="N392" s="104" t="s">
        <v>192</v>
      </c>
      <c r="O392" s="105" t="s">
        <v>426</v>
      </c>
    </row>
    <row r="393" spans="1:22" s="133" customFormat="1">
      <c r="A393" s="95" t="s">
        <v>7457</v>
      </c>
      <c r="B393" s="95" t="s">
        <v>7458</v>
      </c>
      <c r="C393" s="95"/>
      <c r="D393" s="133" t="s">
        <v>5941</v>
      </c>
      <c r="E393" s="229"/>
      <c r="F393" s="229"/>
      <c r="G393" s="229"/>
      <c r="H393" s="138">
        <f t="shared" si="34"/>
        <v>0</v>
      </c>
      <c r="J393" s="67" t="s">
        <v>52</v>
      </c>
      <c r="K393" s="88" t="str">
        <f t="shared" si="31"/>
        <v>e71</v>
      </c>
      <c r="L393" s="160" t="str">
        <f t="shared" si="32"/>
        <v>Autres dépôts auprès d'établissements de crédit</v>
      </c>
      <c r="M393" s="104"/>
      <c r="N393" s="104" t="s">
        <v>192</v>
      </c>
      <c r="O393" s="105" t="s">
        <v>426</v>
      </c>
    </row>
    <row r="394" spans="1:22" s="133" customFormat="1">
      <c r="A394" s="95" t="s">
        <v>7459</v>
      </c>
      <c r="B394" s="95" t="s">
        <v>7426</v>
      </c>
      <c r="C394" s="95"/>
      <c r="D394" s="133" t="s">
        <v>5941</v>
      </c>
      <c r="E394" s="229"/>
      <c r="F394" s="229"/>
      <c r="G394" s="229"/>
      <c r="H394" s="138">
        <f t="shared" si="34"/>
        <v>0</v>
      </c>
      <c r="I394" s="138"/>
      <c r="J394" s="53" t="s">
        <v>30</v>
      </c>
      <c r="K394" s="88" t="str">
        <f t="shared" si="31"/>
        <v>e83</v>
      </c>
      <c r="L394" s="160" t="str">
        <f t="shared" si="32"/>
        <v>Autres placements</v>
      </c>
      <c r="M394" s="104" t="s">
        <v>190</v>
      </c>
      <c r="N394" s="104" t="s">
        <v>192</v>
      </c>
      <c r="O394" s="105" t="s">
        <v>426</v>
      </c>
    </row>
    <row r="395" spans="1:22" s="133" customFormat="1">
      <c r="A395" s="95" t="s">
        <v>7460</v>
      </c>
      <c r="B395" s="95" t="s">
        <v>7427</v>
      </c>
      <c r="C395" s="95"/>
      <c r="D395" s="133" t="s">
        <v>5941</v>
      </c>
      <c r="E395" s="95"/>
      <c r="F395" s="95"/>
      <c r="G395" s="95"/>
      <c r="H395" s="138">
        <f t="shared" si="34"/>
        <v>0</v>
      </c>
      <c r="I395" s="138"/>
      <c r="J395" s="67" t="s">
        <v>2451</v>
      </c>
      <c r="K395" s="88" t="str">
        <f t="shared" si="31"/>
        <v>e379</v>
      </c>
      <c r="L395" s="88" t="str">
        <f t="shared" si="32"/>
        <v>Autres placements [Comptes 234]</v>
      </c>
      <c r="M395" s="104" t="s">
        <v>190</v>
      </c>
      <c r="N395" s="104" t="s">
        <v>192</v>
      </c>
      <c r="O395" s="105" t="s">
        <v>426</v>
      </c>
    </row>
    <row r="396" spans="1:22" s="133" customFormat="1">
      <c r="A396" s="95" t="s">
        <v>7461</v>
      </c>
      <c r="B396" s="95" t="s">
        <v>7428</v>
      </c>
      <c r="C396" s="95"/>
      <c r="D396" s="133" t="s">
        <v>5941</v>
      </c>
      <c r="E396" s="95"/>
      <c r="F396" s="95"/>
      <c r="G396" s="95"/>
      <c r="H396" s="138">
        <f t="shared" si="34"/>
        <v>0</v>
      </c>
      <c r="I396" s="138"/>
      <c r="J396" s="68" t="s">
        <v>32</v>
      </c>
      <c r="K396" s="88" t="str">
        <f t="shared" si="31"/>
        <v>e136</v>
      </c>
      <c r="L396" s="160" t="str">
        <f t="shared" si="32"/>
        <v>Dépôts et cautionnements</v>
      </c>
      <c r="M396" s="104"/>
      <c r="N396" s="104" t="s">
        <v>192</v>
      </c>
      <c r="O396" s="105" t="s">
        <v>426</v>
      </c>
    </row>
    <row r="397" spans="1:22" s="133" customFormat="1">
      <c r="A397" s="95" t="s">
        <v>7462</v>
      </c>
      <c r="B397" s="95" t="s">
        <v>7429</v>
      </c>
      <c r="C397" s="95"/>
      <c r="D397" s="133" t="s">
        <v>5941</v>
      </c>
      <c r="E397" s="95"/>
      <c r="F397" s="95"/>
      <c r="G397" s="95"/>
      <c r="H397" s="138">
        <f t="shared" si="34"/>
        <v>0</v>
      </c>
      <c r="I397" s="138"/>
      <c r="J397" s="68" t="s">
        <v>53</v>
      </c>
      <c r="K397" s="88" t="str">
        <f t="shared" si="31"/>
        <v>e131</v>
      </c>
      <c r="L397" s="160" t="str">
        <f t="shared" si="32"/>
        <v>Créances représentatives de titres prêtés</v>
      </c>
      <c r="M397" s="104"/>
      <c r="N397" s="104" t="s">
        <v>192</v>
      </c>
      <c r="O397" s="105" t="s">
        <v>426</v>
      </c>
    </row>
    <row r="398" spans="1:22" s="133" customFormat="1">
      <c r="A398" s="95" t="s">
        <v>7463</v>
      </c>
      <c r="B398" s="95" t="s">
        <v>7431</v>
      </c>
      <c r="C398" s="95"/>
      <c r="D398" s="95" t="s">
        <v>5941</v>
      </c>
      <c r="E398" s="95"/>
      <c r="F398" s="95"/>
      <c r="G398" s="95"/>
      <c r="H398" s="95">
        <f t="shared" si="34"/>
        <v>0</v>
      </c>
      <c r="I398" s="138"/>
      <c r="J398" s="68" t="s">
        <v>54</v>
      </c>
      <c r="K398" s="88" t="str">
        <f t="shared" si="31"/>
        <v>e135</v>
      </c>
      <c r="L398" s="160" t="str">
        <f t="shared" si="32"/>
        <v>Dépôts de garantie, liées à des instruments financiers à terme, effectués en espèces</v>
      </c>
      <c r="M398" s="104"/>
      <c r="N398" s="104" t="s">
        <v>192</v>
      </c>
      <c r="O398" s="105" t="s">
        <v>426</v>
      </c>
    </row>
    <row r="399" spans="1:22" s="133" customFormat="1">
      <c r="A399" s="95" t="s">
        <v>7464</v>
      </c>
      <c r="B399" s="95" t="s">
        <v>7433</v>
      </c>
      <c r="C399" s="95"/>
      <c r="D399" s="95" t="s">
        <v>5941</v>
      </c>
      <c r="E399" s="95"/>
      <c r="F399" s="95"/>
      <c r="G399" s="95"/>
      <c r="H399" s="95">
        <f t="shared" si="34"/>
        <v>0</v>
      </c>
      <c r="I399" s="138"/>
      <c r="J399" s="68" t="s">
        <v>55</v>
      </c>
      <c r="K399" s="88" t="str">
        <f t="shared" si="31"/>
        <v>e301</v>
      </c>
      <c r="L399" s="160" t="str">
        <f t="shared" si="32"/>
        <v>Titres déposés en garantie avec transfert de propriété au titre d'opérations sur instruments financiers à terme</v>
      </c>
      <c r="M399" s="104"/>
      <c r="N399" s="104" t="s">
        <v>192</v>
      </c>
      <c r="O399" s="105" t="s">
        <v>426</v>
      </c>
    </row>
    <row r="400" spans="1:22" s="133" customFormat="1">
      <c r="A400" s="95" t="s">
        <v>8217</v>
      </c>
      <c r="B400" s="95" t="s">
        <v>8218</v>
      </c>
      <c r="C400" s="95"/>
      <c r="D400" s="95" t="s">
        <v>5941</v>
      </c>
      <c r="E400" s="95"/>
      <c r="F400" s="95"/>
      <c r="G400" s="95"/>
      <c r="H400" s="95">
        <f>COUNTIF(J:J,A447)</f>
        <v>0</v>
      </c>
      <c r="I400" s="138"/>
      <c r="J400" s="68" t="s">
        <v>47</v>
      </c>
      <c r="K400" s="88" t="str">
        <f t="shared" si="31"/>
        <v>e60</v>
      </c>
      <c r="L400" s="160" t="str">
        <f t="shared" si="32"/>
        <v>Autres</v>
      </c>
      <c r="M400" s="104"/>
      <c r="N400" s="104" t="s">
        <v>192</v>
      </c>
      <c r="O400" s="105" t="s">
        <v>426</v>
      </c>
    </row>
    <row r="401" spans="1:18" s="133" customFormat="1">
      <c r="A401" s="95" t="s">
        <v>8219</v>
      </c>
      <c r="B401" s="95" t="s">
        <v>8220</v>
      </c>
      <c r="C401" s="95"/>
      <c r="D401" s="95" t="s">
        <v>5941</v>
      </c>
      <c r="E401" s="95"/>
      <c r="F401" s="95"/>
      <c r="G401" s="95"/>
      <c r="H401" s="95">
        <f>COUNTIF(J:J,A451)</f>
        <v>0</v>
      </c>
      <c r="I401" s="95"/>
      <c r="J401" s="53" t="s">
        <v>1933</v>
      </c>
      <c r="K401" s="88" t="str">
        <f t="shared" si="31"/>
        <v>e128</v>
      </c>
      <c r="L401" s="160" t="str">
        <f t="shared" si="32"/>
        <v>Créances pour espèces déposées chez les cédantes</v>
      </c>
      <c r="M401" s="104"/>
      <c r="N401" s="104" t="s">
        <v>192</v>
      </c>
      <c r="O401" s="105" t="s">
        <v>426</v>
      </c>
      <c r="R401" s="308"/>
    </row>
    <row r="402" spans="1:18" s="133" customFormat="1">
      <c r="A402" s="95" t="s">
        <v>8221</v>
      </c>
      <c r="B402" s="95" t="s">
        <v>8222</v>
      </c>
      <c r="C402" s="95"/>
      <c r="D402" s="95" t="s">
        <v>5941</v>
      </c>
      <c r="E402" s="95"/>
      <c r="F402" s="95"/>
      <c r="G402" s="95"/>
      <c r="H402" s="95">
        <f>COUNTIF(J:J,A454)</f>
        <v>0</v>
      </c>
      <c r="I402" s="95"/>
      <c r="J402" s="53" t="s">
        <v>1936</v>
      </c>
      <c r="K402" s="88" t="str">
        <f t="shared" si="31"/>
        <v>e353</v>
      </c>
      <c r="L402" s="160" t="str">
        <f t="shared" si="32"/>
        <v>Créance de la composante dépôt d'un contrat de réassurance</v>
      </c>
      <c r="M402" s="104"/>
      <c r="N402" s="104" t="s">
        <v>192</v>
      </c>
      <c r="O402" s="105" t="s">
        <v>426</v>
      </c>
      <c r="R402" s="308"/>
    </row>
    <row r="403" spans="1:18" s="133" customFormat="1">
      <c r="A403" s="95" t="s">
        <v>8223</v>
      </c>
      <c r="B403" s="95" t="s">
        <v>8224</v>
      </c>
      <c r="C403" s="95"/>
      <c r="D403" s="95" t="s">
        <v>5941</v>
      </c>
      <c r="E403" s="95"/>
      <c r="F403" s="95"/>
      <c r="G403" s="95"/>
      <c r="H403" s="95">
        <f>COUNTIF(J:J,A454)</f>
        <v>0</v>
      </c>
      <c r="I403" s="95"/>
      <c r="J403" s="52" t="s">
        <v>2734</v>
      </c>
      <c r="K403" s="88"/>
      <c r="L403" s="19"/>
      <c r="M403" s="104"/>
      <c r="N403" s="104"/>
      <c r="O403" s="105" t="s">
        <v>426</v>
      </c>
      <c r="Q403" s="133" t="s">
        <v>123</v>
      </c>
    </row>
    <row r="404" spans="1:18" s="133" customFormat="1">
      <c r="A404" s="95" t="s">
        <v>6589</v>
      </c>
      <c r="B404" s="95" t="s">
        <v>5808</v>
      </c>
      <c r="C404" s="95"/>
      <c r="D404" s="95" t="s">
        <v>5378</v>
      </c>
      <c r="E404" s="95"/>
      <c r="F404" s="95"/>
      <c r="G404" s="95"/>
      <c r="H404" s="95">
        <f t="shared" ref="H404:H444" si="35">COUNTIF(J:J,A404)</f>
        <v>1</v>
      </c>
      <c r="I404" s="138"/>
      <c r="J404" s="10" t="s">
        <v>244</v>
      </c>
      <c r="K404" s="88" t="str">
        <f t="shared" ref="K404:K435" si="36">VLOOKUP(J404,A:B,2,FALSE)</f>
        <v>x0</v>
      </c>
      <c r="L404" s="19" t="str">
        <f t="shared" ref="L404:L458" si="37">J404</f>
        <v>Total/NA</v>
      </c>
      <c r="M404" s="104" t="s">
        <v>190</v>
      </c>
      <c r="N404" s="104"/>
      <c r="O404" s="133" t="s">
        <v>243</v>
      </c>
    </row>
    <row r="405" spans="1:18" s="133" customFormat="1">
      <c r="A405" s="95" t="s">
        <v>6590</v>
      </c>
      <c r="B405" s="95" t="s">
        <v>5809</v>
      </c>
      <c r="C405" s="95"/>
      <c r="D405" s="95" t="s">
        <v>5378</v>
      </c>
      <c r="E405" s="95"/>
      <c r="F405" s="95"/>
      <c r="G405" s="95"/>
      <c r="H405" s="95">
        <f t="shared" si="35"/>
        <v>1</v>
      </c>
      <c r="I405" s="138"/>
      <c r="J405" s="44" t="s">
        <v>33</v>
      </c>
      <c r="K405" s="88" t="str">
        <f t="shared" si="36"/>
        <v>e208</v>
      </c>
      <c r="L405" s="160" t="str">
        <f t="shared" si="37"/>
        <v>Placements immobiliers</v>
      </c>
      <c r="M405" s="104" t="s">
        <v>190</v>
      </c>
      <c r="N405" s="104" t="s">
        <v>192</v>
      </c>
      <c r="O405" s="105" t="s">
        <v>426</v>
      </c>
    </row>
    <row r="406" spans="1:18" s="133" customFormat="1">
      <c r="A406" s="95" t="s">
        <v>6599</v>
      </c>
      <c r="B406" s="133" t="s">
        <v>5810</v>
      </c>
      <c r="D406" s="133" t="s">
        <v>5378</v>
      </c>
      <c r="H406" s="138">
        <f t="shared" si="35"/>
        <v>1</v>
      </c>
      <c r="I406" s="138"/>
      <c r="J406" s="22" t="s">
        <v>524</v>
      </c>
      <c r="K406" s="88" t="str">
        <f t="shared" si="36"/>
        <v>e294</v>
      </c>
      <c r="L406" s="160" t="str">
        <f t="shared" si="37"/>
        <v>Terrains et constructions</v>
      </c>
      <c r="M406" s="104" t="s">
        <v>190</v>
      </c>
      <c r="N406" s="104" t="s">
        <v>192</v>
      </c>
      <c r="O406" s="105" t="s">
        <v>426</v>
      </c>
    </row>
    <row r="407" spans="1:18" s="133" customFormat="1">
      <c r="A407" s="134" t="s">
        <v>6490</v>
      </c>
      <c r="B407" s="133" t="s">
        <v>5811</v>
      </c>
      <c r="D407" s="133" t="s">
        <v>5378</v>
      </c>
      <c r="H407" s="138">
        <f t="shared" si="35"/>
        <v>1</v>
      </c>
      <c r="I407" s="138"/>
      <c r="J407" s="53" t="s">
        <v>28</v>
      </c>
      <c r="K407" s="88" t="str">
        <f t="shared" si="36"/>
        <v>e296</v>
      </c>
      <c r="L407" s="160" t="str">
        <f t="shared" si="37"/>
        <v>Terrains non construits</v>
      </c>
      <c r="M407" s="104"/>
      <c r="N407" s="104" t="s">
        <v>192</v>
      </c>
      <c r="O407" s="105" t="s">
        <v>426</v>
      </c>
    </row>
    <row r="408" spans="1:18" s="133" customFormat="1">
      <c r="A408" s="134" t="s">
        <v>6596</v>
      </c>
      <c r="B408" s="133" t="s">
        <v>5812</v>
      </c>
      <c r="D408" s="133" t="s">
        <v>5378</v>
      </c>
      <c r="H408" s="138">
        <f t="shared" si="35"/>
        <v>1</v>
      </c>
      <c r="I408" s="138"/>
      <c r="J408" s="53" t="s">
        <v>39</v>
      </c>
      <c r="K408" s="88" t="str">
        <f t="shared" si="36"/>
        <v>e190</v>
      </c>
      <c r="L408" s="160" t="str">
        <f t="shared" si="37"/>
        <v>Part de sociétés non cotées à objet foncier</v>
      </c>
      <c r="M408" s="104"/>
      <c r="N408" s="104" t="s">
        <v>192</v>
      </c>
      <c r="O408" s="105" t="s">
        <v>426</v>
      </c>
    </row>
    <row r="409" spans="1:18" s="133" customFormat="1">
      <c r="A409" s="134" t="s">
        <v>6597</v>
      </c>
      <c r="B409" s="133" t="s">
        <v>5813</v>
      </c>
      <c r="D409" s="133" t="s">
        <v>5378</v>
      </c>
      <c r="H409" s="138">
        <f t="shared" si="35"/>
        <v>1</v>
      </c>
      <c r="J409" s="53" t="s">
        <v>543</v>
      </c>
      <c r="K409" s="88" t="str">
        <f t="shared" si="36"/>
        <v>e174</v>
      </c>
      <c r="L409" s="160" t="str">
        <f t="shared" si="37"/>
        <v>Immeubles bâtis hors immeubles d'exploitation</v>
      </c>
      <c r="M409" s="104"/>
      <c r="N409" s="104" t="s">
        <v>192</v>
      </c>
      <c r="O409" s="105" t="s">
        <v>426</v>
      </c>
    </row>
    <row r="410" spans="1:18" s="133" customFormat="1">
      <c r="A410" s="134" t="s">
        <v>6598</v>
      </c>
      <c r="B410" s="133" t="s">
        <v>5814</v>
      </c>
      <c r="D410" s="133" t="s">
        <v>5378</v>
      </c>
      <c r="H410" s="138">
        <f t="shared" si="35"/>
        <v>1</v>
      </c>
      <c r="J410" s="53" t="s">
        <v>40</v>
      </c>
      <c r="K410" s="88" t="str">
        <f t="shared" si="36"/>
        <v>e199</v>
      </c>
      <c r="L410" s="160" t="str">
        <f t="shared" si="37"/>
        <v>Parts et actions de sociétés immobilières non cotées hors immeubles d'exploitation</v>
      </c>
      <c r="M410" s="104"/>
      <c r="N410" s="104" t="s">
        <v>192</v>
      </c>
      <c r="O410" s="105" t="s">
        <v>426</v>
      </c>
    </row>
    <row r="411" spans="1:18" s="133" customFormat="1">
      <c r="A411" s="134" t="s">
        <v>6586</v>
      </c>
      <c r="B411" s="133" t="s">
        <v>5815</v>
      </c>
      <c r="D411" s="133" t="s">
        <v>5378</v>
      </c>
      <c r="H411" s="138">
        <f t="shared" si="35"/>
        <v>1</v>
      </c>
      <c r="J411" s="53" t="s">
        <v>29</v>
      </c>
      <c r="K411" s="88" t="str">
        <f t="shared" si="36"/>
        <v>e175</v>
      </c>
      <c r="L411" s="160" t="str">
        <f t="shared" si="37"/>
        <v>Immeubles d'exploitation</v>
      </c>
      <c r="M411" s="104"/>
      <c r="N411" s="104" t="s">
        <v>192</v>
      </c>
      <c r="O411" s="105" t="s">
        <v>426</v>
      </c>
    </row>
    <row r="412" spans="1:18" s="133" customFormat="1">
      <c r="A412" s="134" t="s">
        <v>6714</v>
      </c>
      <c r="B412" s="133" t="s">
        <v>5816</v>
      </c>
      <c r="D412" s="133" t="s">
        <v>5378</v>
      </c>
      <c r="H412" s="138">
        <f t="shared" si="35"/>
        <v>1</v>
      </c>
      <c r="J412" s="22" t="s">
        <v>1142</v>
      </c>
      <c r="K412" s="88" t="str">
        <f t="shared" si="36"/>
        <v>e295</v>
      </c>
      <c r="L412" s="160" t="str">
        <f t="shared" si="37"/>
        <v>Terrains et constructions en cours</v>
      </c>
      <c r="M412" s="104" t="s">
        <v>190</v>
      </c>
      <c r="N412" s="104" t="s">
        <v>192</v>
      </c>
      <c r="O412" s="105" t="s">
        <v>426</v>
      </c>
    </row>
    <row r="413" spans="1:18" s="133" customFormat="1">
      <c r="A413" s="134" t="s">
        <v>6716</v>
      </c>
      <c r="B413" s="133" t="s">
        <v>5817</v>
      </c>
      <c r="D413" s="133" t="s">
        <v>5378</v>
      </c>
      <c r="H413" s="138">
        <f t="shared" si="35"/>
        <v>1</v>
      </c>
      <c r="J413" s="53" t="s">
        <v>41</v>
      </c>
      <c r="K413" s="88" t="str">
        <f t="shared" si="36"/>
        <v>e293</v>
      </c>
      <c r="L413" s="160" t="str">
        <f t="shared" si="37"/>
        <v>Terrains affectés à une construction en cours</v>
      </c>
      <c r="M413" s="104"/>
      <c r="N413" s="104" t="s">
        <v>192</v>
      </c>
      <c r="O413" s="105" t="s">
        <v>426</v>
      </c>
    </row>
    <row r="414" spans="1:18" s="133" customFormat="1">
      <c r="A414" s="134" t="s">
        <v>7878</v>
      </c>
      <c r="B414" s="133" t="s">
        <v>5818</v>
      </c>
      <c r="D414" s="133" t="s">
        <v>5378</v>
      </c>
      <c r="H414" s="138">
        <f t="shared" si="35"/>
        <v>1</v>
      </c>
      <c r="J414" s="53" t="s">
        <v>42</v>
      </c>
      <c r="K414" s="88" t="str">
        <f t="shared" si="36"/>
        <v>e177</v>
      </c>
      <c r="L414" s="160" t="str">
        <f t="shared" si="37"/>
        <v>Immeubles en cours</v>
      </c>
      <c r="M414" s="104"/>
      <c r="N414" s="104" t="s">
        <v>192</v>
      </c>
      <c r="O414" s="105" t="s">
        <v>426</v>
      </c>
    </row>
    <row r="415" spans="1:18" s="133" customFormat="1">
      <c r="A415" s="134" t="s">
        <v>7180</v>
      </c>
      <c r="B415" s="133" t="s">
        <v>5819</v>
      </c>
      <c r="D415" s="133" t="s">
        <v>5378</v>
      </c>
      <c r="H415" s="138">
        <f t="shared" si="35"/>
        <v>1</v>
      </c>
      <c r="J415" s="53" t="s">
        <v>43</v>
      </c>
      <c r="K415" s="88" t="str">
        <f t="shared" si="36"/>
        <v>e198</v>
      </c>
      <c r="L415" s="160" t="str">
        <f t="shared" si="37"/>
        <v>Parts et actions de sociétés immobilières non cotées (immeubles en cours)</v>
      </c>
      <c r="M415" s="104"/>
      <c r="N415" s="104" t="s">
        <v>192</v>
      </c>
      <c r="O415" s="105" t="s">
        <v>426</v>
      </c>
    </row>
    <row r="416" spans="1:18" s="133" customFormat="1">
      <c r="A416" s="134" t="s">
        <v>7199</v>
      </c>
      <c r="B416" s="133" t="s">
        <v>5820</v>
      </c>
      <c r="D416" s="133" t="s">
        <v>5378</v>
      </c>
      <c r="H416" s="138">
        <f t="shared" si="35"/>
        <v>1</v>
      </c>
      <c r="J416" s="53" t="s">
        <v>223</v>
      </c>
      <c r="K416" s="88" t="str">
        <f t="shared" si="36"/>
        <v>e178</v>
      </c>
      <c r="L416" s="160" t="str">
        <f t="shared" si="37"/>
        <v>Immobilisations grevées de droits (commodats)</v>
      </c>
      <c r="M416" s="104"/>
      <c r="N416" s="104" t="s">
        <v>192</v>
      </c>
      <c r="O416" s="105" t="s">
        <v>426</v>
      </c>
    </row>
    <row r="417" spans="1:15" s="133" customFormat="1">
      <c r="A417" s="134" t="s">
        <v>7200</v>
      </c>
      <c r="B417" s="133" t="s">
        <v>5821</v>
      </c>
      <c r="D417" s="133" t="s">
        <v>5378</v>
      </c>
      <c r="H417" s="138">
        <f t="shared" si="35"/>
        <v>1</v>
      </c>
      <c r="J417" s="53" t="s">
        <v>44</v>
      </c>
      <c r="K417" s="88" t="str">
        <f t="shared" si="36"/>
        <v>e176</v>
      </c>
      <c r="L417" s="160" t="str">
        <f t="shared" si="37"/>
        <v>Immeubles d'exploitation en cours</v>
      </c>
      <c r="M417" s="104"/>
      <c r="N417" s="104" t="s">
        <v>192</v>
      </c>
      <c r="O417" s="105" t="s">
        <v>426</v>
      </c>
    </row>
    <row r="418" spans="1:15" s="133" customFormat="1">
      <c r="A418" s="134" t="s">
        <v>7210</v>
      </c>
      <c r="B418" s="133" t="s">
        <v>5822</v>
      </c>
      <c r="D418" s="133" t="s">
        <v>5378</v>
      </c>
      <c r="H418" s="138">
        <f t="shared" si="35"/>
        <v>0</v>
      </c>
      <c r="J418" s="44" t="s">
        <v>293</v>
      </c>
      <c r="K418" s="88" t="str">
        <f t="shared" si="36"/>
        <v>e203</v>
      </c>
      <c r="L418" s="160" t="str">
        <f t="shared" si="37"/>
        <v>Placement financiers</v>
      </c>
      <c r="M418" s="104" t="s">
        <v>190</v>
      </c>
      <c r="N418" s="104" t="s">
        <v>192</v>
      </c>
      <c r="O418" s="105" t="s">
        <v>426</v>
      </c>
    </row>
    <row r="419" spans="1:15" s="133" customFormat="1">
      <c r="A419" s="134" t="s">
        <v>7825</v>
      </c>
      <c r="B419" s="133" t="s">
        <v>5823</v>
      </c>
      <c r="D419" s="133" t="s">
        <v>5378</v>
      </c>
      <c r="H419" s="138">
        <f t="shared" si="35"/>
        <v>0</v>
      </c>
      <c r="J419" s="22" t="s">
        <v>45</v>
      </c>
      <c r="K419" s="88" t="str">
        <f t="shared" si="36"/>
        <v>e52</v>
      </c>
      <c r="L419" s="160" t="str">
        <f t="shared" si="37"/>
        <v>Actions et autres titres à revenu variable</v>
      </c>
      <c r="M419" s="104" t="s">
        <v>190</v>
      </c>
      <c r="N419" s="104" t="s">
        <v>192</v>
      </c>
      <c r="O419" s="105" t="s">
        <v>426</v>
      </c>
    </row>
    <row r="420" spans="1:15" s="133" customFormat="1">
      <c r="A420" s="134" t="s">
        <v>7328</v>
      </c>
      <c r="B420" s="133" t="s">
        <v>5824</v>
      </c>
      <c r="D420" s="133" t="s">
        <v>5378</v>
      </c>
      <c r="H420" s="138">
        <f t="shared" si="35"/>
        <v>0</v>
      </c>
      <c r="J420" s="53" t="s">
        <v>1237</v>
      </c>
      <c r="K420" s="88" t="str">
        <f t="shared" si="36"/>
        <v>e297</v>
      </c>
      <c r="L420" s="160" t="str">
        <f t="shared" si="37"/>
        <v>Titres à revenu variable autres que les OPCVM</v>
      </c>
      <c r="M420" s="104" t="s">
        <v>190</v>
      </c>
      <c r="N420" s="104" t="s">
        <v>192</v>
      </c>
      <c r="O420" s="105" t="s">
        <v>426</v>
      </c>
    </row>
    <row r="421" spans="1:15" s="133" customFormat="1">
      <c r="A421" s="134" t="s">
        <v>7329</v>
      </c>
      <c r="B421" s="133" t="s">
        <v>5825</v>
      </c>
      <c r="D421" s="133" t="s">
        <v>5378</v>
      </c>
      <c r="H421" s="138">
        <f t="shared" si="35"/>
        <v>0</v>
      </c>
      <c r="J421" s="67" t="s">
        <v>46</v>
      </c>
      <c r="K421" s="88" t="str">
        <f t="shared" si="36"/>
        <v>e53</v>
      </c>
      <c r="L421" s="160" t="str">
        <f t="shared" si="37"/>
        <v>Actions et titres cotés</v>
      </c>
      <c r="M421" s="104"/>
      <c r="N421" s="104" t="s">
        <v>192</v>
      </c>
      <c r="O421" s="105" t="s">
        <v>426</v>
      </c>
    </row>
    <row r="422" spans="1:15" s="133" customFormat="1">
      <c r="A422" s="134" t="s">
        <v>7330</v>
      </c>
      <c r="B422" s="133" t="s">
        <v>5826</v>
      </c>
      <c r="D422" s="133" t="s">
        <v>5378</v>
      </c>
      <c r="H422" s="138">
        <f t="shared" si="35"/>
        <v>0</v>
      </c>
      <c r="J422" s="67" t="s">
        <v>56</v>
      </c>
      <c r="K422" s="88" t="str">
        <f t="shared" si="36"/>
        <v>e54</v>
      </c>
      <c r="L422" s="160" t="str">
        <f t="shared" si="37"/>
        <v>Actions et titres non cotés</v>
      </c>
      <c r="M422" s="104"/>
      <c r="N422" s="104" t="s">
        <v>192</v>
      </c>
      <c r="O422" s="105" t="s">
        <v>426</v>
      </c>
    </row>
    <row r="423" spans="1:15" s="133" customFormat="1">
      <c r="A423" s="134" t="s">
        <v>7331</v>
      </c>
      <c r="B423" s="133" t="s">
        <v>5827</v>
      </c>
      <c r="D423" s="133" t="s">
        <v>5378</v>
      </c>
      <c r="H423" s="138">
        <f t="shared" si="35"/>
        <v>0</v>
      </c>
      <c r="J423" s="53" t="s">
        <v>1934</v>
      </c>
      <c r="K423" s="88" t="str">
        <f t="shared" si="36"/>
        <v>e197</v>
      </c>
      <c r="L423" s="160" t="str">
        <f t="shared" si="37"/>
        <v>Actions et parts d'OPCVM détenant exclusivement des titres à revenu fixe</v>
      </c>
      <c r="M423" s="104"/>
      <c r="N423" s="104" t="s">
        <v>192</v>
      </c>
      <c r="O423" s="105" t="s">
        <v>426</v>
      </c>
    </row>
    <row r="424" spans="1:15" s="133" customFormat="1">
      <c r="A424" s="134" t="s">
        <v>7332</v>
      </c>
      <c r="B424" s="133" t="s">
        <v>5828</v>
      </c>
      <c r="D424" s="133" t="s">
        <v>5378</v>
      </c>
      <c r="H424" s="138">
        <f t="shared" si="35"/>
        <v>0</v>
      </c>
      <c r="J424" s="53" t="s">
        <v>1935</v>
      </c>
      <c r="K424" s="88" t="str">
        <f t="shared" si="36"/>
        <v>e196</v>
      </c>
      <c r="L424" s="160" t="str">
        <f t="shared" si="37"/>
        <v>Actions et parts d'autres OPCVM</v>
      </c>
      <c r="M424" s="104"/>
      <c r="N424" s="104" t="s">
        <v>192</v>
      </c>
      <c r="O424" s="105" t="s">
        <v>426</v>
      </c>
    </row>
    <row r="425" spans="1:15" s="133" customFormat="1">
      <c r="A425" s="134" t="s">
        <v>7333</v>
      </c>
      <c r="B425" s="133" t="s">
        <v>5829</v>
      </c>
      <c r="D425" s="133" t="s">
        <v>5378</v>
      </c>
      <c r="H425" s="138">
        <f t="shared" si="35"/>
        <v>0</v>
      </c>
      <c r="J425" s="81" t="s">
        <v>1236</v>
      </c>
      <c r="K425" s="88" t="str">
        <f t="shared" si="36"/>
        <v>e206</v>
      </c>
      <c r="L425" s="179" t="str">
        <f t="shared" si="37"/>
        <v>Placements financiers sauf actions et autres titres à revenu variable</v>
      </c>
      <c r="M425" s="104" t="s">
        <v>190</v>
      </c>
      <c r="N425" s="104" t="s">
        <v>192</v>
      </c>
      <c r="O425" s="105" t="s">
        <v>426</v>
      </c>
    </row>
    <row r="426" spans="1:15" s="133" customFormat="1">
      <c r="A426" s="134" t="s">
        <v>7334</v>
      </c>
      <c r="B426" s="133" t="s">
        <v>5830</v>
      </c>
      <c r="D426" s="133" t="s">
        <v>5378</v>
      </c>
      <c r="H426" s="138">
        <f t="shared" si="35"/>
        <v>0</v>
      </c>
      <c r="J426" s="53" t="s">
        <v>1586</v>
      </c>
      <c r="K426" s="88" t="str">
        <f t="shared" si="36"/>
        <v>e188</v>
      </c>
      <c r="L426" s="160" t="str">
        <f t="shared" si="37"/>
        <v>Obligations, titres de créance négociables et autres titres à revenu fixe</v>
      </c>
      <c r="M426" s="104" t="s">
        <v>190</v>
      </c>
      <c r="N426" s="104" t="s">
        <v>192</v>
      </c>
      <c r="O426" s="105" t="s">
        <v>426</v>
      </c>
    </row>
    <row r="427" spans="1:15" s="133" customFormat="1">
      <c r="A427" s="134" t="s">
        <v>7335</v>
      </c>
      <c r="B427" s="133" t="s">
        <v>5831</v>
      </c>
      <c r="D427" s="133" t="s">
        <v>5378</v>
      </c>
      <c r="H427" s="138">
        <f t="shared" si="35"/>
        <v>0</v>
      </c>
      <c r="J427" s="67" t="s">
        <v>506</v>
      </c>
      <c r="K427" s="88" t="str">
        <f t="shared" si="36"/>
        <v>e184</v>
      </c>
      <c r="L427" s="160" t="str">
        <f t="shared" si="37"/>
        <v>Obligations et titres assimilés cotés</v>
      </c>
      <c r="M427" s="104" t="s">
        <v>190</v>
      </c>
      <c r="N427" s="104" t="s">
        <v>192</v>
      </c>
      <c r="O427" s="105" t="s">
        <v>426</v>
      </c>
    </row>
    <row r="428" spans="1:15" s="133" customFormat="1">
      <c r="A428" s="134" t="s">
        <v>7336</v>
      </c>
      <c r="B428" s="133" t="s">
        <v>5832</v>
      </c>
      <c r="D428" s="133" t="s">
        <v>5378</v>
      </c>
      <c r="H428" s="138">
        <f t="shared" si="35"/>
        <v>0</v>
      </c>
      <c r="J428" s="80" t="s">
        <v>544</v>
      </c>
      <c r="K428" s="88" t="str">
        <f t="shared" si="36"/>
        <v>e183</v>
      </c>
      <c r="L428" s="179" t="str">
        <f t="shared" si="37"/>
        <v>Obligations et autres valeurs émises ou garanties par l'un des États membres de l'OCDE</v>
      </c>
      <c r="M428" s="104"/>
      <c r="N428" s="104" t="s">
        <v>192</v>
      </c>
      <c r="O428" s="105" t="s">
        <v>426</v>
      </c>
    </row>
    <row r="429" spans="1:15" s="133" customFormat="1">
      <c r="A429" s="134" t="s">
        <v>7337</v>
      </c>
      <c r="B429" s="133" t="s">
        <v>5833</v>
      </c>
      <c r="D429" s="133" t="s">
        <v>5378</v>
      </c>
      <c r="H429" s="138">
        <f t="shared" si="35"/>
        <v>0</v>
      </c>
      <c r="J429" s="80" t="s">
        <v>37</v>
      </c>
      <c r="K429" s="88" t="str">
        <f t="shared" si="36"/>
        <v>e185</v>
      </c>
      <c r="L429" s="179" t="str">
        <f t="shared" si="37"/>
        <v>Obligations et titres assimilés émis par des organismes de titrisation</v>
      </c>
      <c r="M429" s="104"/>
      <c r="N429" s="104" t="s">
        <v>192</v>
      </c>
      <c r="O429" s="105" t="s">
        <v>426</v>
      </c>
    </row>
    <row r="430" spans="1:15" s="133" customFormat="1">
      <c r="A430" s="134" t="s">
        <v>7338</v>
      </c>
      <c r="B430" s="133" t="s">
        <v>5834</v>
      </c>
      <c r="D430" s="133" t="s">
        <v>5378</v>
      </c>
      <c r="H430" s="138">
        <f t="shared" si="35"/>
        <v>0</v>
      </c>
      <c r="J430" s="80" t="s">
        <v>59</v>
      </c>
      <c r="K430" s="88" t="str">
        <f t="shared" si="36"/>
        <v>e81</v>
      </c>
      <c r="L430" s="179" t="str">
        <f t="shared" si="37"/>
        <v>Autres Obligations, parts de fonds communs de créance et titres participatifs négociés sur un marché reconnu</v>
      </c>
      <c r="M430" s="104"/>
      <c r="N430" s="104" t="s">
        <v>192</v>
      </c>
      <c r="O430" s="105" t="s">
        <v>426</v>
      </c>
    </row>
    <row r="431" spans="1:15" s="133" customFormat="1">
      <c r="A431" s="134" t="s">
        <v>7339</v>
      </c>
      <c r="B431" s="133" t="s">
        <v>5835</v>
      </c>
      <c r="D431" s="133" t="s">
        <v>5378</v>
      </c>
      <c r="H431" s="138">
        <f t="shared" si="35"/>
        <v>0</v>
      </c>
      <c r="J431" s="67" t="s">
        <v>507</v>
      </c>
      <c r="K431" s="88" t="str">
        <f t="shared" si="36"/>
        <v>e186</v>
      </c>
      <c r="L431" s="160" t="str">
        <f t="shared" si="37"/>
        <v>Obligations et titres assimilés non cotés</v>
      </c>
      <c r="M431" s="104" t="s">
        <v>190</v>
      </c>
      <c r="N431" s="104" t="s">
        <v>192</v>
      </c>
      <c r="O431" s="105" t="s">
        <v>426</v>
      </c>
    </row>
    <row r="432" spans="1:15" s="133" customFormat="1">
      <c r="A432" s="134" t="s">
        <v>7645</v>
      </c>
      <c r="B432" s="133" t="s">
        <v>5836</v>
      </c>
      <c r="D432" s="133" t="s">
        <v>5378</v>
      </c>
      <c r="H432" s="138">
        <f t="shared" si="35"/>
        <v>0</v>
      </c>
      <c r="J432" s="68" t="s">
        <v>38</v>
      </c>
      <c r="K432" s="88" t="str">
        <f t="shared" si="36"/>
        <v>e187</v>
      </c>
      <c r="L432" s="160" t="str">
        <f t="shared" si="37"/>
        <v>Obligations non cotées émises par des organismes de titrisation</v>
      </c>
      <c r="M432" s="104"/>
      <c r="N432" s="104" t="s">
        <v>192</v>
      </c>
      <c r="O432" s="105" t="s">
        <v>426</v>
      </c>
    </row>
    <row r="433" spans="1:15" s="133" customFormat="1">
      <c r="A433" s="134" t="s">
        <v>7646</v>
      </c>
      <c r="B433" s="133" t="s">
        <v>5837</v>
      </c>
      <c r="D433" s="133" t="s">
        <v>5378</v>
      </c>
      <c r="H433" s="138">
        <f t="shared" si="35"/>
        <v>0</v>
      </c>
      <c r="J433" s="68" t="s">
        <v>35</v>
      </c>
      <c r="K433" s="88" t="str">
        <f t="shared" si="36"/>
        <v>e80</v>
      </c>
      <c r="L433" s="160" t="str">
        <f t="shared" si="37"/>
        <v>Autres obligations non cotées</v>
      </c>
      <c r="M433" s="104"/>
      <c r="N433" s="104" t="s">
        <v>192</v>
      </c>
      <c r="O433" s="105" t="s">
        <v>426</v>
      </c>
    </row>
    <row r="434" spans="1:15" s="133" customFormat="1">
      <c r="A434" s="134" t="s">
        <v>7647</v>
      </c>
      <c r="B434" s="133" t="s">
        <v>5838</v>
      </c>
      <c r="D434" s="133" t="s">
        <v>5378</v>
      </c>
      <c r="H434" s="138">
        <f t="shared" si="35"/>
        <v>0</v>
      </c>
      <c r="J434" s="67" t="s">
        <v>1583</v>
      </c>
      <c r="K434" s="88" t="str">
        <f t="shared" si="36"/>
        <v>e300</v>
      </c>
      <c r="L434" s="160" t="str">
        <f t="shared" si="37"/>
        <v>Titres de créance négociables et bons du trésor</v>
      </c>
      <c r="M434" s="104" t="s">
        <v>190</v>
      </c>
      <c r="N434" s="104" t="s">
        <v>192</v>
      </c>
      <c r="O434" s="105" t="s">
        <v>426</v>
      </c>
    </row>
    <row r="435" spans="1:15" s="133" customFormat="1">
      <c r="A435" s="134" t="s">
        <v>7648</v>
      </c>
      <c r="B435" s="133" t="s">
        <v>5839</v>
      </c>
      <c r="D435" s="133" t="s">
        <v>5378</v>
      </c>
      <c r="H435" s="138">
        <f t="shared" si="35"/>
        <v>0</v>
      </c>
      <c r="J435" s="68" t="s">
        <v>2732</v>
      </c>
      <c r="K435" s="88" t="str">
        <f t="shared" si="36"/>
        <v>e383</v>
      </c>
      <c r="L435" s="160" t="str">
        <f t="shared" si="37"/>
        <v>Titres de créance négociables à court terme</v>
      </c>
      <c r="M435" s="104"/>
      <c r="N435" s="104" t="s">
        <v>192</v>
      </c>
      <c r="O435" s="105" t="s">
        <v>426</v>
      </c>
    </row>
    <row r="436" spans="1:15" s="133" customFormat="1" ht="15" customHeight="1">
      <c r="A436" s="134" t="s">
        <v>7649</v>
      </c>
      <c r="B436" s="133" t="s">
        <v>5840</v>
      </c>
      <c r="D436" s="133" t="s">
        <v>5378</v>
      </c>
      <c r="H436" s="138">
        <f t="shared" si="35"/>
        <v>0</v>
      </c>
      <c r="J436" s="68" t="s">
        <v>2733</v>
      </c>
      <c r="K436" s="88" t="str">
        <f t="shared" ref="K436:K458" si="38">VLOOKUP(J436,A:B,2,FALSE)</f>
        <v>e384</v>
      </c>
      <c r="L436" s="160" t="str">
        <f t="shared" si="37"/>
        <v>Titres de créance négociables à moyen terme</v>
      </c>
      <c r="M436" s="104"/>
      <c r="N436" s="104" t="s">
        <v>192</v>
      </c>
      <c r="O436" s="105" t="s">
        <v>426</v>
      </c>
    </row>
    <row r="437" spans="1:15" s="133" customFormat="1">
      <c r="A437" s="134" t="s">
        <v>7650</v>
      </c>
      <c r="B437" s="133" t="s">
        <v>5841</v>
      </c>
      <c r="D437" s="133" t="s">
        <v>5378</v>
      </c>
      <c r="H437" s="138">
        <f t="shared" si="35"/>
        <v>0</v>
      </c>
      <c r="J437" s="68" t="s">
        <v>1584</v>
      </c>
      <c r="K437" s="88" t="str">
        <f t="shared" si="38"/>
        <v>e95</v>
      </c>
      <c r="L437" s="160" t="str">
        <f t="shared" si="37"/>
        <v>Autres titres de créance négociables</v>
      </c>
      <c r="M437" s="104"/>
      <c r="N437" s="104" t="s">
        <v>192</v>
      </c>
      <c r="O437" s="105" t="s">
        <v>426</v>
      </c>
    </row>
    <row r="438" spans="1:15" s="133" customFormat="1">
      <c r="A438" s="134" t="s">
        <v>7651</v>
      </c>
      <c r="B438" s="133" t="s">
        <v>5842</v>
      </c>
      <c r="D438" s="133" t="s">
        <v>5378</v>
      </c>
      <c r="H438" s="138">
        <f t="shared" si="35"/>
        <v>0</v>
      </c>
      <c r="J438" s="68" t="s">
        <v>36</v>
      </c>
      <c r="K438" s="88" t="str">
        <f t="shared" si="38"/>
        <v>e99</v>
      </c>
      <c r="L438" s="160" t="str">
        <f t="shared" si="37"/>
        <v>Bons du Trésor</v>
      </c>
      <c r="M438" s="104"/>
      <c r="N438" s="104" t="s">
        <v>192</v>
      </c>
      <c r="O438" s="105" t="s">
        <v>426</v>
      </c>
    </row>
    <row r="439" spans="1:15" s="133" customFormat="1">
      <c r="A439" s="134" t="s">
        <v>7654</v>
      </c>
      <c r="B439" s="133" t="s">
        <v>5843</v>
      </c>
      <c r="D439" s="133" t="s">
        <v>5378</v>
      </c>
      <c r="H439" s="138">
        <f t="shared" si="35"/>
        <v>0</v>
      </c>
      <c r="J439" s="67" t="s">
        <v>1585</v>
      </c>
      <c r="K439" s="88" t="str">
        <f t="shared" si="38"/>
        <v>e82</v>
      </c>
      <c r="L439" s="160" t="str">
        <f t="shared" si="37"/>
        <v>Autres obligations, titres de créance négociables et autres titres à revenu fixe</v>
      </c>
      <c r="M439" s="104"/>
      <c r="N439" s="104" t="s">
        <v>192</v>
      </c>
      <c r="O439" s="105" t="s">
        <v>426</v>
      </c>
    </row>
    <row r="440" spans="1:15" s="133" customFormat="1">
      <c r="A440" s="134" t="s">
        <v>7423</v>
      </c>
      <c r="B440" s="133" t="s">
        <v>5844</v>
      </c>
      <c r="D440" s="133" t="s">
        <v>5378</v>
      </c>
      <c r="H440" s="138">
        <f t="shared" si="35"/>
        <v>0</v>
      </c>
      <c r="J440" s="53" t="s">
        <v>34</v>
      </c>
      <c r="K440" s="88" t="str">
        <f t="shared" si="38"/>
        <v>e210</v>
      </c>
      <c r="L440" s="160" t="str">
        <f t="shared" si="37"/>
        <v>Prêts</v>
      </c>
      <c r="M440" s="104" t="s">
        <v>190</v>
      </c>
      <c r="N440" s="104" t="s">
        <v>192</v>
      </c>
      <c r="O440" s="105" t="s">
        <v>426</v>
      </c>
    </row>
    <row r="441" spans="1:15" s="133" customFormat="1">
      <c r="A441" s="134" t="s">
        <v>7788</v>
      </c>
      <c r="B441" s="133" t="s">
        <v>5845</v>
      </c>
      <c r="D441" s="133" t="s">
        <v>5378</v>
      </c>
      <c r="H441" s="138">
        <f t="shared" si="35"/>
        <v>0</v>
      </c>
      <c r="J441" s="67" t="s">
        <v>48</v>
      </c>
      <c r="K441" s="88" t="str">
        <f t="shared" si="38"/>
        <v>e212</v>
      </c>
      <c r="L441" s="160" t="str">
        <f t="shared" si="37"/>
        <v>Prêts obtenus ou garantis par un état membre de l'OCDE</v>
      </c>
      <c r="M441" s="104"/>
      <c r="N441" s="104" t="s">
        <v>192</v>
      </c>
      <c r="O441" s="105" t="s">
        <v>426</v>
      </c>
    </row>
    <row r="442" spans="1:15" s="133" customFormat="1">
      <c r="A442" s="134" t="s">
        <v>7655</v>
      </c>
      <c r="B442" s="133" t="s">
        <v>5846</v>
      </c>
      <c r="D442" s="133" t="s">
        <v>5378</v>
      </c>
      <c r="H442" s="138">
        <f t="shared" si="35"/>
        <v>0</v>
      </c>
      <c r="J442" s="67" t="s">
        <v>49</v>
      </c>
      <c r="K442" s="88" t="str">
        <f t="shared" si="38"/>
        <v>e211</v>
      </c>
      <c r="L442" s="160" t="str">
        <f t="shared" si="37"/>
        <v>Prêts hypothécaires</v>
      </c>
      <c r="M442" s="104"/>
      <c r="N442" s="104" t="s">
        <v>192</v>
      </c>
      <c r="O442" s="105" t="s">
        <v>426</v>
      </c>
    </row>
    <row r="443" spans="1:15" s="133" customFormat="1">
      <c r="A443" s="134" t="s">
        <v>7656</v>
      </c>
      <c r="B443" s="133" t="s">
        <v>5847</v>
      </c>
      <c r="D443" s="133" t="s">
        <v>5378</v>
      </c>
      <c r="H443" s="138">
        <f t="shared" si="35"/>
        <v>0</v>
      </c>
      <c r="J443" s="67" t="s">
        <v>50</v>
      </c>
      <c r="K443" s="88" t="str">
        <f t="shared" si="38"/>
        <v>e84</v>
      </c>
      <c r="L443" s="160" t="str">
        <f t="shared" si="37"/>
        <v>Autres prêts</v>
      </c>
      <c r="M443" s="104" t="s">
        <v>190</v>
      </c>
      <c r="N443" s="104" t="s">
        <v>192</v>
      </c>
      <c r="O443" s="105" t="s">
        <v>426</v>
      </c>
    </row>
    <row r="444" spans="1:15" s="133" customFormat="1">
      <c r="A444" s="134" t="s">
        <v>7663</v>
      </c>
      <c r="B444" s="133" t="s">
        <v>5848</v>
      </c>
      <c r="D444" s="133" t="s">
        <v>5378</v>
      </c>
      <c r="H444" s="138">
        <f t="shared" si="35"/>
        <v>0</v>
      </c>
      <c r="J444" s="68" t="s">
        <v>57</v>
      </c>
      <c r="K444" s="88" t="str">
        <f t="shared" si="38"/>
        <v>e85</v>
      </c>
      <c r="L444" s="160" t="str">
        <f t="shared" si="37"/>
        <v>Autres prêts garantis</v>
      </c>
      <c r="M444" s="104"/>
      <c r="N444" s="104" t="s">
        <v>192</v>
      </c>
      <c r="O444" s="105" t="s">
        <v>426</v>
      </c>
    </row>
    <row r="445" spans="1:15" s="133" customFormat="1">
      <c r="A445" s="134" t="s">
        <v>8214</v>
      </c>
      <c r="B445" s="133" t="s">
        <v>5849</v>
      </c>
      <c r="D445" s="133" t="s">
        <v>5378</v>
      </c>
      <c r="H445" s="138">
        <f t="shared" ref="H445" si="39">COUNTIF(J:J,A445)</f>
        <v>0</v>
      </c>
      <c r="J445" s="68" t="s">
        <v>58</v>
      </c>
      <c r="K445" s="88" t="str">
        <f t="shared" si="38"/>
        <v>e86</v>
      </c>
      <c r="L445" s="160" t="str">
        <f t="shared" si="37"/>
        <v>Autres prêts non garantis</v>
      </c>
      <c r="M445" s="104"/>
      <c r="N445" s="104" t="s">
        <v>192</v>
      </c>
      <c r="O445" s="105" t="s">
        <v>426</v>
      </c>
    </row>
    <row r="446" spans="1:15" s="133" customFormat="1">
      <c r="A446" s="133" t="s">
        <v>8215</v>
      </c>
      <c r="B446" s="133" t="s">
        <v>5850</v>
      </c>
      <c r="D446" s="133" t="s">
        <v>5378</v>
      </c>
      <c r="H446" s="138">
        <f t="shared" ref="H446" si="40">COUNTIF(J:J,A446)</f>
        <v>0</v>
      </c>
      <c r="J446" s="67" t="s">
        <v>1832</v>
      </c>
      <c r="K446" s="88" t="str">
        <f t="shared" si="38"/>
        <v>e96</v>
      </c>
      <c r="L446" s="160" t="str">
        <f t="shared" si="37"/>
        <v>Avances sur polices/sur bulletins d'adhésion à un règlement ou sur contrat</v>
      </c>
      <c r="M446" s="104"/>
      <c r="N446" s="104" t="s">
        <v>192</v>
      </c>
      <c r="O446" s="105" t="s">
        <v>426</v>
      </c>
    </row>
    <row r="447" spans="1:15" s="133" customFormat="1">
      <c r="A447" s="133" t="s">
        <v>8216</v>
      </c>
      <c r="B447" s="133" t="s">
        <v>5851</v>
      </c>
      <c r="D447" s="133" t="s">
        <v>5378</v>
      </c>
      <c r="H447" s="138">
        <f t="shared" ref="H447:H453" si="41">COUNTIF(J:J,A447)</f>
        <v>0</v>
      </c>
      <c r="J447" s="53" t="s">
        <v>31</v>
      </c>
      <c r="K447" s="88" t="str">
        <f t="shared" si="38"/>
        <v>e134</v>
      </c>
      <c r="L447" s="160" t="str">
        <f t="shared" si="37"/>
        <v>Dépôts auprès des établissements de crédit</v>
      </c>
      <c r="M447" s="104" t="s">
        <v>190</v>
      </c>
      <c r="N447" s="104" t="s">
        <v>192</v>
      </c>
      <c r="O447" s="105" t="s">
        <v>426</v>
      </c>
    </row>
    <row r="448" spans="1:15" s="133" customFormat="1">
      <c r="A448" s="40" t="s">
        <v>7320</v>
      </c>
      <c r="B448" s="133" t="s">
        <v>5852</v>
      </c>
      <c r="D448" s="133" t="s">
        <v>5378</v>
      </c>
      <c r="H448" s="138">
        <f t="shared" si="41"/>
        <v>0</v>
      </c>
      <c r="J448" s="67" t="s">
        <v>51</v>
      </c>
      <c r="K448" s="88" t="str">
        <f t="shared" si="38"/>
        <v>e72</v>
      </c>
      <c r="L448" s="160" t="str">
        <f t="shared" si="37"/>
        <v>Autres dépôts de garantie auprès d'établissements de crédit</v>
      </c>
      <c r="M448" s="104"/>
      <c r="N448" s="104" t="s">
        <v>192</v>
      </c>
      <c r="O448" s="105" t="s">
        <v>426</v>
      </c>
    </row>
    <row r="449" spans="1:18" s="133" customFormat="1">
      <c r="A449" s="40" t="s">
        <v>7321</v>
      </c>
      <c r="B449" s="133" t="s">
        <v>5853</v>
      </c>
      <c r="D449" s="133" t="s">
        <v>5378</v>
      </c>
      <c r="H449" s="138">
        <f t="shared" si="41"/>
        <v>0</v>
      </c>
      <c r="J449" s="67" t="s">
        <v>52</v>
      </c>
      <c r="K449" s="88" t="str">
        <f t="shared" si="38"/>
        <v>e71</v>
      </c>
      <c r="L449" s="160" t="str">
        <f t="shared" si="37"/>
        <v>Autres dépôts auprès d'établissements de crédit</v>
      </c>
      <c r="M449" s="104"/>
      <c r="N449" s="104" t="s">
        <v>192</v>
      </c>
      <c r="O449" s="105" t="s">
        <v>426</v>
      </c>
    </row>
    <row r="450" spans="1:18" s="133" customFormat="1">
      <c r="A450" s="40" t="s">
        <v>7322</v>
      </c>
      <c r="B450" s="133" t="s">
        <v>5860</v>
      </c>
      <c r="D450" s="133" t="s">
        <v>5378</v>
      </c>
      <c r="H450" s="138">
        <f t="shared" si="41"/>
        <v>0</v>
      </c>
      <c r="J450" s="53" t="s">
        <v>30</v>
      </c>
      <c r="K450" s="88" t="str">
        <f t="shared" si="38"/>
        <v>e83</v>
      </c>
      <c r="L450" s="160" t="str">
        <f t="shared" si="37"/>
        <v>Autres placements</v>
      </c>
      <c r="M450" s="104" t="s">
        <v>190</v>
      </c>
      <c r="N450" s="104" t="s">
        <v>192</v>
      </c>
      <c r="O450" s="105" t="s">
        <v>426</v>
      </c>
    </row>
    <row r="451" spans="1:18" s="133" customFormat="1">
      <c r="A451" s="40" t="s">
        <v>7323</v>
      </c>
      <c r="B451" s="133" t="s">
        <v>5886</v>
      </c>
      <c r="D451" s="133" t="s">
        <v>5378</v>
      </c>
      <c r="H451" s="138">
        <f t="shared" si="41"/>
        <v>0</v>
      </c>
      <c r="J451" s="67" t="s">
        <v>2451</v>
      </c>
      <c r="K451" s="88" t="str">
        <f t="shared" si="38"/>
        <v>e379</v>
      </c>
      <c r="L451" s="88" t="str">
        <f t="shared" si="37"/>
        <v>Autres placements [Comptes 234]</v>
      </c>
      <c r="M451" s="104" t="s">
        <v>190</v>
      </c>
      <c r="N451" s="104" t="s">
        <v>192</v>
      </c>
      <c r="O451" s="105" t="s">
        <v>426</v>
      </c>
    </row>
    <row r="452" spans="1:18" s="133" customFormat="1">
      <c r="A452" s="138" t="s">
        <v>6669</v>
      </c>
      <c r="B452" s="138" t="s">
        <v>6666</v>
      </c>
      <c r="C452" s="138"/>
      <c r="D452" s="138" t="s">
        <v>243</v>
      </c>
      <c r="E452" s="249">
        <v>42277</v>
      </c>
      <c r="H452" s="138">
        <f t="shared" si="41"/>
        <v>1</v>
      </c>
      <c r="J452" s="68" t="s">
        <v>32</v>
      </c>
      <c r="K452" s="88" t="str">
        <f t="shared" si="38"/>
        <v>e136</v>
      </c>
      <c r="L452" s="160" t="str">
        <f t="shared" si="37"/>
        <v>Dépôts et cautionnements</v>
      </c>
      <c r="M452" s="104"/>
      <c r="N452" s="104" t="s">
        <v>192</v>
      </c>
      <c r="O452" s="105" t="s">
        <v>426</v>
      </c>
    </row>
    <row r="453" spans="1:18" s="133" customFormat="1">
      <c r="A453" s="138" t="s">
        <v>6668</v>
      </c>
      <c r="B453" s="138" t="s">
        <v>6667</v>
      </c>
      <c r="C453" s="138"/>
      <c r="D453" s="138" t="s">
        <v>243</v>
      </c>
      <c r="E453" s="249">
        <v>42277</v>
      </c>
      <c r="H453" s="138">
        <f t="shared" si="41"/>
        <v>1</v>
      </c>
      <c r="J453" s="68" t="s">
        <v>53</v>
      </c>
      <c r="K453" s="88" t="str">
        <f t="shared" si="38"/>
        <v>e131</v>
      </c>
      <c r="L453" s="160" t="str">
        <f t="shared" si="37"/>
        <v>Créances représentatives de titres prêtés</v>
      </c>
      <c r="M453" s="104"/>
      <c r="N453" s="104" t="s">
        <v>192</v>
      </c>
      <c r="O453" s="105" t="s">
        <v>426</v>
      </c>
    </row>
    <row r="454" spans="1:18" s="133" customFormat="1">
      <c r="J454" s="68" t="s">
        <v>54</v>
      </c>
      <c r="K454" s="88" t="str">
        <f t="shared" si="38"/>
        <v>e135</v>
      </c>
      <c r="L454" s="160" t="str">
        <f t="shared" si="37"/>
        <v>Dépôts de garantie, liées à des instruments financiers à terme, effectués en espèces</v>
      </c>
      <c r="M454" s="104"/>
      <c r="N454" s="104" t="s">
        <v>192</v>
      </c>
      <c r="O454" s="105" t="s">
        <v>426</v>
      </c>
    </row>
    <row r="455" spans="1:18" s="133" customFormat="1">
      <c r="J455" s="68" t="s">
        <v>55</v>
      </c>
      <c r="K455" s="88" t="str">
        <f t="shared" si="38"/>
        <v>e301</v>
      </c>
      <c r="L455" s="160" t="str">
        <f t="shared" si="37"/>
        <v>Titres déposés en garantie avec transfert de propriété au titre d'opérations sur instruments financiers à terme</v>
      </c>
      <c r="M455" s="104"/>
      <c r="N455" s="104" t="s">
        <v>192</v>
      </c>
      <c r="O455" s="105" t="s">
        <v>426</v>
      </c>
    </row>
    <row r="456" spans="1:18" s="133" customFormat="1">
      <c r="J456" s="68" t="s">
        <v>47</v>
      </c>
      <c r="K456" s="88" t="str">
        <f t="shared" si="38"/>
        <v>e60</v>
      </c>
      <c r="L456" s="160" t="str">
        <f t="shared" si="37"/>
        <v>Autres</v>
      </c>
      <c r="M456" s="104"/>
      <c r="N456" s="104" t="s">
        <v>192</v>
      </c>
      <c r="O456" s="105" t="s">
        <v>426</v>
      </c>
    </row>
    <row r="457" spans="1:18" s="133" customFormat="1">
      <c r="J457" s="53" t="s">
        <v>1933</v>
      </c>
      <c r="K457" s="88" t="str">
        <f t="shared" si="38"/>
        <v>e128</v>
      </c>
      <c r="L457" s="160" t="str">
        <f t="shared" si="37"/>
        <v>Créances pour espèces déposées chez les cédantes</v>
      </c>
      <c r="M457" s="104"/>
      <c r="N457" s="104" t="s">
        <v>192</v>
      </c>
      <c r="O457" s="105" t="s">
        <v>426</v>
      </c>
      <c r="R457" s="308"/>
    </row>
    <row r="458" spans="1:18" s="133" customFormat="1">
      <c r="J458" s="53" t="s">
        <v>1936</v>
      </c>
      <c r="K458" s="88" t="str">
        <f t="shared" si="38"/>
        <v>e353</v>
      </c>
      <c r="L458" s="160" t="str">
        <f t="shared" si="37"/>
        <v>Créance de la composante dépôt d'un contrat de réassurance</v>
      </c>
      <c r="M458" s="104"/>
      <c r="N458" s="104" t="s">
        <v>192</v>
      </c>
      <c r="O458" s="105" t="s">
        <v>426</v>
      </c>
      <c r="R458" s="308"/>
    </row>
    <row r="459" spans="1:18" s="133" customFormat="1">
      <c r="J459" s="12" t="s">
        <v>1620</v>
      </c>
      <c r="K459" s="88"/>
      <c r="L459" s="19"/>
      <c r="M459" s="104"/>
      <c r="N459" s="104"/>
      <c r="O459" s="105" t="s">
        <v>426</v>
      </c>
      <c r="Q459" s="133" t="s">
        <v>24</v>
      </c>
      <c r="R459" s="133" t="s">
        <v>2388</v>
      </c>
    </row>
    <row r="460" spans="1:18" s="133" customFormat="1">
      <c r="J460" s="10" t="s">
        <v>244</v>
      </c>
      <c r="K460" s="88" t="str">
        <f t="shared" ref="K460:K499" si="42">VLOOKUP(J460,A:B,2,FALSE)</f>
        <v>x0</v>
      </c>
      <c r="L460" s="19" t="str">
        <f t="shared" ref="L460:L499" si="43">J460</f>
        <v>Total/NA</v>
      </c>
      <c r="M460" s="104" t="s">
        <v>190</v>
      </c>
      <c r="N460" s="104"/>
      <c r="O460" s="133" t="s">
        <v>243</v>
      </c>
    </row>
    <row r="461" spans="1:18" s="133" customFormat="1">
      <c r="J461" s="11" t="s">
        <v>1844</v>
      </c>
      <c r="K461" s="88" t="str">
        <f t="shared" si="42"/>
        <v>e164</v>
      </c>
      <c r="L461" s="19" t="str">
        <f t="shared" si="43"/>
        <v>Fonds mutualistes et réserves/capitaux propres</v>
      </c>
      <c r="M461" s="104" t="s">
        <v>190</v>
      </c>
      <c r="N461" s="104" t="s">
        <v>192</v>
      </c>
      <c r="O461" s="105" t="s">
        <v>426</v>
      </c>
    </row>
    <row r="462" spans="1:18" s="133" customFormat="1">
      <c r="J462" s="69" t="s">
        <v>1833</v>
      </c>
      <c r="K462" s="88" t="str">
        <f t="shared" si="42"/>
        <v>e100</v>
      </c>
      <c r="L462" s="19" t="str">
        <f t="shared" si="43"/>
        <v>Capital/fonds</v>
      </c>
      <c r="M462" s="104" t="s">
        <v>190</v>
      </c>
      <c r="N462" s="104" t="s">
        <v>192</v>
      </c>
      <c r="O462" s="105" t="s">
        <v>426</v>
      </c>
    </row>
    <row r="463" spans="1:18" s="133" customFormat="1">
      <c r="J463" s="61" t="s">
        <v>205</v>
      </c>
      <c r="K463" s="88" t="str">
        <f t="shared" si="42"/>
        <v>e102</v>
      </c>
      <c r="L463" s="178" t="str">
        <f t="shared" si="43"/>
        <v>Capital social</v>
      </c>
      <c r="M463" s="104"/>
      <c r="N463" s="104" t="s">
        <v>192</v>
      </c>
      <c r="O463" s="105" t="s">
        <v>426</v>
      </c>
    </row>
    <row r="464" spans="1:18" s="133" customFormat="1">
      <c r="J464" s="53" t="s">
        <v>1929</v>
      </c>
      <c r="K464" s="88" t="str">
        <f t="shared" si="42"/>
        <v>e352</v>
      </c>
      <c r="L464" s="160" t="str">
        <f t="shared" si="43"/>
        <v>Fonds de dotation sans droit de reprise</v>
      </c>
      <c r="M464" s="104" t="s">
        <v>190</v>
      </c>
      <c r="N464" s="104" t="s">
        <v>192</v>
      </c>
      <c r="O464" s="105" t="s">
        <v>426</v>
      </c>
    </row>
    <row r="465" spans="10:15" s="133" customFormat="1">
      <c r="J465" s="66" t="s">
        <v>206</v>
      </c>
      <c r="K465" s="88" t="str">
        <f t="shared" si="42"/>
        <v>e162</v>
      </c>
      <c r="L465" s="178" t="str">
        <f t="shared" si="43"/>
        <v>Fonds d'établissement constitué</v>
      </c>
      <c r="M465" s="104"/>
      <c r="N465" s="104" t="s">
        <v>192</v>
      </c>
      <c r="O465" s="105" t="s">
        <v>426</v>
      </c>
    </row>
    <row r="466" spans="10:15" s="133" customFormat="1">
      <c r="J466" s="67" t="s">
        <v>1927</v>
      </c>
      <c r="K466" s="88" t="str">
        <f t="shared" si="42"/>
        <v>e351</v>
      </c>
      <c r="L466" s="160" t="str">
        <f t="shared" si="43"/>
        <v>Certificats mutualistes admis en fonds d'établissement</v>
      </c>
      <c r="M466" s="104"/>
      <c r="N466" s="104" t="s">
        <v>192</v>
      </c>
      <c r="O466" s="105" t="s">
        <v>426</v>
      </c>
    </row>
    <row r="467" spans="10:15" s="133" customFormat="1">
      <c r="J467" s="66" t="s">
        <v>207</v>
      </c>
      <c r="K467" s="88" t="str">
        <f t="shared" si="42"/>
        <v>e159</v>
      </c>
      <c r="L467" s="178" t="str">
        <f t="shared" si="43"/>
        <v>Fonds de développement constitué</v>
      </c>
      <c r="M467" s="104"/>
      <c r="N467" s="104" t="s">
        <v>192</v>
      </c>
      <c r="O467" s="105" t="s">
        <v>426</v>
      </c>
    </row>
    <row r="468" spans="10:15" s="133" customFormat="1">
      <c r="J468" s="66" t="s">
        <v>208</v>
      </c>
      <c r="K468" s="88" t="str">
        <f t="shared" si="42"/>
        <v>e166</v>
      </c>
      <c r="L468" s="178" t="str">
        <f t="shared" si="43"/>
        <v>Fonds social complémentaire</v>
      </c>
      <c r="M468" s="104"/>
      <c r="N468" s="104" t="s">
        <v>192</v>
      </c>
      <c r="O468" s="105" t="s">
        <v>426</v>
      </c>
    </row>
    <row r="469" spans="10:15" s="133" customFormat="1">
      <c r="J469" s="66" t="s">
        <v>209</v>
      </c>
      <c r="K469" s="88" t="str">
        <f t="shared" si="42"/>
        <v>e163</v>
      </c>
      <c r="L469" s="178" t="str">
        <f t="shared" si="43"/>
        <v>Fonds issus de droits d'adhésion constitués</v>
      </c>
      <c r="M469" s="104"/>
      <c r="N469" s="104" t="s">
        <v>192</v>
      </c>
      <c r="O469" s="105" t="s">
        <v>426</v>
      </c>
    </row>
    <row r="470" spans="10:15" s="133" customFormat="1">
      <c r="J470" s="66" t="s">
        <v>210</v>
      </c>
      <c r="K470" s="88" t="str">
        <f t="shared" si="42"/>
        <v>e182</v>
      </c>
      <c r="L470" s="178" t="str">
        <f t="shared" si="43"/>
        <v>Legs et donations avec contrepartie d'actifs immobilisés non assortis d'une obligation ou d'une condition</v>
      </c>
      <c r="M470" s="104"/>
      <c r="N470" s="104" t="s">
        <v>192</v>
      </c>
      <c r="O470" s="105" t="s">
        <v>426</v>
      </c>
    </row>
    <row r="471" spans="10:15" s="133" customFormat="1">
      <c r="J471" s="66" t="s">
        <v>211</v>
      </c>
      <c r="K471" s="88" t="str">
        <f t="shared" si="42"/>
        <v>e63</v>
      </c>
      <c r="L471" s="178" t="str">
        <f t="shared" si="43"/>
        <v>Autres apports sans droit de reprise</v>
      </c>
      <c r="M471" s="104"/>
      <c r="N471" s="104" t="s">
        <v>192</v>
      </c>
      <c r="O471" s="105" t="s">
        <v>426</v>
      </c>
    </row>
    <row r="472" spans="10:15" s="133" customFormat="1">
      <c r="J472" s="53" t="s">
        <v>89</v>
      </c>
      <c r="K472" s="88" t="str">
        <f t="shared" si="42"/>
        <v>e160</v>
      </c>
      <c r="L472" s="160" t="str">
        <f t="shared" si="43"/>
        <v>Fonds de dotation avec droit de reprise</v>
      </c>
      <c r="M472" s="104" t="s">
        <v>190</v>
      </c>
      <c r="N472" s="104" t="s">
        <v>192</v>
      </c>
      <c r="O472" s="105" t="s">
        <v>426</v>
      </c>
    </row>
    <row r="473" spans="10:15" s="133" customFormat="1">
      <c r="J473" s="66" t="s">
        <v>212</v>
      </c>
      <c r="K473" s="88" t="str">
        <f t="shared" si="42"/>
        <v>e150</v>
      </c>
      <c r="L473" s="178" t="str">
        <f t="shared" si="43"/>
        <v>Emprunt pour fonds d'établissement</v>
      </c>
      <c r="M473" s="104"/>
      <c r="N473" s="104" t="s">
        <v>192</v>
      </c>
      <c r="O473" s="105" t="s">
        <v>426</v>
      </c>
    </row>
    <row r="474" spans="10:15" s="133" customFormat="1">
      <c r="J474" s="66" t="s">
        <v>213</v>
      </c>
      <c r="K474" s="88" t="str">
        <f t="shared" si="42"/>
        <v>e149</v>
      </c>
      <c r="L474" s="178" t="str">
        <f t="shared" si="43"/>
        <v>Emprunt pour fonds de développement</v>
      </c>
      <c r="M474" s="104"/>
      <c r="N474" s="104" t="s">
        <v>192</v>
      </c>
      <c r="O474" s="105" t="s">
        <v>426</v>
      </c>
    </row>
    <row r="475" spans="10:15" s="133" customFormat="1">
      <c r="J475" s="66" t="s">
        <v>214</v>
      </c>
      <c r="K475" s="88" t="str">
        <f t="shared" si="42"/>
        <v>e181</v>
      </c>
      <c r="L475" s="178" t="str">
        <f t="shared" si="43"/>
        <v>Legs et donations avec contrepartie d'actifs immobilisés assortis d'une obligation ou d'une condition</v>
      </c>
      <c r="M475" s="104"/>
      <c r="N475" s="104" t="s">
        <v>192</v>
      </c>
      <c r="O475" s="105" t="s">
        <v>426</v>
      </c>
    </row>
    <row r="476" spans="10:15" s="133" customFormat="1">
      <c r="J476" s="66" t="s">
        <v>215</v>
      </c>
      <c r="K476" s="88" t="str">
        <f t="shared" si="42"/>
        <v>e62</v>
      </c>
      <c r="L476" s="178" t="str">
        <f t="shared" si="43"/>
        <v>Autres apports avec droit de reprise</v>
      </c>
      <c r="M476" s="104"/>
      <c r="N476" s="104" t="s">
        <v>192</v>
      </c>
      <c r="O476" s="105" t="s">
        <v>426</v>
      </c>
    </row>
    <row r="477" spans="10:15" s="133" customFormat="1">
      <c r="J477" s="66" t="s">
        <v>216</v>
      </c>
      <c r="K477" s="88" t="str">
        <f t="shared" si="42"/>
        <v>e145</v>
      </c>
      <c r="L477" s="178" t="str">
        <f t="shared" si="43"/>
        <v>Droits des propriétaires (commodat)</v>
      </c>
      <c r="M477" s="104"/>
      <c r="N477" s="104" t="s">
        <v>192</v>
      </c>
      <c r="O477" s="105" t="s">
        <v>426</v>
      </c>
    </row>
    <row r="478" spans="10:15" s="133" customFormat="1">
      <c r="J478" s="61" t="s">
        <v>85</v>
      </c>
      <c r="K478" s="88" t="str">
        <f t="shared" si="42"/>
        <v>e217</v>
      </c>
      <c r="L478" s="178" t="str">
        <f t="shared" si="43"/>
        <v>Primes liées au capital social</v>
      </c>
      <c r="M478" s="104"/>
      <c r="N478" s="104" t="s">
        <v>192</v>
      </c>
      <c r="O478" s="105" t="s">
        <v>426</v>
      </c>
    </row>
    <row r="479" spans="10:15" s="133" customFormat="1">
      <c r="J479" s="61" t="s">
        <v>538</v>
      </c>
      <c r="K479" s="88" t="str">
        <f t="shared" si="42"/>
        <v>e146</v>
      </c>
      <c r="L479" s="178" t="str">
        <f t="shared" si="43"/>
        <v>Écarts de réévaluation</v>
      </c>
      <c r="M479" s="104" t="s">
        <v>190</v>
      </c>
      <c r="N479" s="104" t="s">
        <v>192</v>
      </c>
      <c r="O479" s="105" t="s">
        <v>426</v>
      </c>
    </row>
    <row r="480" spans="10:15" s="133" customFormat="1">
      <c r="J480" s="66" t="s">
        <v>539</v>
      </c>
      <c r="K480" s="88" t="str">
        <f t="shared" si="42"/>
        <v>e148</v>
      </c>
      <c r="L480" s="178" t="str">
        <f t="shared" si="43"/>
        <v>Écarts de réévaluation sur des biens sans droit de reprise</v>
      </c>
      <c r="M480" s="104"/>
      <c r="N480" s="104" t="s">
        <v>192</v>
      </c>
      <c r="O480" s="105" t="s">
        <v>426</v>
      </c>
    </row>
    <row r="481" spans="10:15" s="133" customFormat="1">
      <c r="J481" s="66" t="s">
        <v>540</v>
      </c>
      <c r="K481" s="88" t="str">
        <f t="shared" si="42"/>
        <v>e147</v>
      </c>
      <c r="L481" s="178" t="str">
        <f t="shared" si="43"/>
        <v>Écarts de réévaluation sur des biens avec droit de reprise</v>
      </c>
      <c r="M481" s="104"/>
      <c r="N481" s="104" t="s">
        <v>192</v>
      </c>
      <c r="O481" s="105" t="s">
        <v>426</v>
      </c>
    </row>
    <row r="482" spans="10:15" s="133" customFormat="1">
      <c r="J482" s="64" t="s">
        <v>541</v>
      </c>
      <c r="K482" s="88" t="str">
        <f t="shared" si="42"/>
        <v>e262</v>
      </c>
      <c r="L482" s="178" t="str">
        <f t="shared" si="43"/>
        <v>Réserves</v>
      </c>
      <c r="M482" s="104" t="s">
        <v>190</v>
      </c>
      <c r="N482" s="104" t="s">
        <v>192</v>
      </c>
      <c r="O482" s="105" t="s">
        <v>426</v>
      </c>
    </row>
    <row r="483" spans="10:15" s="133" customFormat="1">
      <c r="J483" s="61" t="s">
        <v>217</v>
      </c>
      <c r="K483" s="88" t="str">
        <f t="shared" si="42"/>
        <v>e264</v>
      </c>
      <c r="L483" s="178" t="str">
        <f t="shared" si="43"/>
        <v>Réserves des fonds techniques</v>
      </c>
      <c r="M483" s="104"/>
      <c r="N483" s="104" t="s">
        <v>192</v>
      </c>
      <c r="O483" s="105" t="s">
        <v>426</v>
      </c>
    </row>
    <row r="484" spans="10:15" s="133" customFormat="1">
      <c r="J484" s="61" t="s">
        <v>218</v>
      </c>
      <c r="K484" s="88" t="str">
        <f t="shared" si="42"/>
        <v>e267</v>
      </c>
      <c r="L484" s="178" t="str">
        <f t="shared" si="43"/>
        <v>Réserves indisponibles</v>
      </c>
      <c r="M484" s="104"/>
      <c r="N484" s="104" t="s">
        <v>192</v>
      </c>
      <c r="O484" s="105" t="s">
        <v>426</v>
      </c>
    </row>
    <row r="485" spans="10:15" s="133" customFormat="1">
      <c r="J485" s="61" t="s">
        <v>219</v>
      </c>
      <c r="K485" s="88" t="str">
        <f t="shared" si="42"/>
        <v>e272</v>
      </c>
      <c r="L485" s="178" t="str">
        <f t="shared" si="43"/>
        <v>Réserves statutaires ou contractuelles</v>
      </c>
      <c r="M485" s="104"/>
      <c r="N485" s="104" t="s">
        <v>192</v>
      </c>
      <c r="O485" s="105" t="s">
        <v>426</v>
      </c>
    </row>
    <row r="486" spans="10:15" s="133" customFormat="1">
      <c r="J486" s="53" t="s">
        <v>1245</v>
      </c>
      <c r="K486" s="88" t="str">
        <f t="shared" si="42"/>
        <v>e271</v>
      </c>
      <c r="L486" s="160" t="str">
        <f t="shared" si="43"/>
        <v>Réserves réglementées</v>
      </c>
      <c r="M486" s="104" t="s">
        <v>190</v>
      </c>
      <c r="N486" s="104" t="s">
        <v>192</v>
      </c>
      <c r="O486" s="105" t="s">
        <v>426</v>
      </c>
    </row>
    <row r="487" spans="10:15" s="133" customFormat="1">
      <c r="J487" s="66" t="s">
        <v>1388</v>
      </c>
      <c r="K487" s="88" t="str">
        <f t="shared" si="42"/>
        <v>e269</v>
      </c>
      <c r="L487" s="178" t="str">
        <f t="shared" si="43"/>
        <v>Réserve pour plus value nette à long terme</v>
      </c>
      <c r="M487" s="104"/>
      <c r="N487" s="104" t="s">
        <v>192</v>
      </c>
      <c r="O487" s="105" t="s">
        <v>426</v>
      </c>
    </row>
    <row r="488" spans="10:15" s="133" customFormat="1">
      <c r="J488" s="66" t="s">
        <v>1385</v>
      </c>
      <c r="K488" s="88" t="str">
        <f t="shared" si="42"/>
        <v>e270</v>
      </c>
      <c r="L488" s="178" t="str">
        <f t="shared" si="43"/>
        <v>Réserve pour remboursement d'emprunt pour fonds d'établissement</v>
      </c>
      <c r="M488" s="104"/>
      <c r="N488" s="104" t="s">
        <v>192</v>
      </c>
      <c r="O488" s="105" t="s">
        <v>426</v>
      </c>
    </row>
    <row r="489" spans="10:15" s="133" customFormat="1">
      <c r="J489" s="66" t="s">
        <v>2482</v>
      </c>
      <c r="K489" s="88" t="str">
        <f t="shared" si="42"/>
        <v>e381</v>
      </c>
      <c r="L489" s="178" t="str">
        <f t="shared" si="43"/>
        <v>Réserve spéciale de solvabilité</v>
      </c>
      <c r="M489" s="104"/>
      <c r="N489" s="104" t="s">
        <v>192</v>
      </c>
      <c r="O489" s="105" t="s">
        <v>426</v>
      </c>
    </row>
    <row r="490" spans="10:15" s="133" customFormat="1">
      <c r="J490" s="66" t="s">
        <v>2480</v>
      </c>
      <c r="K490" s="88" t="str">
        <f t="shared" si="42"/>
        <v>e380</v>
      </c>
      <c r="L490" s="178" t="str">
        <f t="shared" si="43"/>
        <v>Autres réserves réglementées</v>
      </c>
      <c r="M490" s="104"/>
      <c r="N490" s="104" t="s">
        <v>192</v>
      </c>
      <c r="O490" s="105" t="s">
        <v>426</v>
      </c>
    </row>
    <row r="491" spans="10:15" s="133" customFormat="1">
      <c r="J491" s="66" t="s">
        <v>1386</v>
      </c>
      <c r="K491" s="88" t="str">
        <f t="shared" si="42"/>
        <v>e268</v>
      </c>
      <c r="L491" s="178" t="str">
        <f t="shared" si="43"/>
        <v>Réserve pour fonds de garantie</v>
      </c>
      <c r="M491" s="104"/>
      <c r="N491" s="104" t="s">
        <v>192</v>
      </c>
      <c r="O491" s="105" t="s">
        <v>426</v>
      </c>
    </row>
    <row r="492" spans="10:15" s="133" customFormat="1">
      <c r="J492" s="66" t="s">
        <v>1387</v>
      </c>
      <c r="K492" s="88" t="str">
        <f t="shared" si="42"/>
        <v>e263</v>
      </c>
      <c r="L492" s="178" t="str">
        <f t="shared" si="43"/>
        <v>Réserve de capitalisation</v>
      </c>
      <c r="M492" s="104"/>
      <c r="N492" s="104" t="s">
        <v>192</v>
      </c>
      <c r="O492" s="105" t="s">
        <v>426</v>
      </c>
    </row>
    <row r="493" spans="10:15" s="133" customFormat="1">
      <c r="J493" s="61" t="s">
        <v>1389</v>
      </c>
      <c r="K493" s="88" t="str">
        <f t="shared" si="42"/>
        <v>e265</v>
      </c>
      <c r="L493" s="178" t="str">
        <f t="shared" si="43"/>
        <v>Réserve du fonds de gestion</v>
      </c>
      <c r="M493" s="104"/>
      <c r="N493" s="104" t="s">
        <v>192</v>
      </c>
      <c r="O493" s="105" t="s">
        <v>426</v>
      </c>
    </row>
    <row r="494" spans="10:15" s="133" customFormat="1">
      <c r="J494" s="61" t="s">
        <v>1390</v>
      </c>
      <c r="K494" s="88" t="str">
        <f t="shared" si="42"/>
        <v>e266</v>
      </c>
      <c r="L494" s="178" t="str">
        <f t="shared" si="43"/>
        <v>Réserve du fonds social</v>
      </c>
      <c r="M494" s="104"/>
      <c r="N494" s="104" t="s">
        <v>192</v>
      </c>
      <c r="O494" s="105" t="s">
        <v>426</v>
      </c>
    </row>
    <row r="495" spans="10:15" s="133" customFormat="1">
      <c r="J495" s="61" t="s">
        <v>86</v>
      </c>
      <c r="K495" s="88" t="str">
        <f t="shared" si="42"/>
        <v>e94</v>
      </c>
      <c r="L495" s="178" t="str">
        <f t="shared" si="43"/>
        <v>Autres réserves</v>
      </c>
      <c r="M495" s="104"/>
      <c r="N495" s="104" t="s">
        <v>192</v>
      </c>
      <c r="O495" s="105" t="s">
        <v>426</v>
      </c>
    </row>
    <row r="496" spans="10:15" s="133" customFormat="1">
      <c r="J496" s="64" t="s">
        <v>1842</v>
      </c>
      <c r="K496" s="88" t="str">
        <f t="shared" si="42"/>
        <v>e75</v>
      </c>
      <c r="L496" s="178" t="str">
        <f t="shared" si="43"/>
        <v>Autres éléments de fonds mutualistes et réserves/capitaux propres</v>
      </c>
      <c r="M496" s="104" t="s">
        <v>190</v>
      </c>
      <c r="N496" s="104" t="s">
        <v>192</v>
      </c>
      <c r="O496" s="105" t="s">
        <v>426</v>
      </c>
    </row>
    <row r="497" spans="10:18" s="133" customFormat="1">
      <c r="J497" s="61" t="s">
        <v>87</v>
      </c>
      <c r="K497" s="88" t="str">
        <f t="shared" si="42"/>
        <v>e259</v>
      </c>
      <c r="L497" s="178" t="str">
        <f t="shared" si="43"/>
        <v>Report à nouveau</v>
      </c>
      <c r="M497" s="105"/>
      <c r="N497" s="105" t="s">
        <v>192</v>
      </c>
      <c r="O497" s="105" t="s">
        <v>426</v>
      </c>
    </row>
    <row r="498" spans="10:18" s="133" customFormat="1">
      <c r="J498" s="61" t="s">
        <v>220</v>
      </c>
      <c r="K498" s="88" t="str">
        <f t="shared" si="42"/>
        <v>e274</v>
      </c>
      <c r="L498" s="178" t="str">
        <f t="shared" si="43"/>
        <v>Résultat de l'exercice</v>
      </c>
      <c r="M498" s="105"/>
      <c r="N498" s="105" t="s">
        <v>192</v>
      </c>
      <c r="O498" s="105" t="s">
        <v>426</v>
      </c>
    </row>
    <row r="499" spans="10:18" s="133" customFormat="1">
      <c r="J499" s="61" t="s">
        <v>221</v>
      </c>
      <c r="K499" s="88" t="str">
        <f t="shared" si="42"/>
        <v>e290</v>
      </c>
      <c r="L499" s="178" t="str">
        <f t="shared" si="43"/>
        <v>Subventions d'équipement et autres subventions d'investissement</v>
      </c>
      <c r="M499" s="104"/>
      <c r="N499" s="104" t="s">
        <v>192</v>
      </c>
      <c r="O499" s="105" t="s">
        <v>426</v>
      </c>
      <c r="R499" s="308"/>
    </row>
    <row r="500" spans="10:18" s="133" customFormat="1">
      <c r="J500" s="12" t="s">
        <v>1621</v>
      </c>
      <c r="K500" s="88"/>
      <c r="L500" s="19"/>
      <c r="M500" s="104"/>
      <c r="N500" s="104"/>
      <c r="O500" s="105" t="s">
        <v>426</v>
      </c>
      <c r="Q500" s="133" t="s">
        <v>120</v>
      </c>
      <c r="R500" s="173"/>
    </row>
    <row r="501" spans="10:18" s="133" customFormat="1">
      <c r="J501" s="10" t="s">
        <v>244</v>
      </c>
      <c r="K501" s="88" t="str">
        <f t="shared" ref="K501:K526" si="44">VLOOKUP(J501,A:B,2,FALSE)</f>
        <v>x0</v>
      </c>
      <c r="L501" s="19" t="str">
        <f t="shared" ref="L501:L526" si="45">J501</f>
        <v>Total/NA</v>
      </c>
      <c r="M501" s="104" t="s">
        <v>190</v>
      </c>
      <c r="N501" s="104"/>
      <c r="O501" s="133" t="s">
        <v>243</v>
      </c>
    </row>
    <row r="502" spans="10:18" s="133" customFormat="1">
      <c r="J502" s="44" t="s">
        <v>106</v>
      </c>
      <c r="K502" s="88" t="str">
        <f t="shared" si="44"/>
        <v>e218</v>
      </c>
      <c r="L502" s="160" t="str">
        <f t="shared" si="45"/>
        <v>Primes/cotisation acquises</v>
      </c>
      <c r="M502" s="104" t="s">
        <v>190</v>
      </c>
      <c r="N502" s="104" t="s">
        <v>192</v>
      </c>
      <c r="O502" s="105" t="s">
        <v>426</v>
      </c>
    </row>
    <row r="503" spans="10:18" s="133" customFormat="1">
      <c r="J503" s="22" t="s">
        <v>1846</v>
      </c>
      <c r="K503" s="88" t="str">
        <f t="shared" si="44"/>
        <v>e214</v>
      </c>
      <c r="L503" s="160" t="str">
        <f t="shared" si="45"/>
        <v>Primes/cotisations</v>
      </c>
      <c r="M503" s="104" t="s">
        <v>190</v>
      </c>
      <c r="N503" s="104" t="s">
        <v>192</v>
      </c>
      <c r="O503" s="105" t="s">
        <v>426</v>
      </c>
    </row>
    <row r="504" spans="10:18" s="133" customFormat="1">
      <c r="J504" s="53" t="s">
        <v>1847</v>
      </c>
      <c r="K504" s="88" t="str">
        <f t="shared" si="44"/>
        <v>e215</v>
      </c>
      <c r="L504" s="160" t="str">
        <f t="shared" si="45"/>
        <v>Primes/cotisations émises</v>
      </c>
      <c r="M504" s="104"/>
      <c r="N504" s="104" t="s">
        <v>192</v>
      </c>
      <c r="O504" s="105" t="s">
        <v>426</v>
      </c>
    </row>
    <row r="505" spans="10:18" s="133" customFormat="1">
      <c r="J505" s="53" t="s">
        <v>1988</v>
      </c>
      <c r="K505" s="88" t="str">
        <f t="shared" si="44"/>
        <v>e354</v>
      </c>
      <c r="L505" s="160" t="str">
        <f t="shared" si="45"/>
        <v>Participation légale au titre de la CMU</v>
      </c>
      <c r="M505" s="104"/>
      <c r="N505" s="104" t="s">
        <v>192</v>
      </c>
      <c r="O505" s="105" t="s">
        <v>426</v>
      </c>
    </row>
    <row r="506" spans="10:18" s="133" customFormat="1">
      <c r="J506" s="53" t="s">
        <v>1989</v>
      </c>
      <c r="K506" s="88" t="str">
        <f t="shared" si="44"/>
        <v>e355</v>
      </c>
      <c r="L506" s="160" t="str">
        <f t="shared" si="45"/>
        <v>Participation légale au titre de l'ACS</v>
      </c>
      <c r="M506" s="104"/>
      <c r="N506" s="104" t="s">
        <v>192</v>
      </c>
      <c r="O506" s="105" t="s">
        <v>426</v>
      </c>
    </row>
    <row r="507" spans="10:18" s="133" customFormat="1">
      <c r="J507" s="53" t="s">
        <v>272</v>
      </c>
      <c r="K507" s="88" t="str">
        <f t="shared" si="44"/>
        <v>e118</v>
      </c>
      <c r="L507" s="160" t="str">
        <f t="shared" si="45"/>
        <v>Charges d'annulation</v>
      </c>
      <c r="M507" s="104"/>
      <c r="N507" s="104" t="s">
        <v>191</v>
      </c>
      <c r="O507" s="105" t="s">
        <v>426</v>
      </c>
    </row>
    <row r="508" spans="10:18" s="133" customFormat="1">
      <c r="J508" s="53" t="s">
        <v>271</v>
      </c>
      <c r="K508" s="88" t="str">
        <f t="shared" si="44"/>
        <v>e281</v>
      </c>
      <c r="L508" s="160" t="str">
        <f t="shared" si="45"/>
        <v>Ristournes</v>
      </c>
      <c r="M508" s="104"/>
      <c r="N508" s="104" t="s">
        <v>191</v>
      </c>
      <c r="O508" s="105" t="s">
        <v>426</v>
      </c>
    </row>
    <row r="509" spans="10:18" s="133" customFormat="1">
      <c r="J509" s="53" t="s">
        <v>542</v>
      </c>
      <c r="K509" s="88" t="str">
        <f t="shared" si="44"/>
        <v>e103</v>
      </c>
      <c r="L509" s="160" t="str">
        <f t="shared" si="45"/>
        <v>Charge de provisions pour primes restant à émettre</v>
      </c>
      <c r="M509" s="104"/>
      <c r="N509" s="104" t="s">
        <v>192</v>
      </c>
      <c r="O509" s="105" t="s">
        <v>426</v>
      </c>
    </row>
    <row r="510" spans="10:18" s="133" customFormat="1">
      <c r="J510" s="22" t="s">
        <v>1829</v>
      </c>
      <c r="K510" s="88" t="str">
        <f t="shared" si="44"/>
        <v>e110</v>
      </c>
      <c r="L510" s="160" t="str">
        <f t="shared" si="45"/>
        <v>Charge des provisions pour cotisations/primes non acquises</v>
      </c>
      <c r="M510" s="104"/>
      <c r="N510" s="104" t="s">
        <v>192</v>
      </c>
      <c r="O510" s="105" t="s">
        <v>426</v>
      </c>
    </row>
    <row r="511" spans="10:18" s="133" customFormat="1">
      <c r="J511" s="44" t="s">
        <v>18</v>
      </c>
      <c r="K511" s="88" t="str">
        <f t="shared" si="44"/>
        <v>e220</v>
      </c>
      <c r="L511" s="160" t="str">
        <f t="shared" si="45"/>
        <v>Produits des placements</v>
      </c>
      <c r="M511" s="104" t="s">
        <v>190</v>
      </c>
      <c r="N511" s="104" t="s">
        <v>192</v>
      </c>
      <c r="O511" s="105" t="s">
        <v>426</v>
      </c>
    </row>
    <row r="512" spans="10:18" s="133" customFormat="1">
      <c r="J512" s="22" t="s">
        <v>298</v>
      </c>
      <c r="K512" s="88" t="str">
        <f t="shared" si="44"/>
        <v>e279</v>
      </c>
      <c r="L512" s="160" t="str">
        <f t="shared" si="45"/>
        <v>Revenus et autres produits de placements</v>
      </c>
      <c r="M512" s="104" t="s">
        <v>190</v>
      </c>
      <c r="N512" s="104" t="s">
        <v>192</v>
      </c>
      <c r="O512" s="105" t="s">
        <v>426</v>
      </c>
    </row>
    <row r="513" spans="10:18" s="133" customFormat="1">
      <c r="J513" s="53" t="s">
        <v>103</v>
      </c>
      <c r="K513" s="88" t="str">
        <f t="shared" si="44"/>
        <v>e278</v>
      </c>
      <c r="L513" s="160" t="str">
        <f t="shared" si="45"/>
        <v>Revenus des placements</v>
      </c>
      <c r="M513" s="104"/>
      <c r="N513" s="104" t="s">
        <v>192</v>
      </c>
      <c r="O513" s="105" t="s">
        <v>426</v>
      </c>
    </row>
    <row r="514" spans="10:18" s="133" customFormat="1">
      <c r="J514" s="53" t="s">
        <v>104</v>
      </c>
      <c r="K514" s="88" t="str">
        <f t="shared" si="44"/>
        <v>e87</v>
      </c>
      <c r="L514" s="160" t="str">
        <f t="shared" si="45"/>
        <v>Autres produits des placements</v>
      </c>
      <c r="M514" s="104"/>
      <c r="N514" s="104" t="s">
        <v>192</v>
      </c>
      <c r="O514" s="105" t="s">
        <v>426</v>
      </c>
    </row>
    <row r="515" spans="10:18" s="133" customFormat="1">
      <c r="J515" s="22" t="s">
        <v>105</v>
      </c>
      <c r="K515" s="88" t="str">
        <f t="shared" si="44"/>
        <v>e223</v>
      </c>
      <c r="L515" s="160" t="str">
        <f t="shared" si="45"/>
        <v>Produits provenant de la réalisation des placements</v>
      </c>
      <c r="M515" s="104"/>
      <c r="N515" s="104" t="s">
        <v>192</v>
      </c>
      <c r="O515" s="105" t="s">
        <v>426</v>
      </c>
    </row>
    <row r="516" spans="10:18" s="133" customFormat="1">
      <c r="J516" s="44" t="s">
        <v>1138</v>
      </c>
      <c r="K516" s="88" t="str">
        <f t="shared" si="44"/>
        <v>e58</v>
      </c>
      <c r="L516" s="160" t="str">
        <f t="shared" si="45"/>
        <v>Ajustement ACAV (plus values)</v>
      </c>
      <c r="M516" s="104"/>
      <c r="N516" s="104" t="s">
        <v>192</v>
      </c>
      <c r="O516" s="105" t="s">
        <v>426</v>
      </c>
    </row>
    <row r="517" spans="10:18" s="133" customFormat="1">
      <c r="J517" s="44" t="s">
        <v>10</v>
      </c>
      <c r="K517" s="88" t="str">
        <f t="shared" si="44"/>
        <v>e89</v>
      </c>
      <c r="L517" s="160" t="str">
        <f t="shared" si="45"/>
        <v>Autres produits techniques</v>
      </c>
      <c r="M517" s="104" t="s">
        <v>190</v>
      </c>
      <c r="N517" s="104" t="s">
        <v>192</v>
      </c>
      <c r="O517" s="105" t="s">
        <v>426</v>
      </c>
    </row>
    <row r="518" spans="10:18" s="133" customFormat="1">
      <c r="J518" s="22" t="s">
        <v>278</v>
      </c>
      <c r="K518" s="88" t="str">
        <f t="shared" si="44"/>
        <v>e291</v>
      </c>
      <c r="L518" s="160" t="str">
        <f t="shared" si="45"/>
        <v>Subventions d'exploitation reçues</v>
      </c>
      <c r="M518" s="104"/>
      <c r="N518" s="104" t="s">
        <v>192</v>
      </c>
      <c r="O518" s="105" t="s">
        <v>426</v>
      </c>
    </row>
    <row r="519" spans="10:18" s="133" customFormat="1">
      <c r="J519" s="22" t="s">
        <v>297</v>
      </c>
      <c r="K519" s="88" t="str">
        <f t="shared" si="44"/>
        <v>e90</v>
      </c>
      <c r="L519" s="160" t="str">
        <f t="shared" si="45"/>
        <v>Autres produits techniques autres que les subventions</v>
      </c>
      <c r="M519" s="104" t="s">
        <v>190</v>
      </c>
      <c r="N519" s="104" t="s">
        <v>192</v>
      </c>
      <c r="O519" s="105" t="s">
        <v>426</v>
      </c>
    </row>
    <row r="520" spans="10:18" s="133" customFormat="1">
      <c r="J520" s="53" t="s">
        <v>1990</v>
      </c>
      <c r="K520" s="88" t="str">
        <f t="shared" si="44"/>
        <v>e356</v>
      </c>
      <c r="L520" s="160" t="str">
        <f t="shared" si="45"/>
        <v>Produits de la gestion d'un régime obligatoire d'assurance maladie</v>
      </c>
      <c r="M520" s="104" t="s">
        <v>190</v>
      </c>
      <c r="N520" s="104" t="s">
        <v>192</v>
      </c>
      <c r="O520" s="105" t="s">
        <v>426</v>
      </c>
    </row>
    <row r="521" spans="10:18" s="133" customFormat="1">
      <c r="J521" s="67" t="s">
        <v>1991</v>
      </c>
      <c r="K521" s="88" t="str">
        <f t="shared" si="44"/>
        <v>e357</v>
      </c>
      <c r="L521" s="160" t="str">
        <f t="shared" si="45"/>
        <v>Produits de la gestion d'un régime obligatoire d'assurance maladie - Au titre des prestations servies</v>
      </c>
      <c r="M521" s="104"/>
      <c r="N521" s="104" t="s">
        <v>192</v>
      </c>
      <c r="O521" s="105" t="s">
        <v>426</v>
      </c>
    </row>
    <row r="522" spans="10:18" s="133" customFormat="1">
      <c r="J522" s="67" t="s">
        <v>1992</v>
      </c>
      <c r="K522" s="88" t="str">
        <f t="shared" si="44"/>
        <v>e358</v>
      </c>
      <c r="L522" s="160" t="str">
        <f t="shared" si="45"/>
        <v>Produits de la gestion d'un régime obligatoire d'assurance maladie - Au titre du recouvrement des cotisations des professions libérales</v>
      </c>
      <c r="M522" s="104"/>
      <c r="N522" s="104" t="s">
        <v>192</v>
      </c>
      <c r="O522" s="105" t="s">
        <v>426</v>
      </c>
    </row>
    <row r="523" spans="10:18" s="133" customFormat="1">
      <c r="J523" s="53" t="s">
        <v>1993</v>
      </c>
      <c r="K523" s="88" t="str">
        <f t="shared" si="44"/>
        <v>e359</v>
      </c>
      <c r="L523" s="160" t="str">
        <f t="shared" si="45"/>
        <v>Autres produits techniques autres que subventions et produits de la gestion d'un régime obligatoire d'assurance maladie</v>
      </c>
      <c r="M523" s="104"/>
      <c r="N523" s="104" t="s">
        <v>192</v>
      </c>
      <c r="O523" s="105" t="s">
        <v>426</v>
      </c>
    </row>
    <row r="524" spans="10:18" s="133" customFormat="1">
      <c r="J524" s="44" t="s">
        <v>9</v>
      </c>
      <c r="K524" s="88" t="str">
        <f t="shared" si="44"/>
        <v>e88</v>
      </c>
      <c r="L524" s="160" t="str">
        <f t="shared" si="45"/>
        <v>Autres produits non techniques</v>
      </c>
      <c r="M524" s="104"/>
      <c r="N524" s="104" t="s">
        <v>192</v>
      </c>
      <c r="O524" s="105" t="s">
        <v>426</v>
      </c>
    </row>
    <row r="525" spans="10:18" s="133" customFormat="1">
      <c r="J525" s="44" t="s">
        <v>19</v>
      </c>
      <c r="K525" s="88" t="str">
        <f t="shared" si="44"/>
        <v>e221</v>
      </c>
      <c r="L525" s="160" t="str">
        <f t="shared" si="45"/>
        <v>Produits exceptionnels</v>
      </c>
      <c r="M525" s="104"/>
      <c r="N525" s="104" t="s">
        <v>192</v>
      </c>
      <c r="O525" s="105" t="s">
        <v>426</v>
      </c>
      <c r="R525" s="308"/>
    </row>
    <row r="526" spans="10:18" s="133" customFormat="1">
      <c r="J526" s="44" t="s">
        <v>1173</v>
      </c>
      <c r="K526" s="88" t="str">
        <f t="shared" si="44"/>
        <v>e261</v>
      </c>
      <c r="L526" s="160" t="str">
        <f t="shared" si="45"/>
        <v>Report des ressources non utilisées des exercices antérieurs</v>
      </c>
      <c r="M526" s="104"/>
      <c r="N526" s="104" t="s">
        <v>192</v>
      </c>
      <c r="O526" s="105" t="s">
        <v>426</v>
      </c>
    </row>
    <row r="527" spans="10:18" s="133" customFormat="1">
      <c r="J527" s="12" t="s">
        <v>2776</v>
      </c>
      <c r="K527" s="88"/>
      <c r="L527" s="19"/>
      <c r="M527" s="104"/>
      <c r="N527" s="104"/>
      <c r="O527" s="105" t="s">
        <v>426</v>
      </c>
      <c r="Q527" s="133" t="s">
        <v>120</v>
      </c>
    </row>
    <row r="528" spans="10:18" s="133" customFormat="1">
      <c r="J528" s="10" t="s">
        <v>244</v>
      </c>
      <c r="K528" s="88" t="str">
        <f t="shared" ref="K528:K554" si="46">VLOOKUP(J528,A:B,2,FALSE)</f>
        <v>x0</v>
      </c>
      <c r="L528" s="19" t="str">
        <f t="shared" ref="L528:L554" si="47">J528</f>
        <v>Total/NA</v>
      </c>
      <c r="M528" s="104" t="s">
        <v>190</v>
      </c>
      <c r="N528" s="104"/>
      <c r="O528" s="133" t="s">
        <v>243</v>
      </c>
    </row>
    <row r="529" spans="10:15" s="133" customFormat="1">
      <c r="J529" s="44" t="s">
        <v>106</v>
      </c>
      <c r="K529" s="88" t="str">
        <f t="shared" si="46"/>
        <v>e218</v>
      </c>
      <c r="L529" s="160" t="str">
        <f t="shared" si="47"/>
        <v>Primes/cotisation acquises</v>
      </c>
      <c r="M529" s="104" t="s">
        <v>190</v>
      </c>
      <c r="N529" s="104" t="s">
        <v>192</v>
      </c>
      <c r="O529" s="105" t="s">
        <v>426</v>
      </c>
    </row>
    <row r="530" spans="10:15" s="133" customFormat="1">
      <c r="J530" s="22" t="s">
        <v>1846</v>
      </c>
      <c r="K530" s="88" t="str">
        <f t="shared" si="46"/>
        <v>e214</v>
      </c>
      <c r="L530" s="160" t="str">
        <f t="shared" si="47"/>
        <v>Primes/cotisations</v>
      </c>
      <c r="M530" s="104" t="s">
        <v>190</v>
      </c>
      <c r="N530" s="104" t="s">
        <v>192</v>
      </c>
      <c r="O530" s="105" t="s">
        <v>426</v>
      </c>
    </row>
    <row r="531" spans="10:15" s="133" customFormat="1">
      <c r="J531" s="53" t="s">
        <v>1847</v>
      </c>
      <c r="K531" s="88" t="str">
        <f t="shared" si="46"/>
        <v>e215</v>
      </c>
      <c r="L531" s="160" t="str">
        <f t="shared" si="47"/>
        <v>Primes/cotisations émises</v>
      </c>
      <c r="M531" s="104"/>
      <c r="N531" s="104" t="s">
        <v>192</v>
      </c>
      <c r="O531" s="105" t="s">
        <v>426</v>
      </c>
    </row>
    <row r="532" spans="10:15" s="133" customFormat="1">
      <c r="J532" s="53" t="s">
        <v>2751</v>
      </c>
      <c r="K532" s="88" t="str">
        <f t="shared" si="46"/>
        <v>e385</v>
      </c>
      <c r="L532" s="160" t="str">
        <f t="shared" si="47"/>
        <v>Participation légale au titre de la CSS</v>
      </c>
      <c r="M532" s="104" t="s">
        <v>190</v>
      </c>
      <c r="N532" s="104" t="s">
        <v>192</v>
      </c>
      <c r="O532" s="105" t="s">
        <v>426</v>
      </c>
    </row>
    <row r="533" spans="10:15" s="133" customFormat="1">
      <c r="J533" s="67" t="s">
        <v>2752</v>
      </c>
      <c r="K533" s="88" t="str">
        <f t="shared" si="46"/>
        <v>e386</v>
      </c>
      <c r="L533" s="160" t="str">
        <f t="shared" si="47"/>
        <v>Participation légale au titre de la CSS sans participation financière du bénéficiaire</v>
      </c>
      <c r="M533" s="104"/>
      <c r="N533" s="104" t="s">
        <v>192</v>
      </c>
      <c r="O533" s="105"/>
    </row>
    <row r="534" spans="10:15" s="133" customFormat="1">
      <c r="J534" s="67" t="s">
        <v>2753</v>
      </c>
      <c r="K534" s="88" t="str">
        <f t="shared" si="46"/>
        <v>e387</v>
      </c>
      <c r="L534" s="160" t="str">
        <f t="shared" si="47"/>
        <v>Participation légale au titre de la CSS avec participation financière du bénéficiaire</v>
      </c>
      <c r="M534" s="104"/>
      <c r="N534" s="104" t="s">
        <v>192</v>
      </c>
      <c r="O534" s="105" t="s">
        <v>426</v>
      </c>
    </row>
    <row r="535" spans="10:15" s="133" customFormat="1">
      <c r="J535" s="53" t="s">
        <v>272</v>
      </c>
      <c r="K535" s="88" t="str">
        <f t="shared" si="46"/>
        <v>e118</v>
      </c>
      <c r="L535" s="160" t="str">
        <f t="shared" si="47"/>
        <v>Charges d'annulation</v>
      </c>
      <c r="M535" s="104"/>
      <c r="N535" s="104" t="s">
        <v>191</v>
      </c>
      <c r="O535" s="105" t="s">
        <v>426</v>
      </c>
    </row>
    <row r="536" spans="10:15" s="133" customFormat="1">
      <c r="J536" s="53" t="s">
        <v>271</v>
      </c>
      <c r="K536" s="88" t="str">
        <f t="shared" si="46"/>
        <v>e281</v>
      </c>
      <c r="L536" s="160" t="str">
        <f t="shared" si="47"/>
        <v>Ristournes</v>
      </c>
      <c r="M536" s="104"/>
      <c r="N536" s="104" t="s">
        <v>191</v>
      </c>
      <c r="O536" s="105" t="s">
        <v>426</v>
      </c>
    </row>
    <row r="537" spans="10:15" s="133" customFormat="1">
      <c r="J537" s="53" t="s">
        <v>542</v>
      </c>
      <c r="K537" s="88" t="str">
        <f t="shared" si="46"/>
        <v>e103</v>
      </c>
      <c r="L537" s="160" t="str">
        <f t="shared" si="47"/>
        <v>Charge de provisions pour primes restant à émettre</v>
      </c>
      <c r="M537" s="104"/>
      <c r="N537" s="104" t="s">
        <v>192</v>
      </c>
      <c r="O537" s="105" t="s">
        <v>426</v>
      </c>
    </row>
    <row r="538" spans="10:15" s="133" customFormat="1">
      <c r="J538" s="22" t="s">
        <v>1829</v>
      </c>
      <c r="K538" s="88" t="str">
        <f t="shared" si="46"/>
        <v>e110</v>
      </c>
      <c r="L538" s="160" t="str">
        <f t="shared" si="47"/>
        <v>Charge des provisions pour cotisations/primes non acquises</v>
      </c>
      <c r="M538" s="104"/>
      <c r="N538" s="104" t="s">
        <v>192</v>
      </c>
      <c r="O538" s="105" t="s">
        <v>426</v>
      </c>
    </row>
    <row r="539" spans="10:15" s="133" customFormat="1">
      <c r="J539" s="44" t="s">
        <v>18</v>
      </c>
      <c r="K539" s="88" t="str">
        <f t="shared" si="46"/>
        <v>e220</v>
      </c>
      <c r="L539" s="160" t="str">
        <f t="shared" si="47"/>
        <v>Produits des placements</v>
      </c>
      <c r="M539" s="104" t="s">
        <v>190</v>
      </c>
      <c r="N539" s="104" t="s">
        <v>192</v>
      </c>
      <c r="O539" s="105" t="s">
        <v>426</v>
      </c>
    </row>
    <row r="540" spans="10:15" s="133" customFormat="1">
      <c r="J540" s="22" t="s">
        <v>298</v>
      </c>
      <c r="K540" s="88" t="str">
        <f t="shared" si="46"/>
        <v>e279</v>
      </c>
      <c r="L540" s="160" t="str">
        <f t="shared" si="47"/>
        <v>Revenus et autres produits de placements</v>
      </c>
      <c r="M540" s="104" t="s">
        <v>190</v>
      </c>
      <c r="N540" s="104" t="s">
        <v>192</v>
      </c>
      <c r="O540" s="105" t="s">
        <v>426</v>
      </c>
    </row>
    <row r="541" spans="10:15" s="133" customFormat="1">
      <c r="J541" s="53" t="s">
        <v>103</v>
      </c>
      <c r="K541" s="88" t="str">
        <f t="shared" si="46"/>
        <v>e278</v>
      </c>
      <c r="L541" s="160" t="str">
        <f t="shared" si="47"/>
        <v>Revenus des placements</v>
      </c>
      <c r="M541" s="104"/>
      <c r="N541" s="104" t="s">
        <v>192</v>
      </c>
      <c r="O541" s="105" t="s">
        <v>426</v>
      </c>
    </row>
    <row r="542" spans="10:15" s="133" customFormat="1">
      <c r="J542" s="53" t="s">
        <v>104</v>
      </c>
      <c r="K542" s="88" t="str">
        <f t="shared" si="46"/>
        <v>e87</v>
      </c>
      <c r="L542" s="160" t="str">
        <f t="shared" si="47"/>
        <v>Autres produits des placements</v>
      </c>
      <c r="M542" s="104"/>
      <c r="N542" s="104" t="s">
        <v>192</v>
      </c>
      <c r="O542" s="105" t="s">
        <v>426</v>
      </c>
    </row>
    <row r="543" spans="10:15" s="133" customFormat="1">
      <c r="J543" s="22" t="s">
        <v>105</v>
      </c>
      <c r="K543" s="88" t="str">
        <f t="shared" si="46"/>
        <v>e223</v>
      </c>
      <c r="L543" s="160" t="str">
        <f t="shared" si="47"/>
        <v>Produits provenant de la réalisation des placements</v>
      </c>
      <c r="M543" s="104"/>
      <c r="N543" s="104" t="s">
        <v>192</v>
      </c>
      <c r="O543" s="105" t="s">
        <v>426</v>
      </c>
    </row>
    <row r="544" spans="10:15" s="133" customFormat="1">
      <c r="J544" s="44" t="s">
        <v>1138</v>
      </c>
      <c r="K544" s="88" t="str">
        <f t="shared" si="46"/>
        <v>e58</v>
      </c>
      <c r="L544" s="160" t="str">
        <f t="shared" si="47"/>
        <v>Ajustement ACAV (plus values)</v>
      </c>
      <c r="M544" s="104"/>
      <c r="N544" s="104" t="s">
        <v>192</v>
      </c>
      <c r="O544" s="105" t="s">
        <v>426</v>
      </c>
    </row>
    <row r="545" spans="10:17" s="133" customFormat="1">
      <c r="J545" s="44" t="s">
        <v>10</v>
      </c>
      <c r="K545" s="88" t="str">
        <f t="shared" si="46"/>
        <v>e89</v>
      </c>
      <c r="L545" s="160" t="str">
        <f t="shared" si="47"/>
        <v>Autres produits techniques</v>
      </c>
      <c r="M545" s="104" t="s">
        <v>190</v>
      </c>
      <c r="N545" s="104" t="s">
        <v>192</v>
      </c>
      <c r="O545" s="105" t="s">
        <v>426</v>
      </c>
    </row>
    <row r="546" spans="10:17" s="133" customFormat="1">
      <c r="J546" s="22" t="s">
        <v>278</v>
      </c>
      <c r="K546" s="88" t="str">
        <f t="shared" si="46"/>
        <v>e291</v>
      </c>
      <c r="L546" s="160" t="str">
        <f t="shared" si="47"/>
        <v>Subventions d'exploitation reçues</v>
      </c>
      <c r="M546" s="104"/>
      <c r="N546" s="104" t="s">
        <v>192</v>
      </c>
      <c r="O546" s="105" t="s">
        <v>426</v>
      </c>
    </row>
    <row r="547" spans="10:17" s="133" customFormat="1">
      <c r="J547" s="22" t="s">
        <v>297</v>
      </c>
      <c r="K547" s="88" t="str">
        <f t="shared" si="46"/>
        <v>e90</v>
      </c>
      <c r="L547" s="160" t="str">
        <f t="shared" si="47"/>
        <v>Autres produits techniques autres que les subventions</v>
      </c>
      <c r="M547" s="104" t="s">
        <v>190</v>
      </c>
      <c r="N547" s="104" t="s">
        <v>192</v>
      </c>
      <c r="O547" s="105" t="s">
        <v>426</v>
      </c>
    </row>
    <row r="548" spans="10:17" s="133" customFormat="1">
      <c r="J548" s="53" t="s">
        <v>1990</v>
      </c>
      <c r="K548" s="88" t="str">
        <f t="shared" si="46"/>
        <v>e356</v>
      </c>
      <c r="L548" s="160" t="str">
        <f t="shared" si="47"/>
        <v>Produits de la gestion d'un régime obligatoire d'assurance maladie</v>
      </c>
      <c r="M548" s="104" t="s">
        <v>190</v>
      </c>
      <c r="N548" s="104" t="s">
        <v>192</v>
      </c>
      <c r="O548" s="105" t="s">
        <v>426</v>
      </c>
    </row>
    <row r="549" spans="10:17" s="133" customFormat="1">
      <c r="J549" s="67" t="s">
        <v>1991</v>
      </c>
      <c r="K549" s="88" t="str">
        <f t="shared" si="46"/>
        <v>e357</v>
      </c>
      <c r="L549" s="160" t="str">
        <f t="shared" si="47"/>
        <v>Produits de la gestion d'un régime obligatoire d'assurance maladie - Au titre des prestations servies</v>
      </c>
      <c r="M549" s="104"/>
      <c r="N549" s="104" t="s">
        <v>192</v>
      </c>
      <c r="O549" s="105" t="s">
        <v>426</v>
      </c>
    </row>
    <row r="550" spans="10:17" s="133" customFormat="1">
      <c r="J550" s="67" t="s">
        <v>1992</v>
      </c>
      <c r="K550" s="88" t="str">
        <f t="shared" si="46"/>
        <v>e358</v>
      </c>
      <c r="L550" s="160" t="str">
        <f t="shared" si="47"/>
        <v>Produits de la gestion d'un régime obligatoire d'assurance maladie - Au titre du recouvrement des cotisations des professions libérales</v>
      </c>
      <c r="M550" s="104"/>
      <c r="N550" s="104" t="s">
        <v>192</v>
      </c>
      <c r="O550" s="105" t="s">
        <v>426</v>
      </c>
    </row>
    <row r="551" spans="10:17" s="133" customFormat="1">
      <c r="J551" s="53" t="s">
        <v>1993</v>
      </c>
      <c r="K551" s="88" t="str">
        <f t="shared" si="46"/>
        <v>e359</v>
      </c>
      <c r="L551" s="160" t="str">
        <f t="shared" si="47"/>
        <v>Autres produits techniques autres que subventions et produits de la gestion d'un régime obligatoire d'assurance maladie</v>
      </c>
      <c r="M551" s="104"/>
      <c r="N551" s="104" t="s">
        <v>192</v>
      </c>
      <c r="O551" s="105" t="s">
        <v>426</v>
      </c>
    </row>
    <row r="552" spans="10:17" s="133" customFormat="1">
      <c r="J552" s="44" t="s">
        <v>9</v>
      </c>
      <c r="K552" s="88" t="str">
        <f t="shared" si="46"/>
        <v>e88</v>
      </c>
      <c r="L552" s="160" t="str">
        <f t="shared" si="47"/>
        <v>Autres produits non techniques</v>
      </c>
      <c r="M552" s="104"/>
      <c r="N552" s="104" t="s">
        <v>192</v>
      </c>
      <c r="O552" s="105" t="s">
        <v>426</v>
      </c>
    </row>
    <row r="553" spans="10:17" s="133" customFormat="1">
      <c r="J553" s="44" t="s">
        <v>19</v>
      </c>
      <c r="K553" s="88" t="str">
        <f t="shared" si="46"/>
        <v>e221</v>
      </c>
      <c r="L553" s="160" t="str">
        <f t="shared" si="47"/>
        <v>Produits exceptionnels</v>
      </c>
      <c r="M553" s="104"/>
      <c r="N553" s="104" t="s">
        <v>192</v>
      </c>
      <c r="O553" s="105" t="s">
        <v>426</v>
      </c>
    </row>
    <row r="554" spans="10:17" s="133" customFormat="1">
      <c r="J554" s="44" t="s">
        <v>1173</v>
      </c>
      <c r="K554" s="88" t="str">
        <f t="shared" si="46"/>
        <v>e261</v>
      </c>
      <c r="L554" s="160" t="str">
        <f t="shared" si="47"/>
        <v>Report des ressources non utilisées des exercices antérieurs</v>
      </c>
      <c r="M554" s="104"/>
      <c r="N554" s="104" t="s">
        <v>192</v>
      </c>
      <c r="O554" s="105" t="s">
        <v>426</v>
      </c>
    </row>
    <row r="555" spans="10:17" s="133" customFormat="1">
      <c r="J555" s="12" t="s">
        <v>1622</v>
      </c>
      <c r="K555" s="88"/>
      <c r="L555" s="19"/>
      <c r="M555" s="104"/>
      <c r="N555" s="104"/>
      <c r="O555" s="105" t="s">
        <v>426</v>
      </c>
      <c r="Q555" s="133" t="s">
        <v>121</v>
      </c>
    </row>
    <row r="556" spans="10:17" s="133" customFormat="1">
      <c r="J556" s="10" t="s">
        <v>244</v>
      </c>
      <c r="K556" s="88" t="str">
        <f t="shared" ref="K556:K587" si="48">VLOOKUP(J556,A:B,2,FALSE)</f>
        <v>x0</v>
      </c>
      <c r="L556" s="19" t="str">
        <f t="shared" ref="L556:L587" si="49">J556</f>
        <v>Total/NA</v>
      </c>
      <c r="M556" s="104" t="s">
        <v>190</v>
      </c>
      <c r="N556" s="104"/>
      <c r="O556" s="133" t="s">
        <v>243</v>
      </c>
    </row>
    <row r="557" spans="10:17" s="133" customFormat="1">
      <c r="J557" s="70" t="s">
        <v>1830</v>
      </c>
      <c r="K557" s="88" t="str">
        <f t="shared" si="48"/>
        <v>e106</v>
      </c>
      <c r="L557" s="180" t="str">
        <f t="shared" si="49"/>
        <v>Charge des prestations/sinistres</v>
      </c>
      <c r="M557" s="104" t="s">
        <v>190</v>
      </c>
      <c r="N557" s="104" t="s">
        <v>192</v>
      </c>
      <c r="O557" s="105" t="s">
        <v>426</v>
      </c>
    </row>
    <row r="558" spans="10:17" s="133" customFormat="1">
      <c r="J558" s="71" t="s">
        <v>107</v>
      </c>
      <c r="K558" s="88" t="str">
        <f t="shared" si="48"/>
        <v>e209</v>
      </c>
      <c r="L558" s="180" t="str">
        <f t="shared" si="49"/>
        <v>Prestations et frais payés</v>
      </c>
      <c r="M558" s="104" t="s">
        <v>190</v>
      </c>
      <c r="N558" s="104" t="s">
        <v>192</v>
      </c>
      <c r="O558" s="105" t="s">
        <v>426</v>
      </c>
    </row>
    <row r="559" spans="10:17" s="133" customFormat="1">
      <c r="J559" s="72" t="s">
        <v>1994</v>
      </c>
      <c r="K559" s="88" t="str">
        <f t="shared" si="48"/>
        <v>e360</v>
      </c>
      <c r="L559" s="180" t="str">
        <f t="shared" si="49"/>
        <v>Prestations versées nettes de recours</v>
      </c>
      <c r="M559" s="104"/>
      <c r="N559" s="104" t="s">
        <v>192</v>
      </c>
      <c r="O559" s="105" t="s">
        <v>426</v>
      </c>
    </row>
    <row r="560" spans="10:17" s="133" customFormat="1">
      <c r="J560" s="73" t="s">
        <v>295</v>
      </c>
      <c r="K560" s="88" t="str">
        <f t="shared" si="48"/>
        <v>e282</v>
      </c>
      <c r="L560" s="180" t="str">
        <f t="shared" si="49"/>
        <v>Sinistres et capitaux payés</v>
      </c>
      <c r="M560" s="104"/>
      <c r="N560" s="104" t="s">
        <v>192</v>
      </c>
      <c r="O560" s="105" t="s">
        <v>426</v>
      </c>
    </row>
    <row r="561" spans="10:15" s="133" customFormat="1">
      <c r="J561" s="74" t="s">
        <v>1995</v>
      </c>
      <c r="K561" s="88" t="str">
        <f t="shared" si="48"/>
        <v>e361</v>
      </c>
      <c r="L561" s="180" t="str">
        <f t="shared" si="49"/>
        <v>Sinistres et capitaux payés hors CMU-C mais y compris ACS</v>
      </c>
      <c r="M561" s="104"/>
      <c r="N561" s="104" t="s">
        <v>192</v>
      </c>
      <c r="O561" s="105" t="s">
        <v>426</v>
      </c>
    </row>
    <row r="562" spans="10:15" s="133" customFormat="1">
      <c r="J562" s="74" t="s">
        <v>1996</v>
      </c>
      <c r="K562" s="88" t="str">
        <f t="shared" si="48"/>
        <v>e362</v>
      </c>
      <c r="L562" s="180" t="str">
        <f t="shared" si="49"/>
        <v>Prestations légales payées au titre de la CMU-C</v>
      </c>
      <c r="M562" s="104"/>
      <c r="N562" s="104" t="s">
        <v>191</v>
      </c>
      <c r="O562" s="105" t="s">
        <v>426</v>
      </c>
    </row>
    <row r="563" spans="10:15" s="133" customFormat="1">
      <c r="J563" s="73" t="s">
        <v>296</v>
      </c>
      <c r="K563" s="88" t="str">
        <f t="shared" si="48"/>
        <v>e257</v>
      </c>
      <c r="L563" s="180" t="str">
        <f t="shared" si="49"/>
        <v>Recours encaissés</v>
      </c>
      <c r="M563" s="104"/>
      <c r="N563" s="104" t="s">
        <v>191</v>
      </c>
      <c r="O563" s="105" t="s">
        <v>426</v>
      </c>
    </row>
    <row r="564" spans="10:15" s="133" customFormat="1">
      <c r="J564" s="73" t="s">
        <v>275</v>
      </c>
      <c r="K564" s="88" t="str">
        <f t="shared" si="48"/>
        <v>e258</v>
      </c>
      <c r="L564" s="180" t="str">
        <f t="shared" si="49"/>
        <v>Rentes périodiques payées</v>
      </c>
      <c r="M564" s="104"/>
      <c r="N564" s="104" t="s">
        <v>192</v>
      </c>
      <c r="O564" s="105" t="s">
        <v>426</v>
      </c>
    </row>
    <row r="565" spans="10:15" s="133" customFormat="1">
      <c r="J565" s="73" t="s">
        <v>274</v>
      </c>
      <c r="K565" s="88" t="str">
        <f t="shared" si="48"/>
        <v>e255</v>
      </c>
      <c r="L565" s="180" t="str">
        <f t="shared" si="49"/>
        <v>Rachats payés</v>
      </c>
      <c r="M565" s="104"/>
      <c r="N565" s="104" t="s">
        <v>191</v>
      </c>
      <c r="O565" s="105" t="s">
        <v>426</v>
      </c>
    </row>
    <row r="566" spans="10:15" s="133" customFormat="1">
      <c r="J566" s="72" t="s">
        <v>300</v>
      </c>
      <c r="K566" s="88" t="str">
        <f t="shared" si="48"/>
        <v>e189</v>
      </c>
      <c r="L566" s="180" t="str">
        <f t="shared" si="49"/>
        <v>Part de participation aux résultats</v>
      </c>
      <c r="M566" s="104"/>
      <c r="N566" s="104" t="s">
        <v>191</v>
      </c>
      <c r="O566" s="105" t="s">
        <v>426</v>
      </c>
    </row>
    <row r="567" spans="10:15" s="133" customFormat="1">
      <c r="J567" s="72" t="s">
        <v>193</v>
      </c>
      <c r="K567" s="88" t="str">
        <f t="shared" si="48"/>
        <v>e171</v>
      </c>
      <c r="L567" s="180" t="str">
        <f t="shared" si="49"/>
        <v>Frais de gestion des sinistres</v>
      </c>
      <c r="M567" s="104"/>
      <c r="N567" s="104" t="s">
        <v>192</v>
      </c>
      <c r="O567" s="105" t="s">
        <v>426</v>
      </c>
    </row>
    <row r="568" spans="10:15" s="133" customFormat="1">
      <c r="J568" s="71" t="s">
        <v>1905</v>
      </c>
      <c r="K568" s="88" t="str">
        <f t="shared" si="48"/>
        <v>e114</v>
      </c>
      <c r="L568" s="180" t="str">
        <f t="shared" si="49"/>
        <v>Charge des provisions pour prestations/sinistres à payer</v>
      </c>
      <c r="M568" s="104" t="s">
        <v>190</v>
      </c>
      <c r="N568" s="104" t="s">
        <v>192</v>
      </c>
      <c r="O568" s="105" t="s">
        <v>426</v>
      </c>
    </row>
    <row r="569" spans="10:15" s="133" customFormat="1">
      <c r="J569" s="72" t="s">
        <v>1839</v>
      </c>
      <c r="K569" s="88" t="str">
        <f t="shared" si="48"/>
        <v>e308</v>
      </c>
      <c r="L569" s="180" t="str">
        <f t="shared" si="49"/>
        <v>Variation des provisions pour prestations/sinistres à payer</v>
      </c>
      <c r="M569" s="104"/>
      <c r="N569" s="104" t="s">
        <v>192</v>
      </c>
      <c r="O569" s="105" t="s">
        <v>426</v>
      </c>
    </row>
    <row r="570" spans="10:15" s="133" customFormat="1">
      <c r="J570" s="72" t="s">
        <v>300</v>
      </c>
      <c r="K570" s="88" t="str">
        <f t="shared" si="48"/>
        <v>e189</v>
      </c>
      <c r="L570" s="180" t="str">
        <f t="shared" si="49"/>
        <v>Part de participation aux résultats</v>
      </c>
      <c r="M570" s="104"/>
      <c r="N570" s="104" t="s">
        <v>191</v>
      </c>
      <c r="O570" s="105" t="s">
        <v>426</v>
      </c>
    </row>
    <row r="571" spans="10:15" s="133" customFormat="1">
      <c r="J571" s="70" t="s">
        <v>276</v>
      </c>
      <c r="K571" s="88" t="str">
        <f t="shared" si="48"/>
        <v>e107</v>
      </c>
      <c r="L571" s="180" t="str">
        <f t="shared" si="49"/>
        <v>Charge des provisions</v>
      </c>
      <c r="M571" s="104" t="s">
        <v>190</v>
      </c>
      <c r="N571" s="104" t="s">
        <v>192</v>
      </c>
      <c r="O571" s="105" t="s">
        <v>426</v>
      </c>
    </row>
    <row r="572" spans="10:15" s="133" customFormat="1">
      <c r="J572" s="71" t="s">
        <v>1156</v>
      </c>
      <c r="K572" s="88" t="str">
        <f t="shared" si="48"/>
        <v>e108</v>
      </c>
      <c r="L572" s="180" t="str">
        <f t="shared" si="49"/>
        <v>Charge des provisions d’assurance vie et techniques</v>
      </c>
      <c r="M572" s="104" t="s">
        <v>190</v>
      </c>
      <c r="N572" s="104" t="s">
        <v>192</v>
      </c>
      <c r="O572" s="105" t="s">
        <v>426</v>
      </c>
    </row>
    <row r="573" spans="10:15" s="133" customFormat="1">
      <c r="J573" s="72" t="s">
        <v>522</v>
      </c>
      <c r="K573" s="88" t="str">
        <f t="shared" si="48"/>
        <v>e109</v>
      </c>
      <c r="L573" s="180" t="str">
        <f t="shared" si="49"/>
        <v>Charge des provisions d'assurance vie</v>
      </c>
      <c r="M573" s="104" t="s">
        <v>190</v>
      </c>
      <c r="N573" s="104" t="s">
        <v>192</v>
      </c>
      <c r="O573" s="105" t="s">
        <v>426</v>
      </c>
    </row>
    <row r="574" spans="10:15" s="133" customFormat="1">
      <c r="J574" s="73" t="s">
        <v>357</v>
      </c>
      <c r="K574" s="88" t="str">
        <f t="shared" si="48"/>
        <v>e306</v>
      </c>
      <c r="L574" s="180" t="str">
        <f t="shared" si="49"/>
        <v>Variation des provisions d'assurance vie</v>
      </c>
      <c r="M574" s="104" t="s">
        <v>190</v>
      </c>
      <c r="N574" s="104" t="s">
        <v>192</v>
      </c>
      <c r="O574" s="105" t="s">
        <v>426</v>
      </c>
    </row>
    <row r="575" spans="10:15" s="133" customFormat="1">
      <c r="J575" s="74" t="s">
        <v>355</v>
      </c>
      <c r="K575" s="88" t="str">
        <f t="shared" si="48"/>
        <v>e303</v>
      </c>
      <c r="L575" s="180" t="str">
        <f t="shared" si="49"/>
        <v>Variation de la Provision mathématique et de la Provision pour frais d'acquisition reportés</v>
      </c>
      <c r="M575" s="104"/>
      <c r="N575" s="104" t="s">
        <v>192</v>
      </c>
      <c r="O575" s="105" t="s">
        <v>426</v>
      </c>
    </row>
    <row r="576" spans="10:15" s="133" customFormat="1">
      <c r="J576" s="74" t="s">
        <v>523</v>
      </c>
      <c r="K576" s="88" t="str">
        <f t="shared" si="48"/>
        <v>e304</v>
      </c>
      <c r="L576" s="180" t="str">
        <f t="shared" si="49"/>
        <v>Variation des autres provisions d'assurance vie</v>
      </c>
      <c r="M576" s="104"/>
      <c r="N576" s="104" t="s">
        <v>192</v>
      </c>
      <c r="O576" s="105" t="s">
        <v>426</v>
      </c>
    </row>
    <row r="577" spans="10:18" s="133" customFormat="1">
      <c r="J577" s="73" t="s">
        <v>300</v>
      </c>
      <c r="K577" s="88" t="str">
        <f t="shared" si="48"/>
        <v>e189</v>
      </c>
      <c r="L577" s="180" t="str">
        <f t="shared" si="49"/>
        <v>Part de participation aux résultats</v>
      </c>
      <c r="M577" s="104"/>
      <c r="N577" s="104" t="s">
        <v>191</v>
      </c>
      <c r="O577" s="105" t="s">
        <v>426</v>
      </c>
    </row>
    <row r="578" spans="10:18" s="133" customFormat="1">
      <c r="J578" s="72" t="s">
        <v>113</v>
      </c>
      <c r="K578" s="88" t="str">
        <f t="shared" si="48"/>
        <v>e105</v>
      </c>
      <c r="L578" s="180" t="str">
        <f t="shared" si="49"/>
        <v>Charge des autres provisions techniques [Vie]</v>
      </c>
      <c r="M578" s="104" t="s">
        <v>190</v>
      </c>
      <c r="N578" s="104" t="s">
        <v>192</v>
      </c>
      <c r="O578" s="105" t="s">
        <v>426</v>
      </c>
    </row>
    <row r="579" spans="10:18" s="133" customFormat="1">
      <c r="J579" s="73" t="s">
        <v>358</v>
      </c>
      <c r="K579" s="88" t="str">
        <f t="shared" si="48"/>
        <v>e309</v>
      </c>
      <c r="L579" s="180" t="str">
        <f t="shared" si="49"/>
        <v>Variation des provisions techniques [Vie]</v>
      </c>
      <c r="M579" s="104" t="s">
        <v>190</v>
      </c>
      <c r="N579" s="104" t="s">
        <v>192</v>
      </c>
      <c r="O579" s="105" t="s">
        <v>426</v>
      </c>
    </row>
    <row r="580" spans="10:18" s="133" customFormat="1">
      <c r="J580" s="74" t="s">
        <v>356</v>
      </c>
      <c r="K580" s="88" t="str">
        <f t="shared" si="48"/>
        <v>e302</v>
      </c>
      <c r="L580" s="180" t="str">
        <f t="shared" si="49"/>
        <v>Variation de la Provision de diversification</v>
      </c>
      <c r="M580" s="104"/>
      <c r="N580" s="104" t="s">
        <v>192</v>
      </c>
      <c r="O580" s="105" t="s">
        <v>426</v>
      </c>
    </row>
    <row r="581" spans="10:18" s="133" customFormat="1">
      <c r="J581" s="74" t="s">
        <v>505</v>
      </c>
      <c r="K581" s="88" t="str">
        <f t="shared" si="48"/>
        <v>e305</v>
      </c>
      <c r="L581" s="180" t="str">
        <f t="shared" si="49"/>
        <v>Variation des autres provisions techniques</v>
      </c>
      <c r="M581" s="104"/>
      <c r="N581" s="104" t="s">
        <v>192</v>
      </c>
      <c r="O581" s="105" t="s">
        <v>426</v>
      </c>
    </row>
    <row r="582" spans="10:18" s="133" customFormat="1">
      <c r="J582" s="73" t="s">
        <v>300</v>
      </c>
      <c r="K582" s="88" t="str">
        <f t="shared" si="48"/>
        <v>e189</v>
      </c>
      <c r="L582" s="180" t="str">
        <f t="shared" si="49"/>
        <v>Part de participation aux résultats</v>
      </c>
      <c r="M582" s="104"/>
      <c r="N582" s="104" t="s">
        <v>191</v>
      </c>
      <c r="O582" s="105" t="s">
        <v>426</v>
      </c>
    </row>
    <row r="583" spans="10:18" s="133" customFormat="1">
      <c r="J583" s="72" t="s">
        <v>1154</v>
      </c>
      <c r="K583" s="88" t="str">
        <f t="shared" si="48"/>
        <v>e113</v>
      </c>
      <c r="L583" s="180" t="str">
        <f t="shared" si="49"/>
        <v>Charge des provisions pour opérations en unités de compte</v>
      </c>
      <c r="M583" s="104" t="s">
        <v>190</v>
      </c>
      <c r="N583" s="104" t="s">
        <v>192</v>
      </c>
      <c r="O583" s="105" t="s">
        <v>426</v>
      </c>
      <c r="R583" s="308"/>
    </row>
    <row r="584" spans="10:18" s="133" customFormat="1">
      <c r="J584" s="73" t="s">
        <v>1155</v>
      </c>
      <c r="K584" s="88" t="str">
        <f t="shared" si="48"/>
        <v>e307</v>
      </c>
      <c r="L584" s="180" t="str">
        <f t="shared" si="49"/>
        <v>Variation des provisions pour opérations en unités de compte</v>
      </c>
      <c r="M584" s="104"/>
      <c r="N584" s="104" t="s">
        <v>192</v>
      </c>
      <c r="O584" s="105" t="s">
        <v>426</v>
      </c>
      <c r="R584" s="308"/>
    </row>
    <row r="585" spans="10:18" s="133" customFormat="1">
      <c r="J585" s="73" t="s">
        <v>300</v>
      </c>
      <c r="K585" s="88" t="str">
        <f t="shared" si="48"/>
        <v>e189</v>
      </c>
      <c r="L585" s="180" t="str">
        <f t="shared" si="49"/>
        <v>Part de participation aux résultats</v>
      </c>
      <c r="M585" s="104"/>
      <c r="N585" s="104" t="s">
        <v>191</v>
      </c>
      <c r="O585" s="105" t="s">
        <v>426</v>
      </c>
      <c r="R585" s="308"/>
    </row>
    <row r="586" spans="10:18" s="133" customFormat="1">
      <c r="J586" s="72" t="s">
        <v>1139</v>
      </c>
      <c r="K586" s="88" t="str">
        <f t="shared" si="48"/>
        <v>e112</v>
      </c>
      <c r="L586" s="180" t="str">
        <f t="shared" si="49"/>
        <v>Charge des provisions pour égalisation [Vie]</v>
      </c>
      <c r="M586" s="104"/>
      <c r="N586" s="104" t="s">
        <v>192</v>
      </c>
      <c r="O586" s="105" t="s">
        <v>426</v>
      </c>
    </row>
    <row r="587" spans="10:18" s="133" customFormat="1">
      <c r="J587" s="71" t="s">
        <v>114</v>
      </c>
      <c r="K587" s="88" t="str">
        <f t="shared" si="48"/>
        <v>e104</v>
      </c>
      <c r="L587" s="180" t="str">
        <f t="shared" si="49"/>
        <v>Charge des autres provisions techniques [Non Vie]</v>
      </c>
      <c r="M587" s="104"/>
      <c r="N587" s="104" t="s">
        <v>192</v>
      </c>
      <c r="O587" s="105" t="s">
        <v>426</v>
      </c>
    </row>
    <row r="588" spans="10:18" s="133" customFormat="1">
      <c r="J588" s="71" t="s">
        <v>115</v>
      </c>
      <c r="K588" s="88" t="str">
        <f t="shared" ref="K588:K612" si="50">VLOOKUP(J588,A:B,2,FALSE)</f>
        <v>e111</v>
      </c>
      <c r="L588" s="180" t="str">
        <f t="shared" ref="L588:L612" si="51">J588</f>
        <v>Charge des provisions pour égalisation [Non Vie]</v>
      </c>
      <c r="M588" s="104"/>
      <c r="N588" s="104" t="s">
        <v>192</v>
      </c>
      <c r="O588" s="105" t="s">
        <v>426</v>
      </c>
    </row>
    <row r="589" spans="10:18" s="133" customFormat="1">
      <c r="J589" s="70" t="s">
        <v>100</v>
      </c>
      <c r="K589" s="88" t="str">
        <f t="shared" si="50"/>
        <v>e194</v>
      </c>
      <c r="L589" s="180" t="str">
        <f t="shared" si="51"/>
        <v>Participation aux résultats</v>
      </c>
      <c r="M589" s="104"/>
      <c r="N589" s="104" t="s">
        <v>192</v>
      </c>
      <c r="O589" s="105" t="s">
        <v>426</v>
      </c>
    </row>
    <row r="590" spans="10:18" s="133" customFormat="1">
      <c r="J590" s="70" t="s">
        <v>101</v>
      </c>
      <c r="K590" s="88" t="str">
        <f t="shared" si="50"/>
        <v>e168</v>
      </c>
      <c r="L590" s="180" t="str">
        <f t="shared" si="51"/>
        <v>Frais d’acquisition et d’administration</v>
      </c>
      <c r="M590" s="104" t="s">
        <v>190</v>
      </c>
      <c r="N590" s="104" t="s">
        <v>192</v>
      </c>
      <c r="O590" s="105" t="s">
        <v>426</v>
      </c>
    </row>
    <row r="591" spans="10:18" s="133" customFormat="1">
      <c r="J591" s="71" t="s">
        <v>108</v>
      </c>
      <c r="K591" s="88" t="str">
        <f t="shared" si="50"/>
        <v>e167</v>
      </c>
      <c r="L591" s="180" t="str">
        <f t="shared" si="51"/>
        <v>Frais d’acquisition</v>
      </c>
      <c r="M591" s="104"/>
      <c r="N591" s="104" t="s">
        <v>192</v>
      </c>
      <c r="O591" s="105" t="s">
        <v>426</v>
      </c>
    </row>
    <row r="592" spans="10:18" s="133" customFormat="1">
      <c r="J592" s="71" t="s">
        <v>109</v>
      </c>
      <c r="K592" s="88" t="str">
        <f t="shared" si="50"/>
        <v>e170</v>
      </c>
      <c r="L592" s="180" t="str">
        <f t="shared" si="51"/>
        <v>Frais d’administration</v>
      </c>
      <c r="M592" s="104"/>
      <c r="N592" s="104" t="s">
        <v>192</v>
      </c>
      <c r="O592" s="105" t="s">
        <v>426</v>
      </c>
    </row>
    <row r="593" spans="10:15" s="133" customFormat="1">
      <c r="J593" s="71" t="s">
        <v>1150</v>
      </c>
      <c r="K593" s="88" t="str">
        <f t="shared" si="50"/>
        <v>e121</v>
      </c>
      <c r="L593" s="180" t="str">
        <f t="shared" si="51"/>
        <v>Commissions reçues des réassureurs et garants en substitution</v>
      </c>
      <c r="M593" s="104"/>
      <c r="N593" s="104" t="s">
        <v>192</v>
      </c>
      <c r="O593" s="105" t="s">
        <v>426</v>
      </c>
    </row>
    <row r="594" spans="10:15" s="133" customFormat="1">
      <c r="J594" s="70" t="s">
        <v>11</v>
      </c>
      <c r="K594" s="88" t="str">
        <f t="shared" si="50"/>
        <v>e119</v>
      </c>
      <c r="L594" s="180" t="str">
        <f t="shared" si="51"/>
        <v>Charges des placements</v>
      </c>
      <c r="M594" s="104" t="s">
        <v>190</v>
      </c>
      <c r="N594" s="104" t="s">
        <v>192</v>
      </c>
      <c r="O594" s="105" t="s">
        <v>426</v>
      </c>
    </row>
    <row r="595" spans="10:15" s="133" customFormat="1">
      <c r="J595" s="71" t="s">
        <v>1684</v>
      </c>
      <c r="K595" s="88" t="str">
        <f t="shared" si="50"/>
        <v>e328</v>
      </c>
      <c r="L595" s="180" t="str">
        <f t="shared" si="51"/>
        <v>Frais et autres charges des placements</v>
      </c>
      <c r="M595" s="104" t="s">
        <v>190</v>
      </c>
      <c r="N595" s="104" t="s">
        <v>192</v>
      </c>
      <c r="O595" s="105" t="s">
        <v>426</v>
      </c>
    </row>
    <row r="596" spans="10:15" s="133" customFormat="1">
      <c r="J596" s="72" t="s">
        <v>110</v>
      </c>
      <c r="K596" s="88" t="str">
        <f t="shared" si="50"/>
        <v>e172</v>
      </c>
      <c r="L596" s="180" t="str">
        <f t="shared" si="51"/>
        <v>Frais de gestion interne et externe des placements et intérêts</v>
      </c>
      <c r="M596" s="104"/>
      <c r="N596" s="104" t="s">
        <v>192</v>
      </c>
      <c r="O596" s="105" t="s">
        <v>426</v>
      </c>
    </row>
    <row r="597" spans="10:15" s="133" customFormat="1">
      <c r="J597" s="72" t="s">
        <v>112</v>
      </c>
      <c r="K597" s="88" t="str">
        <f t="shared" si="50"/>
        <v>e64</v>
      </c>
      <c r="L597" s="180" t="str">
        <f t="shared" si="51"/>
        <v>Autres charges des placements</v>
      </c>
      <c r="M597" s="104"/>
      <c r="N597" s="104" t="s">
        <v>192</v>
      </c>
      <c r="O597" s="105" t="s">
        <v>426</v>
      </c>
    </row>
    <row r="598" spans="10:15" s="133" customFormat="1">
      <c r="J598" s="71" t="s">
        <v>111</v>
      </c>
      <c r="K598" s="88" t="str">
        <f t="shared" si="50"/>
        <v>e202</v>
      </c>
      <c r="L598" s="180" t="str">
        <f t="shared" si="51"/>
        <v>Pertes provenant de la réalisation des placements</v>
      </c>
      <c r="M598" s="104"/>
      <c r="N598" s="104" t="s">
        <v>192</v>
      </c>
      <c r="O598" s="105" t="s">
        <v>426</v>
      </c>
    </row>
    <row r="599" spans="10:15" s="133" customFormat="1">
      <c r="J599" s="70" t="s">
        <v>617</v>
      </c>
      <c r="K599" s="88" t="str">
        <f t="shared" si="50"/>
        <v>e56</v>
      </c>
      <c r="L599" s="180" t="str">
        <f t="shared" si="51"/>
        <v>Ajustement ACAV</v>
      </c>
      <c r="M599" s="104" t="s">
        <v>190</v>
      </c>
      <c r="N599" s="104" t="s">
        <v>192</v>
      </c>
      <c r="O599" s="105" t="s">
        <v>426</v>
      </c>
    </row>
    <row r="600" spans="10:15" s="133" customFormat="1">
      <c r="J600" s="71" t="s">
        <v>102</v>
      </c>
      <c r="K600" s="88" t="str">
        <f t="shared" si="50"/>
        <v>e57</v>
      </c>
      <c r="L600" s="180" t="str">
        <f t="shared" si="51"/>
        <v>Ajustement ACAV (moins values)</v>
      </c>
      <c r="M600" s="104"/>
      <c r="N600" s="104" t="s">
        <v>192</v>
      </c>
      <c r="O600" s="105" t="s">
        <v>426</v>
      </c>
    </row>
    <row r="601" spans="10:15" s="133" customFormat="1">
      <c r="J601" s="70" t="s">
        <v>7</v>
      </c>
      <c r="K601" s="88" t="str">
        <f t="shared" si="50"/>
        <v>e67</v>
      </c>
      <c r="L601" s="180" t="str">
        <f t="shared" si="51"/>
        <v>Autres charges techniques</v>
      </c>
      <c r="M601" s="104" t="s">
        <v>190</v>
      </c>
      <c r="N601" s="104" t="s">
        <v>192</v>
      </c>
      <c r="O601" s="105" t="s">
        <v>426</v>
      </c>
    </row>
    <row r="602" spans="10:15" s="133" customFormat="1">
      <c r="J602" s="71" t="s">
        <v>1997</v>
      </c>
      <c r="K602" s="88" t="str">
        <f t="shared" si="50"/>
        <v>e363</v>
      </c>
      <c r="L602" s="180" t="str">
        <f t="shared" si="51"/>
        <v>Charges de gestion d'un régime obligatoire d'assurance maladie</v>
      </c>
      <c r="M602" s="104" t="s">
        <v>190</v>
      </c>
      <c r="N602" s="104" t="s">
        <v>192</v>
      </c>
      <c r="O602" s="105" t="s">
        <v>426</v>
      </c>
    </row>
    <row r="603" spans="10:15" s="133" customFormat="1">
      <c r="J603" s="72" t="s">
        <v>1998</v>
      </c>
      <c r="K603" s="88" t="str">
        <f t="shared" si="50"/>
        <v>e364</v>
      </c>
      <c r="L603" s="180" t="str">
        <f t="shared" si="51"/>
        <v>Charges de gestion d'un régime obligatoire d'assurance maladie - Au titre des prestations servies</v>
      </c>
      <c r="M603" s="104"/>
      <c r="N603" s="104" t="s">
        <v>192</v>
      </c>
      <c r="O603" s="105" t="s">
        <v>426</v>
      </c>
    </row>
    <row r="604" spans="10:15" s="133" customFormat="1" ht="28.8">
      <c r="J604" s="72" t="s">
        <v>1999</v>
      </c>
      <c r="K604" s="88" t="str">
        <f t="shared" si="50"/>
        <v>e365</v>
      </c>
      <c r="L604" s="180" t="str">
        <f t="shared" si="51"/>
        <v>Charges de gestion d'un régime obligatoire d'assurance maladie - Au titre du recouvrement des cotisations des professions libérales</v>
      </c>
      <c r="M604" s="104"/>
      <c r="N604" s="104" t="s">
        <v>192</v>
      </c>
      <c r="O604" s="105" t="s">
        <v>426</v>
      </c>
    </row>
    <row r="605" spans="10:15" s="133" customFormat="1">
      <c r="J605" s="71" t="s">
        <v>2000</v>
      </c>
      <c r="K605" s="88" t="str">
        <f t="shared" si="50"/>
        <v>e366</v>
      </c>
      <c r="L605" s="180" t="str">
        <f t="shared" si="51"/>
        <v>Autres charges techniques, hors charges de gestion d'un régime obligatoire d'assurance maladie</v>
      </c>
      <c r="M605" s="104"/>
      <c r="N605" s="104" t="s">
        <v>192</v>
      </c>
      <c r="O605" s="105" t="s">
        <v>426</v>
      </c>
    </row>
    <row r="606" spans="10:15" s="133" customFormat="1">
      <c r="J606" s="70" t="s">
        <v>6</v>
      </c>
      <c r="K606" s="88" t="str">
        <f t="shared" si="50"/>
        <v>e65</v>
      </c>
      <c r="L606" s="180" t="str">
        <f t="shared" si="51"/>
        <v>Autres charges non techniques</v>
      </c>
      <c r="M606" s="104" t="s">
        <v>190</v>
      </c>
      <c r="N606" s="104" t="s">
        <v>192</v>
      </c>
      <c r="O606" s="105" t="s">
        <v>426</v>
      </c>
    </row>
    <row r="607" spans="10:15" s="133" customFormat="1">
      <c r="J607" s="71" t="s">
        <v>116</v>
      </c>
      <c r="K607" s="88" t="str">
        <f t="shared" si="50"/>
        <v>e115</v>
      </c>
      <c r="L607" s="180" t="str">
        <f t="shared" si="51"/>
        <v>Charges à caractère social</v>
      </c>
      <c r="M607" s="104"/>
      <c r="N607" s="104" t="s">
        <v>192</v>
      </c>
      <c r="O607" s="105" t="s">
        <v>426</v>
      </c>
    </row>
    <row r="608" spans="10:15" s="133" customFormat="1">
      <c r="J608" s="71" t="s">
        <v>117</v>
      </c>
      <c r="K608" s="88" t="str">
        <f t="shared" si="50"/>
        <v>e66</v>
      </c>
      <c r="L608" s="180" t="str">
        <f t="shared" si="51"/>
        <v>Autres charges non techniques autres qu'à caractère social</v>
      </c>
      <c r="M608" s="104"/>
      <c r="N608" s="104" t="s">
        <v>192</v>
      </c>
      <c r="O608" s="105" t="s">
        <v>426</v>
      </c>
    </row>
    <row r="609" spans="10:17" s="133" customFormat="1">
      <c r="J609" s="70" t="s">
        <v>12</v>
      </c>
      <c r="K609" s="88" t="str">
        <f t="shared" si="50"/>
        <v>e120</v>
      </c>
      <c r="L609" s="180" t="str">
        <f t="shared" si="51"/>
        <v>Charges exceptionnelles</v>
      </c>
      <c r="M609" s="104"/>
      <c r="N609" s="104" t="s">
        <v>192</v>
      </c>
      <c r="O609" s="105" t="s">
        <v>426</v>
      </c>
    </row>
    <row r="610" spans="10:17" s="133" customFormat="1">
      <c r="J610" s="70" t="s">
        <v>1172</v>
      </c>
      <c r="K610" s="88" t="str">
        <f t="shared" si="50"/>
        <v>e152</v>
      </c>
      <c r="L610" s="180" t="str">
        <f t="shared" si="51"/>
        <v>Engagements à réaliser sur ressources affectées</v>
      </c>
      <c r="M610" s="104"/>
      <c r="N610" s="104" t="s">
        <v>192</v>
      </c>
      <c r="O610" s="105" t="s">
        <v>426</v>
      </c>
    </row>
    <row r="611" spans="10:17" s="133" customFormat="1">
      <c r="J611" s="70" t="s">
        <v>15</v>
      </c>
      <c r="K611" s="88" t="str">
        <f t="shared" si="50"/>
        <v>e195</v>
      </c>
      <c r="L611" s="180" t="str">
        <f t="shared" si="51"/>
        <v>Participation des salariés</v>
      </c>
      <c r="M611" s="104"/>
      <c r="N611" s="104" t="s">
        <v>192</v>
      </c>
      <c r="O611" s="105" t="s">
        <v>426</v>
      </c>
    </row>
    <row r="612" spans="10:17" s="133" customFormat="1">
      <c r="J612" s="70" t="s">
        <v>118</v>
      </c>
      <c r="K612" s="88" t="str">
        <f t="shared" si="50"/>
        <v>e179</v>
      </c>
      <c r="L612" s="180" t="str">
        <f t="shared" si="51"/>
        <v>Impôts sur le résultat</v>
      </c>
      <c r="M612" s="104"/>
      <c r="N612" s="104" t="s">
        <v>192</v>
      </c>
      <c r="O612" s="105" t="s">
        <v>426</v>
      </c>
    </row>
    <row r="613" spans="10:17" s="133" customFormat="1">
      <c r="J613" s="12" t="s">
        <v>2777</v>
      </c>
      <c r="K613" s="88"/>
      <c r="L613" s="19"/>
      <c r="M613" s="104"/>
      <c r="N613" s="104"/>
      <c r="O613" s="105" t="s">
        <v>426</v>
      </c>
      <c r="Q613" s="133" t="s">
        <v>121</v>
      </c>
    </row>
    <row r="614" spans="10:17" s="133" customFormat="1">
      <c r="J614" s="10" t="s">
        <v>244</v>
      </c>
      <c r="K614" s="88" t="str">
        <f t="shared" ref="K614:K645" si="52">VLOOKUP(J614,A:B,2,FALSE)</f>
        <v>x0</v>
      </c>
      <c r="L614" s="19" t="str">
        <f t="shared" ref="L614:L672" si="53">J614</f>
        <v>Total/NA</v>
      </c>
      <c r="M614" s="104" t="s">
        <v>190</v>
      </c>
      <c r="N614" s="104"/>
      <c r="O614" s="133" t="s">
        <v>243</v>
      </c>
    </row>
    <row r="615" spans="10:17" s="133" customFormat="1">
      <c r="J615" s="70" t="s">
        <v>1830</v>
      </c>
      <c r="K615" s="88" t="str">
        <f t="shared" si="52"/>
        <v>e106</v>
      </c>
      <c r="L615" s="180" t="str">
        <f t="shared" si="53"/>
        <v>Charge des prestations/sinistres</v>
      </c>
      <c r="M615" s="104" t="s">
        <v>190</v>
      </c>
      <c r="N615" s="104" t="s">
        <v>192</v>
      </c>
      <c r="O615" s="105" t="s">
        <v>426</v>
      </c>
    </row>
    <row r="616" spans="10:17" s="133" customFormat="1">
      <c r="J616" s="71" t="s">
        <v>107</v>
      </c>
      <c r="K616" s="88" t="str">
        <f t="shared" si="52"/>
        <v>e209</v>
      </c>
      <c r="L616" s="180" t="str">
        <f t="shared" si="53"/>
        <v>Prestations et frais payés</v>
      </c>
      <c r="M616" s="104" t="s">
        <v>190</v>
      </c>
      <c r="N616" s="104" t="s">
        <v>192</v>
      </c>
      <c r="O616" s="105" t="s">
        <v>426</v>
      </c>
    </row>
    <row r="617" spans="10:17" s="133" customFormat="1">
      <c r="J617" s="72" t="s">
        <v>1994</v>
      </c>
      <c r="K617" s="88" t="str">
        <f t="shared" si="52"/>
        <v>e360</v>
      </c>
      <c r="L617" s="180" t="str">
        <f t="shared" si="53"/>
        <v>Prestations versées nettes de recours</v>
      </c>
      <c r="M617" s="104"/>
      <c r="N617" s="104" t="s">
        <v>192</v>
      </c>
      <c r="O617" s="105" t="s">
        <v>426</v>
      </c>
    </row>
    <row r="618" spans="10:17" s="133" customFormat="1">
      <c r="J618" s="73" t="s">
        <v>295</v>
      </c>
      <c r="K618" s="88" t="str">
        <f t="shared" si="52"/>
        <v>e282</v>
      </c>
      <c r="L618" s="180" t="str">
        <f t="shared" si="53"/>
        <v>Sinistres et capitaux payés</v>
      </c>
      <c r="M618" s="104"/>
      <c r="N618" s="104" t="s">
        <v>192</v>
      </c>
      <c r="O618" s="105" t="s">
        <v>426</v>
      </c>
    </row>
    <row r="619" spans="10:17" s="133" customFormat="1">
      <c r="J619" s="74" t="s">
        <v>1995</v>
      </c>
      <c r="K619" s="88" t="str">
        <f t="shared" si="52"/>
        <v>e361</v>
      </c>
      <c r="L619" s="180" t="str">
        <f t="shared" si="53"/>
        <v>Sinistres et capitaux payés hors CMU-C mais y compris ACS</v>
      </c>
      <c r="M619" s="104"/>
      <c r="N619" s="104" t="s">
        <v>192</v>
      </c>
      <c r="O619" s="105" t="s">
        <v>426</v>
      </c>
    </row>
    <row r="620" spans="10:17" s="133" customFormat="1">
      <c r="J620" s="68" t="s">
        <v>2754</v>
      </c>
      <c r="K620" s="88" t="str">
        <f t="shared" si="52"/>
        <v>e388</v>
      </c>
      <c r="L620" s="180" t="str">
        <f t="shared" si="53"/>
        <v>Prestations légales payées au titre de la CSS</v>
      </c>
      <c r="M620" s="104" t="s">
        <v>190</v>
      </c>
      <c r="N620" s="104" t="s">
        <v>191</v>
      </c>
      <c r="O620" s="105" t="s">
        <v>426</v>
      </c>
    </row>
    <row r="621" spans="10:17" s="133" customFormat="1">
      <c r="J621" s="265" t="s">
        <v>2757</v>
      </c>
      <c r="K621" s="88" t="str">
        <f t="shared" si="52"/>
        <v>e389</v>
      </c>
      <c r="L621" s="180" t="str">
        <f t="shared" si="53"/>
        <v>Prestations légales payées au titre de la CSS sans participation financière du bénéficiaire</v>
      </c>
      <c r="M621" s="104"/>
      <c r="N621" s="104" t="s">
        <v>191</v>
      </c>
      <c r="O621" s="105" t="s">
        <v>426</v>
      </c>
    </row>
    <row r="622" spans="10:17" s="133" customFormat="1">
      <c r="J622" s="78" t="s">
        <v>2758</v>
      </c>
      <c r="K622" s="88" t="str">
        <f t="shared" si="52"/>
        <v>e390</v>
      </c>
      <c r="L622" s="180" t="str">
        <f t="shared" si="53"/>
        <v>Prestations légales payées au titre de la CSS avec participation financière du bénéficiaire</v>
      </c>
      <c r="M622" s="104"/>
      <c r="N622" s="104" t="s">
        <v>191</v>
      </c>
      <c r="O622" s="105" t="s">
        <v>426</v>
      </c>
    </row>
    <row r="623" spans="10:17" s="133" customFormat="1">
      <c r="J623" s="73" t="s">
        <v>296</v>
      </c>
      <c r="K623" s="88" t="str">
        <f t="shared" si="52"/>
        <v>e257</v>
      </c>
      <c r="L623" s="180" t="str">
        <f t="shared" si="53"/>
        <v>Recours encaissés</v>
      </c>
      <c r="M623" s="104"/>
      <c r="N623" s="104" t="s">
        <v>191</v>
      </c>
      <c r="O623" s="105" t="s">
        <v>426</v>
      </c>
    </row>
    <row r="624" spans="10:17" s="133" customFormat="1">
      <c r="J624" s="73" t="s">
        <v>275</v>
      </c>
      <c r="K624" s="88" t="str">
        <f t="shared" si="52"/>
        <v>e258</v>
      </c>
      <c r="L624" s="180" t="str">
        <f t="shared" si="53"/>
        <v>Rentes périodiques payées</v>
      </c>
      <c r="M624" s="104"/>
      <c r="N624" s="104" t="s">
        <v>192</v>
      </c>
      <c r="O624" s="105" t="s">
        <v>426</v>
      </c>
    </row>
    <row r="625" spans="10:15" s="133" customFormat="1">
      <c r="J625" s="73" t="s">
        <v>274</v>
      </c>
      <c r="K625" s="88" t="str">
        <f t="shared" si="52"/>
        <v>e255</v>
      </c>
      <c r="L625" s="180" t="str">
        <f t="shared" si="53"/>
        <v>Rachats payés</v>
      </c>
      <c r="M625" s="104"/>
      <c r="N625" s="104" t="s">
        <v>191</v>
      </c>
      <c r="O625" s="105" t="s">
        <v>426</v>
      </c>
    </row>
    <row r="626" spans="10:15" s="133" customFormat="1">
      <c r="J626" s="72" t="s">
        <v>300</v>
      </c>
      <c r="K626" s="88" t="str">
        <f t="shared" si="52"/>
        <v>e189</v>
      </c>
      <c r="L626" s="180" t="str">
        <f t="shared" si="53"/>
        <v>Part de participation aux résultats</v>
      </c>
      <c r="M626" s="104"/>
      <c r="N626" s="104" t="s">
        <v>191</v>
      </c>
      <c r="O626" s="105" t="s">
        <v>426</v>
      </c>
    </row>
    <row r="627" spans="10:15" s="133" customFormat="1">
      <c r="J627" s="72" t="s">
        <v>193</v>
      </c>
      <c r="K627" s="88" t="str">
        <f t="shared" si="52"/>
        <v>e171</v>
      </c>
      <c r="L627" s="180" t="str">
        <f t="shared" si="53"/>
        <v>Frais de gestion des sinistres</v>
      </c>
      <c r="M627" s="104"/>
      <c r="N627" s="104" t="s">
        <v>192</v>
      </c>
      <c r="O627" s="105" t="s">
        <v>426</v>
      </c>
    </row>
    <row r="628" spans="10:15" s="133" customFormat="1">
      <c r="J628" s="71" t="s">
        <v>1905</v>
      </c>
      <c r="K628" s="88" t="str">
        <f t="shared" si="52"/>
        <v>e114</v>
      </c>
      <c r="L628" s="180" t="str">
        <f t="shared" si="53"/>
        <v>Charge des provisions pour prestations/sinistres à payer</v>
      </c>
      <c r="M628" s="104" t="s">
        <v>190</v>
      </c>
      <c r="N628" s="104" t="s">
        <v>192</v>
      </c>
      <c r="O628" s="105" t="s">
        <v>426</v>
      </c>
    </row>
    <row r="629" spans="10:15" s="133" customFormat="1">
      <c r="J629" s="72" t="s">
        <v>1839</v>
      </c>
      <c r="K629" s="88" t="str">
        <f t="shared" si="52"/>
        <v>e308</v>
      </c>
      <c r="L629" s="180" t="str">
        <f t="shared" si="53"/>
        <v>Variation des provisions pour prestations/sinistres à payer</v>
      </c>
      <c r="M629" s="104"/>
      <c r="N629" s="104" t="s">
        <v>192</v>
      </c>
      <c r="O629" s="105" t="s">
        <v>426</v>
      </c>
    </row>
    <row r="630" spans="10:15" s="133" customFormat="1">
      <c r="J630" s="72" t="s">
        <v>300</v>
      </c>
      <c r="K630" s="88" t="str">
        <f t="shared" si="52"/>
        <v>e189</v>
      </c>
      <c r="L630" s="180" t="str">
        <f t="shared" si="53"/>
        <v>Part de participation aux résultats</v>
      </c>
      <c r="M630" s="104"/>
      <c r="N630" s="104" t="s">
        <v>191</v>
      </c>
      <c r="O630" s="105" t="s">
        <v>426</v>
      </c>
    </row>
    <row r="631" spans="10:15" s="133" customFormat="1">
      <c r="J631" s="70" t="s">
        <v>276</v>
      </c>
      <c r="K631" s="88" t="str">
        <f t="shared" si="52"/>
        <v>e107</v>
      </c>
      <c r="L631" s="180" t="str">
        <f t="shared" si="53"/>
        <v>Charge des provisions</v>
      </c>
      <c r="M631" s="104" t="s">
        <v>190</v>
      </c>
      <c r="N631" s="104" t="s">
        <v>192</v>
      </c>
      <c r="O631" s="105" t="s">
        <v>426</v>
      </c>
    </row>
    <row r="632" spans="10:15" s="133" customFormat="1">
      <c r="J632" s="71" t="s">
        <v>1156</v>
      </c>
      <c r="K632" s="88" t="str">
        <f t="shared" si="52"/>
        <v>e108</v>
      </c>
      <c r="L632" s="180" t="str">
        <f t="shared" si="53"/>
        <v>Charge des provisions d’assurance vie et techniques</v>
      </c>
      <c r="M632" s="104" t="s">
        <v>190</v>
      </c>
      <c r="N632" s="104" t="s">
        <v>192</v>
      </c>
      <c r="O632" s="105" t="s">
        <v>426</v>
      </c>
    </row>
    <row r="633" spans="10:15" s="133" customFormat="1">
      <c r="J633" s="72" t="s">
        <v>522</v>
      </c>
      <c r="K633" s="88" t="str">
        <f t="shared" si="52"/>
        <v>e109</v>
      </c>
      <c r="L633" s="180" t="str">
        <f t="shared" si="53"/>
        <v>Charge des provisions d'assurance vie</v>
      </c>
      <c r="M633" s="104" t="s">
        <v>190</v>
      </c>
      <c r="N633" s="104" t="s">
        <v>192</v>
      </c>
      <c r="O633" s="105" t="s">
        <v>426</v>
      </c>
    </row>
    <row r="634" spans="10:15" s="133" customFormat="1">
      <c r="J634" s="73" t="s">
        <v>357</v>
      </c>
      <c r="K634" s="88" t="str">
        <f t="shared" si="52"/>
        <v>e306</v>
      </c>
      <c r="L634" s="180" t="str">
        <f t="shared" si="53"/>
        <v>Variation des provisions d'assurance vie</v>
      </c>
      <c r="M634" s="104" t="s">
        <v>190</v>
      </c>
      <c r="N634" s="104" t="s">
        <v>192</v>
      </c>
      <c r="O634" s="105" t="s">
        <v>426</v>
      </c>
    </row>
    <row r="635" spans="10:15" s="133" customFormat="1">
      <c r="J635" s="74" t="s">
        <v>355</v>
      </c>
      <c r="K635" s="88" t="str">
        <f t="shared" si="52"/>
        <v>e303</v>
      </c>
      <c r="L635" s="180" t="str">
        <f t="shared" si="53"/>
        <v>Variation de la Provision mathématique et de la Provision pour frais d'acquisition reportés</v>
      </c>
      <c r="M635" s="104"/>
      <c r="N635" s="104" t="s">
        <v>192</v>
      </c>
      <c r="O635" s="105" t="s">
        <v>426</v>
      </c>
    </row>
    <row r="636" spans="10:15" s="133" customFormat="1">
      <c r="J636" s="74" t="s">
        <v>523</v>
      </c>
      <c r="K636" s="88" t="str">
        <f t="shared" si="52"/>
        <v>e304</v>
      </c>
      <c r="L636" s="180" t="str">
        <f t="shared" si="53"/>
        <v>Variation des autres provisions d'assurance vie</v>
      </c>
      <c r="M636" s="104"/>
      <c r="N636" s="104" t="s">
        <v>192</v>
      </c>
      <c r="O636" s="105" t="s">
        <v>426</v>
      </c>
    </row>
    <row r="637" spans="10:15" s="133" customFormat="1">
      <c r="J637" s="73" t="s">
        <v>300</v>
      </c>
      <c r="K637" s="88" t="str">
        <f t="shared" si="52"/>
        <v>e189</v>
      </c>
      <c r="L637" s="180" t="str">
        <f t="shared" si="53"/>
        <v>Part de participation aux résultats</v>
      </c>
      <c r="M637" s="104"/>
      <c r="N637" s="104" t="s">
        <v>191</v>
      </c>
      <c r="O637" s="105" t="s">
        <v>426</v>
      </c>
    </row>
    <row r="638" spans="10:15" s="133" customFormat="1">
      <c r="J638" s="72" t="s">
        <v>113</v>
      </c>
      <c r="K638" s="88" t="str">
        <f t="shared" si="52"/>
        <v>e105</v>
      </c>
      <c r="L638" s="180" t="str">
        <f t="shared" si="53"/>
        <v>Charge des autres provisions techniques [Vie]</v>
      </c>
      <c r="M638" s="104" t="s">
        <v>190</v>
      </c>
      <c r="N638" s="104" t="s">
        <v>192</v>
      </c>
      <c r="O638" s="105" t="s">
        <v>426</v>
      </c>
    </row>
    <row r="639" spans="10:15" s="133" customFormat="1">
      <c r="J639" s="73" t="s">
        <v>358</v>
      </c>
      <c r="K639" s="88" t="str">
        <f t="shared" si="52"/>
        <v>e309</v>
      </c>
      <c r="L639" s="180" t="str">
        <f t="shared" si="53"/>
        <v>Variation des provisions techniques [Vie]</v>
      </c>
      <c r="M639" s="104" t="s">
        <v>190</v>
      </c>
      <c r="N639" s="104" t="s">
        <v>192</v>
      </c>
      <c r="O639" s="105" t="s">
        <v>426</v>
      </c>
    </row>
    <row r="640" spans="10:15" s="133" customFormat="1">
      <c r="J640" s="74" t="s">
        <v>356</v>
      </c>
      <c r="K640" s="88" t="str">
        <f t="shared" si="52"/>
        <v>e302</v>
      </c>
      <c r="L640" s="180" t="str">
        <f t="shared" si="53"/>
        <v>Variation de la Provision de diversification</v>
      </c>
      <c r="M640" s="104"/>
      <c r="N640" s="104" t="s">
        <v>192</v>
      </c>
      <c r="O640" s="105" t="s">
        <v>426</v>
      </c>
    </row>
    <row r="641" spans="10:15" s="133" customFormat="1">
      <c r="J641" s="74" t="s">
        <v>505</v>
      </c>
      <c r="K641" s="88" t="str">
        <f t="shared" si="52"/>
        <v>e305</v>
      </c>
      <c r="L641" s="180" t="str">
        <f t="shared" si="53"/>
        <v>Variation des autres provisions techniques</v>
      </c>
      <c r="M641" s="104"/>
      <c r="N641" s="104" t="s">
        <v>192</v>
      </c>
      <c r="O641" s="105" t="s">
        <v>426</v>
      </c>
    </row>
    <row r="642" spans="10:15" s="133" customFormat="1">
      <c r="J642" s="73" t="s">
        <v>300</v>
      </c>
      <c r="K642" s="88" t="str">
        <f t="shared" si="52"/>
        <v>e189</v>
      </c>
      <c r="L642" s="180" t="str">
        <f t="shared" si="53"/>
        <v>Part de participation aux résultats</v>
      </c>
      <c r="M642" s="104"/>
      <c r="N642" s="104" t="s">
        <v>191</v>
      </c>
      <c r="O642" s="105" t="s">
        <v>426</v>
      </c>
    </row>
    <row r="643" spans="10:15" s="133" customFormat="1">
      <c r="J643" s="72" t="s">
        <v>1154</v>
      </c>
      <c r="K643" s="88" t="str">
        <f t="shared" si="52"/>
        <v>e113</v>
      </c>
      <c r="L643" s="180" t="str">
        <f t="shared" si="53"/>
        <v>Charge des provisions pour opérations en unités de compte</v>
      </c>
      <c r="M643" s="104" t="s">
        <v>190</v>
      </c>
      <c r="N643" s="104" t="s">
        <v>192</v>
      </c>
      <c r="O643" s="105" t="s">
        <v>426</v>
      </c>
    </row>
    <row r="644" spans="10:15" s="133" customFormat="1">
      <c r="J644" s="73" t="s">
        <v>1155</v>
      </c>
      <c r="K644" s="88" t="str">
        <f t="shared" si="52"/>
        <v>e307</v>
      </c>
      <c r="L644" s="180" t="str">
        <f t="shared" si="53"/>
        <v>Variation des provisions pour opérations en unités de compte</v>
      </c>
      <c r="M644" s="104"/>
      <c r="N644" s="104" t="s">
        <v>192</v>
      </c>
      <c r="O644" s="105" t="s">
        <v>426</v>
      </c>
    </row>
    <row r="645" spans="10:15" s="133" customFormat="1">
      <c r="J645" s="73" t="s">
        <v>300</v>
      </c>
      <c r="K645" s="88" t="str">
        <f t="shared" si="52"/>
        <v>e189</v>
      </c>
      <c r="L645" s="180" t="str">
        <f t="shared" si="53"/>
        <v>Part de participation aux résultats</v>
      </c>
      <c r="M645" s="104"/>
      <c r="N645" s="104" t="s">
        <v>191</v>
      </c>
      <c r="O645" s="105" t="s">
        <v>426</v>
      </c>
    </row>
    <row r="646" spans="10:15" s="133" customFormat="1">
      <c r="J646" s="72" t="s">
        <v>1139</v>
      </c>
      <c r="K646" s="88" t="str">
        <f t="shared" ref="K646:K672" si="54">VLOOKUP(J646,A:B,2,FALSE)</f>
        <v>e112</v>
      </c>
      <c r="L646" s="180" t="str">
        <f t="shared" si="53"/>
        <v>Charge des provisions pour égalisation [Vie]</v>
      </c>
      <c r="M646" s="104"/>
      <c r="N646" s="104" t="s">
        <v>192</v>
      </c>
      <c r="O646" s="105" t="s">
        <v>426</v>
      </c>
    </row>
    <row r="647" spans="10:15" s="133" customFormat="1">
      <c r="J647" s="71" t="s">
        <v>114</v>
      </c>
      <c r="K647" s="88" t="str">
        <f t="shared" si="54"/>
        <v>e104</v>
      </c>
      <c r="L647" s="180" t="str">
        <f t="shared" si="53"/>
        <v>Charge des autres provisions techniques [Non Vie]</v>
      </c>
      <c r="M647" s="104"/>
      <c r="N647" s="104" t="s">
        <v>192</v>
      </c>
      <c r="O647" s="105" t="s">
        <v>426</v>
      </c>
    </row>
    <row r="648" spans="10:15" s="133" customFormat="1">
      <c r="J648" s="71" t="s">
        <v>115</v>
      </c>
      <c r="K648" s="88" t="str">
        <f t="shared" si="54"/>
        <v>e111</v>
      </c>
      <c r="L648" s="180" t="str">
        <f t="shared" si="53"/>
        <v>Charge des provisions pour égalisation [Non Vie]</v>
      </c>
      <c r="M648" s="104"/>
      <c r="N648" s="104" t="s">
        <v>192</v>
      </c>
      <c r="O648" s="105" t="s">
        <v>426</v>
      </c>
    </row>
    <row r="649" spans="10:15" s="133" customFormat="1">
      <c r="J649" s="70" t="s">
        <v>100</v>
      </c>
      <c r="K649" s="88" t="str">
        <f t="shared" si="54"/>
        <v>e194</v>
      </c>
      <c r="L649" s="180" t="str">
        <f t="shared" si="53"/>
        <v>Participation aux résultats</v>
      </c>
      <c r="M649" s="104"/>
      <c r="N649" s="104" t="s">
        <v>192</v>
      </c>
      <c r="O649" s="105" t="s">
        <v>426</v>
      </c>
    </row>
    <row r="650" spans="10:15" s="133" customFormat="1">
      <c r="J650" s="70" t="s">
        <v>101</v>
      </c>
      <c r="K650" s="88" t="str">
        <f t="shared" si="54"/>
        <v>e168</v>
      </c>
      <c r="L650" s="180" t="str">
        <f t="shared" si="53"/>
        <v>Frais d’acquisition et d’administration</v>
      </c>
      <c r="M650" s="104" t="s">
        <v>190</v>
      </c>
      <c r="N650" s="104" t="s">
        <v>192</v>
      </c>
      <c r="O650" s="105" t="s">
        <v>426</v>
      </c>
    </row>
    <row r="651" spans="10:15" s="133" customFormat="1">
      <c r="J651" s="71" t="s">
        <v>108</v>
      </c>
      <c r="K651" s="88" t="str">
        <f t="shared" si="54"/>
        <v>e167</v>
      </c>
      <c r="L651" s="180" t="str">
        <f t="shared" si="53"/>
        <v>Frais d’acquisition</v>
      </c>
      <c r="M651" s="104"/>
      <c r="N651" s="104" t="s">
        <v>192</v>
      </c>
      <c r="O651" s="105" t="s">
        <v>426</v>
      </c>
    </row>
    <row r="652" spans="10:15" s="133" customFormat="1">
      <c r="J652" s="71" t="s">
        <v>109</v>
      </c>
      <c r="K652" s="88" t="str">
        <f t="shared" si="54"/>
        <v>e170</v>
      </c>
      <c r="L652" s="180" t="str">
        <f t="shared" si="53"/>
        <v>Frais d’administration</v>
      </c>
      <c r="M652" s="104"/>
      <c r="N652" s="104" t="s">
        <v>192</v>
      </c>
      <c r="O652" s="105" t="s">
        <v>426</v>
      </c>
    </row>
    <row r="653" spans="10:15" s="133" customFormat="1">
      <c r="J653" s="71" t="s">
        <v>1150</v>
      </c>
      <c r="K653" s="88" t="str">
        <f t="shared" si="54"/>
        <v>e121</v>
      </c>
      <c r="L653" s="180" t="str">
        <f t="shared" si="53"/>
        <v>Commissions reçues des réassureurs et garants en substitution</v>
      </c>
      <c r="M653" s="104"/>
      <c r="N653" s="104" t="s">
        <v>192</v>
      </c>
      <c r="O653" s="105" t="s">
        <v>426</v>
      </c>
    </row>
    <row r="654" spans="10:15" s="133" customFormat="1">
      <c r="J654" s="70" t="s">
        <v>11</v>
      </c>
      <c r="K654" s="88" t="str">
        <f t="shared" si="54"/>
        <v>e119</v>
      </c>
      <c r="L654" s="180" t="str">
        <f t="shared" si="53"/>
        <v>Charges des placements</v>
      </c>
      <c r="M654" s="104" t="s">
        <v>190</v>
      </c>
      <c r="N654" s="104" t="s">
        <v>192</v>
      </c>
      <c r="O654" s="105" t="s">
        <v>426</v>
      </c>
    </row>
    <row r="655" spans="10:15" s="133" customFormat="1">
      <c r="J655" s="71" t="s">
        <v>1684</v>
      </c>
      <c r="K655" s="88" t="str">
        <f t="shared" si="54"/>
        <v>e328</v>
      </c>
      <c r="L655" s="180" t="str">
        <f t="shared" si="53"/>
        <v>Frais et autres charges des placements</v>
      </c>
      <c r="M655" s="104" t="s">
        <v>190</v>
      </c>
      <c r="N655" s="104" t="s">
        <v>192</v>
      </c>
      <c r="O655" s="105" t="s">
        <v>426</v>
      </c>
    </row>
    <row r="656" spans="10:15" s="133" customFormat="1">
      <c r="J656" s="72" t="s">
        <v>110</v>
      </c>
      <c r="K656" s="88" t="str">
        <f t="shared" si="54"/>
        <v>e172</v>
      </c>
      <c r="L656" s="180" t="str">
        <f t="shared" si="53"/>
        <v>Frais de gestion interne et externe des placements et intérêts</v>
      </c>
      <c r="M656" s="104"/>
      <c r="N656" s="104" t="s">
        <v>192</v>
      </c>
      <c r="O656" s="105" t="s">
        <v>426</v>
      </c>
    </row>
    <row r="657" spans="10:15" s="133" customFormat="1">
      <c r="J657" s="72" t="s">
        <v>112</v>
      </c>
      <c r="K657" s="88" t="str">
        <f t="shared" si="54"/>
        <v>e64</v>
      </c>
      <c r="L657" s="180" t="str">
        <f t="shared" si="53"/>
        <v>Autres charges des placements</v>
      </c>
      <c r="M657" s="104"/>
      <c r="N657" s="104" t="s">
        <v>192</v>
      </c>
      <c r="O657" s="105" t="s">
        <v>426</v>
      </c>
    </row>
    <row r="658" spans="10:15" s="133" customFormat="1">
      <c r="J658" s="71" t="s">
        <v>111</v>
      </c>
      <c r="K658" s="88" t="str">
        <f t="shared" si="54"/>
        <v>e202</v>
      </c>
      <c r="L658" s="180" t="str">
        <f t="shared" si="53"/>
        <v>Pertes provenant de la réalisation des placements</v>
      </c>
      <c r="M658" s="104"/>
      <c r="N658" s="104" t="s">
        <v>192</v>
      </c>
      <c r="O658" s="105" t="s">
        <v>426</v>
      </c>
    </row>
    <row r="659" spans="10:15" s="133" customFormat="1">
      <c r="J659" s="70" t="s">
        <v>617</v>
      </c>
      <c r="K659" s="88" t="str">
        <f t="shared" si="54"/>
        <v>e56</v>
      </c>
      <c r="L659" s="180" t="str">
        <f t="shared" si="53"/>
        <v>Ajustement ACAV</v>
      </c>
      <c r="M659" s="104" t="s">
        <v>190</v>
      </c>
      <c r="N659" s="104" t="s">
        <v>192</v>
      </c>
      <c r="O659" s="105" t="s">
        <v>426</v>
      </c>
    </row>
    <row r="660" spans="10:15" s="133" customFormat="1">
      <c r="J660" s="71" t="s">
        <v>102</v>
      </c>
      <c r="K660" s="88" t="str">
        <f t="shared" si="54"/>
        <v>e57</v>
      </c>
      <c r="L660" s="180" t="str">
        <f t="shared" si="53"/>
        <v>Ajustement ACAV (moins values)</v>
      </c>
      <c r="M660" s="104"/>
      <c r="N660" s="104" t="s">
        <v>192</v>
      </c>
      <c r="O660" s="105" t="s">
        <v>426</v>
      </c>
    </row>
    <row r="661" spans="10:15" s="133" customFormat="1">
      <c r="J661" s="70" t="s">
        <v>7</v>
      </c>
      <c r="K661" s="88" t="str">
        <f t="shared" si="54"/>
        <v>e67</v>
      </c>
      <c r="L661" s="180" t="str">
        <f t="shared" si="53"/>
        <v>Autres charges techniques</v>
      </c>
      <c r="M661" s="104" t="s">
        <v>190</v>
      </c>
      <c r="N661" s="104" t="s">
        <v>192</v>
      </c>
      <c r="O661" s="105" t="s">
        <v>426</v>
      </c>
    </row>
    <row r="662" spans="10:15" s="133" customFormat="1">
      <c r="J662" s="71" t="s">
        <v>1997</v>
      </c>
      <c r="K662" s="88" t="str">
        <f t="shared" si="54"/>
        <v>e363</v>
      </c>
      <c r="L662" s="180" t="str">
        <f t="shared" si="53"/>
        <v>Charges de gestion d'un régime obligatoire d'assurance maladie</v>
      </c>
      <c r="M662" s="104" t="s">
        <v>190</v>
      </c>
      <c r="N662" s="104" t="s">
        <v>192</v>
      </c>
      <c r="O662" s="105" t="s">
        <v>426</v>
      </c>
    </row>
    <row r="663" spans="10:15" s="133" customFormat="1">
      <c r="J663" s="72" t="s">
        <v>1998</v>
      </c>
      <c r="K663" s="88" t="str">
        <f t="shared" si="54"/>
        <v>e364</v>
      </c>
      <c r="L663" s="180" t="str">
        <f t="shared" si="53"/>
        <v>Charges de gestion d'un régime obligatoire d'assurance maladie - Au titre des prestations servies</v>
      </c>
      <c r="M663" s="104"/>
      <c r="N663" s="104" t="s">
        <v>192</v>
      </c>
      <c r="O663" s="105" t="s">
        <v>426</v>
      </c>
    </row>
    <row r="664" spans="10:15" s="133" customFormat="1" ht="28.8">
      <c r="J664" s="72" t="s">
        <v>1999</v>
      </c>
      <c r="K664" s="88" t="str">
        <f t="shared" si="54"/>
        <v>e365</v>
      </c>
      <c r="L664" s="180" t="str">
        <f t="shared" si="53"/>
        <v>Charges de gestion d'un régime obligatoire d'assurance maladie - Au titre du recouvrement des cotisations des professions libérales</v>
      </c>
      <c r="M664" s="104"/>
      <c r="N664" s="104" t="s">
        <v>192</v>
      </c>
      <c r="O664" s="105" t="s">
        <v>426</v>
      </c>
    </row>
    <row r="665" spans="10:15" s="133" customFormat="1">
      <c r="J665" s="71" t="s">
        <v>2000</v>
      </c>
      <c r="K665" s="88" t="str">
        <f t="shared" si="54"/>
        <v>e366</v>
      </c>
      <c r="L665" s="180" t="str">
        <f t="shared" si="53"/>
        <v>Autres charges techniques, hors charges de gestion d'un régime obligatoire d'assurance maladie</v>
      </c>
      <c r="M665" s="104"/>
      <c r="N665" s="104" t="s">
        <v>192</v>
      </c>
      <c r="O665" s="105" t="s">
        <v>426</v>
      </c>
    </row>
    <row r="666" spans="10:15" s="133" customFormat="1">
      <c r="J666" s="70" t="s">
        <v>6</v>
      </c>
      <c r="K666" s="88" t="str">
        <f t="shared" si="54"/>
        <v>e65</v>
      </c>
      <c r="L666" s="180" t="str">
        <f t="shared" si="53"/>
        <v>Autres charges non techniques</v>
      </c>
      <c r="M666" s="104" t="s">
        <v>190</v>
      </c>
      <c r="N666" s="104" t="s">
        <v>192</v>
      </c>
      <c r="O666" s="105" t="s">
        <v>426</v>
      </c>
    </row>
    <row r="667" spans="10:15" s="133" customFormat="1">
      <c r="J667" s="71" t="s">
        <v>116</v>
      </c>
      <c r="K667" s="88" t="str">
        <f t="shared" si="54"/>
        <v>e115</v>
      </c>
      <c r="L667" s="180" t="str">
        <f t="shared" si="53"/>
        <v>Charges à caractère social</v>
      </c>
      <c r="M667" s="104"/>
      <c r="N667" s="104" t="s">
        <v>192</v>
      </c>
      <c r="O667" s="105" t="s">
        <v>426</v>
      </c>
    </row>
    <row r="668" spans="10:15" s="133" customFormat="1">
      <c r="J668" s="71" t="s">
        <v>117</v>
      </c>
      <c r="K668" s="88" t="str">
        <f t="shared" si="54"/>
        <v>e66</v>
      </c>
      <c r="L668" s="180" t="str">
        <f t="shared" si="53"/>
        <v>Autres charges non techniques autres qu'à caractère social</v>
      </c>
      <c r="M668" s="104"/>
      <c r="N668" s="104" t="s">
        <v>192</v>
      </c>
      <c r="O668" s="105" t="s">
        <v>426</v>
      </c>
    </row>
    <row r="669" spans="10:15" s="133" customFormat="1">
      <c r="J669" s="70" t="s">
        <v>12</v>
      </c>
      <c r="K669" s="88" t="str">
        <f t="shared" si="54"/>
        <v>e120</v>
      </c>
      <c r="L669" s="180" t="str">
        <f t="shared" si="53"/>
        <v>Charges exceptionnelles</v>
      </c>
      <c r="M669" s="104"/>
      <c r="N669" s="104" t="s">
        <v>192</v>
      </c>
      <c r="O669" s="105" t="s">
        <v>426</v>
      </c>
    </row>
    <row r="670" spans="10:15" s="133" customFormat="1">
      <c r="J670" s="70" t="s">
        <v>1172</v>
      </c>
      <c r="K670" s="88" t="str">
        <f t="shared" si="54"/>
        <v>e152</v>
      </c>
      <c r="L670" s="180" t="str">
        <f t="shared" si="53"/>
        <v>Engagements à réaliser sur ressources affectées</v>
      </c>
      <c r="M670" s="104"/>
      <c r="N670" s="104" t="s">
        <v>192</v>
      </c>
      <c r="O670" s="105" t="s">
        <v>426</v>
      </c>
    </row>
    <row r="671" spans="10:15" s="133" customFormat="1">
      <c r="J671" s="70" t="s">
        <v>15</v>
      </c>
      <c r="K671" s="88" t="str">
        <f t="shared" si="54"/>
        <v>e195</v>
      </c>
      <c r="L671" s="180" t="str">
        <f t="shared" si="53"/>
        <v>Participation des salariés</v>
      </c>
      <c r="M671" s="104"/>
      <c r="N671" s="104" t="s">
        <v>192</v>
      </c>
      <c r="O671" s="105" t="s">
        <v>426</v>
      </c>
    </row>
    <row r="672" spans="10:15" s="133" customFormat="1">
      <c r="J672" s="70" t="s">
        <v>118</v>
      </c>
      <c r="K672" s="88" t="str">
        <f t="shared" si="54"/>
        <v>e179</v>
      </c>
      <c r="L672" s="180" t="str">
        <f t="shared" si="53"/>
        <v>Impôts sur le résultat</v>
      </c>
      <c r="M672" s="104"/>
      <c r="N672" s="104" t="s">
        <v>192</v>
      </c>
      <c r="O672" s="105" t="s">
        <v>426</v>
      </c>
    </row>
    <row r="673" spans="10:17" s="133" customFormat="1">
      <c r="J673" s="18" t="s">
        <v>1623</v>
      </c>
      <c r="K673" s="88"/>
      <c r="L673" s="160"/>
      <c r="M673" s="289"/>
      <c r="N673" s="289"/>
      <c r="O673" s="105" t="s">
        <v>426</v>
      </c>
      <c r="Q673" s="133" t="s">
        <v>122</v>
      </c>
    </row>
    <row r="674" spans="10:17" s="133" customFormat="1">
      <c r="J674" s="10" t="s">
        <v>244</v>
      </c>
      <c r="K674" s="88" t="str">
        <f t="shared" ref="K674:K689" si="55">VLOOKUP(J674,A:B,2,FALSE)</f>
        <v>x0</v>
      </c>
      <c r="L674" s="19" t="str">
        <f t="shared" ref="L674:L689" si="56">J674</f>
        <v>Total/NA</v>
      </c>
      <c r="M674" s="104" t="s">
        <v>190</v>
      </c>
      <c r="N674" s="104"/>
      <c r="O674" s="133" t="s">
        <v>243</v>
      </c>
    </row>
    <row r="675" spans="10:17" s="133" customFormat="1">
      <c r="J675" s="11" t="s">
        <v>1141</v>
      </c>
      <c r="K675" s="88" t="str">
        <f t="shared" si="55"/>
        <v>e276</v>
      </c>
      <c r="L675" s="19" t="str">
        <f t="shared" si="56"/>
        <v>Résultat global</v>
      </c>
      <c r="M675" s="104" t="s">
        <v>190</v>
      </c>
      <c r="N675" s="104" t="s">
        <v>192</v>
      </c>
      <c r="O675" s="105" t="s">
        <v>426</v>
      </c>
    </row>
    <row r="676" spans="10:17" s="133" customFormat="1">
      <c r="J676" s="69" t="s">
        <v>1165</v>
      </c>
      <c r="K676" s="88" t="str">
        <f t="shared" si="55"/>
        <v>e288</v>
      </c>
      <c r="L676" s="19" t="str">
        <f t="shared" si="56"/>
        <v>Solde intermédiaire</v>
      </c>
      <c r="M676" s="104" t="s">
        <v>190</v>
      </c>
      <c r="N676" s="104" t="s">
        <v>192</v>
      </c>
      <c r="O676" s="105" t="s">
        <v>426</v>
      </c>
    </row>
    <row r="677" spans="10:17" s="133" customFormat="1">
      <c r="J677" s="53" t="s">
        <v>22</v>
      </c>
      <c r="K677" s="88" t="str">
        <f t="shared" si="55"/>
        <v>e277</v>
      </c>
      <c r="L677" s="160" t="str">
        <f t="shared" si="56"/>
        <v>Résultat technique</v>
      </c>
      <c r="M677" s="289" t="s">
        <v>190</v>
      </c>
      <c r="N677" s="289" t="s">
        <v>192</v>
      </c>
      <c r="O677" s="105" t="s">
        <v>426</v>
      </c>
    </row>
    <row r="678" spans="10:17" s="133" customFormat="1">
      <c r="J678" s="67" t="s">
        <v>620</v>
      </c>
      <c r="K678" s="88" t="str">
        <f t="shared" si="55"/>
        <v>e289</v>
      </c>
      <c r="L678" s="160" t="str">
        <f t="shared" si="56"/>
        <v>Solde technique</v>
      </c>
      <c r="M678" s="289" t="s">
        <v>190</v>
      </c>
      <c r="N678" s="289" t="s">
        <v>192</v>
      </c>
      <c r="O678" s="105" t="s">
        <v>426</v>
      </c>
    </row>
    <row r="679" spans="10:17" s="133" customFormat="1">
      <c r="J679" s="68" t="s">
        <v>277</v>
      </c>
      <c r="K679" s="88" t="str">
        <f t="shared" si="55"/>
        <v>e286</v>
      </c>
      <c r="L679" s="160" t="str">
        <f t="shared" si="56"/>
        <v>Solde de souscription</v>
      </c>
      <c r="M679" s="289"/>
      <c r="N679" s="289" t="str">
        <f>+N677</f>
        <v>+</v>
      </c>
      <c r="O679" s="105" t="s">
        <v>426</v>
      </c>
    </row>
    <row r="680" spans="10:17" s="133" customFormat="1">
      <c r="J680" s="68" t="s">
        <v>545</v>
      </c>
      <c r="K680" s="88" t="str">
        <f t="shared" si="55"/>
        <v>e117</v>
      </c>
      <c r="L680" s="160" t="str">
        <f t="shared" si="56"/>
        <v>Charges d'acquisition et gestion nettes</v>
      </c>
      <c r="M680" s="289"/>
      <c r="N680" s="289" t="s">
        <v>192</v>
      </c>
      <c r="O680" s="105" t="s">
        <v>426</v>
      </c>
    </row>
    <row r="681" spans="10:17" s="133" customFormat="1">
      <c r="J681" s="78" t="s">
        <v>614</v>
      </c>
      <c r="K681" s="88" t="str">
        <f t="shared" si="55"/>
        <v>e284</v>
      </c>
      <c r="L681" s="160" t="str">
        <f t="shared" si="56"/>
        <v>Solde charges nettes de produits techniques</v>
      </c>
      <c r="M681" s="289"/>
      <c r="N681" s="289" t="s">
        <v>192</v>
      </c>
      <c r="O681" s="105" t="s">
        <v>426</v>
      </c>
    </row>
    <row r="682" spans="10:17" s="133" customFormat="1">
      <c r="J682" s="78" t="s">
        <v>615</v>
      </c>
      <c r="K682" s="88" t="str">
        <f t="shared" si="55"/>
        <v>e283</v>
      </c>
      <c r="L682" s="160" t="str">
        <f t="shared" si="56"/>
        <v>Solde autres charges nettes de produits techniques</v>
      </c>
      <c r="M682" s="289"/>
      <c r="N682" s="289" t="s">
        <v>192</v>
      </c>
      <c r="O682" s="105" t="s">
        <v>426</v>
      </c>
    </row>
    <row r="683" spans="10:17" s="133" customFormat="1">
      <c r="J683" s="67" t="s">
        <v>616</v>
      </c>
      <c r="K683" s="88" t="str">
        <f t="shared" si="55"/>
        <v>e287</v>
      </c>
      <c r="L683" s="160" t="str">
        <f t="shared" si="56"/>
        <v>Solde financier</v>
      </c>
      <c r="M683" s="289" t="s">
        <v>190</v>
      </c>
      <c r="N683" s="289" t="s">
        <v>192</v>
      </c>
      <c r="O683" s="105" t="s">
        <v>426</v>
      </c>
    </row>
    <row r="684" spans="10:17" s="133" customFormat="1">
      <c r="J684" s="68" t="s">
        <v>621</v>
      </c>
      <c r="K684" s="88" t="str">
        <f t="shared" si="55"/>
        <v>e222</v>
      </c>
      <c r="L684" s="160" t="str">
        <f t="shared" si="56"/>
        <v>Produits nets des placements</v>
      </c>
      <c r="M684" s="289" t="s">
        <v>190</v>
      </c>
      <c r="N684" s="289" t="s">
        <v>192</v>
      </c>
      <c r="O684" s="105" t="s">
        <v>426</v>
      </c>
    </row>
    <row r="685" spans="10:17" s="133" customFormat="1">
      <c r="J685" s="78" t="s">
        <v>1685</v>
      </c>
      <c r="K685" s="88" t="str">
        <f t="shared" si="55"/>
        <v>e280</v>
      </c>
      <c r="L685" s="160" t="str">
        <f t="shared" si="56"/>
        <v>Revenus et charges de placements</v>
      </c>
      <c r="M685" s="289"/>
      <c r="N685" s="289" t="s">
        <v>192</v>
      </c>
      <c r="O685" s="105" t="s">
        <v>426</v>
      </c>
    </row>
    <row r="686" spans="10:17" s="133" customFormat="1">
      <c r="J686" s="78" t="s">
        <v>618</v>
      </c>
      <c r="K686" s="88" t="str">
        <f t="shared" si="55"/>
        <v>e224</v>
      </c>
      <c r="L686" s="160" t="str">
        <f t="shared" si="56"/>
        <v>Profits et pertes provenant de la réalisation des placements</v>
      </c>
      <c r="M686" s="289"/>
      <c r="N686" s="289" t="s">
        <v>192</v>
      </c>
      <c r="O686" s="105" t="s">
        <v>426</v>
      </c>
    </row>
    <row r="687" spans="10:17" s="133" customFormat="1">
      <c r="J687" s="67" t="s">
        <v>619</v>
      </c>
      <c r="K687" s="88" t="str">
        <f t="shared" si="55"/>
        <v>e285</v>
      </c>
      <c r="L687" s="160" t="str">
        <f t="shared" si="56"/>
        <v>Solde de réassurance</v>
      </c>
      <c r="M687" s="289"/>
      <c r="N687" s="289" t="s">
        <v>192</v>
      </c>
      <c r="O687" s="105" t="s">
        <v>426</v>
      </c>
    </row>
    <row r="688" spans="10:17" s="133" customFormat="1">
      <c r="J688" s="53" t="s">
        <v>2391</v>
      </c>
      <c r="K688" s="88" t="str">
        <f t="shared" si="55"/>
        <v>e377</v>
      </c>
      <c r="L688" s="160" t="str">
        <f t="shared" si="56"/>
        <v>Résultat non technique</v>
      </c>
      <c r="M688" s="289"/>
      <c r="N688" s="289" t="s">
        <v>192</v>
      </c>
      <c r="O688" s="105" t="s">
        <v>426</v>
      </c>
    </row>
    <row r="689" spans="10:17" s="133" customFormat="1">
      <c r="J689" s="53" t="s">
        <v>21</v>
      </c>
      <c r="K689" s="88" t="str">
        <f t="shared" si="55"/>
        <v>e275</v>
      </c>
      <c r="L689" s="160" t="str">
        <f t="shared" si="56"/>
        <v>Résultat exceptionnel</v>
      </c>
      <c r="M689" s="289"/>
      <c r="N689" s="289" t="s">
        <v>192</v>
      </c>
      <c r="O689" s="105" t="s">
        <v>426</v>
      </c>
    </row>
    <row r="690" spans="10:17" s="133" customFormat="1">
      <c r="J690" s="108" t="s">
        <v>1690</v>
      </c>
      <c r="K690" s="88"/>
      <c r="L690" s="181"/>
      <c r="M690" s="104"/>
      <c r="N690" s="104"/>
      <c r="O690" s="105" t="s">
        <v>426</v>
      </c>
      <c r="Q690" s="95" t="s">
        <v>1734</v>
      </c>
    </row>
    <row r="691" spans="10:17" s="133" customFormat="1">
      <c r="J691" s="10" t="s">
        <v>244</v>
      </c>
      <c r="K691" s="88" t="str">
        <f t="shared" ref="K691:K698" si="57">VLOOKUP(J691,A:B,2,FALSE)</f>
        <v>x0</v>
      </c>
      <c r="L691" s="19" t="str">
        <f t="shared" ref="L691:L698" si="58">J691</f>
        <v>Total/NA</v>
      </c>
      <c r="M691" s="104" t="s">
        <v>190</v>
      </c>
      <c r="N691" s="104"/>
      <c r="O691" s="133" t="s">
        <v>243</v>
      </c>
    </row>
    <row r="692" spans="10:17" s="133" customFormat="1">
      <c r="J692" s="106" t="s">
        <v>1691</v>
      </c>
      <c r="K692" s="88" t="str">
        <f t="shared" si="57"/>
        <v>e329</v>
      </c>
      <c r="L692" s="161" t="str">
        <f t="shared" si="58"/>
        <v>Dividendes</v>
      </c>
      <c r="M692" s="104"/>
      <c r="N692" s="104" t="s">
        <v>192</v>
      </c>
      <c r="O692" s="105" t="s">
        <v>426</v>
      </c>
    </row>
    <row r="693" spans="10:17" s="133" customFormat="1">
      <c r="J693" s="106" t="s">
        <v>1692</v>
      </c>
      <c r="K693" s="88" t="str">
        <f t="shared" si="57"/>
        <v>e330</v>
      </c>
      <c r="L693" s="161" t="str">
        <f t="shared" si="58"/>
        <v>Coupons</v>
      </c>
      <c r="M693" s="104"/>
      <c r="N693" s="104" t="s">
        <v>192</v>
      </c>
      <c r="O693" s="105" t="s">
        <v>426</v>
      </c>
    </row>
    <row r="694" spans="10:17" s="133" customFormat="1">
      <c r="J694" s="106" t="s">
        <v>1693</v>
      </c>
      <c r="K694" s="88" t="str">
        <f t="shared" si="57"/>
        <v>e331</v>
      </c>
      <c r="L694" s="161" t="str">
        <f t="shared" si="58"/>
        <v>Loyers</v>
      </c>
      <c r="M694" s="104"/>
      <c r="N694" s="104" t="s">
        <v>192</v>
      </c>
      <c r="O694" s="105" t="s">
        <v>426</v>
      </c>
    </row>
    <row r="695" spans="10:17" s="133" customFormat="1">
      <c r="J695" s="106" t="s">
        <v>1694</v>
      </c>
      <c r="K695" s="88" t="str">
        <f t="shared" si="57"/>
        <v>e332</v>
      </c>
      <c r="L695" s="161" t="str">
        <f t="shared" si="58"/>
        <v>Amortissement des décotes</v>
      </c>
      <c r="M695" s="104"/>
      <c r="N695" s="104" t="s">
        <v>192</v>
      </c>
      <c r="O695" s="105" t="s">
        <v>426</v>
      </c>
    </row>
    <row r="696" spans="10:17" s="133" customFormat="1">
      <c r="J696" s="106" t="s">
        <v>1695</v>
      </c>
      <c r="K696" s="88" t="str">
        <f t="shared" si="57"/>
        <v>e333</v>
      </c>
      <c r="L696" s="161" t="str">
        <f t="shared" si="58"/>
        <v>Amortissement des comptes de régularisation liés aux IFT</v>
      </c>
      <c r="M696" s="104"/>
      <c r="N696" s="104" t="s">
        <v>192</v>
      </c>
      <c r="O696" s="105" t="s">
        <v>426</v>
      </c>
    </row>
    <row r="697" spans="10:17" s="133" customFormat="1">
      <c r="J697" s="106" t="s">
        <v>1696</v>
      </c>
      <c r="K697" s="88" t="str">
        <f t="shared" si="57"/>
        <v>e334</v>
      </c>
      <c r="L697" s="161" t="str">
        <f t="shared" si="58"/>
        <v>Profits de change</v>
      </c>
      <c r="M697" s="104"/>
      <c r="N697" s="104" t="s">
        <v>192</v>
      </c>
      <c r="O697" s="105" t="s">
        <v>426</v>
      </c>
    </row>
    <row r="698" spans="10:17" s="133" customFormat="1">
      <c r="J698" s="106" t="s">
        <v>1705</v>
      </c>
      <c r="K698" s="88" t="str">
        <f t="shared" si="57"/>
        <v>e335</v>
      </c>
      <c r="L698" s="161" t="str">
        <f t="shared" si="58"/>
        <v>Autres revenus et produits des placements</v>
      </c>
      <c r="M698" s="104"/>
      <c r="N698" s="104" t="s">
        <v>192</v>
      </c>
      <c r="O698" s="105" t="s">
        <v>426</v>
      </c>
    </row>
    <row r="699" spans="10:17" s="133" customFormat="1">
      <c r="J699" s="108" t="s">
        <v>1697</v>
      </c>
      <c r="K699" s="88"/>
      <c r="L699" s="181"/>
      <c r="M699" s="104"/>
      <c r="N699" s="104"/>
      <c r="O699" s="105" t="s">
        <v>426</v>
      </c>
      <c r="Q699" s="95" t="s">
        <v>1735</v>
      </c>
    </row>
    <row r="700" spans="10:17" s="133" customFormat="1">
      <c r="J700" s="10" t="s">
        <v>244</v>
      </c>
      <c r="K700" s="88" t="str">
        <f t="shared" ref="K700:K708" si="59">VLOOKUP(J700,A:B,2,FALSE)</f>
        <v>x0</v>
      </c>
      <c r="L700" s="19" t="str">
        <f t="shared" ref="L700:L708" si="60">J700</f>
        <v>Total/NA</v>
      </c>
      <c r="M700" s="104" t="s">
        <v>190</v>
      </c>
      <c r="N700" s="104"/>
      <c r="O700" s="133" t="s">
        <v>243</v>
      </c>
    </row>
    <row r="701" spans="10:17" s="133" customFormat="1">
      <c r="J701" s="106" t="s">
        <v>1698</v>
      </c>
      <c r="K701" s="88" t="str">
        <f t="shared" si="59"/>
        <v>e336</v>
      </c>
      <c r="L701" s="161" t="str">
        <f t="shared" si="60"/>
        <v>Intérêts sur emprunts</v>
      </c>
      <c r="M701" s="104"/>
      <c r="N701" s="104" t="s">
        <v>192</v>
      </c>
      <c r="O701" s="105" t="s">
        <v>426</v>
      </c>
    </row>
    <row r="702" spans="10:17" s="133" customFormat="1">
      <c r="J702" s="106" t="s">
        <v>1699</v>
      </c>
      <c r="K702" s="88" t="str">
        <f t="shared" si="59"/>
        <v>e337</v>
      </c>
      <c r="L702" s="161" t="str">
        <f t="shared" si="60"/>
        <v>Charges de gestion des placements hors commissions</v>
      </c>
      <c r="M702" s="104"/>
      <c r="N702" s="104" t="s">
        <v>192</v>
      </c>
      <c r="O702" s="105" t="s">
        <v>426</v>
      </c>
    </row>
    <row r="703" spans="10:17" s="133" customFormat="1">
      <c r="J703" s="106" t="s">
        <v>1700</v>
      </c>
      <c r="K703" s="88" t="str">
        <f t="shared" si="59"/>
        <v>e338</v>
      </c>
      <c r="L703" s="161" t="str">
        <f t="shared" si="60"/>
        <v>Commissions</v>
      </c>
      <c r="M703" s="104"/>
      <c r="N703" s="104" t="s">
        <v>192</v>
      </c>
      <c r="O703" s="105" t="s">
        <v>426</v>
      </c>
    </row>
    <row r="704" spans="10:17" s="133" customFormat="1">
      <c r="J704" s="106" t="s">
        <v>1701</v>
      </c>
      <c r="K704" s="88" t="str">
        <f t="shared" si="59"/>
        <v>e340</v>
      </c>
      <c r="L704" s="161" t="str">
        <f t="shared" si="60"/>
        <v>Amortissement des surcotes</v>
      </c>
      <c r="M704" s="104"/>
      <c r="N704" s="104" t="s">
        <v>192</v>
      </c>
      <c r="O704" s="105" t="s">
        <v>426</v>
      </c>
    </row>
    <row r="705" spans="10:17" s="133" customFormat="1">
      <c r="J705" s="106" t="s">
        <v>1695</v>
      </c>
      <c r="K705" s="88" t="str">
        <f t="shared" si="59"/>
        <v>e333</v>
      </c>
      <c r="L705" s="161" t="str">
        <f t="shared" si="60"/>
        <v>Amortissement des comptes de régularisation liés aux IFT</v>
      </c>
      <c r="M705" s="104"/>
      <c r="N705" s="104" t="s">
        <v>192</v>
      </c>
      <c r="O705" s="105" t="s">
        <v>426</v>
      </c>
    </row>
    <row r="706" spans="10:17" s="133" customFormat="1">
      <c r="J706" s="106" t="s">
        <v>1702</v>
      </c>
      <c r="K706" s="88" t="str">
        <f t="shared" si="59"/>
        <v>e341</v>
      </c>
      <c r="L706" s="161" t="str">
        <f t="shared" si="60"/>
        <v>Amortissement des immeubles</v>
      </c>
      <c r="M706" s="104"/>
      <c r="N706" s="104" t="s">
        <v>192</v>
      </c>
      <c r="O706" s="105" t="s">
        <v>426</v>
      </c>
    </row>
    <row r="707" spans="10:17" s="133" customFormat="1">
      <c r="J707" s="106" t="s">
        <v>1703</v>
      </c>
      <c r="K707" s="88" t="str">
        <f t="shared" si="59"/>
        <v>e342</v>
      </c>
      <c r="L707" s="161" t="str">
        <f t="shared" si="60"/>
        <v>Pertes de change</v>
      </c>
      <c r="M707" s="104"/>
      <c r="N707" s="104" t="s">
        <v>192</v>
      </c>
      <c r="O707" s="105" t="s">
        <v>426</v>
      </c>
    </row>
    <row r="708" spans="10:17" s="133" customFormat="1">
      <c r="J708" s="106" t="s">
        <v>1704</v>
      </c>
      <c r="K708" s="88" t="str">
        <f t="shared" si="59"/>
        <v>e343</v>
      </c>
      <c r="L708" s="161" t="str">
        <f t="shared" si="60"/>
        <v>Autres frais et charges des placements</v>
      </c>
      <c r="M708" s="104"/>
      <c r="N708" s="104" t="s">
        <v>192</v>
      </c>
      <c r="O708" s="105" t="s">
        <v>426</v>
      </c>
    </row>
    <row r="709" spans="10:17" s="133" customFormat="1">
      <c r="J709" s="121" t="s">
        <v>1869</v>
      </c>
      <c r="K709" s="88"/>
      <c r="L709" s="161"/>
      <c r="M709" s="104"/>
      <c r="N709" s="104"/>
      <c r="O709" s="105" t="s">
        <v>426</v>
      </c>
      <c r="Q709" s="95" t="s">
        <v>1736</v>
      </c>
    </row>
    <row r="710" spans="10:17" s="133" customFormat="1">
      <c r="J710" s="10" t="s">
        <v>244</v>
      </c>
      <c r="K710" s="88" t="str">
        <f t="shared" ref="K710:K717" si="61">VLOOKUP(J710,A:B,2,FALSE)</f>
        <v>x0</v>
      </c>
      <c r="L710" s="19" t="str">
        <f t="shared" ref="L710:L717" si="62">J710</f>
        <v>Total/NA</v>
      </c>
      <c r="M710" s="104" t="s">
        <v>190</v>
      </c>
      <c r="N710" s="104"/>
      <c r="O710" s="133" t="s">
        <v>243</v>
      </c>
    </row>
    <row r="711" spans="10:17" s="133" customFormat="1">
      <c r="J711" s="106" t="s">
        <v>1706</v>
      </c>
      <c r="K711" s="88" t="str">
        <f t="shared" si="61"/>
        <v>e344</v>
      </c>
      <c r="L711" s="161" t="str">
        <f t="shared" si="62"/>
        <v>Actions et assimilés</v>
      </c>
      <c r="M711" s="104"/>
      <c r="N711" s="104" t="s">
        <v>192</v>
      </c>
      <c r="O711" s="105" t="s">
        <v>426</v>
      </c>
    </row>
    <row r="712" spans="10:17" s="133" customFormat="1">
      <c r="J712" s="106" t="s">
        <v>1707</v>
      </c>
      <c r="K712" s="88" t="str">
        <f t="shared" si="61"/>
        <v>e345</v>
      </c>
      <c r="L712" s="161" t="str">
        <f t="shared" si="62"/>
        <v>Obligations</v>
      </c>
      <c r="M712" s="104"/>
      <c r="N712" s="104" t="s">
        <v>192</v>
      </c>
      <c r="O712" s="105" t="s">
        <v>426</v>
      </c>
    </row>
    <row r="713" spans="10:17" s="133" customFormat="1">
      <c r="J713" s="107" t="s">
        <v>1904</v>
      </c>
      <c r="K713" s="88" t="str">
        <f t="shared" si="61"/>
        <v>e346</v>
      </c>
      <c r="L713" s="161" t="str">
        <f t="shared" si="62"/>
        <v>Obligations hors mouvements sur réserve de capitalisation</v>
      </c>
      <c r="M713" s="104"/>
      <c r="N713" s="104" t="s">
        <v>192</v>
      </c>
      <c r="O713" s="105" t="s">
        <v>426</v>
      </c>
    </row>
    <row r="714" spans="10:17" s="133" customFormat="1">
      <c r="J714" s="107" t="s">
        <v>1911</v>
      </c>
      <c r="K714" s="88" t="str">
        <f t="shared" si="61"/>
        <v>e347</v>
      </c>
      <c r="L714" s="161" t="str">
        <f t="shared" si="62"/>
        <v>Mouvements sur réserve de capitalisation</v>
      </c>
      <c r="M714" s="104"/>
      <c r="N714" s="104" t="s">
        <v>192</v>
      </c>
      <c r="O714" s="105" t="s">
        <v>426</v>
      </c>
    </row>
    <row r="715" spans="10:17" s="133" customFormat="1">
      <c r="J715" s="106" t="s">
        <v>1708</v>
      </c>
      <c r="K715" s="88" t="str">
        <f t="shared" si="61"/>
        <v>e348</v>
      </c>
      <c r="L715" s="161" t="str">
        <f t="shared" si="62"/>
        <v>Produits dérivés</v>
      </c>
      <c r="M715" s="104"/>
      <c r="N715" s="104" t="s">
        <v>192</v>
      </c>
      <c r="O715" s="105" t="s">
        <v>426</v>
      </c>
    </row>
    <row r="716" spans="10:17" s="133" customFormat="1">
      <c r="J716" s="106" t="s">
        <v>1709</v>
      </c>
      <c r="K716" s="88" t="str">
        <f t="shared" si="61"/>
        <v>e349</v>
      </c>
      <c r="L716" s="161" t="str">
        <f t="shared" si="62"/>
        <v>Immobilier</v>
      </c>
      <c r="M716" s="104"/>
      <c r="N716" s="104" t="s">
        <v>192</v>
      </c>
      <c r="O716" s="105" t="s">
        <v>426</v>
      </c>
    </row>
    <row r="717" spans="10:17" s="133" customFormat="1">
      <c r="J717" s="106" t="s">
        <v>1731</v>
      </c>
      <c r="K717" s="88" t="str">
        <f t="shared" si="61"/>
        <v>e350</v>
      </c>
      <c r="L717" s="161" t="str">
        <f t="shared" si="62"/>
        <v>Autres actifs financiers</v>
      </c>
      <c r="M717" s="104"/>
      <c r="N717" s="104" t="s">
        <v>192</v>
      </c>
      <c r="O717" s="105" t="s">
        <v>426</v>
      </c>
    </row>
    <row r="718" spans="10:17" s="133" customFormat="1">
      <c r="J718" s="18" t="s">
        <v>2001</v>
      </c>
      <c r="K718" s="88"/>
      <c r="L718" s="160"/>
      <c r="M718" s="104"/>
      <c r="N718" s="104"/>
      <c r="O718" s="105" t="s">
        <v>426</v>
      </c>
      <c r="Q718" s="133" t="s">
        <v>1955</v>
      </c>
    </row>
    <row r="719" spans="10:17" s="133" customFormat="1">
      <c r="J719" s="50" t="s">
        <v>244</v>
      </c>
      <c r="K719" s="88" t="str">
        <f>VLOOKUP(J719,A:B,2,FALSE)</f>
        <v>x0</v>
      </c>
      <c r="L719" s="160" t="str">
        <f>J719</f>
        <v>Total/NA</v>
      </c>
      <c r="M719" s="104" t="s">
        <v>190</v>
      </c>
      <c r="N719" s="104"/>
      <c r="O719" s="105" t="s">
        <v>243</v>
      </c>
    </row>
    <row r="720" spans="10:17" s="133" customFormat="1">
      <c r="J720" s="44" t="s">
        <v>2002</v>
      </c>
      <c r="K720" s="88" t="str">
        <f>VLOOKUP(J720,A:B,2,FALSE)</f>
        <v>e367</v>
      </c>
      <c r="L720" s="160" t="str">
        <f>J720</f>
        <v>Taxe sur les contrats santé</v>
      </c>
      <c r="M720" s="104" t="s">
        <v>190</v>
      </c>
      <c r="N720" s="104" t="s">
        <v>192</v>
      </c>
      <c r="O720" s="105" t="s">
        <v>426</v>
      </c>
    </row>
    <row r="721" spans="10:17" s="133" customFormat="1">
      <c r="J721" s="22" t="s">
        <v>2003</v>
      </c>
      <c r="K721" s="88" t="str">
        <f>VLOOKUP(J721,A:B,2,FALSE)</f>
        <v>e368</v>
      </c>
      <c r="L721" s="160" t="str">
        <f>J721</f>
        <v>Taxe spéciale sur les conventions d'assurance collectée au profit du fonds CMU</v>
      </c>
      <c r="M721" s="104"/>
      <c r="N721" s="104" t="s">
        <v>192</v>
      </c>
      <c r="O721" s="105" t="s">
        <v>426</v>
      </c>
    </row>
    <row r="722" spans="10:17" s="133" customFormat="1">
      <c r="J722" s="22" t="s">
        <v>2004</v>
      </c>
      <c r="K722" s="88" t="str">
        <f>VLOOKUP(J722,A:B,2,FALSE)</f>
        <v>e369</v>
      </c>
      <c r="L722" s="160" t="str">
        <f>J722</f>
        <v>Taxe sur les conventions d'assurance</v>
      </c>
      <c r="M722" s="104"/>
      <c r="N722" s="104" t="s">
        <v>192</v>
      </c>
      <c r="O722" s="105" t="s">
        <v>426</v>
      </c>
    </row>
    <row r="723" spans="10:17" s="133" customFormat="1">
      <c r="J723" s="44" t="s">
        <v>2005</v>
      </c>
      <c r="K723" s="88" t="str">
        <f>VLOOKUP(J723,A:B,2,FALSE)</f>
        <v>e370</v>
      </c>
      <c r="L723" s="160" t="str">
        <f>J723</f>
        <v>Autres produits collectés pour compte de tiers</v>
      </c>
      <c r="M723" s="104"/>
      <c r="N723" s="104" t="s">
        <v>192</v>
      </c>
      <c r="O723" s="105" t="s">
        <v>426</v>
      </c>
    </row>
    <row r="724" spans="10:17" s="133" customFormat="1">
      <c r="J724" s="18" t="s">
        <v>2778</v>
      </c>
      <c r="K724" s="88"/>
      <c r="L724" s="160"/>
      <c r="M724" s="104"/>
      <c r="N724" s="104"/>
      <c r="O724" s="105" t="s">
        <v>426</v>
      </c>
      <c r="Q724" s="133" t="s">
        <v>1955</v>
      </c>
    </row>
    <row r="725" spans="10:17" s="133" customFormat="1">
      <c r="J725" s="50" t="s">
        <v>244</v>
      </c>
      <c r="K725" s="88" t="str">
        <f>VLOOKUP(J725,A:B,2,FALSE)</f>
        <v>x0</v>
      </c>
      <c r="L725" s="160" t="str">
        <f>J725</f>
        <v>Total/NA</v>
      </c>
      <c r="M725" s="104" t="s">
        <v>190</v>
      </c>
      <c r="N725" s="104"/>
      <c r="O725" s="105" t="s">
        <v>243</v>
      </c>
    </row>
    <row r="726" spans="10:17" s="133" customFormat="1">
      <c r="J726" s="44" t="s">
        <v>2002</v>
      </c>
      <c r="K726" s="88" t="str">
        <f>VLOOKUP(J726,A:B,2,FALSE)</f>
        <v>e367</v>
      </c>
      <c r="L726" s="160" t="str">
        <f>J726</f>
        <v>Taxe sur les contrats santé</v>
      </c>
      <c r="M726" s="104" t="s">
        <v>190</v>
      </c>
      <c r="N726" s="104" t="s">
        <v>192</v>
      </c>
      <c r="O726" s="105" t="s">
        <v>426</v>
      </c>
    </row>
    <row r="727" spans="10:17" s="133" customFormat="1">
      <c r="J727" s="22" t="s">
        <v>2861</v>
      </c>
      <c r="K727" s="88" t="str">
        <f>VLOOKUP(J727,A:B,2,FALSE)</f>
        <v>e391</v>
      </c>
      <c r="L727" s="160" t="str">
        <f>J727</f>
        <v>Taxe de solidarité additionnelle sur les contrats de complémentaire santé</v>
      </c>
      <c r="M727" s="104"/>
      <c r="N727" s="104" t="s">
        <v>192</v>
      </c>
      <c r="O727" s="105" t="s">
        <v>426</v>
      </c>
    </row>
    <row r="728" spans="10:17" s="133" customFormat="1">
      <c r="J728" s="22" t="s">
        <v>2004</v>
      </c>
      <c r="K728" s="88" t="str">
        <f>VLOOKUP(J728,A:B,2,FALSE)</f>
        <v>e369</v>
      </c>
      <c r="L728" s="160" t="str">
        <f>J728</f>
        <v>Taxe sur les conventions d'assurance</v>
      </c>
      <c r="M728" s="104"/>
      <c r="N728" s="104" t="s">
        <v>192</v>
      </c>
      <c r="O728" s="105" t="s">
        <v>426</v>
      </c>
    </row>
    <row r="729" spans="10:17" s="133" customFormat="1">
      <c r="J729" s="44" t="s">
        <v>2005</v>
      </c>
      <c r="K729" s="88" t="str">
        <f>VLOOKUP(J729,A:B,2,FALSE)</f>
        <v>e370</v>
      </c>
      <c r="L729" s="160" t="str">
        <f>J729</f>
        <v>Autres produits collectés pour compte de tiers</v>
      </c>
      <c r="M729" s="104"/>
      <c r="N729" s="104" t="s">
        <v>192</v>
      </c>
      <c r="O729" s="105" t="s">
        <v>426</v>
      </c>
    </row>
    <row r="730" spans="10:17" s="133" customFormat="1">
      <c r="J730" s="18" t="s">
        <v>2006</v>
      </c>
      <c r="K730" s="88"/>
      <c r="L730" s="160"/>
      <c r="M730" s="104"/>
      <c r="N730" s="104"/>
      <c r="O730" s="105" t="s">
        <v>426</v>
      </c>
      <c r="Q730" s="133" t="s">
        <v>1957</v>
      </c>
    </row>
    <row r="731" spans="10:17" s="133" customFormat="1">
      <c r="J731" s="50" t="s">
        <v>244</v>
      </c>
      <c r="K731" s="88" t="str">
        <f>VLOOKUP(J731,A:B,2,FALSE)</f>
        <v>x0</v>
      </c>
      <c r="L731" s="160" t="str">
        <f>J731</f>
        <v>Total/NA</v>
      </c>
      <c r="M731" s="104" t="s">
        <v>190</v>
      </c>
      <c r="N731" s="104"/>
      <c r="O731" s="105" t="s">
        <v>243</v>
      </c>
    </row>
    <row r="732" spans="10:17" s="133" customFormat="1">
      <c r="J732" s="44" t="s">
        <v>2007</v>
      </c>
      <c r="K732" s="88" t="str">
        <f>VLOOKUP(J732,A:B,2,FALSE)</f>
        <v>e371</v>
      </c>
      <c r="L732" s="160" t="str">
        <f>J732</f>
        <v>Montant global des prestations versées au titre de l'assurance maladie obligatoire - en nature et en espèce</v>
      </c>
      <c r="M732" s="104" t="s">
        <v>190</v>
      </c>
      <c r="N732" s="104" t="s">
        <v>192</v>
      </c>
      <c r="O732" s="105" t="s">
        <v>426</v>
      </c>
    </row>
    <row r="733" spans="10:17" s="133" customFormat="1">
      <c r="J733" s="22" t="s">
        <v>2008</v>
      </c>
      <c r="K733" s="88" t="str">
        <f>VLOOKUP(J733,A:B,2,FALSE)</f>
        <v>e372</v>
      </c>
      <c r="L733" s="160" t="str">
        <f>J733</f>
        <v>Prestations versées au titre de l'assurance maladie obligatoire - en nature (biens et soins médicaux…)</v>
      </c>
      <c r="M733" s="104"/>
      <c r="N733" s="104" t="s">
        <v>192</v>
      </c>
      <c r="O733" s="105" t="s">
        <v>426</v>
      </c>
    </row>
    <row r="734" spans="10:17" s="133" customFormat="1">
      <c r="J734" s="22" t="s">
        <v>2009</v>
      </c>
      <c r="K734" s="88" t="str">
        <f>VLOOKUP(J734,A:B,2,FALSE)</f>
        <v>e373</v>
      </c>
      <c r="L734" s="160" t="str">
        <f>J734</f>
        <v>Prestations versées au titre de l'assurance maladie obligatoire - en espèce (indemnités journalières…)</v>
      </c>
      <c r="M734" s="104"/>
      <c r="N734" s="104" t="s">
        <v>192</v>
      </c>
      <c r="O734" s="105" t="s">
        <v>426</v>
      </c>
    </row>
    <row r="735" spans="10:17" s="133" customFormat="1">
      <c r="J735" s="44" t="s">
        <v>2010</v>
      </c>
      <c r="K735" s="88" t="str">
        <f>VLOOKUP(J735,A:B,2,FALSE)</f>
        <v>e374</v>
      </c>
      <c r="L735" s="160" t="str">
        <f>J735</f>
        <v>Autres dépenses pour compte de tiers</v>
      </c>
      <c r="M735" s="104"/>
      <c r="N735" s="104" t="s">
        <v>192</v>
      </c>
      <c r="O735" s="105" t="s">
        <v>426</v>
      </c>
    </row>
    <row r="736" spans="10:17" s="133" customFormat="1">
      <c r="J736" s="18" t="s">
        <v>5725</v>
      </c>
      <c r="K736" s="88"/>
      <c r="L736" s="88"/>
      <c r="M736" s="104"/>
      <c r="N736" s="104"/>
      <c r="O736" s="88" t="s">
        <v>5378</v>
      </c>
      <c r="Q736" s="133" t="s">
        <v>5420</v>
      </c>
    </row>
    <row r="737" spans="10:20" s="133" customFormat="1">
      <c r="J737" s="309" t="s">
        <v>244</v>
      </c>
      <c r="K737" s="88" t="str">
        <f>VLOOKUP(J737,$A$1:$I$311,2,FALSE)</f>
        <v>x0</v>
      </c>
      <c r="L737" s="88" t="str">
        <f>J737</f>
        <v>Total/NA</v>
      </c>
      <c r="M737" s="310" t="s">
        <v>190</v>
      </c>
      <c r="N737" s="104"/>
      <c r="O737" s="88" t="s">
        <v>243</v>
      </c>
      <c r="P737" s="133" t="s">
        <v>2404</v>
      </c>
    </row>
    <row r="738" spans="10:20" s="133" customFormat="1">
      <c r="J738" s="87" t="s">
        <v>16</v>
      </c>
      <c r="K738" s="88" t="str">
        <f>VLOOKUP(J738,A:B,2,FALSE)</f>
        <v>e200</v>
      </c>
      <c r="L738" s="88" t="str">
        <f>J738</f>
        <v>Passifs subordonnés</v>
      </c>
      <c r="M738" s="310" t="s">
        <v>190</v>
      </c>
      <c r="N738" s="104" t="s">
        <v>192</v>
      </c>
      <c r="O738" s="88" t="str">
        <f>VLOOKUP(L738,A:F,4,FALSE)</f>
        <v>fr</v>
      </c>
    </row>
    <row r="739" spans="10:20" s="133" customFormat="1">
      <c r="J739" s="22" t="s">
        <v>5383</v>
      </c>
      <c r="K739" s="88" t="str">
        <f>VLOOKUP(J739,A:B,2,FALSE)</f>
        <v>f2000</v>
      </c>
      <c r="L739" s="88" t="str">
        <f>J739</f>
        <v>Titres participatifs admis en constitution de la marge de solvabilité</v>
      </c>
      <c r="M739" s="104"/>
      <c r="N739" s="310" t="s">
        <v>192</v>
      </c>
      <c r="O739" s="88" t="str">
        <f>VLOOKUP(L739,A:F,4,FALSE)</f>
        <v>orpsnat</v>
      </c>
    </row>
    <row r="740" spans="10:20" s="133" customFormat="1">
      <c r="J740" s="22" t="s">
        <v>5384</v>
      </c>
      <c r="K740" s="88" t="str">
        <f>VLOOKUP(J740,A:B,2,FALSE)</f>
        <v>f2004</v>
      </c>
      <c r="L740" s="88" t="str">
        <f>J740</f>
        <v>Autres emprunts et titres subordonnés admis en constitution de la marge de solvabilité</v>
      </c>
      <c r="M740" s="104"/>
      <c r="N740" s="310" t="s">
        <v>192</v>
      </c>
      <c r="O740" s="88" t="str">
        <f>VLOOKUP(L740,A:F,4,FALSE)</f>
        <v>orpsnat</v>
      </c>
    </row>
    <row r="741" spans="10:20" s="133" customFormat="1">
      <c r="J741" s="22" t="s">
        <v>5385</v>
      </c>
      <c r="K741" s="88" t="str">
        <f>VLOOKUP(J741,A:B,2,FALSE)</f>
        <v>f2008</v>
      </c>
      <c r="L741" s="88" t="str">
        <f>J741</f>
        <v>Emprunts et titres subordonnés non admis en constitution de la marge de solvabilité</v>
      </c>
      <c r="M741" s="104"/>
      <c r="N741" s="310" t="s">
        <v>192</v>
      </c>
      <c r="O741" s="88" t="str">
        <f>VLOOKUP(L741,A:F,4,FALSE)</f>
        <v>orpsnat</v>
      </c>
    </row>
    <row r="742" spans="10:20" s="133" customFormat="1">
      <c r="J742" s="18" t="s">
        <v>6588</v>
      </c>
      <c r="K742" s="88"/>
      <c r="L742" s="88"/>
      <c r="M742" s="104"/>
      <c r="N742" s="104"/>
      <c r="O742" s="133" t="s">
        <v>5378</v>
      </c>
      <c r="Q742" s="133" t="s">
        <v>6489</v>
      </c>
      <c r="R742" s="133" t="s">
        <v>8226</v>
      </c>
    </row>
    <row r="743" spans="10:20" s="133" customFormat="1">
      <c r="J743" s="50" t="s">
        <v>244</v>
      </c>
      <c r="K743" s="88" t="str">
        <f t="shared" ref="K743" si="63">VLOOKUP(J743,$A$1:$I$311,2,FALSE)</f>
        <v>x0</v>
      </c>
      <c r="L743" s="79" t="str">
        <f t="shared" ref="L743" si="64">J743</f>
        <v>Total/NA</v>
      </c>
      <c r="O743" s="133" t="s">
        <v>243</v>
      </c>
      <c r="P743" s="133" t="s">
        <v>2404</v>
      </c>
    </row>
    <row r="744" spans="10:20" s="133" customFormat="1">
      <c r="J744" s="44" t="s">
        <v>6589</v>
      </c>
      <c r="K744" s="88" t="str">
        <f>VLOOKUP(J744,A:B,2,FALSE)</f>
        <v>f2009</v>
      </c>
      <c r="L744" s="88" t="s">
        <v>6600</v>
      </c>
      <c r="M744" s="104"/>
      <c r="N744" s="104"/>
      <c r="O744" s="133" t="s">
        <v>5378</v>
      </c>
    </row>
    <row r="745" spans="10:20" s="133" customFormat="1">
      <c r="J745" s="44" t="s">
        <v>6590</v>
      </c>
      <c r="K745" s="88" t="str">
        <f>VLOOKUP(J745,A:B,2,FALSE)</f>
        <v>f2010</v>
      </c>
      <c r="L745" s="88" t="s">
        <v>6601</v>
      </c>
      <c r="M745" s="104"/>
      <c r="N745" s="104"/>
      <c r="O745" s="133" t="s">
        <v>5378</v>
      </c>
    </row>
    <row r="746" spans="10:20" s="133" customFormat="1">
      <c r="J746" s="44" t="s">
        <v>6599</v>
      </c>
      <c r="K746" s="88" t="str">
        <f>VLOOKUP(J746,A:B,2,FALSE)</f>
        <v>f2011</v>
      </c>
      <c r="L746" s="88" t="s">
        <v>6602</v>
      </c>
      <c r="M746" s="104"/>
      <c r="N746" s="104"/>
      <c r="O746" s="133" t="s">
        <v>5378</v>
      </c>
    </row>
    <row r="747" spans="10:20" s="133" customFormat="1">
      <c r="J747" s="44" t="s">
        <v>6490</v>
      </c>
      <c r="K747" s="88" t="str">
        <f>VLOOKUP(J747,A:B,2,FALSE)</f>
        <v>f2012</v>
      </c>
      <c r="L747" s="88" t="s">
        <v>6491</v>
      </c>
      <c r="M747" s="104"/>
      <c r="N747" s="104"/>
      <c r="O747" s="133" t="s">
        <v>5378</v>
      </c>
    </row>
    <row r="748" spans="10:20" s="133" customFormat="1">
      <c r="J748" s="18" t="s">
        <v>6587</v>
      </c>
      <c r="K748" s="88"/>
      <c r="L748" s="88"/>
      <c r="M748" s="104"/>
      <c r="N748" s="104"/>
      <c r="O748" s="133" t="s">
        <v>5378</v>
      </c>
      <c r="Q748" s="133" t="s">
        <v>6489</v>
      </c>
      <c r="R748" s="133" t="s">
        <v>7201</v>
      </c>
      <c r="T748" s="249"/>
    </row>
    <row r="749" spans="10:20" s="133" customFormat="1">
      <c r="J749" s="50" t="s">
        <v>244</v>
      </c>
      <c r="K749" s="88" t="str">
        <f t="shared" ref="K749" si="65">VLOOKUP(J749,$A$1:$I$311,2,FALSE)</f>
        <v>x0</v>
      </c>
      <c r="L749" s="79" t="str">
        <f t="shared" ref="L749" si="66">J749</f>
        <v>Total/NA</v>
      </c>
      <c r="O749" s="133" t="s">
        <v>243</v>
      </c>
      <c r="P749" s="133" t="s">
        <v>2404</v>
      </c>
      <c r="T749" s="249"/>
    </row>
    <row r="750" spans="10:20" s="133" customFormat="1">
      <c r="J750" s="44" t="s">
        <v>6596</v>
      </c>
      <c r="K750" s="88" t="str">
        <f>VLOOKUP(J750,A:B,2,FALSE)</f>
        <v>f2013</v>
      </c>
      <c r="L750" s="88" t="s">
        <v>6603</v>
      </c>
      <c r="M750" s="104"/>
      <c r="N750" s="104"/>
      <c r="O750" s="133" t="s">
        <v>5378</v>
      </c>
      <c r="T750" s="249" t="str">
        <f>IF(VLOOKUP(J774,A:G,6,FALSE)=0,"",VLOOKUP(J774,A:G,6,FALSE))</f>
        <v/>
      </c>
    </row>
    <row r="751" spans="10:20" s="133" customFormat="1">
      <c r="J751" s="44" t="s">
        <v>6597</v>
      </c>
      <c r="K751" s="88" t="str">
        <f>VLOOKUP(J751,A:B,2,FALSE)</f>
        <v>f2014</v>
      </c>
      <c r="L751" s="88" t="s">
        <v>6604</v>
      </c>
      <c r="M751" s="104"/>
      <c r="N751" s="104"/>
      <c r="O751" s="133" t="s">
        <v>5378</v>
      </c>
      <c r="T751" s="249" t="str">
        <f>IF(VLOOKUP(J775,A:G,6,FALSE)=0,"",VLOOKUP(J775,A:G,6,FALSE))</f>
        <v/>
      </c>
    </row>
    <row r="752" spans="10:20" s="133" customFormat="1">
      <c r="J752" s="44" t="s">
        <v>6598</v>
      </c>
      <c r="K752" s="88" t="str">
        <f>VLOOKUP(J752,A:B,2,FALSE)</f>
        <v>f2015</v>
      </c>
      <c r="L752" s="88" t="s">
        <v>6605</v>
      </c>
      <c r="M752" s="104"/>
      <c r="N752" s="104"/>
      <c r="O752" s="133" t="s">
        <v>5378</v>
      </c>
      <c r="T752" s="249" t="str">
        <f>IF(VLOOKUP(J776,A:G,6,FALSE)=0,"",VLOOKUP(J776,A:G,6,FALSE))</f>
        <v/>
      </c>
    </row>
    <row r="753" spans="10:20" s="133" customFormat="1">
      <c r="J753" s="44" t="s">
        <v>6586</v>
      </c>
      <c r="K753" s="88" t="str">
        <f>VLOOKUP(J753,A:B,2,FALSE)</f>
        <v>f2016</v>
      </c>
      <c r="L753" s="88" t="s">
        <v>6606</v>
      </c>
      <c r="M753" s="104"/>
      <c r="N753" s="104"/>
      <c r="O753" s="133" t="s">
        <v>5378</v>
      </c>
      <c r="T753" s="249" t="str">
        <f>IF(VLOOKUP(J777,A:G,6,FALSE)=0,"",VLOOKUP(J777,A:G,6,FALSE))</f>
        <v/>
      </c>
    </row>
    <row r="754" spans="10:20" s="133" customFormat="1">
      <c r="J754" s="18" t="s">
        <v>7250</v>
      </c>
      <c r="K754" s="138"/>
      <c r="L754" s="138"/>
      <c r="M754" s="138"/>
      <c r="N754" s="138"/>
      <c r="O754" s="133" t="s">
        <v>5378</v>
      </c>
      <c r="P754" s="138"/>
      <c r="Q754" s="138" t="s">
        <v>23</v>
      </c>
      <c r="R754" s="138" t="s">
        <v>8237</v>
      </c>
      <c r="S754" s="138"/>
    </row>
    <row r="755" spans="10:20" s="133" customFormat="1">
      <c r="J755" s="50" t="s">
        <v>244</v>
      </c>
      <c r="K755" s="88" t="str">
        <f t="shared" ref="K755" si="67">VLOOKUP(J755,$A$1:$I$311,2,FALSE)</f>
        <v>x0</v>
      </c>
      <c r="L755" s="79" t="str">
        <f t="shared" ref="L755" si="68">J755</f>
        <v>Total/NA</v>
      </c>
      <c r="O755" s="133" t="s">
        <v>243</v>
      </c>
      <c r="P755" s="133" t="s">
        <v>2404</v>
      </c>
      <c r="Q755" s="138"/>
      <c r="R755" s="138"/>
      <c r="S755" s="138"/>
    </row>
    <row r="756" spans="10:20" s="133" customFormat="1">
      <c r="J756" s="44" t="s">
        <v>6541</v>
      </c>
      <c r="K756" s="88" t="str">
        <f t="shared" ref="K756:K771" si="69">VLOOKUP(J756,$A:$B,2,FALSE)</f>
        <v>x175</v>
      </c>
      <c r="L756" s="88" t="s">
        <v>6552</v>
      </c>
      <c r="M756" s="138"/>
      <c r="N756" s="311"/>
      <c r="O756" s="138" t="str">
        <f t="shared" ref="O756:O771" si="70">VLOOKUP(K756,B:D,3,FALSE)</f>
        <v>s2c</v>
      </c>
      <c r="P756" s="138"/>
      <c r="Q756" s="138"/>
      <c r="R756" s="138"/>
      <c r="S756" s="138"/>
    </row>
    <row r="757" spans="10:20" s="133" customFormat="1">
      <c r="J757" s="44" t="s">
        <v>6542</v>
      </c>
      <c r="K757" s="88" t="str">
        <f t="shared" si="69"/>
        <v>x176</v>
      </c>
      <c r="L757" s="88" t="s">
        <v>6553</v>
      </c>
      <c r="M757" s="138"/>
      <c r="N757" s="311"/>
      <c r="O757" s="138" t="str">
        <f t="shared" si="70"/>
        <v>s2c</v>
      </c>
      <c r="P757" s="138"/>
      <c r="Q757" s="138"/>
      <c r="R757" s="138"/>
      <c r="S757" s="138"/>
    </row>
    <row r="758" spans="10:20" s="133" customFormat="1">
      <c r="J758" s="44" t="s">
        <v>6543</v>
      </c>
      <c r="K758" s="88" t="str">
        <f t="shared" si="69"/>
        <v>x174</v>
      </c>
      <c r="L758" s="88" t="s">
        <v>6554</v>
      </c>
      <c r="M758" s="138"/>
      <c r="N758" s="311"/>
      <c r="O758" s="138" t="str">
        <f t="shared" si="70"/>
        <v>s2c</v>
      </c>
      <c r="P758" s="138"/>
      <c r="Q758" s="138"/>
      <c r="R758" s="138"/>
      <c r="S758" s="138"/>
    </row>
    <row r="759" spans="10:20" s="133" customFormat="1">
      <c r="J759" s="44" t="s">
        <v>6544</v>
      </c>
      <c r="K759" s="88" t="str">
        <f t="shared" si="69"/>
        <v>x177</v>
      </c>
      <c r="L759" s="88" t="s">
        <v>6555</v>
      </c>
      <c r="M759" s="138"/>
      <c r="N759" s="311"/>
      <c r="O759" s="138" t="str">
        <f t="shared" si="70"/>
        <v>s2c</v>
      </c>
      <c r="P759" s="138"/>
      <c r="Q759" s="138"/>
      <c r="R759" s="138"/>
      <c r="S759" s="138"/>
    </row>
    <row r="760" spans="10:20" s="133" customFormat="1">
      <c r="J760" s="44" t="s">
        <v>6545</v>
      </c>
      <c r="K760" s="88" t="str">
        <f t="shared" si="69"/>
        <v>x136</v>
      </c>
      <c r="L760" s="88" t="s">
        <v>6556</v>
      </c>
      <c r="M760" s="138"/>
      <c r="N760" s="311"/>
      <c r="O760" s="138" t="str">
        <f t="shared" si="70"/>
        <v>s2c</v>
      </c>
      <c r="P760" s="138"/>
      <c r="Q760" s="138"/>
      <c r="R760" s="138"/>
      <c r="S760" s="138"/>
    </row>
    <row r="761" spans="10:20" s="133" customFormat="1">
      <c r="J761" s="44" t="s">
        <v>6546</v>
      </c>
      <c r="K761" s="88" t="str">
        <f t="shared" si="69"/>
        <v>x18</v>
      </c>
      <c r="L761" s="88" t="s">
        <v>6557</v>
      </c>
      <c r="M761" s="138"/>
      <c r="N761" s="311"/>
      <c r="O761" s="138" t="str">
        <f t="shared" si="70"/>
        <v>s2c</v>
      </c>
      <c r="P761" s="138"/>
      <c r="Q761" s="138"/>
      <c r="R761" s="138"/>
      <c r="S761" s="138"/>
    </row>
    <row r="762" spans="10:20" s="133" customFormat="1">
      <c r="J762" s="44" t="s">
        <v>6547</v>
      </c>
      <c r="K762" s="88" t="str">
        <f t="shared" si="69"/>
        <v>x186</v>
      </c>
      <c r="L762" s="88" t="s">
        <v>6558</v>
      </c>
      <c r="M762" s="138"/>
      <c r="N762" s="311"/>
      <c r="O762" s="138" t="str">
        <f t="shared" si="70"/>
        <v>s2c</v>
      </c>
      <c r="P762" s="138"/>
      <c r="Q762" s="138"/>
      <c r="R762" s="138"/>
      <c r="S762" s="138"/>
    </row>
    <row r="763" spans="10:20" s="133" customFormat="1">
      <c r="J763" s="44" t="s">
        <v>6548</v>
      </c>
      <c r="K763" s="88" t="str">
        <f t="shared" si="69"/>
        <v>x81</v>
      </c>
      <c r="L763" s="88" t="s">
        <v>6559</v>
      </c>
      <c r="M763" s="138"/>
      <c r="N763" s="311"/>
      <c r="O763" s="138" t="str">
        <f t="shared" si="70"/>
        <v>s2c</v>
      </c>
      <c r="P763" s="138"/>
      <c r="Q763" s="138"/>
      <c r="R763" s="138"/>
      <c r="S763" s="138"/>
    </row>
    <row r="764" spans="10:20" s="133" customFormat="1">
      <c r="J764" s="44" t="s">
        <v>6549</v>
      </c>
      <c r="K764" s="88" t="str">
        <f t="shared" si="69"/>
        <v>x115</v>
      </c>
      <c r="L764" s="88" t="s">
        <v>6560</v>
      </c>
      <c r="M764" s="138"/>
      <c r="N764" s="311"/>
      <c r="O764" s="138" t="str">
        <f t="shared" si="70"/>
        <v>s2c</v>
      </c>
      <c r="P764" s="138"/>
      <c r="Q764" s="138"/>
      <c r="R764" s="138"/>
      <c r="S764" s="138"/>
    </row>
    <row r="765" spans="10:20" s="133" customFormat="1">
      <c r="J765" s="44" t="s">
        <v>6550</v>
      </c>
      <c r="K765" s="88" t="str">
        <f t="shared" si="69"/>
        <v>x179</v>
      </c>
      <c r="L765" s="88" t="s">
        <v>6561</v>
      </c>
      <c r="M765" s="138"/>
      <c r="N765" s="311"/>
      <c r="O765" s="138" t="str">
        <f t="shared" si="70"/>
        <v>s2c</v>
      </c>
      <c r="P765" s="138"/>
      <c r="Q765" s="138"/>
      <c r="R765" s="138"/>
      <c r="S765" s="138"/>
    </row>
    <row r="766" spans="10:20" s="133" customFormat="1">
      <c r="J766" s="44" t="s">
        <v>7789</v>
      </c>
      <c r="K766" s="88" t="str">
        <f t="shared" si="69"/>
        <v>x34</v>
      </c>
      <c r="L766" s="88" t="s">
        <v>6562</v>
      </c>
      <c r="M766" s="138"/>
      <c r="N766" s="311"/>
      <c r="O766" s="138" t="str">
        <f t="shared" si="70"/>
        <v>s2c</v>
      </c>
      <c r="P766" s="138"/>
      <c r="Q766" s="138"/>
      <c r="R766" s="138"/>
      <c r="S766" s="138"/>
    </row>
    <row r="767" spans="10:20" s="133" customFormat="1">
      <c r="J767" s="44" t="s">
        <v>7251</v>
      </c>
      <c r="K767" s="88" t="str">
        <f t="shared" si="69"/>
        <v>x201</v>
      </c>
      <c r="L767" s="88" t="s">
        <v>7259</v>
      </c>
      <c r="M767" s="138"/>
      <c r="N767" s="311"/>
      <c r="O767" s="138" t="str">
        <f t="shared" si="70"/>
        <v>s2c</v>
      </c>
      <c r="P767" s="138"/>
      <c r="Q767" s="138"/>
      <c r="R767" s="138"/>
      <c r="S767" s="138"/>
    </row>
    <row r="768" spans="10:20" s="133" customFormat="1">
      <c r="J768" s="44" t="s">
        <v>7252</v>
      </c>
      <c r="K768" s="88" t="str">
        <f t="shared" si="69"/>
        <v>x202</v>
      </c>
      <c r="L768" s="88" t="s">
        <v>7257</v>
      </c>
      <c r="M768" s="138"/>
      <c r="N768" s="311"/>
      <c r="O768" s="138" t="str">
        <f t="shared" si="70"/>
        <v>s2c</v>
      </c>
      <c r="P768" s="138"/>
      <c r="Q768" s="138"/>
      <c r="R768" s="138"/>
      <c r="S768" s="138"/>
    </row>
    <row r="769" spans="10:19" s="133" customFormat="1">
      <c r="J769" s="44" t="s">
        <v>7253</v>
      </c>
      <c r="K769" s="88" t="str">
        <f t="shared" si="69"/>
        <v>x150</v>
      </c>
      <c r="L769" s="88" t="s">
        <v>7256</v>
      </c>
      <c r="M769" s="138"/>
      <c r="N769" s="311"/>
      <c r="O769" s="138" t="str">
        <f t="shared" si="70"/>
        <v>s2c</v>
      </c>
      <c r="P769" s="138"/>
      <c r="Q769" s="138"/>
      <c r="R769" s="138"/>
      <c r="S769" s="138"/>
    </row>
    <row r="770" spans="10:19" s="133" customFormat="1">
      <c r="J770" s="44" t="s">
        <v>7790</v>
      </c>
      <c r="K770" s="88" t="str">
        <f t="shared" si="69"/>
        <v>x33</v>
      </c>
      <c r="L770" s="88" t="s">
        <v>7255</v>
      </c>
      <c r="M770" s="138"/>
      <c r="N770" s="311"/>
      <c r="O770" s="138" t="str">
        <f t="shared" si="70"/>
        <v>s2c</v>
      </c>
      <c r="P770" s="138"/>
      <c r="Q770" s="138"/>
      <c r="R770" s="138"/>
      <c r="S770" s="138"/>
    </row>
    <row r="771" spans="10:19" s="133" customFormat="1">
      <c r="J771" s="44" t="s">
        <v>7254</v>
      </c>
      <c r="K771" s="88" t="str">
        <f t="shared" si="69"/>
        <v>x25</v>
      </c>
      <c r="L771" s="88" t="s">
        <v>7258</v>
      </c>
      <c r="M771" s="138"/>
      <c r="N771" s="311"/>
      <c r="O771" s="138" t="str">
        <f t="shared" si="70"/>
        <v>s2c</v>
      </c>
      <c r="P771" s="138"/>
      <c r="Q771" s="138"/>
      <c r="R771" s="138"/>
      <c r="S771" s="138"/>
    </row>
    <row r="772" spans="10:19" s="133" customFormat="1">
      <c r="J772" s="18" t="s">
        <v>6607</v>
      </c>
      <c r="K772" s="138"/>
      <c r="L772" s="138"/>
      <c r="M772" s="138"/>
      <c r="N772" s="311"/>
      <c r="O772" s="138" t="s">
        <v>5378</v>
      </c>
      <c r="P772" s="138"/>
      <c r="Q772" s="138" t="s">
        <v>3326</v>
      </c>
      <c r="R772" s="138" t="s">
        <v>8228</v>
      </c>
    </row>
    <row r="773" spans="10:19" s="133" customFormat="1">
      <c r="J773" s="50" t="s">
        <v>244</v>
      </c>
      <c r="K773" s="88" t="str">
        <f t="shared" ref="K773" si="71">VLOOKUP(J773,$A$1:$I$311,2,FALSE)</f>
        <v>x0</v>
      </c>
      <c r="L773" s="79" t="str">
        <f t="shared" ref="L773" si="72">J773</f>
        <v>Total/NA</v>
      </c>
      <c r="O773" s="133" t="s">
        <v>243</v>
      </c>
      <c r="P773" s="133" t="s">
        <v>2404</v>
      </c>
      <c r="Q773" s="138"/>
      <c r="R773" s="138"/>
    </row>
    <row r="774" spans="10:19" s="133" customFormat="1">
      <c r="J774" s="44" t="s">
        <v>6541</v>
      </c>
      <c r="K774" s="88" t="str">
        <f t="shared" ref="K774:K784" si="73">VLOOKUP(J774,$A:$B,2,FALSE)</f>
        <v>x175</v>
      </c>
      <c r="L774" s="88" t="s">
        <v>6552</v>
      </c>
      <c r="M774" s="138"/>
      <c r="N774" s="311"/>
      <c r="O774" s="138" t="str">
        <f t="shared" ref="O774:O784" si="74">VLOOKUP(K774,B:D,3,FALSE)</f>
        <v>s2c</v>
      </c>
      <c r="P774" s="138"/>
      <c r="Q774" s="138"/>
      <c r="R774" s="138"/>
    </row>
    <row r="775" spans="10:19" s="133" customFormat="1">
      <c r="J775" s="44" t="s">
        <v>6542</v>
      </c>
      <c r="K775" s="88" t="str">
        <f t="shared" si="73"/>
        <v>x176</v>
      </c>
      <c r="L775" s="88" t="s">
        <v>6553</v>
      </c>
      <c r="M775" s="138"/>
      <c r="N775" s="311"/>
      <c r="O775" s="138" t="str">
        <f t="shared" si="74"/>
        <v>s2c</v>
      </c>
      <c r="P775" s="138"/>
      <c r="Q775" s="138"/>
      <c r="R775" s="138"/>
    </row>
    <row r="776" spans="10:19" s="133" customFormat="1">
      <c r="J776" s="44" t="s">
        <v>6543</v>
      </c>
      <c r="K776" s="88" t="str">
        <f t="shared" si="73"/>
        <v>x174</v>
      </c>
      <c r="L776" s="88" t="s">
        <v>6554</v>
      </c>
      <c r="M776" s="138"/>
      <c r="N776" s="311"/>
      <c r="O776" s="138" t="str">
        <f t="shared" si="74"/>
        <v>s2c</v>
      </c>
      <c r="P776" s="138"/>
      <c r="Q776" s="138"/>
      <c r="R776" s="138"/>
    </row>
    <row r="777" spans="10:19" s="133" customFormat="1">
      <c r="J777" s="44" t="s">
        <v>6544</v>
      </c>
      <c r="K777" s="88" t="str">
        <f t="shared" si="73"/>
        <v>x177</v>
      </c>
      <c r="L777" s="88" t="s">
        <v>6555</v>
      </c>
      <c r="M777" s="138"/>
      <c r="N777" s="311"/>
      <c r="O777" s="138" t="str">
        <f t="shared" si="74"/>
        <v>s2c</v>
      </c>
      <c r="P777" s="138"/>
      <c r="Q777" s="138"/>
      <c r="R777" s="138"/>
    </row>
    <row r="778" spans="10:19" s="133" customFormat="1">
      <c r="J778" s="44" t="s">
        <v>6545</v>
      </c>
      <c r="K778" s="88" t="str">
        <f t="shared" si="73"/>
        <v>x136</v>
      </c>
      <c r="L778" s="88" t="s">
        <v>6556</v>
      </c>
      <c r="M778" s="138"/>
      <c r="N778" s="311"/>
      <c r="O778" s="138" t="str">
        <f t="shared" si="74"/>
        <v>s2c</v>
      </c>
      <c r="P778" s="138"/>
      <c r="Q778" s="138"/>
      <c r="R778" s="138"/>
    </row>
    <row r="779" spans="10:19" s="133" customFormat="1">
      <c r="J779" s="44" t="s">
        <v>6546</v>
      </c>
      <c r="K779" s="88" t="str">
        <f t="shared" si="73"/>
        <v>x18</v>
      </c>
      <c r="L779" s="88" t="s">
        <v>6557</v>
      </c>
      <c r="M779" s="138"/>
      <c r="N779" s="311"/>
      <c r="O779" s="138" t="str">
        <f t="shared" si="74"/>
        <v>s2c</v>
      </c>
      <c r="P779" s="138"/>
      <c r="Q779" s="138"/>
      <c r="R779" s="138"/>
    </row>
    <row r="780" spans="10:19" s="133" customFormat="1">
      <c r="J780" s="44" t="s">
        <v>6547</v>
      </c>
      <c r="K780" s="88" t="str">
        <f t="shared" si="73"/>
        <v>x186</v>
      </c>
      <c r="L780" s="88" t="s">
        <v>6558</v>
      </c>
      <c r="M780" s="138"/>
      <c r="N780" s="311"/>
      <c r="O780" s="138" t="str">
        <f t="shared" si="74"/>
        <v>s2c</v>
      </c>
      <c r="P780" s="138"/>
      <c r="Q780" s="138"/>
      <c r="R780" s="138"/>
    </row>
    <row r="781" spans="10:19" s="133" customFormat="1">
      <c r="J781" s="44" t="s">
        <v>6548</v>
      </c>
      <c r="K781" s="88" t="str">
        <f t="shared" si="73"/>
        <v>x81</v>
      </c>
      <c r="L781" s="88" t="s">
        <v>6559</v>
      </c>
      <c r="M781" s="138"/>
      <c r="N781" s="311"/>
      <c r="O781" s="138" t="str">
        <f t="shared" si="74"/>
        <v>s2c</v>
      </c>
      <c r="P781" s="138"/>
      <c r="Q781" s="138"/>
      <c r="R781" s="138"/>
    </row>
    <row r="782" spans="10:19" s="133" customFormat="1">
      <c r="J782" s="44" t="s">
        <v>6549</v>
      </c>
      <c r="K782" s="88" t="str">
        <f t="shared" si="73"/>
        <v>x115</v>
      </c>
      <c r="L782" s="88" t="s">
        <v>6560</v>
      </c>
      <c r="M782" s="138"/>
      <c r="N782" s="311"/>
      <c r="O782" s="138" t="str">
        <f t="shared" si="74"/>
        <v>s2c</v>
      </c>
      <c r="P782" s="138"/>
      <c r="Q782" s="138"/>
      <c r="R782" s="138"/>
    </row>
    <row r="783" spans="10:19" s="133" customFormat="1">
      <c r="J783" s="44" t="s">
        <v>6550</v>
      </c>
      <c r="K783" s="88" t="str">
        <f t="shared" si="73"/>
        <v>x179</v>
      </c>
      <c r="L783" s="88" t="s">
        <v>6561</v>
      </c>
      <c r="M783" s="138"/>
      <c r="N783" s="311"/>
      <c r="O783" s="138" t="str">
        <f t="shared" si="74"/>
        <v>s2c</v>
      </c>
      <c r="P783" s="138"/>
      <c r="Q783" s="138"/>
      <c r="R783" s="138"/>
    </row>
    <row r="784" spans="10:19" s="133" customFormat="1">
      <c r="J784" s="44" t="s">
        <v>6551</v>
      </c>
      <c r="K784" s="88" t="str">
        <f t="shared" si="73"/>
        <v>x240</v>
      </c>
      <c r="L784" s="88" t="s">
        <v>6562</v>
      </c>
      <c r="M784" s="138"/>
      <c r="N784" s="311"/>
      <c r="O784" s="138" t="str">
        <f t="shared" si="74"/>
        <v>s2c</v>
      </c>
      <c r="P784" s="138"/>
      <c r="Q784" s="138"/>
      <c r="R784" s="138"/>
    </row>
    <row r="785" spans="10:18" s="133" customFormat="1">
      <c r="J785" s="18" t="s">
        <v>6834</v>
      </c>
      <c r="K785" s="88"/>
      <c r="L785" s="138"/>
      <c r="M785" s="138"/>
      <c r="N785" s="311"/>
      <c r="O785" s="138" t="s">
        <v>5378</v>
      </c>
      <c r="P785" s="138"/>
      <c r="Q785" s="138" t="s">
        <v>23</v>
      </c>
      <c r="R785" s="138" t="s">
        <v>8242</v>
      </c>
    </row>
    <row r="786" spans="10:18" s="133" customFormat="1">
      <c r="J786" s="50" t="s">
        <v>244</v>
      </c>
      <c r="K786" s="88" t="str">
        <f t="shared" ref="K786" si="75">VLOOKUP(J786,$A$1:$I$311,2,FALSE)</f>
        <v>x0</v>
      </c>
      <c r="L786" s="79" t="str">
        <f t="shared" ref="L786" si="76">J786</f>
        <v>Total/NA</v>
      </c>
      <c r="O786" s="133" t="s">
        <v>243</v>
      </c>
      <c r="P786" s="133" t="s">
        <v>2404</v>
      </c>
      <c r="Q786" s="138"/>
      <c r="R786" s="138"/>
    </row>
    <row r="787" spans="10:18" s="133" customFormat="1">
      <c r="J787" s="44" t="s">
        <v>6541</v>
      </c>
      <c r="K787" s="88" t="str">
        <f t="shared" ref="K787:K797" si="77">VLOOKUP(J787,$A:$B,2,FALSE)</f>
        <v>x175</v>
      </c>
      <c r="L787" s="88" t="s">
        <v>6552</v>
      </c>
      <c r="M787" s="138"/>
      <c r="N787" s="311"/>
      <c r="O787" s="138" t="str">
        <f t="shared" ref="O787:O797" si="78">VLOOKUP(K787,B:D,3,FALSE)</f>
        <v>s2c</v>
      </c>
      <c r="P787" s="138"/>
      <c r="Q787" s="138"/>
      <c r="R787" s="138"/>
    </row>
    <row r="788" spans="10:18" s="133" customFormat="1">
      <c r="J788" s="44" t="s">
        <v>6542</v>
      </c>
      <c r="K788" s="88" t="str">
        <f t="shared" si="77"/>
        <v>x176</v>
      </c>
      <c r="L788" s="88" t="s">
        <v>6553</v>
      </c>
      <c r="M788" s="138"/>
      <c r="N788" s="311"/>
      <c r="O788" s="138" t="str">
        <f t="shared" si="78"/>
        <v>s2c</v>
      </c>
      <c r="P788" s="138"/>
      <c r="Q788" s="138"/>
      <c r="R788" s="138"/>
    </row>
    <row r="789" spans="10:18" s="133" customFormat="1">
      <c r="J789" s="44" t="s">
        <v>6543</v>
      </c>
      <c r="K789" s="88" t="str">
        <f t="shared" si="77"/>
        <v>x174</v>
      </c>
      <c r="L789" s="88" t="s">
        <v>6554</v>
      </c>
      <c r="M789" s="138"/>
      <c r="N789" s="311"/>
      <c r="O789" s="138" t="str">
        <f t="shared" si="78"/>
        <v>s2c</v>
      </c>
      <c r="P789" s="138"/>
      <c r="Q789" s="138"/>
      <c r="R789" s="138"/>
    </row>
    <row r="790" spans="10:18" s="133" customFormat="1">
      <c r="J790" s="44" t="s">
        <v>6544</v>
      </c>
      <c r="K790" s="88" t="str">
        <f t="shared" si="77"/>
        <v>x177</v>
      </c>
      <c r="L790" s="88" t="s">
        <v>6555</v>
      </c>
      <c r="M790" s="138"/>
      <c r="N790" s="311"/>
      <c r="O790" s="138" t="str">
        <f t="shared" si="78"/>
        <v>s2c</v>
      </c>
      <c r="P790" s="138"/>
      <c r="Q790" s="138"/>
      <c r="R790" s="138"/>
    </row>
    <row r="791" spans="10:18" s="133" customFormat="1">
      <c r="J791" s="44" t="s">
        <v>6545</v>
      </c>
      <c r="K791" s="88" t="str">
        <f t="shared" si="77"/>
        <v>x136</v>
      </c>
      <c r="L791" s="88" t="s">
        <v>6556</v>
      </c>
      <c r="M791" s="138"/>
      <c r="N791" s="311"/>
      <c r="O791" s="138" t="str">
        <f t="shared" si="78"/>
        <v>s2c</v>
      </c>
      <c r="P791" s="138"/>
      <c r="Q791" s="138"/>
      <c r="R791" s="138"/>
    </row>
    <row r="792" spans="10:18" s="133" customFormat="1">
      <c r="J792" s="44" t="s">
        <v>6546</v>
      </c>
      <c r="K792" s="88" t="str">
        <f t="shared" si="77"/>
        <v>x18</v>
      </c>
      <c r="L792" s="88" t="s">
        <v>6557</v>
      </c>
      <c r="M792" s="138"/>
      <c r="N792" s="311"/>
      <c r="O792" s="138" t="str">
        <f t="shared" si="78"/>
        <v>s2c</v>
      </c>
      <c r="P792" s="138"/>
      <c r="Q792" s="138"/>
      <c r="R792" s="138"/>
    </row>
    <row r="793" spans="10:18" s="133" customFormat="1">
      <c r="J793" s="44" t="s">
        <v>6547</v>
      </c>
      <c r="K793" s="88" t="str">
        <f t="shared" si="77"/>
        <v>x186</v>
      </c>
      <c r="L793" s="88" t="s">
        <v>6558</v>
      </c>
      <c r="M793" s="138"/>
      <c r="N793" s="311"/>
      <c r="O793" s="138" t="str">
        <f t="shared" si="78"/>
        <v>s2c</v>
      </c>
      <c r="P793" s="138"/>
      <c r="Q793" s="138"/>
      <c r="R793" s="138"/>
    </row>
    <row r="794" spans="10:18" s="133" customFormat="1">
      <c r="J794" s="44" t="s">
        <v>6548</v>
      </c>
      <c r="K794" s="88" t="str">
        <f t="shared" si="77"/>
        <v>x81</v>
      </c>
      <c r="L794" s="88" t="s">
        <v>6559</v>
      </c>
      <c r="M794" s="138"/>
      <c r="N794" s="311"/>
      <c r="O794" s="138" t="str">
        <f t="shared" si="78"/>
        <v>s2c</v>
      </c>
      <c r="P794" s="138"/>
      <c r="Q794" s="138"/>
      <c r="R794" s="138"/>
    </row>
    <row r="795" spans="10:18" s="133" customFormat="1">
      <c r="J795" s="44" t="s">
        <v>6549</v>
      </c>
      <c r="K795" s="88" t="str">
        <f t="shared" si="77"/>
        <v>x115</v>
      </c>
      <c r="L795" s="88" t="s">
        <v>6560</v>
      </c>
      <c r="M795" s="138"/>
      <c r="N795" s="311"/>
      <c r="O795" s="138" t="str">
        <f t="shared" si="78"/>
        <v>s2c</v>
      </c>
      <c r="P795" s="138"/>
      <c r="Q795" s="138"/>
      <c r="R795" s="138"/>
    </row>
    <row r="796" spans="10:18" s="133" customFormat="1">
      <c r="J796" s="44" t="s">
        <v>6550</v>
      </c>
      <c r="K796" s="88" t="str">
        <f t="shared" si="77"/>
        <v>x179</v>
      </c>
      <c r="L796" s="88" t="s">
        <v>6835</v>
      </c>
      <c r="M796" s="138"/>
      <c r="N796" s="311"/>
      <c r="O796" s="138" t="str">
        <f t="shared" si="78"/>
        <v>s2c</v>
      </c>
      <c r="P796" s="138"/>
      <c r="Q796" s="138"/>
      <c r="R796" s="138"/>
    </row>
    <row r="797" spans="10:18" s="133" customFormat="1">
      <c r="J797" s="44" t="s">
        <v>6833</v>
      </c>
      <c r="K797" s="88" t="str">
        <f t="shared" si="77"/>
        <v>x32</v>
      </c>
      <c r="L797" s="88" t="s">
        <v>6836</v>
      </c>
      <c r="M797" s="138"/>
      <c r="N797" s="311"/>
      <c r="O797" s="138" t="str">
        <f t="shared" si="78"/>
        <v>s2c</v>
      </c>
      <c r="P797" s="138"/>
      <c r="Q797" s="138"/>
      <c r="R797" s="138"/>
    </row>
    <row r="798" spans="10:18" s="133" customFormat="1">
      <c r="J798" s="18" t="s">
        <v>6729</v>
      </c>
      <c r="K798" s="88"/>
      <c r="L798" s="290"/>
      <c r="M798" s="290"/>
      <c r="N798" s="312"/>
      <c r="O798" s="138" t="s">
        <v>5378</v>
      </c>
      <c r="P798" s="290"/>
      <c r="Q798" s="290" t="s">
        <v>3140</v>
      </c>
      <c r="R798" s="290" t="s">
        <v>8234</v>
      </c>
    </row>
    <row r="799" spans="10:18" s="133" customFormat="1">
      <c r="J799" s="50" t="s">
        <v>244</v>
      </c>
      <c r="K799" s="88" t="str">
        <f t="shared" ref="K799" si="79">VLOOKUP(J799,$A$1:$I$311,2,FALSE)</f>
        <v>x0</v>
      </c>
      <c r="L799" s="79" t="str">
        <f t="shared" ref="L799" si="80">J799</f>
        <v>Total/NA</v>
      </c>
      <c r="O799" s="133" t="s">
        <v>243</v>
      </c>
      <c r="Q799" s="290"/>
      <c r="R799" s="290"/>
    </row>
    <row r="800" spans="10:18" s="133" customFormat="1">
      <c r="J800" s="44" t="s">
        <v>8201</v>
      </c>
      <c r="K800" s="88" t="str">
        <f t="shared" ref="K800:K805" si="81">VLOOKUP(J800,$A:$B,2,FALSE)</f>
        <v>x163</v>
      </c>
      <c r="L800" s="88" t="s">
        <v>8193</v>
      </c>
      <c r="M800" s="290"/>
      <c r="N800" s="312"/>
      <c r="O800" s="138" t="str">
        <f t="shared" ref="O800:O805" si="82">VLOOKUP(K800,B:D,3,FALSE)</f>
        <v>s2c</v>
      </c>
      <c r="P800" s="290"/>
      <c r="Q800" s="290"/>
      <c r="R800" s="290"/>
    </row>
    <row r="801" spans="10:18" s="133" customFormat="1">
      <c r="J801" s="44" t="s">
        <v>6727</v>
      </c>
      <c r="K801" s="88" t="str">
        <f t="shared" si="81"/>
        <v>x131</v>
      </c>
      <c r="L801" s="88" t="s">
        <v>6728</v>
      </c>
      <c r="M801" s="290"/>
      <c r="N801" s="312"/>
      <c r="O801" s="138" t="str">
        <f t="shared" si="82"/>
        <v>s2c</v>
      </c>
      <c r="P801" s="290"/>
      <c r="Q801" s="290"/>
      <c r="R801" s="290"/>
    </row>
    <row r="802" spans="10:18" s="133" customFormat="1">
      <c r="J802" s="44" t="s">
        <v>8194</v>
      </c>
      <c r="K802" s="88" t="str">
        <f t="shared" si="81"/>
        <v>x59</v>
      </c>
      <c r="L802" s="88" t="s">
        <v>8195</v>
      </c>
      <c r="M802" s="290"/>
      <c r="N802" s="312"/>
      <c r="O802" s="138" t="str">
        <f t="shared" si="82"/>
        <v>s2c</v>
      </c>
      <c r="P802" s="290"/>
      <c r="Q802" s="290"/>
      <c r="R802" s="290"/>
    </row>
    <row r="803" spans="10:18" s="133" customFormat="1">
      <c r="J803" s="44" t="s">
        <v>8196</v>
      </c>
      <c r="K803" s="88" t="str">
        <f t="shared" si="81"/>
        <v>x61</v>
      </c>
      <c r="L803" s="88" t="s">
        <v>8197</v>
      </c>
      <c r="M803" s="290"/>
      <c r="N803" s="312"/>
      <c r="O803" s="138" t="str">
        <f t="shared" si="82"/>
        <v>s2c</v>
      </c>
      <c r="P803" s="290"/>
      <c r="Q803" s="290"/>
      <c r="R803" s="290"/>
    </row>
    <row r="804" spans="10:18" s="133" customFormat="1">
      <c r="J804" s="44" t="s">
        <v>7791</v>
      </c>
      <c r="K804" s="88" t="str">
        <f t="shared" si="81"/>
        <v>x56</v>
      </c>
      <c r="L804" s="88" t="s">
        <v>7807</v>
      </c>
      <c r="M804" s="290"/>
      <c r="N804" s="312"/>
      <c r="O804" s="138" t="str">
        <f t="shared" si="82"/>
        <v>s2c</v>
      </c>
      <c r="P804" s="290"/>
      <c r="Q804" s="290"/>
      <c r="R804" s="290"/>
    </row>
    <row r="805" spans="10:18" s="133" customFormat="1">
      <c r="J805" s="44" t="s">
        <v>7792</v>
      </c>
      <c r="K805" s="88" t="str">
        <f t="shared" si="81"/>
        <v>x54</v>
      </c>
      <c r="L805" s="88" t="s">
        <v>7808</v>
      </c>
      <c r="M805" s="290"/>
      <c r="N805" s="312"/>
      <c r="O805" s="138" t="str">
        <f t="shared" si="82"/>
        <v>s2c</v>
      </c>
      <c r="P805" s="290"/>
      <c r="Q805" s="290"/>
      <c r="R805" s="290"/>
    </row>
    <row r="806" spans="10:18" s="133" customFormat="1">
      <c r="J806" s="18" t="s">
        <v>7173</v>
      </c>
      <c r="K806" s="88"/>
      <c r="L806" s="88"/>
      <c r="M806" s="104"/>
      <c r="N806" s="313"/>
      <c r="O806" s="138" t="s">
        <v>5378</v>
      </c>
      <c r="P806" s="138"/>
      <c r="Q806" s="138" t="s">
        <v>3319</v>
      </c>
      <c r="R806" s="138" t="s">
        <v>8248</v>
      </c>
    </row>
    <row r="807" spans="10:18" s="133" customFormat="1">
      <c r="J807" s="50" t="s">
        <v>244</v>
      </c>
      <c r="K807" s="88" t="str">
        <f t="shared" ref="K807" si="83">VLOOKUP(J807,$A$1:$I$311,2,FALSE)</f>
        <v>x0</v>
      </c>
      <c r="L807" s="79" t="str">
        <f t="shared" ref="L807" si="84">J807</f>
        <v>Total/NA</v>
      </c>
      <c r="O807" s="133" t="s">
        <v>243</v>
      </c>
      <c r="P807" s="133" t="s">
        <v>2404</v>
      </c>
      <c r="Q807" s="138"/>
      <c r="R807" s="138"/>
    </row>
    <row r="808" spans="10:18" s="133" customFormat="1">
      <c r="J808" s="44" t="s">
        <v>7793</v>
      </c>
      <c r="K808" s="88" t="str">
        <f t="shared" ref="K808:K813" si="85">VLOOKUP(J808,A:B,2,FALSE)</f>
        <v>x8</v>
      </c>
      <c r="L808" s="88" t="s">
        <v>7809</v>
      </c>
      <c r="M808" s="104"/>
      <c r="N808" s="313"/>
      <c r="O808" s="138" t="str">
        <f t="shared" ref="O808:O813" si="86">VLOOKUP(K808,B:D,3,FALSE)</f>
        <v>s2c</v>
      </c>
      <c r="P808" s="138"/>
      <c r="Q808" s="138"/>
      <c r="R808" s="138"/>
    </row>
    <row r="809" spans="10:18" s="133" customFormat="1">
      <c r="J809" s="44" t="s">
        <v>7794</v>
      </c>
      <c r="K809" s="88" t="str">
        <f t="shared" si="85"/>
        <v>x9</v>
      </c>
      <c r="L809" s="88" t="s">
        <v>7810</v>
      </c>
      <c r="M809" s="104"/>
      <c r="N809" s="313"/>
      <c r="O809" s="138" t="str">
        <f t="shared" si="86"/>
        <v>s2c</v>
      </c>
      <c r="P809" s="138"/>
      <c r="Q809" s="138"/>
      <c r="R809" s="138"/>
    </row>
    <row r="810" spans="10:18" s="133" customFormat="1">
      <c r="J810" s="44" t="s">
        <v>7795</v>
      </c>
      <c r="K810" s="88" t="str">
        <f t="shared" si="85"/>
        <v>x46</v>
      </c>
      <c r="L810" s="88" t="s">
        <v>7811</v>
      </c>
      <c r="M810" s="104"/>
      <c r="N810" s="313"/>
      <c r="O810" s="138" t="str">
        <f t="shared" si="86"/>
        <v>s2c</v>
      </c>
      <c r="P810" s="138"/>
      <c r="Q810" s="138"/>
      <c r="R810" s="138"/>
    </row>
    <row r="811" spans="10:18" s="133" customFormat="1">
      <c r="J811" s="44" t="s">
        <v>7796</v>
      </c>
      <c r="K811" s="88" t="str">
        <f t="shared" si="85"/>
        <v>x45</v>
      </c>
      <c r="L811" s="88" t="s">
        <v>7812</v>
      </c>
      <c r="M811" s="104"/>
      <c r="N811" s="313"/>
      <c r="O811" s="138" t="str">
        <f t="shared" si="86"/>
        <v>s2c</v>
      </c>
      <c r="P811" s="138"/>
      <c r="Q811" s="138"/>
      <c r="R811" s="138"/>
    </row>
    <row r="812" spans="10:18" s="133" customFormat="1">
      <c r="J812" s="44" t="s">
        <v>7797</v>
      </c>
      <c r="K812" s="88" t="str">
        <f t="shared" si="85"/>
        <v>x90</v>
      </c>
      <c r="L812" s="88" t="s">
        <v>7813</v>
      </c>
      <c r="M812" s="104"/>
      <c r="N812" s="313"/>
      <c r="O812" s="138" t="str">
        <f t="shared" si="86"/>
        <v>s2c</v>
      </c>
      <c r="P812" s="138"/>
      <c r="Q812" s="138"/>
      <c r="R812" s="138"/>
    </row>
    <row r="813" spans="10:18" s="133" customFormat="1">
      <c r="J813" s="44" t="s">
        <v>7798</v>
      </c>
      <c r="K813" s="88" t="str">
        <f t="shared" si="85"/>
        <v>x89</v>
      </c>
      <c r="L813" s="88" t="s">
        <v>7814</v>
      </c>
      <c r="M813" s="104"/>
      <c r="N813" s="313"/>
      <c r="O813" s="138" t="str">
        <f t="shared" si="86"/>
        <v>s2c</v>
      </c>
      <c r="P813" s="138"/>
      <c r="Q813" s="138"/>
      <c r="R813" s="138"/>
    </row>
    <row r="814" spans="10:18" s="133" customFormat="1">
      <c r="J814" s="18" t="s">
        <v>7174</v>
      </c>
      <c r="K814" s="88"/>
      <c r="L814" s="88"/>
      <c r="M814" s="104"/>
      <c r="N814" s="313"/>
      <c r="O814" s="138" t="s">
        <v>5378</v>
      </c>
      <c r="Q814" s="133" t="s">
        <v>3319</v>
      </c>
      <c r="R814" s="133" t="s">
        <v>8251</v>
      </c>
    </row>
    <row r="815" spans="10:18" s="133" customFormat="1">
      <c r="J815" s="50" t="s">
        <v>244</v>
      </c>
      <c r="K815" s="88" t="str">
        <f t="shared" ref="K815" si="87">VLOOKUP(J815,$A$1:$I$311,2,FALSE)</f>
        <v>x0</v>
      </c>
      <c r="L815" s="79" t="str">
        <f t="shared" ref="L815" si="88">J815</f>
        <v>Total/NA</v>
      </c>
      <c r="O815" s="133" t="s">
        <v>243</v>
      </c>
      <c r="P815" s="133" t="s">
        <v>2404</v>
      </c>
    </row>
    <row r="816" spans="10:18" s="133" customFormat="1">
      <c r="J816" s="44" t="s">
        <v>7789</v>
      </c>
      <c r="K816" s="88" t="str">
        <f t="shared" ref="K816:K825" si="89">VLOOKUP(J816,A:B,2,FALSE)</f>
        <v>x34</v>
      </c>
      <c r="L816" s="88" t="s">
        <v>7815</v>
      </c>
      <c r="M816" s="104"/>
      <c r="N816" s="313"/>
      <c r="O816" s="138" t="str">
        <f t="shared" ref="O816:O825" si="90">VLOOKUP(K816,B:D,3,FALSE)</f>
        <v>s2c</v>
      </c>
    </row>
    <row r="817" spans="10:18" s="133" customFormat="1">
      <c r="J817" s="44" t="s">
        <v>7790</v>
      </c>
      <c r="K817" s="88" t="str">
        <f t="shared" si="89"/>
        <v>x33</v>
      </c>
      <c r="L817" s="88" t="s">
        <v>7816</v>
      </c>
      <c r="M817" s="104"/>
      <c r="N817" s="313"/>
      <c r="O817" s="138" t="str">
        <f t="shared" si="90"/>
        <v>s2c</v>
      </c>
    </row>
    <row r="818" spans="10:18" s="133" customFormat="1">
      <c r="J818" s="44" t="s">
        <v>7799</v>
      </c>
      <c r="K818" s="88" t="str">
        <f t="shared" si="89"/>
        <v>x35</v>
      </c>
      <c r="L818" s="88" t="s">
        <v>7817</v>
      </c>
      <c r="M818" s="104"/>
      <c r="N818" s="313"/>
      <c r="O818" s="138" t="str">
        <f t="shared" si="90"/>
        <v>s2c</v>
      </c>
    </row>
    <row r="819" spans="10:18" s="133" customFormat="1">
      <c r="J819" s="44" t="s">
        <v>7800</v>
      </c>
      <c r="K819" s="88" t="str">
        <f t="shared" si="89"/>
        <v>x36</v>
      </c>
      <c r="L819" s="88" t="s">
        <v>7818</v>
      </c>
      <c r="M819" s="104"/>
      <c r="N819" s="313"/>
      <c r="O819" s="138" t="str">
        <f t="shared" si="90"/>
        <v>s2c</v>
      </c>
    </row>
    <row r="820" spans="10:18" s="133" customFormat="1">
      <c r="J820" s="44" t="s">
        <v>7801</v>
      </c>
      <c r="K820" s="88" t="str">
        <f t="shared" si="89"/>
        <v>x65</v>
      </c>
      <c r="L820" s="88" t="s">
        <v>7819</v>
      </c>
      <c r="M820" s="104"/>
      <c r="N820" s="313"/>
      <c r="O820" s="138" t="str">
        <f t="shared" si="90"/>
        <v>s2c</v>
      </c>
    </row>
    <row r="821" spans="10:18" s="133" customFormat="1">
      <c r="J821" s="44" t="s">
        <v>7802</v>
      </c>
      <c r="K821" s="88" t="str">
        <f t="shared" si="89"/>
        <v>x66</v>
      </c>
      <c r="L821" s="88" t="s">
        <v>7820</v>
      </c>
      <c r="M821" s="104"/>
      <c r="N821" s="313"/>
      <c r="O821" s="138" t="str">
        <f t="shared" si="90"/>
        <v>s2c</v>
      </c>
    </row>
    <row r="822" spans="10:18" s="133" customFormat="1">
      <c r="J822" s="44" t="s">
        <v>7803</v>
      </c>
      <c r="K822" s="88" t="str">
        <f t="shared" si="89"/>
        <v>x151</v>
      </c>
      <c r="L822" s="88" t="s">
        <v>7821</v>
      </c>
      <c r="M822" s="104"/>
      <c r="N822" s="313"/>
      <c r="O822" s="138" t="str">
        <f t="shared" si="90"/>
        <v>s2c</v>
      </c>
    </row>
    <row r="823" spans="10:18" s="133" customFormat="1">
      <c r="J823" s="44" t="s">
        <v>7804</v>
      </c>
      <c r="K823" s="88" t="str">
        <f t="shared" si="89"/>
        <v>x153</v>
      </c>
      <c r="L823" s="88" t="s">
        <v>7822</v>
      </c>
      <c r="M823" s="138"/>
      <c r="N823" s="311"/>
      <c r="O823" s="138" t="str">
        <f t="shared" si="90"/>
        <v>s2c</v>
      </c>
      <c r="P823" s="138"/>
      <c r="Q823" s="138" t="s">
        <v>3319</v>
      </c>
      <c r="R823" s="138"/>
    </row>
    <row r="824" spans="10:18" s="133" customFormat="1">
      <c r="J824" s="44" t="s">
        <v>7805</v>
      </c>
      <c r="K824" s="88" t="str">
        <f t="shared" si="89"/>
        <v>x152</v>
      </c>
      <c r="L824" s="88" t="s">
        <v>7823</v>
      </c>
      <c r="M824" s="138"/>
      <c r="N824" s="311"/>
      <c r="O824" s="138" t="str">
        <f t="shared" si="90"/>
        <v>s2c</v>
      </c>
      <c r="P824" s="138"/>
      <c r="Q824" s="138"/>
      <c r="R824" s="138"/>
    </row>
    <row r="825" spans="10:18" s="133" customFormat="1">
      <c r="J825" s="44" t="s">
        <v>7806</v>
      </c>
      <c r="K825" s="88" t="str">
        <f t="shared" si="89"/>
        <v>x154</v>
      </c>
      <c r="L825" s="88" t="s">
        <v>7824</v>
      </c>
      <c r="M825" s="138"/>
      <c r="N825" s="311"/>
      <c r="O825" s="138" t="str">
        <f t="shared" si="90"/>
        <v>s2c</v>
      </c>
      <c r="P825" s="138"/>
      <c r="Q825" s="138"/>
      <c r="R825" s="138"/>
    </row>
    <row r="826" spans="10:18" s="133" customFormat="1">
      <c r="J826" s="18" t="s">
        <v>7304</v>
      </c>
      <c r="K826" s="88"/>
      <c r="L826" s="88"/>
      <c r="N826" s="311"/>
      <c r="O826" s="138" t="s">
        <v>5378</v>
      </c>
    </row>
    <row r="827" spans="10:18" s="133" customFormat="1">
      <c r="J827" s="50" t="s">
        <v>244</v>
      </c>
      <c r="K827" s="88" t="str">
        <f t="shared" ref="K827" si="91">VLOOKUP(J827,$A$1:$I$311,2,FALSE)</f>
        <v>x0</v>
      </c>
      <c r="L827" s="79" t="str">
        <f t="shared" ref="L827" si="92">J827</f>
        <v>Total/NA</v>
      </c>
      <c r="O827" s="133" t="s">
        <v>243</v>
      </c>
    </row>
    <row r="828" spans="10:18" s="133" customFormat="1">
      <c r="J828" s="44" t="s">
        <v>6714</v>
      </c>
      <c r="K828" s="88" t="str">
        <f>VLOOKUP(J828,A:B,2,FALSE)</f>
        <v>f2017</v>
      </c>
      <c r="L828" s="88" t="s">
        <v>6715</v>
      </c>
      <c r="N828" s="311"/>
      <c r="O828" s="138" t="s">
        <v>5378</v>
      </c>
    </row>
    <row r="829" spans="10:18" s="133" customFormat="1">
      <c r="J829" s="44" t="s">
        <v>6716</v>
      </c>
      <c r="K829" s="88" t="str">
        <f>VLOOKUP(J829,A:B,2,FALSE)</f>
        <v>f2018</v>
      </c>
      <c r="L829" s="88" t="s">
        <v>6717</v>
      </c>
      <c r="N829" s="311"/>
      <c r="O829" s="138" t="s">
        <v>5378</v>
      </c>
    </row>
    <row r="830" spans="10:18" s="133" customFormat="1">
      <c r="J830" s="44" t="s">
        <v>7878</v>
      </c>
      <c r="K830" s="88" t="str">
        <f>VLOOKUP(J830,A:B,2,FALSE)</f>
        <v>f2019</v>
      </c>
      <c r="L830" s="88" t="s">
        <v>7181</v>
      </c>
      <c r="N830" s="311"/>
      <c r="O830" s="138" t="s">
        <v>5378</v>
      </c>
    </row>
    <row r="831" spans="10:18" s="133" customFormat="1">
      <c r="J831" s="44" t="s">
        <v>7180</v>
      </c>
      <c r="K831" s="88" t="str">
        <f>VLOOKUP(J831,A:B,2,FALSE)</f>
        <v>f2020</v>
      </c>
      <c r="L831" s="88" t="s">
        <v>7182</v>
      </c>
      <c r="N831" s="311"/>
      <c r="O831" s="138" t="s">
        <v>5378</v>
      </c>
    </row>
    <row r="832" spans="10:18" s="133" customFormat="1">
      <c r="J832" s="18" t="s">
        <v>7198</v>
      </c>
      <c r="K832" s="88"/>
      <c r="L832" s="88"/>
      <c r="N832" s="311"/>
      <c r="O832" s="138" t="s">
        <v>5378</v>
      </c>
      <c r="R832" s="133" t="s">
        <v>7201</v>
      </c>
    </row>
    <row r="833" spans="10:19" s="133" customFormat="1">
      <c r="J833" s="50" t="s">
        <v>244</v>
      </c>
      <c r="K833" s="88" t="str">
        <f t="shared" ref="K833" si="93">VLOOKUP(J833,$A$1:$I$311,2,FALSE)</f>
        <v>x0</v>
      </c>
      <c r="L833" s="79" t="str">
        <f t="shared" ref="L833" si="94">J833</f>
        <v>Total/NA</v>
      </c>
      <c r="O833" s="133" t="s">
        <v>243</v>
      </c>
      <c r="P833" s="133" t="s">
        <v>2404</v>
      </c>
    </row>
    <row r="834" spans="10:19" s="133" customFormat="1">
      <c r="J834" s="44" t="s">
        <v>7199</v>
      </c>
      <c r="K834" s="88" t="str">
        <f>VLOOKUP(J834,A:B,2,FALSE)</f>
        <v>f2021</v>
      </c>
      <c r="L834" s="88" t="s">
        <v>7203</v>
      </c>
      <c r="N834" s="311"/>
      <c r="O834" s="138" t="s">
        <v>5378</v>
      </c>
    </row>
    <row r="835" spans="10:19" s="133" customFormat="1">
      <c r="J835" s="44" t="s">
        <v>7200</v>
      </c>
      <c r="K835" s="88" t="str">
        <f>VLOOKUP(J835,A:B,2,FALSE)</f>
        <v>f2022</v>
      </c>
      <c r="L835" s="88" t="s">
        <v>7204</v>
      </c>
      <c r="N835" s="311"/>
      <c r="O835" s="138" t="s">
        <v>5378</v>
      </c>
    </row>
    <row r="836" spans="10:19" s="133" customFormat="1">
      <c r="J836" s="18" t="s">
        <v>7260</v>
      </c>
      <c r="K836" s="138"/>
      <c r="L836" s="138"/>
      <c r="M836" s="138"/>
      <c r="N836" s="311"/>
      <c r="O836" s="138" t="s">
        <v>5378</v>
      </c>
      <c r="P836" s="138"/>
      <c r="Q836" s="138" t="s">
        <v>8239</v>
      </c>
      <c r="R836" s="138" t="s">
        <v>8237</v>
      </c>
      <c r="S836" s="138"/>
    </row>
    <row r="837" spans="10:19" s="133" customFormat="1">
      <c r="J837" s="50" t="s">
        <v>244</v>
      </c>
      <c r="K837" s="88" t="str">
        <f t="shared" ref="K837" si="95">VLOOKUP(J837,$A$1:$I$311,2,FALSE)</f>
        <v>x0</v>
      </c>
      <c r="L837" s="79" t="str">
        <f t="shared" ref="L837" si="96">J837</f>
        <v>Total/NA</v>
      </c>
      <c r="O837" s="133" t="s">
        <v>243</v>
      </c>
      <c r="P837" s="133" t="s">
        <v>2404</v>
      </c>
      <c r="Q837" s="138"/>
      <c r="R837" s="138"/>
      <c r="S837" s="138"/>
    </row>
    <row r="838" spans="10:19" s="133" customFormat="1">
      <c r="J838" s="44" t="s">
        <v>6541</v>
      </c>
      <c r="K838" s="88" t="str">
        <f t="shared" ref="K838:K853" si="97">VLOOKUP(J838,$A:$B,2,FALSE)</f>
        <v>x175</v>
      </c>
      <c r="L838" s="88" t="s">
        <v>6552</v>
      </c>
      <c r="M838" s="138"/>
      <c r="N838" s="311"/>
      <c r="O838" s="138" t="str">
        <f t="shared" ref="O838:O853" si="98">VLOOKUP(K838,B:D,3,FALSE)</f>
        <v>s2c</v>
      </c>
      <c r="P838" s="138"/>
      <c r="Q838" s="138"/>
      <c r="R838" s="138"/>
      <c r="S838" s="138"/>
    </row>
    <row r="839" spans="10:19" s="133" customFormat="1">
      <c r="J839" s="44" t="s">
        <v>6542</v>
      </c>
      <c r="K839" s="88" t="str">
        <f t="shared" si="97"/>
        <v>x176</v>
      </c>
      <c r="L839" s="88" t="s">
        <v>6553</v>
      </c>
      <c r="M839" s="138"/>
      <c r="N839" s="311"/>
      <c r="O839" s="138" t="str">
        <f t="shared" si="98"/>
        <v>s2c</v>
      </c>
      <c r="P839" s="138"/>
      <c r="Q839" s="138"/>
      <c r="R839" s="138"/>
      <c r="S839" s="138"/>
    </row>
    <row r="840" spans="10:19" s="133" customFormat="1">
      <c r="J840" s="44" t="s">
        <v>6543</v>
      </c>
      <c r="K840" s="88" t="str">
        <f t="shared" si="97"/>
        <v>x174</v>
      </c>
      <c r="L840" s="88" t="s">
        <v>6554</v>
      </c>
      <c r="M840" s="138"/>
      <c r="N840" s="311"/>
      <c r="O840" s="138" t="str">
        <f t="shared" si="98"/>
        <v>s2c</v>
      </c>
      <c r="P840" s="138"/>
      <c r="Q840" s="138"/>
      <c r="R840" s="138"/>
      <c r="S840" s="138"/>
    </row>
    <row r="841" spans="10:19" s="133" customFormat="1">
      <c r="J841" s="44" t="s">
        <v>6544</v>
      </c>
      <c r="K841" s="88" t="str">
        <f t="shared" si="97"/>
        <v>x177</v>
      </c>
      <c r="L841" s="88" t="s">
        <v>6555</v>
      </c>
      <c r="M841" s="138"/>
      <c r="N841" s="311"/>
      <c r="O841" s="138" t="str">
        <f t="shared" si="98"/>
        <v>s2c</v>
      </c>
      <c r="P841" s="138"/>
      <c r="Q841" s="138"/>
      <c r="R841" s="138"/>
      <c r="S841" s="138"/>
    </row>
    <row r="842" spans="10:19" s="133" customFormat="1">
      <c r="J842" s="44" t="s">
        <v>6545</v>
      </c>
      <c r="K842" s="88" t="str">
        <f t="shared" si="97"/>
        <v>x136</v>
      </c>
      <c r="L842" s="88" t="s">
        <v>6556</v>
      </c>
      <c r="M842" s="138"/>
      <c r="N842" s="311"/>
      <c r="O842" s="138" t="str">
        <f t="shared" si="98"/>
        <v>s2c</v>
      </c>
      <c r="P842" s="138"/>
      <c r="Q842" s="138"/>
      <c r="R842" s="138"/>
      <c r="S842" s="138"/>
    </row>
    <row r="843" spans="10:19" s="133" customFormat="1">
      <c r="J843" s="44" t="s">
        <v>6546</v>
      </c>
      <c r="K843" s="88" t="str">
        <f t="shared" si="97"/>
        <v>x18</v>
      </c>
      <c r="L843" s="88" t="s">
        <v>6557</v>
      </c>
      <c r="M843" s="138"/>
      <c r="N843" s="311"/>
      <c r="O843" s="138" t="str">
        <f t="shared" si="98"/>
        <v>s2c</v>
      </c>
      <c r="P843" s="138"/>
      <c r="Q843" s="138"/>
      <c r="R843" s="138"/>
      <c r="S843" s="138"/>
    </row>
    <row r="844" spans="10:19" s="133" customFormat="1">
      <c r="J844" s="44" t="s">
        <v>6547</v>
      </c>
      <c r="K844" s="88" t="str">
        <f t="shared" si="97"/>
        <v>x186</v>
      </c>
      <c r="L844" s="88" t="s">
        <v>6558</v>
      </c>
      <c r="M844" s="138"/>
      <c r="N844" s="311"/>
      <c r="O844" s="138" t="str">
        <f t="shared" si="98"/>
        <v>s2c</v>
      </c>
      <c r="P844" s="138"/>
      <c r="Q844" s="138"/>
      <c r="R844" s="138"/>
      <c r="S844" s="138"/>
    </row>
    <row r="845" spans="10:19" s="133" customFormat="1">
      <c r="J845" s="44" t="s">
        <v>6548</v>
      </c>
      <c r="K845" s="88" t="str">
        <f t="shared" si="97"/>
        <v>x81</v>
      </c>
      <c r="L845" s="88" t="s">
        <v>6559</v>
      </c>
      <c r="M845" s="138"/>
      <c r="N845" s="311"/>
      <c r="O845" s="138" t="str">
        <f t="shared" si="98"/>
        <v>s2c</v>
      </c>
      <c r="P845" s="138"/>
      <c r="Q845" s="138"/>
      <c r="R845" s="138"/>
      <c r="S845" s="138"/>
    </row>
    <row r="846" spans="10:19" s="133" customFormat="1">
      <c r="J846" s="44" t="s">
        <v>6549</v>
      </c>
      <c r="K846" s="88" t="str">
        <f t="shared" si="97"/>
        <v>x115</v>
      </c>
      <c r="L846" s="88" t="s">
        <v>6560</v>
      </c>
      <c r="M846" s="138"/>
      <c r="N846" s="311"/>
      <c r="O846" s="138" t="str">
        <f t="shared" si="98"/>
        <v>s2c</v>
      </c>
      <c r="P846" s="138"/>
      <c r="Q846" s="138"/>
      <c r="R846" s="138"/>
      <c r="S846" s="138"/>
    </row>
    <row r="847" spans="10:19" s="133" customFormat="1">
      <c r="J847" s="44" t="s">
        <v>6550</v>
      </c>
      <c r="K847" s="88" t="str">
        <f t="shared" si="97"/>
        <v>x179</v>
      </c>
      <c r="L847" s="88" t="s">
        <v>6561</v>
      </c>
      <c r="M847" s="138"/>
      <c r="N847" s="311"/>
      <c r="O847" s="138" t="str">
        <f t="shared" si="98"/>
        <v>s2c</v>
      </c>
      <c r="P847" s="138"/>
      <c r="Q847" s="138"/>
      <c r="R847" s="138"/>
      <c r="S847" s="138"/>
    </row>
    <row r="848" spans="10:19" s="133" customFormat="1">
      <c r="J848" s="44" t="s">
        <v>7789</v>
      </c>
      <c r="K848" s="88" t="str">
        <f t="shared" si="97"/>
        <v>x34</v>
      </c>
      <c r="L848" s="88" t="s">
        <v>6562</v>
      </c>
      <c r="M848" s="138"/>
      <c r="N848" s="311"/>
      <c r="O848" s="138" t="str">
        <f t="shared" si="98"/>
        <v>s2c</v>
      </c>
      <c r="P848" s="138"/>
      <c r="Q848" s="138"/>
      <c r="R848" s="138"/>
      <c r="S848" s="138"/>
    </row>
    <row r="849" spans="1:19" s="133" customFormat="1">
      <c r="J849" s="44" t="s">
        <v>7251</v>
      </c>
      <c r="K849" s="88" t="str">
        <f t="shared" si="97"/>
        <v>x201</v>
      </c>
      <c r="L849" s="88" t="s">
        <v>7259</v>
      </c>
      <c r="M849" s="138"/>
      <c r="N849" s="311"/>
      <c r="O849" s="138" t="str">
        <f t="shared" si="98"/>
        <v>s2c</v>
      </c>
      <c r="P849" s="138"/>
      <c r="Q849" s="138"/>
      <c r="R849" s="138"/>
      <c r="S849" s="138"/>
    </row>
    <row r="850" spans="1:19" s="133" customFormat="1">
      <c r="J850" s="44" t="s">
        <v>7252</v>
      </c>
      <c r="K850" s="88" t="str">
        <f t="shared" si="97"/>
        <v>x202</v>
      </c>
      <c r="L850" s="88" t="s">
        <v>7257</v>
      </c>
      <c r="M850" s="138"/>
      <c r="N850" s="311"/>
      <c r="O850" s="138" t="str">
        <f t="shared" si="98"/>
        <v>s2c</v>
      </c>
      <c r="P850" s="138"/>
      <c r="Q850" s="138"/>
      <c r="R850" s="138"/>
      <c r="S850" s="138"/>
    </row>
    <row r="851" spans="1:19" s="133" customFormat="1">
      <c r="J851" s="44" t="s">
        <v>7253</v>
      </c>
      <c r="K851" s="88" t="str">
        <f t="shared" si="97"/>
        <v>x150</v>
      </c>
      <c r="L851" s="88" t="s">
        <v>7256</v>
      </c>
      <c r="M851" s="138"/>
      <c r="N851" s="311"/>
      <c r="O851" s="138" t="str">
        <f t="shared" si="98"/>
        <v>s2c</v>
      </c>
      <c r="P851" s="138"/>
      <c r="Q851" s="138"/>
      <c r="R851" s="138"/>
      <c r="S851" s="138"/>
    </row>
    <row r="852" spans="1:19" s="133" customFormat="1">
      <c r="J852" s="44" t="s">
        <v>7790</v>
      </c>
      <c r="K852" s="88" t="str">
        <f t="shared" si="97"/>
        <v>x33</v>
      </c>
      <c r="L852" s="88" t="s">
        <v>7255</v>
      </c>
      <c r="M852" s="138"/>
      <c r="N852" s="311"/>
      <c r="O852" s="138" t="str">
        <f t="shared" si="98"/>
        <v>s2c</v>
      </c>
      <c r="P852" s="138"/>
      <c r="Q852" s="138"/>
      <c r="R852" s="138"/>
      <c r="S852" s="138"/>
    </row>
    <row r="853" spans="1:19" s="133" customFormat="1">
      <c r="J853" s="44" t="s">
        <v>7254</v>
      </c>
      <c r="K853" s="88" t="str">
        <f t="shared" si="97"/>
        <v>x25</v>
      </c>
      <c r="L853" s="88" t="s">
        <v>7258</v>
      </c>
      <c r="M853" s="138"/>
      <c r="N853" s="311"/>
      <c r="O853" s="138" t="str">
        <f t="shared" si="98"/>
        <v>s2c</v>
      </c>
      <c r="P853" s="138"/>
      <c r="Q853" s="138"/>
      <c r="R853" s="138"/>
      <c r="S853" s="138"/>
    </row>
    <row r="854" spans="1:19" s="133" customFormat="1">
      <c r="J854" s="18" t="s">
        <v>7305</v>
      </c>
      <c r="K854" s="88"/>
      <c r="L854" s="88"/>
      <c r="M854" s="138"/>
      <c r="N854" s="311"/>
      <c r="O854" s="138" t="s">
        <v>5378</v>
      </c>
      <c r="P854" s="138"/>
      <c r="Q854" s="138" t="s">
        <v>3319</v>
      </c>
      <c r="R854" s="138" t="s">
        <v>7313</v>
      </c>
      <c r="S854" s="138"/>
    </row>
    <row r="855" spans="1:19" s="133" customFormat="1">
      <c r="A855"/>
      <c r="B855"/>
      <c r="C855"/>
      <c r="D855"/>
      <c r="E855"/>
      <c r="F855"/>
      <c r="G855"/>
      <c r="H855"/>
      <c r="I855"/>
      <c r="J855" s="50" t="s">
        <v>244</v>
      </c>
      <c r="K855" s="88" t="str">
        <f t="shared" ref="K855" si="99">VLOOKUP(J855,$A$1:$I$311,2,FALSE)</f>
        <v>x0</v>
      </c>
      <c r="L855" s="79" t="str">
        <f t="shared" ref="L855" si="100">J855</f>
        <v>Total/NA</v>
      </c>
      <c r="O855" s="133" t="s">
        <v>243</v>
      </c>
      <c r="P855" s="133" t="s">
        <v>2404</v>
      </c>
      <c r="Q855" s="138"/>
      <c r="R855" s="138"/>
      <c r="S855" s="138"/>
    </row>
    <row r="856" spans="1:19" s="133" customFormat="1">
      <c r="A856"/>
      <c r="B856"/>
      <c r="C856"/>
      <c r="D856"/>
      <c r="E856"/>
      <c r="F856"/>
      <c r="G856"/>
      <c r="H856"/>
      <c r="I856"/>
      <c r="J856" s="44" t="s">
        <v>7306</v>
      </c>
      <c r="K856" s="88" t="str">
        <f>VLOOKUP(J856,$A:$B,2,FALSE)</f>
        <v>x20</v>
      </c>
      <c r="L856" s="88" t="s">
        <v>7309</v>
      </c>
      <c r="M856" s="138"/>
      <c r="N856" s="311"/>
      <c r="O856" s="138" t="str">
        <f>VLOOKUP(K856,B:D,3,FALSE)</f>
        <v>s2c</v>
      </c>
      <c r="P856" s="138"/>
      <c r="Q856" s="138"/>
      <c r="R856" s="138"/>
      <c r="S856" s="138"/>
    </row>
    <row r="857" spans="1:19" s="133" customFormat="1">
      <c r="A857"/>
      <c r="B857"/>
      <c r="C857"/>
      <c r="D857"/>
      <c r="E857"/>
      <c r="F857"/>
      <c r="G857"/>
      <c r="H857"/>
      <c r="I857"/>
      <c r="J857" s="44" t="s">
        <v>7307</v>
      </c>
      <c r="K857" s="88" t="str">
        <f>VLOOKUP(J857,$A:$B,2,FALSE)</f>
        <v>x85</v>
      </c>
      <c r="L857" s="88" t="s">
        <v>7310</v>
      </c>
      <c r="M857" s="138"/>
      <c r="N857" s="311"/>
      <c r="O857" s="138" t="str">
        <f>VLOOKUP(K857,B:D,3,FALSE)</f>
        <v>s2c</v>
      </c>
      <c r="P857" s="138"/>
      <c r="Q857" s="138"/>
      <c r="R857" s="138"/>
      <c r="S857" s="138"/>
    </row>
    <row r="858" spans="1:19" s="133" customFormat="1">
      <c r="A858"/>
      <c r="B858"/>
      <c r="C858"/>
      <c r="D858"/>
      <c r="E858"/>
      <c r="F858"/>
      <c r="G858"/>
      <c r="H858"/>
      <c r="I858"/>
      <c r="J858" s="44" t="s">
        <v>7308</v>
      </c>
      <c r="K858" s="88" t="str">
        <f>VLOOKUP(J858,$A:$B,2,FALSE)</f>
        <v>x23</v>
      </c>
      <c r="L858" s="88" t="s">
        <v>7311</v>
      </c>
      <c r="M858" s="138"/>
      <c r="N858" s="311"/>
      <c r="O858" s="138" t="str">
        <f>VLOOKUP(K858,B:D,3,FALSE)</f>
        <v>s2c</v>
      </c>
      <c r="P858" s="138"/>
      <c r="Q858" s="138"/>
      <c r="R858" s="138"/>
      <c r="S858" s="138"/>
    </row>
    <row r="859" spans="1:19" s="133" customFormat="1">
      <c r="A859" s="130"/>
      <c r="B859" s="130"/>
      <c r="C859" s="130"/>
      <c r="D859" s="130"/>
      <c r="E859" s="130"/>
      <c r="F859" s="130"/>
      <c r="G859" s="130"/>
      <c r="H859" s="130"/>
      <c r="I859" s="130"/>
      <c r="J859" s="44" t="s">
        <v>47</v>
      </c>
      <c r="K859" s="88" t="str">
        <f>VLOOKUP(J859,$A:$B,2,FALSE)</f>
        <v>e60</v>
      </c>
      <c r="L859" s="88" t="s">
        <v>7312</v>
      </c>
      <c r="M859" s="138"/>
      <c r="N859" s="311"/>
      <c r="O859" s="138" t="str">
        <f>VLOOKUP(K859,B:D,3,FALSE)</f>
        <v>fr</v>
      </c>
      <c r="P859" s="138"/>
      <c r="Q859" s="138"/>
      <c r="R859" s="138"/>
      <c r="S859" s="138"/>
    </row>
    <row r="860" spans="1:19" s="133" customFormat="1">
      <c r="A860"/>
      <c r="B860"/>
      <c r="C860"/>
      <c r="D860"/>
      <c r="E860"/>
      <c r="F860"/>
      <c r="G860"/>
      <c r="H860"/>
      <c r="I860"/>
      <c r="J860" s="274" t="s">
        <v>8271</v>
      </c>
      <c r="K860" s="138"/>
      <c r="L860" s="246"/>
      <c r="M860" s="138"/>
      <c r="N860" s="138"/>
      <c r="O860" s="138" t="s">
        <v>5378</v>
      </c>
      <c r="P860" s="138"/>
      <c r="Q860" s="138" t="s">
        <v>1953</v>
      </c>
      <c r="R860" s="138" t="s">
        <v>8228</v>
      </c>
      <c r="S860" s="249">
        <v>42277</v>
      </c>
    </row>
    <row r="861" spans="1:19" s="133" customFormat="1">
      <c r="A861"/>
      <c r="B861"/>
      <c r="C861"/>
      <c r="D861"/>
      <c r="E861"/>
      <c r="F861"/>
      <c r="G861"/>
      <c r="H861"/>
      <c r="I861"/>
      <c r="J861" s="247" t="s">
        <v>244</v>
      </c>
      <c r="K861" s="233" t="str">
        <f>VLOOKUP(J861,$A:$B,2,0)</f>
        <v>x0</v>
      </c>
      <c r="L861" s="52" t="str">
        <f>J861</f>
        <v>Total/NA</v>
      </c>
      <c r="M861" s="138"/>
      <c r="N861" s="138"/>
      <c r="O861" s="138" t="s">
        <v>243</v>
      </c>
      <c r="P861" s="138" t="s">
        <v>2404</v>
      </c>
      <c r="Q861" s="138"/>
      <c r="R861" s="138"/>
      <c r="S861" s="249"/>
    </row>
    <row r="862" spans="1:19">
      <c r="J862" s="248" t="s">
        <v>6669</v>
      </c>
      <c r="K862" s="138" t="str">
        <f>VLOOKUP(J862,$A:$B,2,FALSE)</f>
        <v>x203</v>
      </c>
      <c r="L862" s="246" t="s">
        <v>6670</v>
      </c>
      <c r="M862" s="138"/>
      <c r="N862" s="138"/>
      <c r="O862" s="138" t="s">
        <v>243</v>
      </c>
      <c r="P862" s="138"/>
      <c r="Q862" s="138"/>
      <c r="R862" s="138"/>
      <c r="S862" s="249">
        <f>VLOOKUP(J862,A:G,5,FALSE)</f>
        <v>42277</v>
      </c>
    </row>
    <row r="863" spans="1:19">
      <c r="J863" s="248" t="s">
        <v>6668</v>
      </c>
      <c r="K863" s="138" t="str">
        <f>VLOOKUP(J863,$A:$B,2,FALSE)</f>
        <v>x204</v>
      </c>
      <c r="L863" s="246" t="s">
        <v>6671</v>
      </c>
      <c r="M863" s="138"/>
      <c r="N863" s="138"/>
      <c r="O863" s="138" t="s">
        <v>243</v>
      </c>
      <c r="P863" s="138"/>
      <c r="Q863" s="138"/>
      <c r="R863" s="138"/>
      <c r="S863" s="249">
        <f>VLOOKUP(J863,A:G,5,FALSE)</f>
        <v>42277</v>
      </c>
    </row>
  </sheetData>
  <autoFilter ref="A1:V475"/>
  <sortState ref="J466:J476">
    <sortCondition ref="J466:J476"/>
  </sortState>
  <pageMargins left="0.70866141732283472" right="0.70866141732283472" top="0.74803149606299213" bottom="0.74803149606299213" header="0.31496062992125984" footer="0.31496062992125984"/>
  <pageSetup paperSize="9" scale="62" fitToHeight="0" orientation="portrait" r:id="rId1"/>
  <headerFooter>
    <oddFooter>Page &amp;P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V77"/>
  <sheetViews>
    <sheetView zoomScale="85" zoomScaleNormal="85" workbookViewId="0">
      <selection activeCell="A2" sqref="A2"/>
    </sheetView>
  </sheetViews>
  <sheetFormatPr baseColWidth="10" defaultColWidth="11.5546875" defaultRowHeight="14.4"/>
  <cols>
    <col min="1" max="1" width="83.6640625" style="130" customWidth="1"/>
    <col min="2" max="2" width="6.33203125" style="130" bestFit="1" customWidth="1"/>
    <col min="3" max="9" width="11.5546875" style="130"/>
    <col min="10" max="10" width="94.33203125" style="130" customWidth="1"/>
    <col min="11" max="11" width="11.5546875" style="130"/>
    <col min="12" max="12" width="51.44140625" style="152" customWidth="1"/>
    <col min="13" max="16" width="11.5546875" style="130"/>
    <col min="17" max="18" width="16.44140625" style="130" customWidth="1"/>
    <col min="19" max="16384" width="11.5546875" style="130"/>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56" t="s">
        <v>244</v>
      </c>
      <c r="B2" s="133" t="s">
        <v>1943</v>
      </c>
      <c r="C2" s="133" t="s">
        <v>609</v>
      </c>
      <c r="D2" s="133" t="s">
        <v>426</v>
      </c>
      <c r="E2" s="133"/>
      <c r="F2" s="133"/>
      <c r="G2" s="133"/>
      <c r="H2" s="133">
        <f t="shared" ref="H2:H33" si="0">COUNTIF($J$2:$J$415,A2)</f>
        <v>3</v>
      </c>
      <c r="I2" s="79"/>
      <c r="J2" s="217" t="s">
        <v>2682</v>
      </c>
      <c r="L2" s="163"/>
      <c r="O2" s="130" t="s">
        <v>426</v>
      </c>
      <c r="P2" s="340"/>
      <c r="Q2" s="130" t="s">
        <v>2603</v>
      </c>
      <c r="R2" s="130" t="s">
        <v>1448</v>
      </c>
    </row>
    <row r="3" spans="1:22">
      <c r="A3" s="133" t="s">
        <v>2601</v>
      </c>
      <c r="B3" s="133" t="s">
        <v>2680</v>
      </c>
      <c r="C3" s="133"/>
      <c r="D3" s="133" t="s">
        <v>426</v>
      </c>
      <c r="E3" s="133"/>
      <c r="F3" s="133"/>
      <c r="G3" s="133"/>
      <c r="H3" s="133">
        <f t="shared" si="0"/>
        <v>1</v>
      </c>
      <c r="I3" s="133"/>
      <c r="J3" s="142" t="s">
        <v>244</v>
      </c>
      <c r="K3" s="133" t="str">
        <f>+VLOOKUP(J3,$A$2:$B$388,2,FALSE)</f>
        <v>e0</v>
      </c>
      <c r="L3" s="171" t="str">
        <f>J3</f>
        <v>Total/NA</v>
      </c>
      <c r="O3" s="130" t="s">
        <v>426</v>
      </c>
      <c r="P3" s="39" t="s">
        <v>2404</v>
      </c>
    </row>
    <row r="4" spans="1:22" s="133" customFormat="1">
      <c r="A4" s="133" t="s">
        <v>2602</v>
      </c>
      <c r="B4" s="133" t="s">
        <v>2681</v>
      </c>
      <c r="D4" s="133" t="s">
        <v>426</v>
      </c>
      <c r="H4" s="133">
        <f t="shared" si="0"/>
        <v>1</v>
      </c>
      <c r="J4" s="44" t="s">
        <v>2601</v>
      </c>
      <c r="K4" s="133" t="str">
        <f>+VLOOKUP(J4,$A$2:$B$388,2,FALSE)</f>
        <v>e2900</v>
      </c>
      <c r="L4" s="171" t="str">
        <f>J4</f>
        <v>1- Référence au 1 de l'article L. 134-1 du CDA</v>
      </c>
      <c r="O4" s="133" t="s">
        <v>426</v>
      </c>
      <c r="P4" s="18"/>
    </row>
    <row r="5" spans="1:22" s="133" customFormat="1">
      <c r="A5" s="133" t="s">
        <v>5887</v>
      </c>
      <c r="B5" s="133" t="s">
        <v>5799</v>
      </c>
      <c r="D5" s="133" t="s">
        <v>5378</v>
      </c>
      <c r="H5" s="133">
        <f t="shared" si="0"/>
        <v>1</v>
      </c>
      <c r="J5" s="44" t="s">
        <v>2602</v>
      </c>
      <c r="K5" s="133" t="str">
        <f>+VLOOKUP(J5,$A$2:$B$388,2,FALSE)</f>
        <v>e2901</v>
      </c>
      <c r="L5" s="171" t="str">
        <f>J5</f>
        <v>2- Référence au 2 de l'article L. 134-1 du CDA</v>
      </c>
      <c r="O5" s="133" t="s">
        <v>426</v>
      </c>
      <c r="P5" s="18"/>
    </row>
    <row r="6" spans="1:22" s="133" customFormat="1">
      <c r="A6" s="133" t="s">
        <v>5880</v>
      </c>
      <c r="B6" s="133" t="s">
        <v>5800</v>
      </c>
      <c r="D6" s="133" t="s">
        <v>5378</v>
      </c>
      <c r="H6" s="133">
        <f t="shared" si="0"/>
        <v>1</v>
      </c>
      <c r="J6" s="192" t="s">
        <v>5724</v>
      </c>
      <c r="K6" s="256"/>
      <c r="L6" s="173"/>
      <c r="O6" s="79" t="s">
        <v>5378</v>
      </c>
      <c r="P6" s="18"/>
      <c r="R6" s="133" t="s">
        <v>5718</v>
      </c>
    </row>
    <row r="7" spans="1:22" s="133" customFormat="1">
      <c r="A7" s="133" t="s">
        <v>5881</v>
      </c>
      <c r="B7" s="133" t="s">
        <v>5801</v>
      </c>
      <c r="D7" s="133" t="s">
        <v>5378</v>
      </c>
      <c r="H7" s="133">
        <f t="shared" si="0"/>
        <v>1</v>
      </c>
      <c r="J7" s="142" t="s">
        <v>244</v>
      </c>
      <c r="K7" s="256" t="str">
        <f t="shared" ref="K7:K38" si="1">+VLOOKUP(J7,$A$2:$B$388,2,FALSE)</f>
        <v>e0</v>
      </c>
      <c r="L7" s="171" t="str">
        <f>J7</f>
        <v>Total/NA</v>
      </c>
      <c r="O7" s="256" t="s">
        <v>426</v>
      </c>
      <c r="P7" s="133" t="s">
        <v>2404</v>
      </c>
    </row>
    <row r="8" spans="1:22" s="133" customFormat="1">
      <c r="A8" s="133" t="s">
        <v>5882</v>
      </c>
      <c r="B8" s="133" t="s">
        <v>5802</v>
      </c>
      <c r="D8" s="133" t="s">
        <v>5378</v>
      </c>
      <c r="H8" s="133">
        <f t="shared" si="0"/>
        <v>1</v>
      </c>
      <c r="J8" s="122" t="s">
        <v>5887</v>
      </c>
      <c r="K8" s="256" t="str">
        <f t="shared" si="1"/>
        <v>f2000</v>
      </c>
      <c r="L8" s="171" t="str">
        <f t="shared" ref="L8:L59" si="2">J8</f>
        <v>Provision globale de gestion, données communes</v>
      </c>
      <c r="O8" s="256" t="s">
        <v>5378</v>
      </c>
    </row>
    <row r="9" spans="1:22" s="133" customFormat="1">
      <c r="A9" s="133" t="s">
        <v>5674</v>
      </c>
      <c r="B9" s="133" t="s">
        <v>5803</v>
      </c>
      <c r="D9" s="133" t="s">
        <v>5378</v>
      </c>
      <c r="H9" s="133">
        <f t="shared" si="0"/>
        <v>1</v>
      </c>
      <c r="J9" s="44" t="s">
        <v>5880</v>
      </c>
      <c r="K9" s="256" t="str">
        <f t="shared" si="1"/>
        <v>f2001</v>
      </c>
      <c r="L9" s="171" t="str">
        <f t="shared" si="2"/>
        <v>Groupe homogène de contrats 1 (valeur de la provision de gestion la plus importante)</v>
      </c>
      <c r="O9" s="256" t="s">
        <v>5378</v>
      </c>
    </row>
    <row r="10" spans="1:22" s="133" customFormat="1">
      <c r="A10" s="133" t="s">
        <v>5675</v>
      </c>
      <c r="B10" s="133" t="s">
        <v>5804</v>
      </c>
      <c r="D10" s="133" t="s">
        <v>5378</v>
      </c>
      <c r="H10" s="133">
        <f t="shared" si="0"/>
        <v>1</v>
      </c>
      <c r="J10" s="44" t="s">
        <v>5881</v>
      </c>
      <c r="K10" s="256" t="str">
        <f t="shared" si="1"/>
        <v>f2002</v>
      </c>
      <c r="L10" s="171" t="str">
        <f t="shared" si="2"/>
        <v>Groupe homogène de contrats 2 (deuxième valeur de la provision de gestion la plus importante)</v>
      </c>
      <c r="O10" s="256" t="s">
        <v>5378</v>
      </c>
    </row>
    <row r="11" spans="1:22" s="133" customFormat="1">
      <c r="A11" s="133" t="s">
        <v>5676</v>
      </c>
      <c r="B11" s="133" t="s">
        <v>5805</v>
      </c>
      <c r="D11" s="133" t="s">
        <v>5378</v>
      </c>
      <c r="H11" s="133">
        <f t="shared" si="0"/>
        <v>1</v>
      </c>
      <c r="J11" s="44" t="s">
        <v>5882</v>
      </c>
      <c r="K11" s="256" t="str">
        <f t="shared" si="1"/>
        <v>f2003</v>
      </c>
      <c r="L11" s="171" t="str">
        <f t="shared" si="2"/>
        <v>Groupe homogène de contrats 3 (troisième valeur de la provision de gestion la plus importante)</v>
      </c>
      <c r="O11" s="256" t="s">
        <v>5378</v>
      </c>
    </row>
    <row r="12" spans="1:22" s="133" customFormat="1">
      <c r="A12" s="133" t="s">
        <v>5677</v>
      </c>
      <c r="B12" s="133" t="s">
        <v>5806</v>
      </c>
      <c r="D12" s="133" t="s">
        <v>5378</v>
      </c>
      <c r="H12" s="133">
        <f t="shared" si="0"/>
        <v>1</v>
      </c>
      <c r="J12" s="44" t="s">
        <v>5674</v>
      </c>
      <c r="K12" s="256" t="str">
        <f t="shared" si="1"/>
        <v>f2004</v>
      </c>
      <c r="L12" s="171" t="str">
        <f t="shared" si="2"/>
        <v>Groupe homogène de contrats 4</v>
      </c>
      <c r="O12" s="256" t="s">
        <v>5378</v>
      </c>
    </row>
    <row r="13" spans="1:22" s="133" customFormat="1">
      <c r="A13" s="133" t="s">
        <v>5678</v>
      </c>
      <c r="B13" s="133" t="s">
        <v>5807</v>
      </c>
      <c r="D13" s="133" t="s">
        <v>5378</v>
      </c>
      <c r="H13" s="133">
        <f t="shared" si="0"/>
        <v>1</v>
      </c>
      <c r="J13" s="44" t="s">
        <v>5675</v>
      </c>
      <c r="K13" s="256" t="str">
        <f t="shared" si="1"/>
        <v>f2005</v>
      </c>
      <c r="L13" s="171" t="str">
        <f t="shared" si="2"/>
        <v>Groupe homogène de contrats 5</v>
      </c>
      <c r="O13" s="256" t="s">
        <v>5378</v>
      </c>
    </row>
    <row r="14" spans="1:22" s="133" customFormat="1">
      <c r="A14" s="133" t="s">
        <v>5679</v>
      </c>
      <c r="B14" s="133" t="s">
        <v>5808</v>
      </c>
      <c r="D14" s="133" t="s">
        <v>5378</v>
      </c>
      <c r="H14" s="133">
        <f t="shared" si="0"/>
        <v>1</v>
      </c>
      <c r="J14" s="44" t="s">
        <v>5676</v>
      </c>
      <c r="K14" s="256" t="str">
        <f t="shared" si="1"/>
        <v>f2006</v>
      </c>
      <c r="L14" s="171" t="str">
        <f t="shared" si="2"/>
        <v>Groupe homogène de contrats 6</v>
      </c>
      <c r="O14" s="256" t="s">
        <v>5378</v>
      </c>
    </row>
    <row r="15" spans="1:22" s="133" customFormat="1">
      <c r="A15" s="133" t="s">
        <v>5680</v>
      </c>
      <c r="B15" s="133" t="s">
        <v>5809</v>
      </c>
      <c r="D15" s="133" t="s">
        <v>5378</v>
      </c>
      <c r="H15" s="133">
        <f t="shared" si="0"/>
        <v>1</v>
      </c>
      <c r="J15" s="44" t="s">
        <v>5677</v>
      </c>
      <c r="K15" s="256" t="str">
        <f t="shared" si="1"/>
        <v>f2007</v>
      </c>
      <c r="L15" s="171" t="str">
        <f t="shared" si="2"/>
        <v>Groupe homogène de contrats 7</v>
      </c>
      <c r="O15" s="256" t="s">
        <v>5378</v>
      </c>
    </row>
    <row r="16" spans="1:22" s="133" customFormat="1">
      <c r="A16" s="133" t="s">
        <v>5681</v>
      </c>
      <c r="B16" s="133" t="s">
        <v>5810</v>
      </c>
      <c r="D16" s="133" t="s">
        <v>5378</v>
      </c>
      <c r="H16" s="133">
        <f t="shared" si="0"/>
        <v>1</v>
      </c>
      <c r="J16" s="44" t="s">
        <v>5678</v>
      </c>
      <c r="K16" s="256" t="str">
        <f t="shared" si="1"/>
        <v>f2008</v>
      </c>
      <c r="L16" s="171" t="str">
        <f t="shared" si="2"/>
        <v>Groupe homogène de contrats 8</v>
      </c>
      <c r="O16" s="256" t="s">
        <v>5378</v>
      </c>
    </row>
    <row r="17" spans="1:15" s="133" customFormat="1">
      <c r="A17" s="133" t="s">
        <v>5682</v>
      </c>
      <c r="B17" s="133" t="s">
        <v>5811</v>
      </c>
      <c r="D17" s="133" t="s">
        <v>5378</v>
      </c>
      <c r="H17" s="133">
        <f t="shared" si="0"/>
        <v>1</v>
      </c>
      <c r="J17" s="44" t="s">
        <v>5679</v>
      </c>
      <c r="K17" s="256" t="str">
        <f t="shared" si="1"/>
        <v>f2009</v>
      </c>
      <c r="L17" s="171" t="str">
        <f t="shared" si="2"/>
        <v>Groupe homogène de contrats 9</v>
      </c>
      <c r="O17" s="256" t="s">
        <v>5378</v>
      </c>
    </row>
    <row r="18" spans="1:15" s="133" customFormat="1">
      <c r="A18" s="133" t="s">
        <v>5683</v>
      </c>
      <c r="B18" s="133" t="s">
        <v>5812</v>
      </c>
      <c r="D18" s="133" t="s">
        <v>5378</v>
      </c>
      <c r="H18" s="133">
        <f t="shared" si="0"/>
        <v>1</v>
      </c>
      <c r="J18" s="44" t="s">
        <v>5680</v>
      </c>
      <c r="K18" s="256" t="str">
        <f t="shared" si="1"/>
        <v>f2010</v>
      </c>
      <c r="L18" s="171" t="str">
        <f t="shared" si="2"/>
        <v>Groupe homogène de contrats 10</v>
      </c>
      <c r="O18" s="256" t="s">
        <v>5378</v>
      </c>
    </row>
    <row r="19" spans="1:15" s="133" customFormat="1">
      <c r="A19" s="133" t="s">
        <v>5684</v>
      </c>
      <c r="B19" s="133" t="s">
        <v>5813</v>
      </c>
      <c r="D19" s="133" t="s">
        <v>5378</v>
      </c>
      <c r="H19" s="133">
        <f t="shared" si="0"/>
        <v>1</v>
      </c>
      <c r="J19" s="44" t="s">
        <v>5681</v>
      </c>
      <c r="K19" s="256" t="str">
        <f t="shared" si="1"/>
        <v>f2011</v>
      </c>
      <c r="L19" s="171" t="str">
        <f t="shared" si="2"/>
        <v>Groupe homogène de contrats 11</v>
      </c>
      <c r="O19" s="256" t="s">
        <v>5378</v>
      </c>
    </row>
    <row r="20" spans="1:15" s="133" customFormat="1">
      <c r="A20" s="133" t="s">
        <v>5685</v>
      </c>
      <c r="B20" s="133" t="s">
        <v>5814</v>
      </c>
      <c r="D20" s="133" t="s">
        <v>5378</v>
      </c>
      <c r="H20" s="133">
        <f t="shared" si="0"/>
        <v>1</v>
      </c>
      <c r="J20" s="44" t="s">
        <v>5682</v>
      </c>
      <c r="K20" s="256" t="str">
        <f t="shared" si="1"/>
        <v>f2012</v>
      </c>
      <c r="L20" s="171" t="str">
        <f t="shared" si="2"/>
        <v>Groupe homogène de contrats 12</v>
      </c>
      <c r="O20" s="256" t="s">
        <v>5378</v>
      </c>
    </row>
    <row r="21" spans="1:15" s="133" customFormat="1">
      <c r="A21" s="133" t="s">
        <v>5686</v>
      </c>
      <c r="B21" s="133" t="s">
        <v>5815</v>
      </c>
      <c r="D21" s="133" t="s">
        <v>5378</v>
      </c>
      <c r="H21" s="133">
        <f t="shared" si="0"/>
        <v>1</v>
      </c>
      <c r="J21" s="44" t="s">
        <v>5683</v>
      </c>
      <c r="K21" s="256" t="str">
        <f t="shared" si="1"/>
        <v>f2013</v>
      </c>
      <c r="L21" s="171" t="str">
        <f t="shared" si="2"/>
        <v>Groupe homogène de contrats 13</v>
      </c>
      <c r="O21" s="256" t="s">
        <v>5378</v>
      </c>
    </row>
    <row r="22" spans="1:15" s="133" customFormat="1">
      <c r="A22" s="133" t="s">
        <v>5687</v>
      </c>
      <c r="B22" s="133" t="s">
        <v>5816</v>
      </c>
      <c r="D22" s="133" t="s">
        <v>5378</v>
      </c>
      <c r="H22" s="133">
        <f t="shared" si="0"/>
        <v>1</v>
      </c>
      <c r="J22" s="44" t="s">
        <v>5684</v>
      </c>
      <c r="K22" s="256" t="str">
        <f t="shared" si="1"/>
        <v>f2014</v>
      </c>
      <c r="L22" s="171" t="str">
        <f t="shared" si="2"/>
        <v>Groupe homogène de contrats 14</v>
      </c>
      <c r="O22" s="256" t="s">
        <v>5378</v>
      </c>
    </row>
    <row r="23" spans="1:15" s="133" customFormat="1">
      <c r="A23" s="133" t="s">
        <v>5688</v>
      </c>
      <c r="B23" s="133" t="s">
        <v>5817</v>
      </c>
      <c r="D23" s="133" t="s">
        <v>5378</v>
      </c>
      <c r="H23" s="133">
        <f t="shared" si="0"/>
        <v>1</v>
      </c>
      <c r="J23" s="44" t="s">
        <v>5685</v>
      </c>
      <c r="K23" s="256" t="str">
        <f t="shared" si="1"/>
        <v>f2015</v>
      </c>
      <c r="L23" s="171" t="str">
        <f t="shared" si="2"/>
        <v>Groupe homogène de contrats 15</v>
      </c>
      <c r="O23" s="256" t="s">
        <v>5378</v>
      </c>
    </row>
    <row r="24" spans="1:15" s="133" customFormat="1">
      <c r="A24" s="133" t="s">
        <v>5689</v>
      </c>
      <c r="B24" s="133" t="s">
        <v>5818</v>
      </c>
      <c r="D24" s="133" t="s">
        <v>5378</v>
      </c>
      <c r="H24" s="133">
        <f t="shared" si="0"/>
        <v>1</v>
      </c>
      <c r="J24" s="44" t="s">
        <v>5686</v>
      </c>
      <c r="K24" s="256" t="str">
        <f t="shared" si="1"/>
        <v>f2016</v>
      </c>
      <c r="L24" s="171" t="str">
        <f t="shared" si="2"/>
        <v>Groupe homogène de contrats 16</v>
      </c>
      <c r="O24" s="256" t="s">
        <v>5378</v>
      </c>
    </row>
    <row r="25" spans="1:15" s="133" customFormat="1">
      <c r="A25" s="133" t="s">
        <v>5690</v>
      </c>
      <c r="B25" s="133" t="s">
        <v>5819</v>
      </c>
      <c r="D25" s="133" t="s">
        <v>5378</v>
      </c>
      <c r="H25" s="133">
        <f t="shared" si="0"/>
        <v>1</v>
      </c>
      <c r="J25" s="44" t="s">
        <v>5687</v>
      </c>
      <c r="K25" s="256" t="str">
        <f t="shared" si="1"/>
        <v>f2017</v>
      </c>
      <c r="L25" s="171" t="str">
        <f t="shared" si="2"/>
        <v>Groupe homogène de contrats 17</v>
      </c>
      <c r="O25" s="256" t="s">
        <v>5378</v>
      </c>
    </row>
    <row r="26" spans="1:15" s="133" customFormat="1">
      <c r="A26" s="133" t="s">
        <v>5691</v>
      </c>
      <c r="B26" s="133" t="s">
        <v>5820</v>
      </c>
      <c r="D26" s="133" t="s">
        <v>5378</v>
      </c>
      <c r="H26" s="133">
        <f t="shared" si="0"/>
        <v>1</v>
      </c>
      <c r="J26" s="44" t="s">
        <v>5688</v>
      </c>
      <c r="K26" s="256" t="str">
        <f t="shared" si="1"/>
        <v>f2018</v>
      </c>
      <c r="L26" s="171" t="str">
        <f t="shared" si="2"/>
        <v>Groupe homogène de contrats 18</v>
      </c>
      <c r="O26" s="256" t="s">
        <v>5378</v>
      </c>
    </row>
    <row r="27" spans="1:15" s="133" customFormat="1">
      <c r="A27" s="133" t="s">
        <v>5692</v>
      </c>
      <c r="B27" s="133" t="s">
        <v>5821</v>
      </c>
      <c r="D27" s="133" t="s">
        <v>5378</v>
      </c>
      <c r="H27" s="133">
        <f t="shared" si="0"/>
        <v>1</v>
      </c>
      <c r="J27" s="44" t="s">
        <v>5689</v>
      </c>
      <c r="K27" s="256" t="str">
        <f t="shared" si="1"/>
        <v>f2019</v>
      </c>
      <c r="L27" s="171" t="str">
        <f t="shared" si="2"/>
        <v>Groupe homogène de contrats 19</v>
      </c>
      <c r="O27" s="256" t="s">
        <v>5378</v>
      </c>
    </row>
    <row r="28" spans="1:15" s="133" customFormat="1">
      <c r="A28" s="133" t="s">
        <v>5693</v>
      </c>
      <c r="B28" s="133" t="s">
        <v>5822</v>
      </c>
      <c r="D28" s="133" t="s">
        <v>5378</v>
      </c>
      <c r="H28" s="133">
        <f t="shared" si="0"/>
        <v>1</v>
      </c>
      <c r="J28" s="44" t="s">
        <v>5690</v>
      </c>
      <c r="K28" s="256" t="str">
        <f t="shared" si="1"/>
        <v>f2020</v>
      </c>
      <c r="L28" s="171" t="str">
        <f t="shared" si="2"/>
        <v>Groupe homogène de contrats 20</v>
      </c>
      <c r="O28" s="256" t="s">
        <v>5378</v>
      </c>
    </row>
    <row r="29" spans="1:15" s="133" customFormat="1">
      <c r="A29" s="133" t="s">
        <v>5694</v>
      </c>
      <c r="B29" s="133" t="s">
        <v>5823</v>
      </c>
      <c r="D29" s="133" t="s">
        <v>5378</v>
      </c>
      <c r="H29" s="133">
        <f t="shared" si="0"/>
        <v>1</v>
      </c>
      <c r="J29" s="44" t="s">
        <v>5691</v>
      </c>
      <c r="K29" s="256" t="str">
        <f t="shared" si="1"/>
        <v>f2021</v>
      </c>
      <c r="L29" s="171" t="str">
        <f t="shared" si="2"/>
        <v>Groupe homogène de contrats 21</v>
      </c>
      <c r="O29" s="256" t="s">
        <v>5378</v>
      </c>
    </row>
    <row r="30" spans="1:15" s="133" customFormat="1">
      <c r="A30" s="133" t="s">
        <v>5695</v>
      </c>
      <c r="B30" s="133" t="s">
        <v>5824</v>
      </c>
      <c r="D30" s="133" t="s">
        <v>5378</v>
      </c>
      <c r="H30" s="133">
        <f t="shared" si="0"/>
        <v>1</v>
      </c>
      <c r="J30" s="44" t="s">
        <v>5692</v>
      </c>
      <c r="K30" s="256" t="str">
        <f t="shared" si="1"/>
        <v>f2022</v>
      </c>
      <c r="L30" s="171" t="str">
        <f t="shared" si="2"/>
        <v>Groupe homogène de contrats 22</v>
      </c>
      <c r="O30" s="256" t="s">
        <v>5378</v>
      </c>
    </row>
    <row r="31" spans="1:15" s="133" customFormat="1">
      <c r="A31" s="133" t="s">
        <v>5696</v>
      </c>
      <c r="B31" s="133" t="s">
        <v>5825</v>
      </c>
      <c r="D31" s="133" t="s">
        <v>5378</v>
      </c>
      <c r="H31" s="133">
        <f t="shared" si="0"/>
        <v>1</v>
      </c>
      <c r="J31" s="44" t="s">
        <v>5693</v>
      </c>
      <c r="K31" s="256" t="str">
        <f t="shared" si="1"/>
        <v>f2023</v>
      </c>
      <c r="L31" s="171" t="str">
        <f t="shared" si="2"/>
        <v>Groupe homogène de contrats 23</v>
      </c>
      <c r="O31" s="256" t="s">
        <v>5378</v>
      </c>
    </row>
    <row r="32" spans="1:15" s="133" customFormat="1">
      <c r="A32" s="133" t="s">
        <v>5697</v>
      </c>
      <c r="B32" s="133" t="s">
        <v>5826</v>
      </c>
      <c r="D32" s="133" t="s">
        <v>5378</v>
      </c>
      <c r="H32" s="133">
        <f t="shared" si="0"/>
        <v>1</v>
      </c>
      <c r="J32" s="44" t="s">
        <v>5694</v>
      </c>
      <c r="K32" s="256" t="str">
        <f t="shared" si="1"/>
        <v>f2024</v>
      </c>
      <c r="L32" s="171" t="str">
        <f t="shared" si="2"/>
        <v>Groupe homogène de contrats 24</v>
      </c>
      <c r="O32" s="256" t="s">
        <v>5378</v>
      </c>
    </row>
    <row r="33" spans="1:15" s="133" customFormat="1">
      <c r="A33" s="133" t="s">
        <v>5698</v>
      </c>
      <c r="B33" s="133" t="s">
        <v>5827</v>
      </c>
      <c r="D33" s="133" t="s">
        <v>5378</v>
      </c>
      <c r="H33" s="133">
        <f t="shared" si="0"/>
        <v>1</v>
      </c>
      <c r="J33" s="44" t="s">
        <v>5695</v>
      </c>
      <c r="K33" s="256" t="str">
        <f t="shared" si="1"/>
        <v>f2025</v>
      </c>
      <c r="L33" s="171" t="str">
        <f t="shared" si="2"/>
        <v>Groupe homogène de contrats 25</v>
      </c>
      <c r="O33" s="256" t="s">
        <v>5378</v>
      </c>
    </row>
    <row r="34" spans="1:15" s="133" customFormat="1">
      <c r="A34" s="133" t="s">
        <v>5699</v>
      </c>
      <c r="B34" s="133" t="s">
        <v>5828</v>
      </c>
      <c r="D34" s="133" t="s">
        <v>5378</v>
      </c>
      <c r="H34" s="133">
        <f t="shared" ref="H34:H61" si="3">COUNTIF($J$2:$J$415,A34)</f>
        <v>1</v>
      </c>
      <c r="J34" s="44" t="s">
        <v>5696</v>
      </c>
      <c r="K34" s="256" t="str">
        <f t="shared" si="1"/>
        <v>f2026</v>
      </c>
      <c r="L34" s="171" t="str">
        <f t="shared" si="2"/>
        <v>Groupe homogène de contrats 26</v>
      </c>
      <c r="O34" s="256" t="s">
        <v>5378</v>
      </c>
    </row>
    <row r="35" spans="1:15" s="133" customFormat="1">
      <c r="A35" s="133" t="s">
        <v>5700</v>
      </c>
      <c r="B35" s="133" t="s">
        <v>5829</v>
      </c>
      <c r="D35" s="133" t="s">
        <v>5378</v>
      </c>
      <c r="H35" s="133">
        <f t="shared" si="3"/>
        <v>1</v>
      </c>
      <c r="J35" s="44" t="s">
        <v>5697</v>
      </c>
      <c r="K35" s="256" t="str">
        <f t="shared" si="1"/>
        <v>f2027</v>
      </c>
      <c r="L35" s="171" t="str">
        <f t="shared" si="2"/>
        <v>Groupe homogène de contrats 27</v>
      </c>
      <c r="O35" s="256" t="s">
        <v>5378</v>
      </c>
    </row>
    <row r="36" spans="1:15" s="133" customFormat="1">
      <c r="A36" s="133" t="s">
        <v>5701</v>
      </c>
      <c r="B36" s="133" t="s">
        <v>5830</v>
      </c>
      <c r="D36" s="133" t="s">
        <v>5378</v>
      </c>
      <c r="H36" s="133">
        <f t="shared" si="3"/>
        <v>1</v>
      </c>
      <c r="J36" s="44" t="s">
        <v>5698</v>
      </c>
      <c r="K36" s="256" t="str">
        <f t="shared" si="1"/>
        <v>f2028</v>
      </c>
      <c r="L36" s="171" t="str">
        <f t="shared" si="2"/>
        <v>Groupe homogène de contrats 28</v>
      </c>
      <c r="O36" s="256" t="s">
        <v>5378</v>
      </c>
    </row>
    <row r="37" spans="1:15" s="133" customFormat="1">
      <c r="A37" s="133" t="s">
        <v>5702</v>
      </c>
      <c r="B37" s="133" t="s">
        <v>5831</v>
      </c>
      <c r="D37" s="133" t="s">
        <v>5378</v>
      </c>
      <c r="H37" s="133">
        <f t="shared" si="3"/>
        <v>1</v>
      </c>
      <c r="J37" s="44" t="s">
        <v>5699</v>
      </c>
      <c r="K37" s="256" t="str">
        <f t="shared" si="1"/>
        <v>f2029</v>
      </c>
      <c r="L37" s="171" t="str">
        <f t="shared" si="2"/>
        <v>Groupe homogène de contrats 29</v>
      </c>
      <c r="O37" s="256" t="s">
        <v>5378</v>
      </c>
    </row>
    <row r="38" spans="1:15" s="133" customFormat="1">
      <c r="A38" s="133" t="s">
        <v>5703</v>
      </c>
      <c r="B38" s="133" t="s">
        <v>5832</v>
      </c>
      <c r="D38" s="133" t="s">
        <v>5378</v>
      </c>
      <c r="H38" s="133">
        <f t="shared" si="3"/>
        <v>1</v>
      </c>
      <c r="J38" s="44" t="s">
        <v>5700</v>
      </c>
      <c r="K38" s="256" t="str">
        <f t="shared" si="1"/>
        <v>f2030</v>
      </c>
      <c r="L38" s="171" t="str">
        <f t="shared" si="2"/>
        <v>Groupe homogène de contrats 30</v>
      </c>
      <c r="O38" s="256" t="s">
        <v>5378</v>
      </c>
    </row>
    <row r="39" spans="1:15" s="133" customFormat="1">
      <c r="A39" s="133" t="s">
        <v>5704</v>
      </c>
      <c r="B39" s="133" t="s">
        <v>5833</v>
      </c>
      <c r="D39" s="133" t="s">
        <v>5378</v>
      </c>
      <c r="H39" s="133">
        <f t="shared" si="3"/>
        <v>1</v>
      </c>
      <c r="J39" s="44" t="s">
        <v>5701</v>
      </c>
      <c r="K39" s="256" t="str">
        <f t="shared" ref="K39:K60" si="4">+VLOOKUP(J39,$A$2:$B$388,2,FALSE)</f>
        <v>f2031</v>
      </c>
      <c r="L39" s="171" t="str">
        <f t="shared" si="2"/>
        <v>Groupe homogène de contrats 31</v>
      </c>
      <c r="O39" s="256" t="s">
        <v>5378</v>
      </c>
    </row>
    <row r="40" spans="1:15" s="133" customFormat="1">
      <c r="A40" s="133" t="s">
        <v>5705</v>
      </c>
      <c r="B40" s="133" t="s">
        <v>5834</v>
      </c>
      <c r="D40" s="133" t="s">
        <v>5378</v>
      </c>
      <c r="H40" s="133">
        <f t="shared" si="3"/>
        <v>1</v>
      </c>
      <c r="J40" s="44" t="s">
        <v>5702</v>
      </c>
      <c r="K40" s="256" t="str">
        <f t="shared" si="4"/>
        <v>f2032</v>
      </c>
      <c r="L40" s="171" t="str">
        <f t="shared" si="2"/>
        <v>Groupe homogène de contrats 32</v>
      </c>
      <c r="O40" s="256" t="s">
        <v>5378</v>
      </c>
    </row>
    <row r="41" spans="1:15" s="133" customFormat="1">
      <c r="A41" s="133" t="s">
        <v>5706</v>
      </c>
      <c r="B41" s="133" t="s">
        <v>5835</v>
      </c>
      <c r="D41" s="133" t="s">
        <v>5378</v>
      </c>
      <c r="H41" s="133">
        <f t="shared" si="3"/>
        <v>1</v>
      </c>
      <c r="J41" s="44" t="s">
        <v>5703</v>
      </c>
      <c r="K41" s="256" t="str">
        <f t="shared" si="4"/>
        <v>f2033</v>
      </c>
      <c r="L41" s="171" t="str">
        <f t="shared" si="2"/>
        <v>Groupe homogène de contrats 33</v>
      </c>
      <c r="O41" s="256" t="s">
        <v>5378</v>
      </c>
    </row>
    <row r="42" spans="1:15" s="133" customFormat="1">
      <c r="A42" s="133" t="s">
        <v>5707</v>
      </c>
      <c r="B42" s="133" t="s">
        <v>5836</v>
      </c>
      <c r="D42" s="133" t="s">
        <v>5378</v>
      </c>
      <c r="H42" s="133">
        <f t="shared" si="3"/>
        <v>1</v>
      </c>
      <c r="J42" s="44" t="s">
        <v>5704</v>
      </c>
      <c r="K42" s="256" t="str">
        <f t="shared" si="4"/>
        <v>f2034</v>
      </c>
      <c r="L42" s="171" t="str">
        <f t="shared" si="2"/>
        <v>Groupe homogène de contrats 34</v>
      </c>
      <c r="O42" s="256" t="s">
        <v>5378</v>
      </c>
    </row>
    <row r="43" spans="1:15" s="133" customFormat="1">
      <c r="A43" s="133" t="s">
        <v>5708</v>
      </c>
      <c r="B43" s="133" t="s">
        <v>5837</v>
      </c>
      <c r="D43" s="133" t="s">
        <v>5378</v>
      </c>
      <c r="H43" s="133">
        <f t="shared" si="3"/>
        <v>1</v>
      </c>
      <c r="J43" s="44" t="s">
        <v>5705</v>
      </c>
      <c r="K43" s="256" t="str">
        <f t="shared" si="4"/>
        <v>f2035</v>
      </c>
      <c r="L43" s="171" t="str">
        <f t="shared" si="2"/>
        <v>Groupe homogène de contrats 35</v>
      </c>
      <c r="O43" s="256" t="s">
        <v>5378</v>
      </c>
    </row>
    <row r="44" spans="1:15" s="133" customFormat="1">
      <c r="A44" s="133" t="s">
        <v>5709</v>
      </c>
      <c r="B44" s="133" t="s">
        <v>5838</v>
      </c>
      <c r="D44" s="133" t="s">
        <v>5378</v>
      </c>
      <c r="H44" s="133">
        <f t="shared" si="3"/>
        <v>1</v>
      </c>
      <c r="J44" s="44" t="s">
        <v>5706</v>
      </c>
      <c r="K44" s="256" t="str">
        <f t="shared" si="4"/>
        <v>f2036</v>
      </c>
      <c r="L44" s="171" t="str">
        <f t="shared" si="2"/>
        <v>Groupe homogène de contrats 36</v>
      </c>
      <c r="O44" s="256" t="s">
        <v>5378</v>
      </c>
    </row>
    <row r="45" spans="1:15" s="133" customFormat="1">
      <c r="A45" s="133" t="s">
        <v>5710</v>
      </c>
      <c r="B45" s="133" t="s">
        <v>5839</v>
      </c>
      <c r="D45" s="133" t="s">
        <v>5378</v>
      </c>
      <c r="H45" s="133">
        <f t="shared" si="3"/>
        <v>1</v>
      </c>
      <c r="J45" s="44" t="s">
        <v>5707</v>
      </c>
      <c r="K45" s="256" t="str">
        <f t="shared" si="4"/>
        <v>f2037</v>
      </c>
      <c r="L45" s="171" t="str">
        <f t="shared" si="2"/>
        <v>Groupe homogène de contrats 37</v>
      </c>
      <c r="O45" s="256" t="s">
        <v>5378</v>
      </c>
    </row>
    <row r="46" spans="1:15" s="133" customFormat="1">
      <c r="A46" s="133" t="s">
        <v>5711</v>
      </c>
      <c r="B46" s="133" t="s">
        <v>5840</v>
      </c>
      <c r="D46" s="133" t="s">
        <v>5378</v>
      </c>
      <c r="H46" s="133">
        <f t="shared" si="3"/>
        <v>1</v>
      </c>
      <c r="J46" s="44" t="s">
        <v>5708</v>
      </c>
      <c r="K46" s="256" t="str">
        <f t="shared" si="4"/>
        <v>f2038</v>
      </c>
      <c r="L46" s="171" t="str">
        <f t="shared" si="2"/>
        <v>Groupe homogène de contrats 38</v>
      </c>
      <c r="O46" s="256" t="s">
        <v>5378</v>
      </c>
    </row>
    <row r="47" spans="1:15" s="133" customFormat="1">
      <c r="A47" s="133" t="s">
        <v>5712</v>
      </c>
      <c r="B47" s="133" t="s">
        <v>5841</v>
      </c>
      <c r="D47" s="133" t="s">
        <v>5378</v>
      </c>
      <c r="H47" s="133">
        <f t="shared" si="3"/>
        <v>1</v>
      </c>
      <c r="J47" s="44" t="s">
        <v>5709</v>
      </c>
      <c r="K47" s="256" t="str">
        <f t="shared" si="4"/>
        <v>f2039</v>
      </c>
      <c r="L47" s="171" t="str">
        <f t="shared" si="2"/>
        <v>Groupe homogène de contrats 39</v>
      </c>
      <c r="O47" s="256" t="s">
        <v>5378</v>
      </c>
    </row>
    <row r="48" spans="1:15" s="133" customFormat="1">
      <c r="A48" s="133" t="s">
        <v>5713</v>
      </c>
      <c r="B48" s="133" t="s">
        <v>5842</v>
      </c>
      <c r="D48" s="133" t="s">
        <v>5378</v>
      </c>
      <c r="H48" s="133">
        <f t="shared" si="3"/>
        <v>1</v>
      </c>
      <c r="J48" s="44" t="s">
        <v>5710</v>
      </c>
      <c r="K48" s="256" t="str">
        <f t="shared" si="4"/>
        <v>f2040</v>
      </c>
      <c r="L48" s="171" t="str">
        <f t="shared" si="2"/>
        <v>Groupe homogène de contrats 40</v>
      </c>
      <c r="O48" s="256" t="s">
        <v>5378</v>
      </c>
    </row>
    <row r="49" spans="1:18" s="133" customFormat="1">
      <c r="A49" s="133" t="s">
        <v>5714</v>
      </c>
      <c r="B49" s="133" t="s">
        <v>5843</v>
      </c>
      <c r="D49" s="133" t="s">
        <v>5378</v>
      </c>
      <c r="H49" s="133">
        <f t="shared" si="3"/>
        <v>1</v>
      </c>
      <c r="J49" s="44" t="s">
        <v>5711</v>
      </c>
      <c r="K49" s="256" t="str">
        <f t="shared" si="4"/>
        <v>f2041</v>
      </c>
      <c r="L49" s="171" t="str">
        <f t="shared" si="2"/>
        <v>Groupe homogène de contrats 41</v>
      </c>
      <c r="O49" s="256" t="s">
        <v>5378</v>
      </c>
    </row>
    <row r="50" spans="1:18" s="133" customFormat="1">
      <c r="A50" s="133" t="s">
        <v>5715</v>
      </c>
      <c r="B50" s="133" t="s">
        <v>5844</v>
      </c>
      <c r="D50" s="133" t="s">
        <v>5378</v>
      </c>
      <c r="H50" s="133">
        <f t="shared" si="3"/>
        <v>1</v>
      </c>
      <c r="J50" s="44" t="s">
        <v>5712</v>
      </c>
      <c r="K50" s="256" t="str">
        <f t="shared" si="4"/>
        <v>f2042</v>
      </c>
      <c r="L50" s="171" t="str">
        <f t="shared" si="2"/>
        <v>Groupe homogène de contrats 42</v>
      </c>
      <c r="O50" s="256" t="s">
        <v>5378</v>
      </c>
    </row>
    <row r="51" spans="1:18" s="133" customFormat="1">
      <c r="A51" s="133" t="s">
        <v>5716</v>
      </c>
      <c r="B51" s="133" t="s">
        <v>5845</v>
      </c>
      <c r="D51" s="133" t="s">
        <v>5378</v>
      </c>
      <c r="H51" s="133">
        <f t="shared" si="3"/>
        <v>1</v>
      </c>
      <c r="J51" s="44" t="s">
        <v>5713</v>
      </c>
      <c r="K51" s="256" t="str">
        <f t="shared" si="4"/>
        <v>f2043</v>
      </c>
      <c r="L51" s="171" t="str">
        <f t="shared" si="2"/>
        <v>Groupe homogène de contrats 43</v>
      </c>
      <c r="O51" s="256" t="s">
        <v>5378</v>
      </c>
    </row>
    <row r="52" spans="1:18" s="133" customFormat="1">
      <c r="A52" s="133" t="s">
        <v>5719</v>
      </c>
      <c r="B52" s="133" t="s">
        <v>5846</v>
      </c>
      <c r="D52" s="133" t="s">
        <v>5378</v>
      </c>
      <c r="H52" s="133">
        <f t="shared" si="3"/>
        <v>1</v>
      </c>
      <c r="J52" s="44" t="s">
        <v>5714</v>
      </c>
      <c r="K52" s="256" t="str">
        <f t="shared" si="4"/>
        <v>f2044</v>
      </c>
      <c r="L52" s="171" t="str">
        <f t="shared" si="2"/>
        <v>Groupe homogène de contrats 44</v>
      </c>
      <c r="O52" s="256" t="s">
        <v>5378</v>
      </c>
    </row>
    <row r="53" spans="1:18" s="133" customFormat="1">
      <c r="A53" s="133" t="s">
        <v>5720</v>
      </c>
      <c r="B53" s="133" t="s">
        <v>5847</v>
      </c>
      <c r="D53" s="133" t="s">
        <v>5378</v>
      </c>
      <c r="H53" s="133">
        <f t="shared" si="3"/>
        <v>1</v>
      </c>
      <c r="J53" s="44" t="s">
        <v>5715</v>
      </c>
      <c r="K53" s="256" t="str">
        <f t="shared" si="4"/>
        <v>f2045</v>
      </c>
      <c r="L53" s="171" t="str">
        <f t="shared" si="2"/>
        <v>Groupe homogène de contrats 45</v>
      </c>
      <c r="O53" s="256" t="s">
        <v>5378</v>
      </c>
    </row>
    <row r="54" spans="1:18" s="133" customFormat="1">
      <c r="A54" s="133" t="s">
        <v>5721</v>
      </c>
      <c r="B54" s="133" t="s">
        <v>5848</v>
      </c>
      <c r="D54" s="133" t="s">
        <v>5378</v>
      </c>
      <c r="H54" s="133">
        <f t="shared" si="3"/>
        <v>1</v>
      </c>
      <c r="J54" s="44" t="s">
        <v>5716</v>
      </c>
      <c r="K54" s="256" t="str">
        <f t="shared" si="4"/>
        <v>f2046</v>
      </c>
      <c r="L54" s="171" t="str">
        <f t="shared" si="2"/>
        <v>Groupe homogène de contrats 46</v>
      </c>
      <c r="O54" s="256" t="s">
        <v>5378</v>
      </c>
    </row>
    <row r="55" spans="1:18" s="133" customFormat="1">
      <c r="A55" s="133" t="s">
        <v>5722</v>
      </c>
      <c r="B55" s="133" t="s">
        <v>5849</v>
      </c>
      <c r="D55" s="133" t="s">
        <v>5378</v>
      </c>
      <c r="H55" s="133">
        <f t="shared" si="3"/>
        <v>1</v>
      </c>
      <c r="J55" s="44" t="s">
        <v>5719</v>
      </c>
      <c r="K55" s="256" t="str">
        <f t="shared" si="4"/>
        <v>f2047</v>
      </c>
      <c r="L55" s="171" t="str">
        <f t="shared" si="2"/>
        <v>Groupe homogène de contrats 47</v>
      </c>
      <c r="O55" s="256" t="s">
        <v>5378</v>
      </c>
    </row>
    <row r="56" spans="1:18" s="133" customFormat="1">
      <c r="A56" s="133" t="s">
        <v>5717</v>
      </c>
      <c r="B56" s="133" t="s">
        <v>5850</v>
      </c>
      <c r="D56" s="133" t="s">
        <v>5378</v>
      </c>
      <c r="H56" s="133">
        <f t="shared" si="3"/>
        <v>1</v>
      </c>
      <c r="J56" s="44" t="s">
        <v>5720</v>
      </c>
      <c r="K56" s="256" t="str">
        <f t="shared" si="4"/>
        <v>f2048</v>
      </c>
      <c r="L56" s="171" t="str">
        <f t="shared" si="2"/>
        <v>Groupe homogène de contrats 48</v>
      </c>
      <c r="O56" s="256" t="s">
        <v>5378</v>
      </c>
    </row>
    <row r="57" spans="1:18" s="133" customFormat="1">
      <c r="A57" s="133" t="s">
        <v>5883</v>
      </c>
      <c r="B57" s="133" t="s">
        <v>5851</v>
      </c>
      <c r="D57" s="133" t="s">
        <v>5378</v>
      </c>
      <c r="H57" s="133">
        <f t="shared" si="3"/>
        <v>1</v>
      </c>
      <c r="J57" s="44" t="s">
        <v>5721</v>
      </c>
      <c r="K57" s="256" t="str">
        <f t="shared" si="4"/>
        <v>f2049</v>
      </c>
      <c r="L57" s="171" t="str">
        <f t="shared" si="2"/>
        <v>Groupe homogène de contrats 49</v>
      </c>
      <c r="O57" s="256" t="s">
        <v>5378</v>
      </c>
    </row>
    <row r="58" spans="1:18" s="133" customFormat="1">
      <c r="A58" s="133" t="s">
        <v>5753</v>
      </c>
      <c r="B58" s="133" t="s">
        <v>5852</v>
      </c>
      <c r="D58" s="133" t="s">
        <v>5378</v>
      </c>
      <c r="H58" s="133">
        <f t="shared" si="3"/>
        <v>1</v>
      </c>
      <c r="J58" s="44" t="s">
        <v>5722</v>
      </c>
      <c r="K58" s="256" t="str">
        <f t="shared" si="4"/>
        <v>f2050</v>
      </c>
      <c r="L58" s="171" t="str">
        <f t="shared" si="2"/>
        <v>Groupe homogène de contrats 50</v>
      </c>
      <c r="O58" s="256" t="s">
        <v>5378</v>
      </c>
    </row>
    <row r="59" spans="1:18" s="133" customFormat="1">
      <c r="A59" s="133" t="s">
        <v>5754</v>
      </c>
      <c r="B59" s="133" t="s">
        <v>5853</v>
      </c>
      <c r="D59" s="133" t="s">
        <v>5378</v>
      </c>
      <c r="H59" s="133">
        <f t="shared" si="3"/>
        <v>1</v>
      </c>
      <c r="J59" s="44" t="s">
        <v>5717</v>
      </c>
      <c r="K59" s="256" t="str">
        <f t="shared" si="4"/>
        <v>f2051</v>
      </c>
      <c r="L59" s="171" t="str">
        <f t="shared" si="2"/>
        <v>Autres groupes homogènes de contrats</v>
      </c>
      <c r="O59" s="256" t="s">
        <v>5378</v>
      </c>
    </row>
    <row r="60" spans="1:18" s="133" customFormat="1">
      <c r="A60" s="133" t="s">
        <v>5755</v>
      </c>
      <c r="B60" s="133" t="s">
        <v>5860</v>
      </c>
      <c r="D60" s="133" t="s">
        <v>5378</v>
      </c>
      <c r="H60" s="133">
        <f t="shared" si="3"/>
        <v>1</v>
      </c>
      <c r="J60" s="44" t="s">
        <v>5883</v>
      </c>
      <c r="K60" s="256" t="str">
        <f t="shared" si="4"/>
        <v>f2052</v>
      </c>
      <c r="L60" s="171" t="str">
        <f>J60</f>
        <v>Groupe homogène de contrats (valeur de la provision de gestion la moins importante)</v>
      </c>
      <c r="O60" s="256" t="s">
        <v>5378</v>
      </c>
    </row>
    <row r="61" spans="1:18" s="133" customFormat="1">
      <c r="A61" s="133" t="s">
        <v>5859</v>
      </c>
      <c r="B61" s="133" t="s">
        <v>5886</v>
      </c>
      <c r="D61" s="133" t="s">
        <v>5378</v>
      </c>
      <c r="H61" s="133">
        <f t="shared" si="3"/>
        <v>0</v>
      </c>
      <c r="J61" s="192" t="s">
        <v>5756</v>
      </c>
      <c r="K61" s="256"/>
      <c r="L61" s="173"/>
      <c r="O61" s="256" t="s">
        <v>5378</v>
      </c>
      <c r="R61" s="133" t="s">
        <v>5861</v>
      </c>
    </row>
    <row r="62" spans="1:18" s="133" customFormat="1">
      <c r="J62" s="142" t="s">
        <v>244</v>
      </c>
      <c r="K62" s="256" t="str">
        <f>+VLOOKUP(J62,$A$2:$B$388,2,FALSE)</f>
        <v>e0</v>
      </c>
      <c r="L62" s="171" t="str">
        <f>J62</f>
        <v>Total/NA</v>
      </c>
      <c r="O62" s="256" t="s">
        <v>426</v>
      </c>
      <c r="P62" s="133" t="s">
        <v>2404</v>
      </c>
    </row>
    <row r="63" spans="1:18" s="133" customFormat="1">
      <c r="J63" s="44" t="s">
        <v>5753</v>
      </c>
      <c r="K63" s="256" t="str">
        <f>VLOOKUP(J63,$A$2:$B$388,2,FALSE)</f>
        <v>f2053</v>
      </c>
      <c r="L63" s="171" t="str">
        <f>J63</f>
        <v>Première méthode de calcul de la PAF</v>
      </c>
      <c r="O63" s="256" t="s">
        <v>5378</v>
      </c>
    </row>
    <row r="64" spans="1:18" s="133" customFormat="1">
      <c r="A64" s="273"/>
      <c r="B64" s="273"/>
      <c r="C64" s="273"/>
      <c r="J64" s="44" t="s">
        <v>5754</v>
      </c>
      <c r="K64" s="256" t="str">
        <f>VLOOKUP(J64,$A$2:$B$388,2,FALSE)</f>
        <v>f2054</v>
      </c>
      <c r="L64" s="171" t="str">
        <f>J64</f>
        <v>Deuxième méthode de calcul de la PAF</v>
      </c>
      <c r="O64" s="256" t="s">
        <v>5378</v>
      </c>
    </row>
    <row r="65" spans="10:15" s="133" customFormat="1">
      <c r="J65" s="44" t="s">
        <v>5755</v>
      </c>
      <c r="K65" s="256" t="str">
        <f>VLOOKUP(J65,$A$2:$B$388,2,FALSE)</f>
        <v>f2055</v>
      </c>
      <c r="L65" s="171" t="str">
        <f>J65</f>
        <v>Troisième méthode de calcul de la PAF</v>
      </c>
      <c r="O65" s="256" t="s">
        <v>5378</v>
      </c>
    </row>
    <row r="66" spans="10:15" s="133" customFormat="1">
      <c r="L66" s="173"/>
    </row>
    <row r="67" spans="10:15" s="133" customFormat="1">
      <c r="L67" s="173"/>
    </row>
    <row r="68" spans="10:15" s="133" customFormat="1">
      <c r="L68" s="173"/>
    </row>
    <row r="69" spans="10:15" s="133" customFormat="1">
      <c r="L69" s="173"/>
    </row>
    <row r="70" spans="10:15" s="133" customFormat="1">
      <c r="L70" s="173"/>
    </row>
    <row r="71" spans="10:15" s="133" customFormat="1">
      <c r="L71" s="173"/>
    </row>
    <row r="72" spans="10:15" s="133" customFormat="1">
      <c r="L72" s="173"/>
    </row>
    <row r="73" spans="10:15" s="133" customFormat="1">
      <c r="L73" s="173"/>
    </row>
    <row r="74" spans="10:15" s="133" customFormat="1">
      <c r="L74" s="173"/>
    </row>
    <row r="75" spans="10:15" s="133" customFormat="1">
      <c r="L75" s="173"/>
    </row>
    <row r="76" spans="10:15" s="133" customFormat="1">
      <c r="L76" s="173"/>
    </row>
    <row r="77" spans="10:15" s="133" customFormat="1">
      <c r="L77" s="173"/>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80" zoomScaleNormal="80" workbookViewId="0">
      <selection activeCell="A50" sqref="A50"/>
    </sheetView>
  </sheetViews>
  <sheetFormatPr baseColWidth="10" defaultColWidth="11.44140625" defaultRowHeight="14.4"/>
  <cols>
    <col min="1" max="1" width="56" style="130" customWidth="1"/>
    <col min="2" max="2" width="17.109375" style="130" customWidth="1"/>
    <col min="3" max="3" width="11.44140625" style="130"/>
    <col min="4" max="4" width="8" style="130" customWidth="1"/>
    <col min="5" max="8" width="11.44140625" style="130"/>
    <col min="9" max="9" width="5.88671875" style="130" customWidth="1"/>
    <col min="10" max="10" width="60.33203125" style="283" customWidth="1"/>
    <col min="11" max="11" width="6.33203125" style="130" bestFit="1" customWidth="1"/>
    <col min="12" max="12" width="64" style="152" customWidth="1"/>
    <col min="13" max="13" width="6" style="130" customWidth="1"/>
    <col min="14" max="16" width="11.44140625" style="130"/>
    <col min="17" max="17" width="20.44140625" style="130" customWidth="1"/>
    <col min="18" max="18" width="18.109375" style="130" customWidth="1"/>
    <col min="19" max="16384" width="11.44140625" style="130"/>
  </cols>
  <sheetData>
    <row r="1" spans="1:22">
      <c r="A1" s="110" t="s">
        <v>576</v>
      </c>
      <c r="B1" s="112" t="s">
        <v>235</v>
      </c>
      <c r="C1" s="112" t="s">
        <v>603</v>
      </c>
      <c r="D1" s="112" t="s">
        <v>238</v>
      </c>
      <c r="E1" s="116" t="s">
        <v>1819</v>
      </c>
      <c r="F1" s="116" t="s">
        <v>1820</v>
      </c>
      <c r="G1" s="116" t="s">
        <v>1821</v>
      </c>
      <c r="H1" s="112" t="s">
        <v>581</v>
      </c>
      <c r="I1" s="112" t="s">
        <v>242</v>
      </c>
      <c r="J1" s="282" t="s">
        <v>234</v>
      </c>
      <c r="K1" s="112" t="s">
        <v>235</v>
      </c>
      <c r="L1" s="110" t="s">
        <v>2525</v>
      </c>
      <c r="M1" s="112" t="s">
        <v>236</v>
      </c>
      <c r="N1" s="112" t="s">
        <v>237</v>
      </c>
      <c r="O1" s="112" t="s">
        <v>238</v>
      </c>
      <c r="P1" s="112" t="s">
        <v>239</v>
      </c>
      <c r="Q1" s="112" t="s">
        <v>240</v>
      </c>
      <c r="R1" s="112" t="s">
        <v>241</v>
      </c>
      <c r="S1" s="116" t="s">
        <v>1819</v>
      </c>
      <c r="T1" s="116" t="s">
        <v>1820</v>
      </c>
      <c r="U1" s="116" t="s">
        <v>1821</v>
      </c>
      <c r="V1" s="116" t="s">
        <v>242</v>
      </c>
    </row>
    <row r="2" spans="1:22" s="133" customFormat="1">
      <c r="A2" s="41" t="s">
        <v>244</v>
      </c>
      <c r="B2" s="133" t="s">
        <v>7341</v>
      </c>
      <c r="C2" s="133" t="s">
        <v>609</v>
      </c>
      <c r="D2" s="133" t="s">
        <v>5941</v>
      </c>
      <c r="H2" s="133">
        <f t="shared" ref="H2:H45" si="0">COUNTIF($J$2:$J$415,A2)</f>
        <v>3</v>
      </c>
      <c r="J2" s="314" t="s">
        <v>7342</v>
      </c>
      <c r="L2" s="261"/>
      <c r="O2" s="133" t="s">
        <v>5941</v>
      </c>
      <c r="Q2" s="133" t="s">
        <v>7343</v>
      </c>
      <c r="R2" s="133" t="s">
        <v>7344</v>
      </c>
    </row>
    <row r="3" spans="1:22" s="133" customFormat="1">
      <c r="A3" s="40" t="s">
        <v>7345</v>
      </c>
      <c r="B3" s="133" t="s">
        <v>6811</v>
      </c>
      <c r="D3" s="133" t="s">
        <v>5941</v>
      </c>
      <c r="H3" s="133">
        <f t="shared" si="0"/>
        <v>1</v>
      </c>
      <c r="J3" s="315" t="s">
        <v>244</v>
      </c>
      <c r="K3" s="88" t="str">
        <f>VLOOKUP(J3,$A$1:$I$303,2,FALSE)</f>
        <v>s0</v>
      </c>
      <c r="L3" s="184" t="str">
        <f t="shared" ref="L3:L12" si="1">J3</f>
        <v>Total/NA</v>
      </c>
      <c r="M3" s="104" t="s">
        <v>190</v>
      </c>
      <c r="O3" s="133" t="str">
        <f>VLOOKUP(L3,$A$1:$I$41,4,FALSE)</f>
        <v>s1</v>
      </c>
    </row>
    <row r="4" spans="1:22" s="133" customFormat="1">
      <c r="A4" s="40" t="s">
        <v>7346</v>
      </c>
      <c r="B4" s="133" t="s">
        <v>6812</v>
      </c>
      <c r="D4" s="133" t="s">
        <v>5941</v>
      </c>
      <c r="H4" s="133">
        <f t="shared" si="0"/>
        <v>1</v>
      </c>
      <c r="J4" s="316" t="s">
        <v>7345</v>
      </c>
      <c r="K4" s="88" t="str">
        <f t="shared" ref="K4:K17" si="2">VLOOKUP(J4,$A$1:$I$303,2,FALSE)</f>
        <v>s5000</v>
      </c>
      <c r="L4" s="185" t="str">
        <f t="shared" si="1"/>
        <v>Exigence minimale de marge</v>
      </c>
      <c r="N4" s="104" t="s">
        <v>192</v>
      </c>
      <c r="O4" s="133" t="str">
        <f t="shared" ref="O4:O21" si="3">VLOOKUP(L4,$A$1:$I$41,4,FALSE)</f>
        <v>s1</v>
      </c>
    </row>
    <row r="5" spans="1:22" s="133" customFormat="1">
      <c r="A5" s="75" t="s">
        <v>7347</v>
      </c>
      <c r="B5" s="133" t="s">
        <v>6813</v>
      </c>
      <c r="D5" s="133" t="s">
        <v>5941</v>
      </c>
      <c r="H5" s="133">
        <f t="shared" si="0"/>
        <v>1</v>
      </c>
      <c r="J5" s="316" t="s">
        <v>7346</v>
      </c>
      <c r="K5" s="88" t="str">
        <f t="shared" si="2"/>
        <v>s5001</v>
      </c>
      <c r="L5" s="171" t="str">
        <f t="shared" si="1"/>
        <v>Exigence minimale de marge, Éléments constitutifs</v>
      </c>
      <c r="M5" s="104" t="s">
        <v>190</v>
      </c>
      <c r="N5" s="104" t="s">
        <v>192</v>
      </c>
      <c r="O5" s="133" t="str">
        <f t="shared" si="3"/>
        <v>s1</v>
      </c>
    </row>
    <row r="6" spans="1:22" s="133" customFormat="1">
      <c r="A6" s="75" t="s">
        <v>7348</v>
      </c>
      <c r="B6" s="133" t="s">
        <v>6814</v>
      </c>
      <c r="D6" s="133" t="s">
        <v>5941</v>
      </c>
      <c r="H6" s="133">
        <f t="shared" si="0"/>
        <v>1</v>
      </c>
      <c r="J6" s="317" t="s">
        <v>7347</v>
      </c>
      <c r="K6" s="88" t="str">
        <f t="shared" si="2"/>
        <v>s5002</v>
      </c>
      <c r="L6" s="171" t="str">
        <f t="shared" si="1"/>
        <v>Exigence minimale de marge, Éléments constitutifs, Total 1</v>
      </c>
      <c r="M6" s="104"/>
      <c r="N6" s="104" t="s">
        <v>192</v>
      </c>
      <c r="O6" s="133" t="str">
        <f t="shared" si="3"/>
        <v>s1</v>
      </c>
    </row>
    <row r="7" spans="1:22" s="133" customFormat="1">
      <c r="A7" s="75" t="s">
        <v>7349</v>
      </c>
      <c r="B7" s="133" t="s">
        <v>6815</v>
      </c>
      <c r="D7" s="133" t="s">
        <v>5941</v>
      </c>
      <c r="H7" s="133">
        <f t="shared" si="0"/>
        <v>1</v>
      </c>
      <c r="J7" s="317" t="s">
        <v>7348</v>
      </c>
      <c r="K7" s="88" t="str">
        <f t="shared" si="2"/>
        <v>s5003</v>
      </c>
      <c r="L7" s="171" t="str">
        <f t="shared" si="1"/>
        <v>Exigence minimale de marge, Éléments constitutifs, Total 2</v>
      </c>
      <c r="M7" s="104"/>
      <c r="N7" s="104" t="s">
        <v>192</v>
      </c>
      <c r="O7" s="133" t="str">
        <f t="shared" si="3"/>
        <v>s1</v>
      </c>
    </row>
    <row r="8" spans="1:22" s="133" customFormat="1">
      <c r="A8" s="40" t="s">
        <v>7350</v>
      </c>
      <c r="B8" s="133" t="s">
        <v>6901</v>
      </c>
      <c r="D8" s="133" t="s">
        <v>5941</v>
      </c>
      <c r="H8" s="133">
        <f t="shared" si="0"/>
        <v>1</v>
      </c>
      <c r="J8" s="318" t="s">
        <v>7351</v>
      </c>
      <c r="K8" s="88" t="str">
        <f>VLOOKUP(J8,$A$1:$I$303,2,FALSE)</f>
        <v>s5007</v>
      </c>
      <c r="L8" s="171" t="str">
        <f t="shared" si="1"/>
        <v>Exigence minimale de marge, Éléments constitutifs, Total 3</v>
      </c>
      <c r="M8" s="104" t="s">
        <v>190</v>
      </c>
      <c r="N8" s="104" t="s">
        <v>192</v>
      </c>
      <c r="O8" s="133" t="str">
        <f t="shared" si="3"/>
        <v>s1</v>
      </c>
    </row>
    <row r="9" spans="1:22" s="133" customFormat="1">
      <c r="A9" s="40" t="s">
        <v>7352</v>
      </c>
      <c r="B9" s="133" t="s">
        <v>6903</v>
      </c>
      <c r="D9" s="133" t="s">
        <v>5941</v>
      </c>
      <c r="H9" s="133">
        <f t="shared" si="0"/>
        <v>1</v>
      </c>
      <c r="J9" s="319" t="s">
        <v>7349</v>
      </c>
      <c r="K9" s="88" t="str">
        <f t="shared" si="2"/>
        <v>s5004</v>
      </c>
      <c r="L9" s="171" t="str">
        <f t="shared" si="1"/>
        <v>Bénéfices ou excédents futurs, bénéfice ou excédent annuel estimé</v>
      </c>
      <c r="M9" s="104"/>
      <c r="N9" s="104" t="s">
        <v>192</v>
      </c>
      <c r="O9" s="133" t="str">
        <f t="shared" si="3"/>
        <v>s1</v>
      </c>
    </row>
    <row r="10" spans="1:22" s="133" customFormat="1">
      <c r="A10" s="40" t="s">
        <v>7351</v>
      </c>
      <c r="B10" s="133" t="s">
        <v>6905</v>
      </c>
      <c r="D10" s="133" t="s">
        <v>5941</v>
      </c>
      <c r="H10" s="133">
        <f t="shared" si="0"/>
        <v>1</v>
      </c>
      <c r="J10" s="320" t="s">
        <v>7350</v>
      </c>
      <c r="K10" s="88" t="str">
        <f t="shared" si="2"/>
        <v>s5005</v>
      </c>
      <c r="L10" s="184" t="str">
        <f t="shared" si="1"/>
        <v>Bénéfices ou excédents futurs, durée résiduelle moyenne</v>
      </c>
      <c r="M10" s="104"/>
      <c r="N10" s="104" t="s">
        <v>192</v>
      </c>
      <c r="O10" s="133" t="str">
        <f t="shared" si="3"/>
        <v>s1</v>
      </c>
    </row>
    <row r="11" spans="1:22" s="133" customFormat="1">
      <c r="A11" s="75" t="s">
        <v>7353</v>
      </c>
      <c r="B11" s="133" t="s">
        <v>6907</v>
      </c>
      <c r="D11" s="133" t="s">
        <v>5941</v>
      </c>
      <c r="H11" s="133">
        <f t="shared" si="0"/>
        <v>1</v>
      </c>
      <c r="J11" s="320" t="s">
        <v>7352</v>
      </c>
      <c r="K11" s="88" t="str">
        <f t="shared" si="2"/>
        <v>s5006</v>
      </c>
      <c r="L11" s="185" t="str">
        <f t="shared" si="1"/>
        <v>Bénéfices ou excédents futurs</v>
      </c>
      <c r="M11" s="104"/>
      <c r="N11" s="104" t="s">
        <v>192</v>
      </c>
      <c r="O11" s="133" t="str">
        <f t="shared" si="3"/>
        <v>s1</v>
      </c>
    </row>
    <row r="12" spans="1:22" s="133" customFormat="1">
      <c r="A12" s="133" t="s">
        <v>7354</v>
      </c>
      <c r="B12" s="133" t="s">
        <v>6909</v>
      </c>
      <c r="D12" s="133" t="s">
        <v>5941</v>
      </c>
      <c r="H12" s="133">
        <f t="shared" si="0"/>
        <v>1</v>
      </c>
      <c r="J12" s="317" t="s">
        <v>7353</v>
      </c>
      <c r="K12" s="88" t="str">
        <f t="shared" si="2"/>
        <v>s5008</v>
      </c>
      <c r="L12" s="171" t="str">
        <f t="shared" si="1"/>
        <v>Réserves pour fonds de garantie, cotisation non utilisée</v>
      </c>
      <c r="M12" s="104"/>
      <c r="N12" s="104" t="s">
        <v>192</v>
      </c>
      <c r="O12" s="133" t="str">
        <f t="shared" si="3"/>
        <v>s1</v>
      </c>
    </row>
    <row r="13" spans="1:22" s="133" customFormat="1">
      <c r="A13" s="133" t="s">
        <v>7355</v>
      </c>
      <c r="B13" s="133" t="s">
        <v>6911</v>
      </c>
      <c r="D13" s="133" t="s">
        <v>5941</v>
      </c>
      <c r="H13" s="133">
        <f t="shared" si="0"/>
        <v>1</v>
      </c>
      <c r="J13" s="321" t="s">
        <v>7356</v>
      </c>
      <c r="K13" s="88"/>
      <c r="L13" s="171"/>
      <c r="M13" s="104"/>
      <c r="N13" s="104"/>
      <c r="O13" s="133" t="s">
        <v>5941</v>
      </c>
      <c r="Q13" s="133" t="s">
        <v>7357</v>
      </c>
      <c r="R13" s="133" t="s">
        <v>7344</v>
      </c>
    </row>
    <row r="14" spans="1:22" s="133" customFormat="1">
      <c r="A14" s="133" t="s">
        <v>7358</v>
      </c>
      <c r="B14" s="133" t="s">
        <v>6913</v>
      </c>
      <c r="D14" s="133" t="s">
        <v>5941</v>
      </c>
      <c r="H14" s="133">
        <f t="shared" si="0"/>
        <v>1</v>
      </c>
      <c r="J14" s="315" t="s">
        <v>244</v>
      </c>
      <c r="K14" s="88" t="str">
        <f>VLOOKUP(J14,$A$1:$I$303,2,FALSE)</f>
        <v>s0</v>
      </c>
      <c r="L14" s="184" t="str">
        <f>J14</f>
        <v>Total/NA</v>
      </c>
      <c r="M14" s="104" t="s">
        <v>190</v>
      </c>
      <c r="N14" s="104"/>
      <c r="O14" s="133" t="str">
        <f t="shared" si="3"/>
        <v>s1</v>
      </c>
    </row>
    <row r="15" spans="1:22" s="133" customFormat="1">
      <c r="A15" s="95" t="s">
        <v>7359</v>
      </c>
      <c r="B15" s="95" t="s">
        <v>6915</v>
      </c>
      <c r="C15" s="95"/>
      <c r="D15" s="95" t="s">
        <v>5941</v>
      </c>
      <c r="E15" s="95"/>
      <c r="F15" s="95"/>
      <c r="G15" s="95"/>
      <c r="H15" s="95">
        <f t="shared" si="0"/>
        <v>0</v>
      </c>
      <c r="I15" s="95"/>
      <c r="J15" s="316" t="s">
        <v>7354</v>
      </c>
      <c r="K15" s="88" t="str">
        <f t="shared" si="2"/>
        <v>s5009</v>
      </c>
      <c r="L15" s="184" t="str">
        <f>J15</f>
        <v>Tiers de l'exigence minimale de marge</v>
      </c>
      <c r="M15" s="104"/>
      <c r="N15" s="104" t="s">
        <v>192</v>
      </c>
      <c r="O15" s="133" t="str">
        <f t="shared" si="3"/>
        <v>s1</v>
      </c>
    </row>
    <row r="16" spans="1:22" s="133" customFormat="1">
      <c r="A16" s="95" t="s">
        <v>7360</v>
      </c>
      <c r="B16" s="95" t="s">
        <v>6917</v>
      </c>
      <c r="C16" s="95"/>
      <c r="D16" s="95" t="s">
        <v>5941</v>
      </c>
      <c r="E16" s="95"/>
      <c r="F16" s="95"/>
      <c r="G16" s="95"/>
      <c r="H16" s="95">
        <f t="shared" si="0"/>
        <v>0</v>
      </c>
      <c r="I16" s="95"/>
      <c r="J16" s="316" t="s">
        <v>7355</v>
      </c>
      <c r="K16" s="88" t="str">
        <f t="shared" si="2"/>
        <v>s5010</v>
      </c>
      <c r="L16" s="185" t="str">
        <f>J16</f>
        <v>Minimum absolu du fonds de garantie</v>
      </c>
      <c r="M16" s="104"/>
      <c r="N16" s="104" t="s">
        <v>192</v>
      </c>
      <c r="O16" s="133" t="str">
        <f t="shared" si="3"/>
        <v>s1</v>
      </c>
    </row>
    <row r="17" spans="1:18" s="133" customFormat="1">
      <c r="A17" s="95" t="s">
        <v>7361</v>
      </c>
      <c r="B17" s="95" t="s">
        <v>7362</v>
      </c>
      <c r="C17" s="95"/>
      <c r="D17" s="95" t="s">
        <v>5941</v>
      </c>
      <c r="E17" s="95"/>
      <c r="F17" s="95"/>
      <c r="G17" s="95"/>
      <c r="H17" s="95">
        <f t="shared" si="0"/>
        <v>0</v>
      </c>
      <c r="I17" s="95"/>
      <c r="J17" s="316" t="s">
        <v>7358</v>
      </c>
      <c r="K17" s="88" t="str">
        <f t="shared" si="2"/>
        <v>s5011</v>
      </c>
      <c r="L17" s="171" t="str">
        <f>J17</f>
        <v>Fonds de garantie</v>
      </c>
      <c r="M17" s="104"/>
      <c r="N17" s="104" t="s">
        <v>192</v>
      </c>
      <c r="O17" s="133" t="str">
        <f t="shared" si="3"/>
        <v>s1</v>
      </c>
    </row>
    <row r="18" spans="1:18" s="133" customFormat="1">
      <c r="A18" s="95" t="s">
        <v>7363</v>
      </c>
      <c r="B18" s="95" t="s">
        <v>7364</v>
      </c>
      <c r="C18" s="95"/>
      <c r="D18" s="95" t="s">
        <v>5941</v>
      </c>
      <c r="E18" s="95"/>
      <c r="F18" s="95"/>
      <c r="G18" s="95"/>
      <c r="H18" s="95">
        <f t="shared" si="0"/>
        <v>0</v>
      </c>
      <c r="I18" s="322"/>
      <c r="J18" s="321" t="s">
        <v>7365</v>
      </c>
      <c r="K18" s="88"/>
      <c r="L18" s="171"/>
      <c r="M18" s="104"/>
      <c r="N18" s="104"/>
      <c r="O18" s="133" t="s">
        <v>5941</v>
      </c>
      <c r="Q18" s="133" t="s">
        <v>3171</v>
      </c>
      <c r="R18" s="133" t="s">
        <v>7344</v>
      </c>
    </row>
    <row r="19" spans="1:18" s="133" customFormat="1">
      <c r="A19" s="95" t="s">
        <v>7366</v>
      </c>
      <c r="B19" s="95" t="s">
        <v>7367</v>
      </c>
      <c r="C19" s="95"/>
      <c r="D19" s="95" t="s">
        <v>5941</v>
      </c>
      <c r="E19" s="95"/>
      <c r="F19" s="95"/>
      <c r="G19" s="95"/>
      <c r="H19" s="95">
        <f t="shared" si="0"/>
        <v>0</v>
      </c>
      <c r="I19" s="322"/>
      <c r="J19" s="315" t="s">
        <v>244</v>
      </c>
      <c r="K19" s="88" t="str">
        <f>VLOOKUP(J19,$A$1:$I$303,2,FALSE)</f>
        <v>s0</v>
      </c>
      <c r="L19" s="184" t="str">
        <f>J19</f>
        <v>Total/NA</v>
      </c>
      <c r="M19" s="104" t="s">
        <v>190</v>
      </c>
      <c r="N19" s="104"/>
      <c r="O19" s="133" t="str">
        <f t="shared" si="3"/>
        <v>s1</v>
      </c>
    </row>
    <row r="20" spans="1:18" s="133" customFormat="1">
      <c r="A20" s="95" t="s">
        <v>7368</v>
      </c>
      <c r="B20" s="95" t="s">
        <v>7369</v>
      </c>
      <c r="C20" s="95"/>
      <c r="D20" s="95" t="s">
        <v>5941</v>
      </c>
      <c r="E20" s="95"/>
      <c r="F20" s="95"/>
      <c r="G20" s="95"/>
      <c r="H20" s="95">
        <f t="shared" si="0"/>
        <v>0</v>
      </c>
      <c r="I20" s="322"/>
      <c r="J20" s="323" t="s">
        <v>7370</v>
      </c>
      <c r="K20" s="95" t="s">
        <v>7371</v>
      </c>
      <c r="L20" s="184" t="str">
        <f>J20</f>
        <v>Fraction non-vie</v>
      </c>
      <c r="M20" s="104"/>
      <c r="N20" s="104" t="s">
        <v>192</v>
      </c>
      <c r="O20" s="133" t="str">
        <f t="shared" si="3"/>
        <v>s1</v>
      </c>
    </row>
    <row r="21" spans="1:18" s="133" customFormat="1">
      <c r="A21" s="95" t="s">
        <v>7372</v>
      </c>
      <c r="B21" s="95" t="s">
        <v>7373</v>
      </c>
      <c r="C21" s="95"/>
      <c r="D21" s="95" t="s">
        <v>5941</v>
      </c>
      <c r="E21" s="95"/>
      <c r="F21" s="95"/>
      <c r="G21" s="95"/>
      <c r="H21" s="95">
        <f t="shared" si="0"/>
        <v>0</v>
      </c>
      <c r="I21" s="322"/>
      <c r="J21" s="323" t="s">
        <v>7374</v>
      </c>
      <c r="K21" s="95" t="s">
        <v>7375</v>
      </c>
      <c r="L21" s="185" t="str">
        <f>J21</f>
        <v>Fraction vie</v>
      </c>
      <c r="M21" s="104"/>
      <c r="N21" s="104" t="s">
        <v>192</v>
      </c>
      <c r="O21" s="133" t="str">
        <f t="shared" si="3"/>
        <v>s1</v>
      </c>
    </row>
    <row r="22" spans="1:18" s="133" customFormat="1">
      <c r="A22" s="95" t="s">
        <v>7376</v>
      </c>
      <c r="B22" s="95" t="s">
        <v>7377</v>
      </c>
      <c r="C22" s="95"/>
      <c r="D22" s="95" t="s">
        <v>5941</v>
      </c>
      <c r="E22" s="95"/>
      <c r="F22" s="95"/>
      <c r="G22" s="95"/>
      <c r="H22" s="95">
        <f t="shared" si="0"/>
        <v>0</v>
      </c>
      <c r="I22" s="322"/>
      <c r="J22" s="324"/>
      <c r="L22" s="173"/>
    </row>
    <row r="23" spans="1:18" s="133" customFormat="1">
      <c r="A23" s="95" t="s">
        <v>7378</v>
      </c>
      <c r="B23" s="95" t="s">
        <v>7379</v>
      </c>
      <c r="C23" s="95"/>
      <c r="D23" s="95" t="s">
        <v>5941</v>
      </c>
      <c r="E23" s="95"/>
      <c r="F23" s="95"/>
      <c r="G23" s="95"/>
      <c r="H23" s="95">
        <f t="shared" si="0"/>
        <v>0</v>
      </c>
      <c r="I23" s="322"/>
      <c r="J23" s="324"/>
      <c r="L23" s="173"/>
    </row>
    <row r="24" spans="1:18" s="133" customFormat="1">
      <c r="A24" s="95" t="s">
        <v>7380</v>
      </c>
      <c r="B24" s="95" t="s">
        <v>7381</v>
      </c>
      <c r="C24" s="95"/>
      <c r="D24" s="95" t="s">
        <v>5941</v>
      </c>
      <c r="E24" s="95"/>
      <c r="F24" s="95"/>
      <c r="G24" s="95"/>
      <c r="H24" s="95">
        <f t="shared" si="0"/>
        <v>0</v>
      </c>
      <c r="I24" s="322"/>
      <c r="J24" s="324"/>
      <c r="L24" s="173"/>
    </row>
    <row r="25" spans="1:18" s="133" customFormat="1">
      <c r="A25" s="95" t="s">
        <v>7382</v>
      </c>
      <c r="B25" s="95" t="s">
        <v>7383</v>
      </c>
      <c r="C25" s="95"/>
      <c r="D25" s="95" t="s">
        <v>5941</v>
      </c>
      <c r="E25" s="95"/>
      <c r="F25" s="95"/>
      <c r="G25" s="95"/>
      <c r="H25" s="95">
        <f t="shared" si="0"/>
        <v>0</v>
      </c>
      <c r="I25" s="322"/>
      <c r="J25" s="324"/>
      <c r="L25" s="173"/>
    </row>
    <row r="26" spans="1:18" s="133" customFormat="1">
      <c r="A26" s="95" t="s">
        <v>7384</v>
      </c>
      <c r="B26" s="95" t="s">
        <v>7385</v>
      </c>
      <c r="C26" s="95"/>
      <c r="D26" s="95" t="s">
        <v>5941</v>
      </c>
      <c r="E26" s="95"/>
      <c r="F26" s="95"/>
      <c r="G26" s="95"/>
      <c r="H26" s="95">
        <f t="shared" si="0"/>
        <v>0</v>
      </c>
      <c r="I26" s="322"/>
      <c r="J26" s="324"/>
      <c r="L26" s="173"/>
    </row>
    <row r="27" spans="1:18" s="133" customFormat="1">
      <c r="A27" s="95" t="s">
        <v>7386</v>
      </c>
      <c r="B27" s="95" t="s">
        <v>7387</v>
      </c>
      <c r="C27" s="95"/>
      <c r="D27" s="95" t="s">
        <v>5941</v>
      </c>
      <c r="E27" s="95"/>
      <c r="F27" s="95"/>
      <c r="G27" s="95"/>
      <c r="H27" s="95">
        <f t="shared" si="0"/>
        <v>0</v>
      </c>
      <c r="I27" s="322"/>
      <c r="J27" s="324"/>
      <c r="L27" s="173"/>
    </row>
    <row r="28" spans="1:18" s="133" customFormat="1">
      <c r="A28" s="95" t="s">
        <v>7388</v>
      </c>
      <c r="B28" s="95" t="s">
        <v>7389</v>
      </c>
      <c r="C28" s="95"/>
      <c r="D28" s="95" t="s">
        <v>5941</v>
      </c>
      <c r="E28" s="95"/>
      <c r="F28" s="95"/>
      <c r="G28" s="95"/>
      <c r="H28" s="95">
        <f t="shared" si="0"/>
        <v>0</v>
      </c>
      <c r="I28" s="322"/>
      <c r="J28" s="324"/>
      <c r="L28" s="173"/>
    </row>
    <row r="29" spans="1:18" s="133" customFormat="1">
      <c r="A29" s="95" t="s">
        <v>7390</v>
      </c>
      <c r="B29" s="95" t="s">
        <v>7391</v>
      </c>
      <c r="C29" s="95"/>
      <c r="D29" s="95" t="s">
        <v>5941</v>
      </c>
      <c r="E29" s="95"/>
      <c r="F29" s="95"/>
      <c r="G29" s="95"/>
      <c r="H29" s="95">
        <f t="shared" si="0"/>
        <v>0</v>
      </c>
      <c r="I29" s="322"/>
      <c r="J29" s="324"/>
      <c r="L29" s="173"/>
    </row>
    <row r="30" spans="1:18" s="133" customFormat="1">
      <c r="A30" s="95" t="s">
        <v>7392</v>
      </c>
      <c r="B30" s="95" t="s">
        <v>7393</v>
      </c>
      <c r="C30" s="95"/>
      <c r="D30" s="95" t="s">
        <v>5941</v>
      </c>
      <c r="E30" s="95"/>
      <c r="F30" s="95"/>
      <c r="G30" s="95"/>
      <c r="H30" s="95">
        <f t="shared" si="0"/>
        <v>0</v>
      </c>
      <c r="I30" s="322"/>
      <c r="J30" s="324"/>
      <c r="L30" s="173"/>
    </row>
    <row r="31" spans="1:18" s="133" customFormat="1">
      <c r="A31" s="95" t="s">
        <v>7394</v>
      </c>
      <c r="B31" s="95" t="s">
        <v>7395</v>
      </c>
      <c r="C31" s="95"/>
      <c r="D31" s="95" t="s">
        <v>5941</v>
      </c>
      <c r="E31" s="95"/>
      <c r="F31" s="95"/>
      <c r="G31" s="95"/>
      <c r="H31" s="95">
        <f t="shared" si="0"/>
        <v>0</v>
      </c>
      <c r="I31" s="322"/>
      <c r="J31" s="324"/>
      <c r="L31" s="173"/>
    </row>
    <row r="32" spans="1:18" s="133" customFormat="1">
      <c r="A32" s="95" t="s">
        <v>7396</v>
      </c>
      <c r="B32" s="95" t="s">
        <v>7397</v>
      </c>
      <c r="C32" s="95"/>
      <c r="D32" s="95" t="s">
        <v>5941</v>
      </c>
      <c r="E32" s="95"/>
      <c r="F32" s="95"/>
      <c r="G32" s="95"/>
      <c r="H32" s="95">
        <f t="shared" si="0"/>
        <v>0</v>
      </c>
      <c r="I32" s="322"/>
      <c r="J32" s="324"/>
      <c r="L32" s="173"/>
    </row>
    <row r="33" spans="1:12" s="133" customFormat="1">
      <c r="A33" s="95" t="s">
        <v>7398</v>
      </c>
      <c r="B33" s="95" t="s">
        <v>7399</v>
      </c>
      <c r="C33" s="95"/>
      <c r="D33" s="95" t="s">
        <v>5941</v>
      </c>
      <c r="E33" s="95"/>
      <c r="F33" s="95"/>
      <c r="G33" s="95"/>
      <c r="H33" s="95">
        <f t="shared" si="0"/>
        <v>0</v>
      </c>
      <c r="I33" s="322"/>
      <c r="J33" s="324"/>
      <c r="L33" s="173"/>
    </row>
    <row r="34" spans="1:12" s="133" customFormat="1">
      <c r="A34" s="95" t="s">
        <v>7400</v>
      </c>
      <c r="B34" s="95" t="s">
        <v>7401</v>
      </c>
      <c r="C34" s="95"/>
      <c r="D34" s="95" t="s">
        <v>5941</v>
      </c>
      <c r="E34" s="95"/>
      <c r="F34" s="95"/>
      <c r="G34" s="95"/>
      <c r="H34" s="95">
        <f t="shared" si="0"/>
        <v>0</v>
      </c>
      <c r="I34" s="322"/>
      <c r="J34" s="324"/>
      <c r="L34" s="173"/>
    </row>
    <row r="35" spans="1:12" s="133" customFormat="1">
      <c r="A35" s="95" t="s">
        <v>7402</v>
      </c>
      <c r="B35" s="95" t="s">
        <v>7403</v>
      </c>
      <c r="C35" s="95"/>
      <c r="D35" s="95" t="s">
        <v>5941</v>
      </c>
      <c r="E35" s="95"/>
      <c r="F35" s="95"/>
      <c r="G35" s="95"/>
      <c r="H35" s="95">
        <f t="shared" si="0"/>
        <v>0</v>
      </c>
      <c r="I35" s="322"/>
      <c r="J35" s="324"/>
      <c r="L35" s="173"/>
    </row>
    <row r="36" spans="1:12" s="133" customFormat="1">
      <c r="A36" s="95" t="s">
        <v>7404</v>
      </c>
      <c r="B36" s="95" t="s">
        <v>7405</v>
      </c>
      <c r="C36" s="95"/>
      <c r="D36" s="95" t="s">
        <v>5941</v>
      </c>
      <c r="E36" s="95"/>
      <c r="F36" s="95"/>
      <c r="G36" s="95"/>
      <c r="H36" s="95">
        <f t="shared" si="0"/>
        <v>0</v>
      </c>
      <c r="I36" s="322"/>
      <c r="J36" s="324"/>
      <c r="L36" s="173"/>
    </row>
    <row r="37" spans="1:12" s="133" customFormat="1">
      <c r="A37" s="95" t="s">
        <v>7406</v>
      </c>
      <c r="B37" s="95" t="s">
        <v>7407</v>
      </c>
      <c r="C37" s="95"/>
      <c r="D37" s="95" t="s">
        <v>5941</v>
      </c>
      <c r="E37" s="95"/>
      <c r="F37" s="95"/>
      <c r="G37" s="95"/>
      <c r="H37" s="95">
        <f t="shared" si="0"/>
        <v>0</v>
      </c>
      <c r="I37" s="322"/>
      <c r="J37" s="324"/>
      <c r="L37" s="173"/>
    </row>
    <row r="38" spans="1:12" s="133" customFormat="1">
      <c r="A38" s="95" t="s">
        <v>7408</v>
      </c>
      <c r="B38" s="95" t="s">
        <v>7409</v>
      </c>
      <c r="C38" s="95"/>
      <c r="D38" s="95" t="s">
        <v>5941</v>
      </c>
      <c r="E38" s="95"/>
      <c r="F38" s="95"/>
      <c r="G38" s="95"/>
      <c r="H38" s="95">
        <f t="shared" si="0"/>
        <v>0</v>
      </c>
      <c r="I38" s="322"/>
      <c r="J38" s="324"/>
      <c r="L38" s="173"/>
    </row>
    <row r="39" spans="1:12" s="133" customFormat="1">
      <c r="A39" s="95" t="s">
        <v>7410</v>
      </c>
      <c r="B39" s="95" t="s">
        <v>7411</v>
      </c>
      <c r="C39" s="95"/>
      <c r="D39" s="95" t="s">
        <v>5941</v>
      </c>
      <c r="E39" s="95"/>
      <c r="F39" s="95"/>
      <c r="G39" s="95"/>
      <c r="H39" s="95">
        <f t="shared" si="0"/>
        <v>0</v>
      </c>
      <c r="I39" s="322"/>
      <c r="J39" s="324"/>
      <c r="L39" s="173"/>
    </row>
    <row r="40" spans="1:12" s="133" customFormat="1">
      <c r="A40" s="95" t="s">
        <v>7370</v>
      </c>
      <c r="B40" s="95" t="s">
        <v>7371</v>
      </c>
      <c r="C40" s="95"/>
      <c r="D40" s="95" t="s">
        <v>5941</v>
      </c>
      <c r="E40" s="95"/>
      <c r="F40" s="95"/>
      <c r="G40" s="95"/>
      <c r="H40" s="95">
        <f t="shared" si="0"/>
        <v>1</v>
      </c>
      <c r="I40" s="322"/>
      <c r="J40" s="324"/>
      <c r="L40" s="173"/>
    </row>
    <row r="41" spans="1:12" s="133" customFormat="1">
      <c r="A41" s="95" t="s">
        <v>7374</v>
      </c>
      <c r="B41" s="95" t="s">
        <v>7375</v>
      </c>
      <c r="C41" s="95"/>
      <c r="D41" s="95" t="s">
        <v>5941</v>
      </c>
      <c r="E41" s="95"/>
      <c r="F41" s="95"/>
      <c r="G41" s="95"/>
      <c r="H41" s="95">
        <f t="shared" si="0"/>
        <v>1</v>
      </c>
      <c r="I41" s="322"/>
      <c r="J41" s="324"/>
      <c r="L41" s="173"/>
    </row>
    <row r="42" spans="1:12" s="133" customFormat="1">
      <c r="A42" s="95" t="s">
        <v>7412</v>
      </c>
      <c r="B42" s="95" t="s">
        <v>7413</v>
      </c>
      <c r="C42" s="95"/>
      <c r="D42" s="95" t="s">
        <v>5941</v>
      </c>
      <c r="E42" s="95"/>
      <c r="F42" s="95"/>
      <c r="G42" s="95"/>
      <c r="H42" s="95">
        <f t="shared" si="0"/>
        <v>0</v>
      </c>
      <c r="I42" s="322"/>
      <c r="J42" s="324"/>
      <c r="L42" s="173"/>
    </row>
    <row r="43" spans="1:12" s="133" customFormat="1">
      <c r="A43" s="95" t="s">
        <v>7414</v>
      </c>
      <c r="B43" s="95" t="s">
        <v>7415</v>
      </c>
      <c r="C43" s="95"/>
      <c r="D43" s="95" t="s">
        <v>5941</v>
      </c>
      <c r="E43" s="95"/>
      <c r="F43" s="95"/>
      <c r="G43" s="95"/>
      <c r="H43" s="95">
        <f t="shared" si="0"/>
        <v>0</v>
      </c>
      <c r="I43" s="322"/>
      <c r="J43" s="324"/>
      <c r="L43" s="173"/>
    </row>
    <row r="44" spans="1:12" s="133" customFormat="1">
      <c r="A44" s="95" t="s">
        <v>7416</v>
      </c>
      <c r="B44" s="95" t="s">
        <v>7417</v>
      </c>
      <c r="C44" s="95"/>
      <c r="D44" s="95" t="s">
        <v>5941</v>
      </c>
      <c r="E44" s="95"/>
      <c r="F44" s="95"/>
      <c r="G44" s="95"/>
      <c r="H44" s="95">
        <f t="shared" si="0"/>
        <v>0</v>
      </c>
      <c r="I44" s="95"/>
      <c r="J44" s="321"/>
      <c r="L44" s="173"/>
    </row>
    <row r="45" spans="1:12" s="133" customFormat="1">
      <c r="A45" s="95" t="s">
        <v>7418</v>
      </c>
      <c r="B45" s="95" t="s">
        <v>7419</v>
      </c>
      <c r="C45" s="95"/>
      <c r="D45" s="95" t="s">
        <v>5941</v>
      </c>
      <c r="E45" s="95"/>
      <c r="F45" s="95"/>
      <c r="G45" s="95"/>
      <c r="H45" s="95">
        <f t="shared" si="0"/>
        <v>0</v>
      </c>
      <c r="I45" s="95"/>
      <c r="J45" s="321"/>
      <c r="L45" s="173"/>
    </row>
    <row r="46" spans="1:12" s="133" customFormat="1">
      <c r="A46" s="95" t="s">
        <v>7548</v>
      </c>
      <c r="B46" s="133" t="s">
        <v>5799</v>
      </c>
      <c r="D46" s="133" t="s">
        <v>5378</v>
      </c>
      <c r="H46" s="133">
        <f t="shared" ref="H46:H52" si="4">COUNTIF(J:J,A46)</f>
        <v>0</v>
      </c>
      <c r="J46" s="321"/>
      <c r="L46" s="173"/>
    </row>
    <row r="47" spans="1:12" s="133" customFormat="1">
      <c r="A47" s="95" t="s">
        <v>7420</v>
      </c>
      <c r="B47" s="133" t="s">
        <v>5800</v>
      </c>
      <c r="D47" s="133" t="s">
        <v>5378</v>
      </c>
      <c r="H47" s="133">
        <f t="shared" si="4"/>
        <v>0</v>
      </c>
      <c r="J47" s="321"/>
      <c r="L47" s="173"/>
    </row>
    <row r="48" spans="1:12" s="133" customFormat="1">
      <c r="A48" s="95" t="s">
        <v>7421</v>
      </c>
      <c r="B48" s="133" t="s">
        <v>5801</v>
      </c>
      <c r="D48" s="133" t="s">
        <v>5378</v>
      </c>
      <c r="H48" s="133">
        <f t="shared" si="4"/>
        <v>0</v>
      </c>
      <c r="J48" s="321"/>
      <c r="L48" s="173"/>
    </row>
    <row r="49" spans="1:12" s="133" customFormat="1">
      <c r="A49" s="95" t="s">
        <v>280</v>
      </c>
      <c r="B49" s="133" t="s">
        <v>5802</v>
      </c>
      <c r="D49" s="133" t="s">
        <v>5378</v>
      </c>
      <c r="H49" s="133">
        <f t="shared" si="4"/>
        <v>0</v>
      </c>
      <c r="J49" s="321"/>
      <c r="L49" s="173"/>
    </row>
    <row r="50" spans="1:12" s="133" customFormat="1">
      <c r="A50" s="95" t="s">
        <v>7423</v>
      </c>
      <c r="B50" s="133" t="s">
        <v>5803</v>
      </c>
      <c r="D50" s="133" t="s">
        <v>5378</v>
      </c>
      <c r="H50" s="133">
        <f t="shared" si="4"/>
        <v>0</v>
      </c>
      <c r="J50" s="321"/>
      <c r="L50" s="173"/>
    </row>
    <row r="51" spans="1:12" s="133" customFormat="1">
      <c r="A51" s="95" t="s">
        <v>7424</v>
      </c>
      <c r="B51" s="133" t="s">
        <v>5804</v>
      </c>
      <c r="D51" s="133" t="s">
        <v>5378</v>
      </c>
      <c r="H51" s="133">
        <f t="shared" si="4"/>
        <v>0</v>
      </c>
      <c r="J51" s="321"/>
      <c r="L51" s="173"/>
    </row>
    <row r="52" spans="1:12" s="133" customFormat="1">
      <c r="A52" s="95" t="s">
        <v>7425</v>
      </c>
      <c r="B52" s="133" t="s">
        <v>5805</v>
      </c>
      <c r="D52" s="133" t="s">
        <v>5378</v>
      </c>
      <c r="H52" s="133">
        <f t="shared" si="4"/>
        <v>0</v>
      </c>
      <c r="J52" s="321"/>
      <c r="L52" s="173"/>
    </row>
    <row r="53" spans="1:12" s="133" customFormat="1">
      <c r="J53" s="324"/>
      <c r="L53" s="173"/>
    </row>
  </sheetData>
  <autoFilter ref="A1:L1"/>
  <conditionalFormatting sqref="A24">
    <cfRule type="cellIs" dxfId="9" priority="1" operator="equal">
      <formula>"KO"</formula>
    </cfRule>
    <cfRule type="cellIs" dxfId="8" priority="2" operator="equal">
      <formula>"OK"</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V999"/>
  <sheetViews>
    <sheetView zoomScale="80" zoomScaleNormal="80" workbookViewId="0">
      <selection activeCell="A2" sqref="A2"/>
    </sheetView>
  </sheetViews>
  <sheetFormatPr baseColWidth="10" defaultColWidth="11.44140625" defaultRowHeight="14.4"/>
  <cols>
    <col min="1" max="1" width="61.6640625" style="130" customWidth="1"/>
    <col min="2" max="9" width="11.44140625" style="130"/>
    <col min="10" max="10" width="35.6640625" style="130" customWidth="1"/>
    <col min="11" max="13" width="11.44140625" style="130"/>
    <col min="14" max="14" width="18.6640625" style="130" customWidth="1"/>
    <col min="15" max="16384" width="11.44140625" style="130"/>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38" t="s">
        <v>244</v>
      </c>
      <c r="B2" s="138" t="s">
        <v>1943</v>
      </c>
      <c r="C2" s="138" t="s">
        <v>609</v>
      </c>
      <c r="D2" s="138" t="s">
        <v>426</v>
      </c>
      <c r="E2" s="133"/>
      <c r="F2" s="133"/>
      <c r="G2" s="133"/>
      <c r="H2" s="133">
        <f>COUNTIF($J$2:$J$1000,A2)</f>
        <v>1</v>
      </c>
      <c r="I2" s="79"/>
      <c r="J2" s="260" t="s">
        <v>5362</v>
      </c>
      <c r="K2" s="133"/>
      <c r="L2" s="261"/>
      <c r="M2" s="133"/>
      <c r="N2" s="133"/>
      <c r="O2" s="138" t="s">
        <v>426</v>
      </c>
      <c r="P2" s="133"/>
      <c r="Q2" s="133"/>
      <c r="R2" s="133" t="s">
        <v>2896</v>
      </c>
    </row>
    <row r="3" spans="1:22">
      <c r="A3" s="133" t="s">
        <v>4368</v>
      </c>
      <c r="B3" s="138" t="s">
        <v>3371</v>
      </c>
      <c r="C3" s="138"/>
      <c r="D3" s="138" t="s">
        <v>426</v>
      </c>
      <c r="E3" s="133"/>
      <c r="F3" s="133"/>
      <c r="G3" s="133"/>
      <c r="H3" s="133">
        <f t="shared" ref="H3:H66" si="0">COUNTIF($J$2:$J$1000,A3)</f>
        <v>1</v>
      </c>
      <c r="I3" s="133"/>
      <c r="J3" s="274" t="s">
        <v>244</v>
      </c>
      <c r="K3" s="138" t="str">
        <f>VLOOKUP(J3,$A$2:$B$1100,2,0)</f>
        <v>e0</v>
      </c>
      <c r="L3" s="246" t="str">
        <f>J3</f>
        <v>Total/NA</v>
      </c>
      <c r="M3" s="138" t="s">
        <v>190</v>
      </c>
      <c r="N3" s="138"/>
      <c r="O3" s="138" t="s">
        <v>426</v>
      </c>
      <c r="P3" s="133"/>
      <c r="Q3" s="133"/>
      <c r="R3" s="133"/>
    </row>
    <row r="4" spans="1:22">
      <c r="A4" s="133" t="s">
        <v>4369</v>
      </c>
      <c r="B4" s="138" t="s">
        <v>3372</v>
      </c>
      <c r="C4" s="138"/>
      <c r="D4" s="138" t="s">
        <v>426</v>
      </c>
      <c r="E4" s="133"/>
      <c r="F4" s="133"/>
      <c r="G4" s="133"/>
      <c r="H4" s="133">
        <f t="shared" si="0"/>
        <v>1</v>
      </c>
      <c r="I4" s="133"/>
      <c r="J4" s="247" t="s">
        <v>4368</v>
      </c>
      <c r="K4" s="138" t="str">
        <f>VLOOKUP(J4,$A$2:$B$1100,2,0)</f>
        <v>A</v>
      </c>
      <c r="L4" s="246" t="str">
        <f t="shared" ref="L4:L67" si="1">J4</f>
        <v>A - AGRICULTURE SYLVICULTURE ET PÊCHE</v>
      </c>
      <c r="M4" s="138" t="s">
        <v>190</v>
      </c>
      <c r="N4" s="138" t="s">
        <v>192</v>
      </c>
      <c r="O4" s="138" t="s">
        <v>426</v>
      </c>
      <c r="P4" s="133"/>
      <c r="Q4" s="133"/>
      <c r="R4" s="133"/>
    </row>
    <row r="5" spans="1:22">
      <c r="A5" s="133" t="s">
        <v>4370</v>
      </c>
      <c r="B5" s="138" t="s">
        <v>3373</v>
      </c>
      <c r="C5" s="138"/>
      <c r="D5" s="138" t="s">
        <v>426</v>
      </c>
      <c r="E5" s="133"/>
      <c r="F5" s="133"/>
      <c r="G5" s="133"/>
      <c r="H5" s="133">
        <f t="shared" si="0"/>
        <v>1</v>
      </c>
      <c r="I5" s="133"/>
      <c r="J5" s="248" t="s">
        <v>4369</v>
      </c>
      <c r="K5" s="138" t="str">
        <f>VLOOKUP(J5,$A$2:$B$1100,2,0)</f>
        <v>A01</v>
      </c>
      <c r="L5" s="246" t="str">
        <f t="shared" si="1"/>
        <v>A1 - Culture et production animale chasse et services annexes</v>
      </c>
      <c r="M5" s="138" t="s">
        <v>190</v>
      </c>
      <c r="N5" s="138" t="s">
        <v>192</v>
      </c>
      <c r="O5" s="138" t="s">
        <v>426</v>
      </c>
      <c r="P5" s="133"/>
      <c r="Q5" s="133"/>
      <c r="R5" s="133"/>
    </row>
    <row r="6" spans="1:22">
      <c r="A6" s="133" t="s">
        <v>4371</v>
      </c>
      <c r="B6" s="138" t="s">
        <v>3374</v>
      </c>
      <c r="C6" s="138"/>
      <c r="D6" s="138" t="s">
        <v>426</v>
      </c>
      <c r="E6" s="133"/>
      <c r="F6" s="133"/>
      <c r="G6" s="133"/>
      <c r="H6" s="133">
        <f t="shared" si="0"/>
        <v>1</v>
      </c>
      <c r="I6" s="133"/>
      <c r="J6" s="262" t="s">
        <v>4370</v>
      </c>
      <c r="K6" s="138" t="str">
        <f t="shared" ref="K6:K69" si="2">VLOOKUP(J6,$A$2:$B$1100,2,0)</f>
        <v>A011</v>
      </c>
      <c r="L6" s="246" t="str">
        <f t="shared" si="1"/>
        <v>A1.1 - Cultures non permanentes</v>
      </c>
      <c r="M6" s="138" t="s">
        <v>190</v>
      </c>
      <c r="N6" s="138" t="s">
        <v>192</v>
      </c>
      <c r="O6" s="138" t="s">
        <v>426</v>
      </c>
      <c r="P6" s="133"/>
      <c r="Q6" s="133"/>
      <c r="R6" s="133"/>
    </row>
    <row r="7" spans="1:22">
      <c r="A7" s="133" t="s">
        <v>4372</v>
      </c>
      <c r="B7" s="138" t="s">
        <v>3375</v>
      </c>
      <c r="C7" s="138"/>
      <c r="D7" s="138" t="s">
        <v>426</v>
      </c>
      <c r="E7" s="133"/>
      <c r="F7" s="133"/>
      <c r="G7" s="133"/>
      <c r="H7" s="133">
        <f t="shared" si="0"/>
        <v>1</v>
      </c>
      <c r="I7" s="133"/>
      <c r="J7" s="263" t="s">
        <v>4371</v>
      </c>
      <c r="K7" s="138" t="str">
        <f t="shared" si="2"/>
        <v>A0111</v>
      </c>
      <c r="L7" s="246" t="str">
        <f t="shared" si="1"/>
        <v>A1.1.1 - Culture céréales (sauf du riz) légumineuses graines oléagineuses</v>
      </c>
      <c r="M7" s="138"/>
      <c r="N7" s="138" t="s">
        <v>192</v>
      </c>
      <c r="O7" s="138" t="s">
        <v>426</v>
      </c>
      <c r="P7" s="133"/>
      <c r="Q7" s="133"/>
      <c r="R7" s="133"/>
    </row>
    <row r="8" spans="1:22">
      <c r="A8" s="133" t="s">
        <v>4373</v>
      </c>
      <c r="B8" s="138" t="s">
        <v>3376</v>
      </c>
      <c r="C8" s="138"/>
      <c r="D8" s="138" t="s">
        <v>426</v>
      </c>
      <c r="E8" s="133"/>
      <c r="F8" s="133"/>
      <c r="G8" s="133"/>
      <c r="H8" s="133">
        <f t="shared" si="0"/>
        <v>1</v>
      </c>
      <c r="I8" s="133"/>
      <c r="J8" s="263" t="s">
        <v>4372</v>
      </c>
      <c r="K8" s="138" t="str">
        <f t="shared" si="2"/>
        <v>A0112</v>
      </c>
      <c r="L8" s="246" t="str">
        <f t="shared" si="1"/>
        <v>A1.1.2 - Culture du riz</v>
      </c>
      <c r="M8" s="138"/>
      <c r="N8" s="138" t="s">
        <v>192</v>
      </c>
      <c r="O8" s="138" t="s">
        <v>426</v>
      </c>
      <c r="P8" s="133"/>
      <c r="Q8" s="133"/>
      <c r="R8" s="133"/>
    </row>
    <row r="9" spans="1:22">
      <c r="A9" s="133" t="s">
        <v>4374</v>
      </c>
      <c r="B9" s="138" t="s">
        <v>3377</v>
      </c>
      <c r="C9" s="138"/>
      <c r="D9" s="138" t="s">
        <v>426</v>
      </c>
      <c r="E9" s="133"/>
      <c r="F9" s="133"/>
      <c r="G9" s="133"/>
      <c r="H9" s="133">
        <f t="shared" si="0"/>
        <v>1</v>
      </c>
      <c r="I9" s="133"/>
      <c r="J9" s="263" t="s">
        <v>4373</v>
      </c>
      <c r="K9" s="138" t="str">
        <f t="shared" si="2"/>
        <v>A0113</v>
      </c>
      <c r="L9" s="246" t="str">
        <f t="shared" si="1"/>
        <v>A1.1.3 - Culture de légumes de melons de racines et de tubercules</v>
      </c>
      <c r="M9" s="138"/>
      <c r="N9" s="138" t="s">
        <v>192</v>
      </c>
      <c r="O9" s="138" t="s">
        <v>426</v>
      </c>
      <c r="P9" s="133"/>
      <c r="Q9" s="133"/>
      <c r="R9" s="133"/>
    </row>
    <row r="10" spans="1:22">
      <c r="A10" s="133" t="s">
        <v>4375</v>
      </c>
      <c r="B10" s="138" t="s">
        <v>3378</v>
      </c>
      <c r="C10" s="138"/>
      <c r="D10" s="138" t="s">
        <v>426</v>
      </c>
      <c r="E10" s="133"/>
      <c r="F10" s="133"/>
      <c r="G10" s="133"/>
      <c r="H10" s="133">
        <f t="shared" si="0"/>
        <v>1</v>
      </c>
      <c r="I10" s="133"/>
      <c r="J10" s="263" t="s">
        <v>4374</v>
      </c>
      <c r="K10" s="138" t="str">
        <f t="shared" si="2"/>
        <v>A0114</v>
      </c>
      <c r="L10" s="246" t="str">
        <f t="shared" si="1"/>
        <v>A1.1.4 - Culture de la canne à sucre</v>
      </c>
      <c r="M10" s="138"/>
      <c r="N10" s="138" t="s">
        <v>192</v>
      </c>
      <c r="O10" s="138" t="s">
        <v>426</v>
      </c>
      <c r="P10" s="133"/>
      <c r="Q10" s="133"/>
      <c r="R10" s="133"/>
    </row>
    <row r="11" spans="1:22">
      <c r="A11" s="133" t="s">
        <v>4376</v>
      </c>
      <c r="B11" s="138" t="s">
        <v>3379</v>
      </c>
      <c r="C11" s="138"/>
      <c r="D11" s="138" t="s">
        <v>426</v>
      </c>
      <c r="E11" s="133"/>
      <c r="F11" s="133"/>
      <c r="G11" s="133"/>
      <c r="H11" s="133">
        <f t="shared" si="0"/>
        <v>1</v>
      </c>
      <c r="I11" s="133"/>
      <c r="J11" s="263" t="s">
        <v>4375</v>
      </c>
      <c r="K11" s="138" t="str">
        <f t="shared" si="2"/>
        <v>A0115</v>
      </c>
      <c r="L11" s="246" t="str">
        <f t="shared" si="1"/>
        <v>A1.1.5 - Culture du tabac</v>
      </c>
      <c r="M11" s="138"/>
      <c r="N11" s="138" t="s">
        <v>192</v>
      </c>
      <c r="O11" s="138" t="s">
        <v>426</v>
      </c>
    </row>
    <row r="12" spans="1:22">
      <c r="A12" s="133" t="s">
        <v>4377</v>
      </c>
      <c r="B12" s="138" t="s">
        <v>3380</v>
      </c>
      <c r="C12" s="138"/>
      <c r="D12" s="138" t="s">
        <v>426</v>
      </c>
      <c r="E12" s="133"/>
      <c r="F12" s="133"/>
      <c r="G12" s="133"/>
      <c r="H12" s="133">
        <f t="shared" si="0"/>
        <v>1</v>
      </c>
      <c r="I12" s="133"/>
      <c r="J12" s="263" t="s">
        <v>4376</v>
      </c>
      <c r="K12" s="138" t="str">
        <f t="shared" si="2"/>
        <v>A0116</v>
      </c>
      <c r="L12" s="246" t="str">
        <f t="shared" si="1"/>
        <v>A1.1.6 - Culture de plantes à fibres</v>
      </c>
      <c r="M12" s="138"/>
      <c r="N12" s="138" t="s">
        <v>192</v>
      </c>
      <c r="O12" s="138" t="s">
        <v>426</v>
      </c>
    </row>
    <row r="13" spans="1:22">
      <c r="A13" s="133" t="s">
        <v>4378</v>
      </c>
      <c r="B13" s="138" t="s">
        <v>3381</v>
      </c>
      <c r="C13" s="138"/>
      <c r="D13" s="138" t="s">
        <v>426</v>
      </c>
      <c r="E13" s="133"/>
      <c r="F13" s="133"/>
      <c r="G13" s="133"/>
      <c r="H13" s="133">
        <f t="shared" si="0"/>
        <v>1</v>
      </c>
      <c r="I13" s="133"/>
      <c r="J13" s="263" t="s">
        <v>4377</v>
      </c>
      <c r="K13" s="138" t="str">
        <f t="shared" si="2"/>
        <v>A0119</v>
      </c>
      <c r="L13" s="246" t="str">
        <f t="shared" si="1"/>
        <v>A1.1.9 - Autres cultures non permanentes</v>
      </c>
      <c r="M13" s="138"/>
      <c r="N13" s="138" t="s">
        <v>192</v>
      </c>
      <c r="O13" s="138" t="s">
        <v>426</v>
      </c>
    </row>
    <row r="14" spans="1:22">
      <c r="A14" s="133" t="s">
        <v>4379</v>
      </c>
      <c r="B14" s="138" t="s">
        <v>3382</v>
      </c>
      <c r="C14" s="138"/>
      <c r="D14" s="138" t="s">
        <v>426</v>
      </c>
      <c r="E14" s="133"/>
      <c r="F14" s="133"/>
      <c r="G14" s="133"/>
      <c r="H14" s="133">
        <f t="shared" si="0"/>
        <v>1</v>
      </c>
      <c r="I14" s="133"/>
      <c r="J14" s="262" t="s">
        <v>4378</v>
      </c>
      <c r="K14" s="138" t="str">
        <f t="shared" si="2"/>
        <v>A012</v>
      </c>
      <c r="L14" s="246" t="str">
        <f t="shared" si="1"/>
        <v>A1.2 - Cultures permanentes</v>
      </c>
      <c r="M14" s="138" t="s">
        <v>190</v>
      </c>
      <c r="N14" s="138" t="s">
        <v>192</v>
      </c>
      <c r="O14" s="138" t="s">
        <v>426</v>
      </c>
    </row>
    <row r="15" spans="1:22">
      <c r="A15" s="133" t="s">
        <v>4380</v>
      </c>
      <c r="B15" s="138" t="s">
        <v>3383</v>
      </c>
      <c r="C15" s="138"/>
      <c r="D15" s="138" t="s">
        <v>426</v>
      </c>
      <c r="E15" s="133"/>
      <c r="F15" s="133"/>
      <c r="G15" s="133"/>
      <c r="H15" s="133">
        <f t="shared" si="0"/>
        <v>1</v>
      </c>
      <c r="I15" s="133"/>
      <c r="J15" s="263" t="s">
        <v>4379</v>
      </c>
      <c r="K15" s="138" t="str">
        <f t="shared" si="2"/>
        <v>A0121</v>
      </c>
      <c r="L15" s="246" t="str">
        <f t="shared" si="1"/>
        <v>A1.2.1 - Culture de la vigne</v>
      </c>
      <c r="M15" s="138"/>
      <c r="N15" s="138" t="s">
        <v>192</v>
      </c>
      <c r="O15" s="138" t="s">
        <v>426</v>
      </c>
    </row>
    <row r="16" spans="1:22">
      <c r="A16" s="133" t="s">
        <v>4381</v>
      </c>
      <c r="B16" s="138" t="s">
        <v>3384</v>
      </c>
      <c r="C16" s="138"/>
      <c r="D16" s="138" t="s">
        <v>426</v>
      </c>
      <c r="E16" s="133"/>
      <c r="F16" s="133"/>
      <c r="G16" s="133"/>
      <c r="H16" s="133">
        <f t="shared" si="0"/>
        <v>1</v>
      </c>
      <c r="I16" s="133"/>
      <c r="J16" s="263" t="s">
        <v>4380</v>
      </c>
      <c r="K16" s="138" t="str">
        <f t="shared" si="2"/>
        <v>A0122</v>
      </c>
      <c r="L16" s="246" t="str">
        <f t="shared" si="1"/>
        <v>A1.2.2 - Culture de fruits tropicaux et subtropicaux</v>
      </c>
      <c r="M16" s="138"/>
      <c r="N16" s="138" t="s">
        <v>192</v>
      </c>
      <c r="O16" s="138" t="s">
        <v>426</v>
      </c>
    </row>
    <row r="17" spans="1:15">
      <c r="A17" s="133" t="s">
        <v>4382</v>
      </c>
      <c r="B17" s="138" t="s">
        <v>3385</v>
      </c>
      <c r="C17" s="138"/>
      <c r="D17" s="138" t="s">
        <v>426</v>
      </c>
      <c r="E17" s="133"/>
      <c r="F17" s="133"/>
      <c r="G17" s="133"/>
      <c r="H17" s="133">
        <f t="shared" si="0"/>
        <v>1</v>
      </c>
      <c r="I17" s="133"/>
      <c r="J17" s="263" t="s">
        <v>4381</v>
      </c>
      <c r="K17" s="138" t="str">
        <f t="shared" si="2"/>
        <v>A0123</v>
      </c>
      <c r="L17" s="246" t="str">
        <f t="shared" si="1"/>
        <v>A1.2.3 - Culture d'agrumes</v>
      </c>
      <c r="M17" s="138"/>
      <c r="N17" s="138" t="s">
        <v>192</v>
      </c>
      <c r="O17" s="138" t="s">
        <v>426</v>
      </c>
    </row>
    <row r="18" spans="1:15">
      <c r="A18" s="133" t="s">
        <v>4383</v>
      </c>
      <c r="B18" s="138" t="s">
        <v>3386</v>
      </c>
      <c r="C18" s="138"/>
      <c r="D18" s="138" t="s">
        <v>426</v>
      </c>
      <c r="E18" s="133"/>
      <c r="F18" s="133"/>
      <c r="G18" s="133"/>
      <c r="H18" s="133">
        <f t="shared" si="0"/>
        <v>1</v>
      </c>
      <c r="I18" s="133"/>
      <c r="J18" s="263" t="s">
        <v>4382</v>
      </c>
      <c r="K18" s="138" t="str">
        <f t="shared" si="2"/>
        <v>A0124</v>
      </c>
      <c r="L18" s="246" t="str">
        <f t="shared" si="1"/>
        <v>A1.2.4 - Culture de fruits à pépins et à noyau</v>
      </c>
      <c r="M18" s="138"/>
      <c r="N18" s="138" t="s">
        <v>192</v>
      </c>
      <c r="O18" s="138" t="s">
        <v>426</v>
      </c>
    </row>
    <row r="19" spans="1:15">
      <c r="A19" s="133" t="s">
        <v>4384</v>
      </c>
      <c r="B19" s="138" t="s">
        <v>3387</v>
      </c>
      <c r="C19" s="138"/>
      <c r="D19" s="138" t="s">
        <v>426</v>
      </c>
      <c r="E19" s="133"/>
      <c r="F19" s="133"/>
      <c r="G19" s="133"/>
      <c r="H19" s="133">
        <f t="shared" si="0"/>
        <v>1</v>
      </c>
      <c r="I19" s="133"/>
      <c r="J19" s="263" t="s">
        <v>4383</v>
      </c>
      <c r="K19" s="138" t="str">
        <f t="shared" si="2"/>
        <v>A0125</v>
      </c>
      <c r="L19" s="246" t="str">
        <f t="shared" si="1"/>
        <v>A1.2.5 - Culture d'autres fruits d'arbres ou d'arbustes fruits à coque</v>
      </c>
      <c r="M19" s="138"/>
      <c r="N19" s="138" t="s">
        <v>192</v>
      </c>
      <c r="O19" s="138" t="s">
        <v>426</v>
      </c>
    </row>
    <row r="20" spans="1:15">
      <c r="A20" s="133" t="s">
        <v>4385</v>
      </c>
      <c r="B20" s="138" t="s">
        <v>3388</v>
      </c>
      <c r="C20" s="138"/>
      <c r="D20" s="138" t="s">
        <v>426</v>
      </c>
      <c r="E20" s="133"/>
      <c r="F20" s="133"/>
      <c r="G20" s="133"/>
      <c r="H20" s="133">
        <f t="shared" si="0"/>
        <v>1</v>
      </c>
      <c r="I20" s="133"/>
      <c r="J20" s="263" t="s">
        <v>4384</v>
      </c>
      <c r="K20" s="138" t="str">
        <f t="shared" si="2"/>
        <v>A0126</v>
      </c>
      <c r="L20" s="246" t="str">
        <f t="shared" si="1"/>
        <v>A1.2.6 - Culture de fruits oléagineux</v>
      </c>
      <c r="M20" s="138"/>
      <c r="N20" s="138" t="s">
        <v>192</v>
      </c>
      <c r="O20" s="138" t="s">
        <v>426</v>
      </c>
    </row>
    <row r="21" spans="1:15">
      <c r="A21" s="133" t="s">
        <v>4386</v>
      </c>
      <c r="B21" s="138" t="s">
        <v>3389</v>
      </c>
      <c r="C21" s="138"/>
      <c r="D21" s="138" t="s">
        <v>426</v>
      </c>
      <c r="E21" s="133"/>
      <c r="F21" s="133"/>
      <c r="G21" s="133"/>
      <c r="H21" s="133">
        <f t="shared" si="0"/>
        <v>1</v>
      </c>
      <c r="I21" s="133"/>
      <c r="J21" s="263" t="s">
        <v>4385</v>
      </c>
      <c r="K21" s="138" t="str">
        <f t="shared" si="2"/>
        <v>A0127</v>
      </c>
      <c r="L21" s="246" t="str">
        <f t="shared" si="1"/>
        <v>A1.2.7 - Culture de plantes à boissons</v>
      </c>
      <c r="M21" s="138"/>
      <c r="N21" s="138" t="s">
        <v>192</v>
      </c>
      <c r="O21" s="138" t="s">
        <v>426</v>
      </c>
    </row>
    <row r="22" spans="1:15">
      <c r="A22" s="133" t="s">
        <v>4387</v>
      </c>
      <c r="B22" s="138" t="s">
        <v>3390</v>
      </c>
      <c r="C22" s="138"/>
      <c r="D22" s="138" t="s">
        <v>426</v>
      </c>
      <c r="E22" s="133"/>
      <c r="F22" s="133"/>
      <c r="G22" s="133"/>
      <c r="H22" s="133">
        <f t="shared" si="0"/>
        <v>1</v>
      </c>
      <c r="I22" s="133"/>
      <c r="J22" s="263" t="s">
        <v>4386</v>
      </c>
      <c r="K22" s="138" t="str">
        <f t="shared" si="2"/>
        <v>A0128</v>
      </c>
      <c r="L22" s="246" t="str">
        <f t="shared" si="1"/>
        <v>A1.2.8 - Culture plantes à épices aromatiques médicinales pharmaceutiques</v>
      </c>
      <c r="M22" s="138"/>
      <c r="N22" s="138" t="s">
        <v>192</v>
      </c>
      <c r="O22" s="138" t="s">
        <v>426</v>
      </c>
    </row>
    <row r="23" spans="1:15">
      <c r="A23" s="133" t="s">
        <v>4388</v>
      </c>
      <c r="B23" s="138" t="s">
        <v>3391</v>
      </c>
      <c r="C23" s="138"/>
      <c r="D23" s="138" t="s">
        <v>426</v>
      </c>
      <c r="E23" s="133"/>
      <c r="F23" s="133"/>
      <c r="G23" s="133"/>
      <c r="H23" s="133">
        <f t="shared" si="0"/>
        <v>1</v>
      </c>
      <c r="I23" s="133"/>
      <c r="J23" s="263" t="s">
        <v>4387</v>
      </c>
      <c r="K23" s="138" t="str">
        <f t="shared" si="2"/>
        <v>A0129</v>
      </c>
      <c r="L23" s="246" t="str">
        <f t="shared" si="1"/>
        <v>A1.2.9 - Autres cultures permanentes</v>
      </c>
      <c r="M23" s="138"/>
      <c r="N23" s="138" t="s">
        <v>192</v>
      </c>
      <c r="O23" s="138" t="s">
        <v>426</v>
      </c>
    </row>
    <row r="24" spans="1:15">
      <c r="A24" s="133" t="s">
        <v>4389</v>
      </c>
      <c r="B24" s="138" t="s">
        <v>3392</v>
      </c>
      <c r="C24" s="138"/>
      <c r="D24" s="138" t="s">
        <v>426</v>
      </c>
      <c r="E24" s="133"/>
      <c r="F24" s="133"/>
      <c r="G24" s="133"/>
      <c r="H24" s="133">
        <f t="shared" si="0"/>
        <v>1</v>
      </c>
      <c r="I24" s="133"/>
      <c r="J24" s="262" t="s">
        <v>4388</v>
      </c>
      <c r="K24" s="138" t="str">
        <f t="shared" si="2"/>
        <v>A013</v>
      </c>
      <c r="L24" s="246" t="str">
        <f t="shared" si="1"/>
        <v>A1.3 - Activités des pépinières</v>
      </c>
      <c r="M24" s="138" t="s">
        <v>190</v>
      </c>
      <c r="N24" s="138" t="s">
        <v>192</v>
      </c>
      <c r="O24" s="138" t="s">
        <v>426</v>
      </c>
    </row>
    <row r="25" spans="1:15">
      <c r="A25" s="133" t="s">
        <v>4390</v>
      </c>
      <c r="B25" s="138" t="s">
        <v>3393</v>
      </c>
      <c r="C25" s="138"/>
      <c r="D25" s="138" t="s">
        <v>426</v>
      </c>
      <c r="E25" s="133"/>
      <c r="F25" s="133"/>
      <c r="G25" s="133"/>
      <c r="H25" s="133">
        <f t="shared" si="0"/>
        <v>1</v>
      </c>
      <c r="I25" s="133"/>
      <c r="J25" s="263" t="s">
        <v>4389</v>
      </c>
      <c r="K25" s="138" t="str">
        <f t="shared" si="2"/>
        <v>A0130</v>
      </c>
      <c r="L25" s="246" t="str">
        <f t="shared" si="1"/>
        <v>A1.3.0 - Activités des pépinières</v>
      </c>
      <c r="M25" s="138"/>
      <c r="N25" s="138" t="s">
        <v>192</v>
      </c>
      <c r="O25" s="138" t="s">
        <v>426</v>
      </c>
    </row>
    <row r="26" spans="1:15">
      <c r="A26" s="133" t="s">
        <v>4391</v>
      </c>
      <c r="B26" s="138" t="s">
        <v>3394</v>
      </c>
      <c r="C26" s="138"/>
      <c r="D26" s="138" t="s">
        <v>426</v>
      </c>
      <c r="E26" s="133"/>
      <c r="F26" s="133"/>
      <c r="G26" s="133"/>
      <c r="H26" s="133">
        <f t="shared" si="0"/>
        <v>1</v>
      </c>
      <c r="I26" s="133"/>
      <c r="J26" s="262" t="s">
        <v>4390</v>
      </c>
      <c r="K26" s="138" t="str">
        <f t="shared" si="2"/>
        <v>A014</v>
      </c>
      <c r="L26" s="246" t="str">
        <f t="shared" si="1"/>
        <v>A1.4 - Production animale</v>
      </c>
      <c r="M26" s="138" t="s">
        <v>190</v>
      </c>
      <c r="N26" s="138" t="s">
        <v>192</v>
      </c>
      <c r="O26" s="138" t="s">
        <v>426</v>
      </c>
    </row>
    <row r="27" spans="1:15">
      <c r="A27" s="133" t="s">
        <v>4392</v>
      </c>
      <c r="B27" s="138" t="s">
        <v>3395</v>
      </c>
      <c r="C27" s="138"/>
      <c r="D27" s="138" t="s">
        <v>426</v>
      </c>
      <c r="E27" s="133"/>
      <c r="F27" s="133"/>
      <c r="G27" s="133"/>
      <c r="H27" s="133">
        <f t="shared" si="0"/>
        <v>1</v>
      </c>
      <c r="I27" s="133"/>
      <c r="J27" s="263" t="s">
        <v>4391</v>
      </c>
      <c r="K27" s="138" t="str">
        <f t="shared" si="2"/>
        <v>A0141</v>
      </c>
      <c r="L27" s="246" t="str">
        <f t="shared" si="1"/>
        <v>A1.4.1 - Élevage de vaches laitières</v>
      </c>
      <c r="M27" s="138"/>
      <c r="N27" s="138" t="s">
        <v>192</v>
      </c>
      <c r="O27" s="138" t="s">
        <v>426</v>
      </c>
    </row>
    <row r="28" spans="1:15">
      <c r="A28" s="133" t="s">
        <v>4393</v>
      </c>
      <c r="B28" s="138" t="s">
        <v>3396</v>
      </c>
      <c r="C28" s="138"/>
      <c r="D28" s="138" t="s">
        <v>426</v>
      </c>
      <c r="E28" s="133"/>
      <c r="F28" s="133"/>
      <c r="G28" s="133"/>
      <c r="H28" s="133">
        <f t="shared" si="0"/>
        <v>1</v>
      </c>
      <c r="I28" s="133"/>
      <c r="J28" s="263" t="s">
        <v>4392</v>
      </c>
      <c r="K28" s="138" t="str">
        <f t="shared" si="2"/>
        <v>A0142</v>
      </c>
      <c r="L28" s="246" t="str">
        <f t="shared" si="1"/>
        <v>A1.4.2 - Élevage d'autres bovins et de buffles</v>
      </c>
      <c r="M28" s="138"/>
      <c r="N28" s="138" t="s">
        <v>192</v>
      </c>
      <c r="O28" s="138" t="s">
        <v>426</v>
      </c>
    </row>
    <row r="29" spans="1:15">
      <c r="A29" s="133" t="s">
        <v>4394</v>
      </c>
      <c r="B29" s="138" t="s">
        <v>3397</v>
      </c>
      <c r="C29" s="138"/>
      <c r="D29" s="138" t="s">
        <v>426</v>
      </c>
      <c r="E29" s="133"/>
      <c r="F29" s="133"/>
      <c r="G29" s="133"/>
      <c r="H29" s="133">
        <f t="shared" si="0"/>
        <v>1</v>
      </c>
      <c r="I29" s="133"/>
      <c r="J29" s="263" t="s">
        <v>4393</v>
      </c>
      <c r="K29" s="138" t="str">
        <f t="shared" si="2"/>
        <v>A0143</v>
      </c>
      <c r="L29" s="246" t="str">
        <f t="shared" si="1"/>
        <v>A1.4.3 - Élevage de chevaux et d'autres équidés</v>
      </c>
      <c r="M29" s="138"/>
      <c r="N29" s="138" t="s">
        <v>192</v>
      </c>
      <c r="O29" s="138" t="s">
        <v>426</v>
      </c>
    </row>
    <row r="30" spans="1:15">
      <c r="A30" s="133" t="s">
        <v>4395</v>
      </c>
      <c r="B30" s="138" t="s">
        <v>3398</v>
      </c>
      <c r="C30" s="138"/>
      <c r="D30" s="138" t="s">
        <v>426</v>
      </c>
      <c r="E30" s="133"/>
      <c r="F30" s="133"/>
      <c r="G30" s="133"/>
      <c r="H30" s="133">
        <f t="shared" si="0"/>
        <v>1</v>
      </c>
      <c r="I30" s="133"/>
      <c r="J30" s="263" t="s">
        <v>4394</v>
      </c>
      <c r="K30" s="138" t="str">
        <f t="shared" si="2"/>
        <v>A0144</v>
      </c>
      <c r="L30" s="246" t="str">
        <f t="shared" si="1"/>
        <v>A1.4.4 - Élevage de chameaux et d'autres camélidés</v>
      </c>
      <c r="M30" s="138"/>
      <c r="N30" s="138" t="s">
        <v>192</v>
      </c>
      <c r="O30" s="138" t="s">
        <v>426</v>
      </c>
    </row>
    <row r="31" spans="1:15">
      <c r="A31" s="133" t="s">
        <v>4396</v>
      </c>
      <c r="B31" s="138" t="s">
        <v>3399</v>
      </c>
      <c r="C31" s="138"/>
      <c r="D31" s="138" t="s">
        <v>426</v>
      </c>
      <c r="E31" s="133"/>
      <c r="F31" s="133"/>
      <c r="G31" s="133"/>
      <c r="H31" s="133">
        <f t="shared" si="0"/>
        <v>1</v>
      </c>
      <c r="I31" s="133"/>
      <c r="J31" s="263" t="s">
        <v>4395</v>
      </c>
      <c r="K31" s="138" t="str">
        <f t="shared" si="2"/>
        <v>A0145</v>
      </c>
      <c r="L31" s="246" t="str">
        <f t="shared" si="1"/>
        <v>A1.4.5 - Élevage d'ovins et de caprins</v>
      </c>
      <c r="M31" s="138"/>
      <c r="N31" s="138" t="s">
        <v>192</v>
      </c>
      <c r="O31" s="138" t="s">
        <v>426</v>
      </c>
    </row>
    <row r="32" spans="1:15">
      <c r="A32" s="133" t="s">
        <v>4397</v>
      </c>
      <c r="B32" s="138" t="s">
        <v>3400</v>
      </c>
      <c r="C32" s="138"/>
      <c r="D32" s="138" t="s">
        <v>426</v>
      </c>
      <c r="E32" s="133"/>
      <c r="F32" s="133"/>
      <c r="G32" s="133"/>
      <c r="H32" s="133">
        <f t="shared" si="0"/>
        <v>1</v>
      </c>
      <c r="I32" s="133"/>
      <c r="J32" s="263" t="s">
        <v>4396</v>
      </c>
      <c r="K32" s="138" t="str">
        <f t="shared" si="2"/>
        <v>A0146</v>
      </c>
      <c r="L32" s="246" t="str">
        <f t="shared" si="1"/>
        <v>A1.4.6 - Élevage de porcins</v>
      </c>
      <c r="M32" s="138"/>
      <c r="N32" s="138" t="s">
        <v>192</v>
      </c>
      <c r="O32" s="138" t="s">
        <v>426</v>
      </c>
    </row>
    <row r="33" spans="1:15">
      <c r="A33" s="133" t="s">
        <v>4398</v>
      </c>
      <c r="B33" s="138" t="s">
        <v>3401</v>
      </c>
      <c r="C33" s="138"/>
      <c r="D33" s="138" t="s">
        <v>426</v>
      </c>
      <c r="E33" s="133"/>
      <c r="F33" s="133"/>
      <c r="G33" s="133"/>
      <c r="H33" s="133">
        <f t="shared" si="0"/>
        <v>1</v>
      </c>
      <c r="I33" s="133"/>
      <c r="J33" s="263" t="s">
        <v>4397</v>
      </c>
      <c r="K33" s="138" t="str">
        <f t="shared" si="2"/>
        <v>A0147</v>
      </c>
      <c r="L33" s="246" t="str">
        <f t="shared" si="1"/>
        <v>A1.4.7 - Élevage de volailles</v>
      </c>
      <c r="M33" s="138"/>
      <c r="N33" s="138" t="s">
        <v>192</v>
      </c>
      <c r="O33" s="138" t="s">
        <v>426</v>
      </c>
    </row>
    <row r="34" spans="1:15">
      <c r="A34" s="133" t="s">
        <v>4399</v>
      </c>
      <c r="B34" s="138" t="s">
        <v>3402</v>
      </c>
      <c r="C34" s="138"/>
      <c r="D34" s="138" t="s">
        <v>426</v>
      </c>
      <c r="E34" s="133"/>
      <c r="F34" s="133"/>
      <c r="G34" s="133"/>
      <c r="H34" s="133">
        <f t="shared" si="0"/>
        <v>1</v>
      </c>
      <c r="I34" s="133"/>
      <c r="J34" s="263" t="s">
        <v>4398</v>
      </c>
      <c r="K34" s="138" t="str">
        <f t="shared" si="2"/>
        <v>A0149</v>
      </c>
      <c r="L34" s="246" t="str">
        <f t="shared" si="1"/>
        <v>A1.4.9 - Élevage d'autres animaux</v>
      </c>
      <c r="M34" s="138"/>
      <c r="N34" s="138" t="s">
        <v>192</v>
      </c>
      <c r="O34" s="138" t="s">
        <v>426</v>
      </c>
    </row>
    <row r="35" spans="1:15">
      <c r="A35" s="133" t="s">
        <v>4400</v>
      </c>
      <c r="B35" s="138" t="s">
        <v>3403</v>
      </c>
      <c r="C35" s="138"/>
      <c r="D35" s="138" t="s">
        <v>426</v>
      </c>
      <c r="E35" s="133"/>
      <c r="F35" s="133"/>
      <c r="G35" s="133"/>
      <c r="H35" s="133">
        <f t="shared" si="0"/>
        <v>1</v>
      </c>
      <c r="I35" s="133"/>
      <c r="J35" s="262" t="s">
        <v>4399</v>
      </c>
      <c r="K35" s="138" t="str">
        <f t="shared" si="2"/>
        <v>A015</v>
      </c>
      <c r="L35" s="246" t="str">
        <f t="shared" si="1"/>
        <v>A1.5 - Culture et élevage associés</v>
      </c>
      <c r="M35" s="138" t="s">
        <v>190</v>
      </c>
      <c r="N35" s="138" t="s">
        <v>192</v>
      </c>
      <c r="O35" s="138" t="s">
        <v>426</v>
      </c>
    </row>
    <row r="36" spans="1:15">
      <c r="A36" s="133" t="s">
        <v>4401</v>
      </c>
      <c r="B36" s="138" t="s">
        <v>3404</v>
      </c>
      <c r="C36" s="138"/>
      <c r="D36" s="138" t="s">
        <v>426</v>
      </c>
      <c r="E36" s="133"/>
      <c r="F36" s="133"/>
      <c r="G36" s="133"/>
      <c r="H36" s="133">
        <f t="shared" si="0"/>
        <v>1</v>
      </c>
      <c r="I36" s="133"/>
      <c r="J36" s="263" t="s">
        <v>4400</v>
      </c>
      <c r="K36" s="138" t="str">
        <f t="shared" si="2"/>
        <v>A0150</v>
      </c>
      <c r="L36" s="246" t="str">
        <f t="shared" si="1"/>
        <v>A1.5.0 - Culture et élevage associés</v>
      </c>
      <c r="M36" s="138"/>
      <c r="N36" s="138" t="s">
        <v>192</v>
      </c>
      <c r="O36" s="138" t="s">
        <v>426</v>
      </c>
    </row>
    <row r="37" spans="1:15">
      <c r="A37" s="133" t="s">
        <v>4402</v>
      </c>
      <c r="B37" s="138" t="s">
        <v>3405</v>
      </c>
      <c r="C37" s="138"/>
      <c r="D37" s="138" t="s">
        <v>426</v>
      </c>
      <c r="E37" s="133"/>
      <c r="F37" s="133"/>
      <c r="G37" s="133"/>
      <c r="H37" s="133">
        <f t="shared" si="0"/>
        <v>1</v>
      </c>
      <c r="I37" s="133"/>
      <c r="J37" s="262" t="s">
        <v>4401</v>
      </c>
      <c r="K37" s="138" t="str">
        <f t="shared" si="2"/>
        <v>A016</v>
      </c>
      <c r="L37" s="246" t="str">
        <f t="shared" si="1"/>
        <v>A1.6 - Activités soutien à agriculture traitement primaires récoltes</v>
      </c>
      <c r="M37" s="138" t="s">
        <v>190</v>
      </c>
      <c r="N37" s="138" t="s">
        <v>192</v>
      </c>
      <c r="O37" s="138" t="s">
        <v>426</v>
      </c>
    </row>
    <row r="38" spans="1:15">
      <c r="A38" s="133" t="s">
        <v>4403</v>
      </c>
      <c r="B38" s="138" t="s">
        <v>3406</v>
      </c>
      <c r="C38" s="138"/>
      <c r="D38" s="138" t="s">
        <v>426</v>
      </c>
      <c r="E38" s="133"/>
      <c r="F38" s="133"/>
      <c r="G38" s="133"/>
      <c r="H38" s="133">
        <f t="shared" si="0"/>
        <v>1</v>
      </c>
      <c r="I38" s="133"/>
      <c r="J38" s="263" t="s">
        <v>4402</v>
      </c>
      <c r="K38" s="138" t="str">
        <f t="shared" si="2"/>
        <v>A0161</v>
      </c>
      <c r="L38" s="246" t="str">
        <f t="shared" si="1"/>
        <v>A1.6.1 - Activités de soutien aux cultures</v>
      </c>
      <c r="M38" s="138"/>
      <c r="N38" s="138" t="s">
        <v>192</v>
      </c>
      <c r="O38" s="138" t="s">
        <v>426</v>
      </c>
    </row>
    <row r="39" spans="1:15">
      <c r="A39" s="133" t="s">
        <v>4404</v>
      </c>
      <c r="B39" s="138" t="s">
        <v>3407</v>
      </c>
      <c r="C39" s="138"/>
      <c r="D39" s="138" t="s">
        <v>426</v>
      </c>
      <c r="E39" s="133"/>
      <c r="F39" s="133"/>
      <c r="G39" s="133"/>
      <c r="H39" s="133">
        <f t="shared" si="0"/>
        <v>1</v>
      </c>
      <c r="I39" s="133"/>
      <c r="J39" s="263" t="s">
        <v>4403</v>
      </c>
      <c r="K39" s="138" t="str">
        <f t="shared" si="2"/>
        <v>A0162</v>
      </c>
      <c r="L39" s="246" t="str">
        <f t="shared" si="1"/>
        <v>A1.6.2 - Activités de soutien à la production animale</v>
      </c>
      <c r="M39" s="138"/>
      <c r="N39" s="138" t="s">
        <v>192</v>
      </c>
      <c r="O39" s="138" t="s">
        <v>426</v>
      </c>
    </row>
    <row r="40" spans="1:15">
      <c r="A40" s="133" t="s">
        <v>4405</v>
      </c>
      <c r="B40" s="138" t="s">
        <v>3408</v>
      </c>
      <c r="C40" s="138"/>
      <c r="D40" s="138" t="s">
        <v>426</v>
      </c>
      <c r="E40" s="133"/>
      <c r="F40" s="133"/>
      <c r="G40" s="133"/>
      <c r="H40" s="133">
        <f t="shared" si="0"/>
        <v>1</v>
      </c>
      <c r="I40" s="133"/>
      <c r="J40" s="263" t="s">
        <v>4404</v>
      </c>
      <c r="K40" s="138" t="str">
        <f t="shared" si="2"/>
        <v>A0163</v>
      </c>
      <c r="L40" s="246" t="str">
        <f t="shared" si="1"/>
        <v>A1.6.3 - Traitement primaire des récoltes</v>
      </c>
      <c r="M40" s="138"/>
      <c r="N40" s="138" t="s">
        <v>192</v>
      </c>
      <c r="O40" s="138" t="s">
        <v>426</v>
      </c>
    </row>
    <row r="41" spans="1:15">
      <c r="A41" s="133" t="s">
        <v>4406</v>
      </c>
      <c r="B41" s="138" t="s">
        <v>3409</v>
      </c>
      <c r="C41" s="138"/>
      <c r="D41" s="138" t="s">
        <v>426</v>
      </c>
      <c r="E41" s="133"/>
      <c r="F41" s="133"/>
      <c r="G41" s="133"/>
      <c r="H41" s="133">
        <f t="shared" si="0"/>
        <v>1</v>
      </c>
      <c r="I41" s="133"/>
      <c r="J41" s="263" t="s">
        <v>4405</v>
      </c>
      <c r="K41" s="138" t="str">
        <f t="shared" si="2"/>
        <v>A0164</v>
      </c>
      <c r="L41" s="246" t="str">
        <f t="shared" si="1"/>
        <v>A1.6.4 - Traitement des semences</v>
      </c>
      <c r="M41" s="138"/>
      <c r="N41" s="138" t="s">
        <v>192</v>
      </c>
      <c r="O41" s="138" t="s">
        <v>426</v>
      </c>
    </row>
    <row r="42" spans="1:15">
      <c r="A42" s="133" t="s">
        <v>4407</v>
      </c>
      <c r="B42" s="138" t="s">
        <v>3410</v>
      </c>
      <c r="C42" s="138"/>
      <c r="D42" s="138" t="s">
        <v>426</v>
      </c>
      <c r="E42" s="133"/>
      <c r="F42" s="133"/>
      <c r="G42" s="133"/>
      <c r="H42" s="133">
        <f t="shared" si="0"/>
        <v>1</v>
      </c>
      <c r="I42" s="133"/>
      <c r="J42" s="262" t="s">
        <v>4406</v>
      </c>
      <c r="K42" s="138" t="str">
        <f t="shared" si="2"/>
        <v>A017</v>
      </c>
      <c r="L42" s="246" t="str">
        <f t="shared" si="1"/>
        <v>A1.7 - Chasse piégeage et services annexes</v>
      </c>
      <c r="M42" s="138" t="s">
        <v>190</v>
      </c>
      <c r="N42" s="138" t="s">
        <v>192</v>
      </c>
      <c r="O42" s="138" t="s">
        <v>426</v>
      </c>
    </row>
    <row r="43" spans="1:15">
      <c r="A43" s="133" t="s">
        <v>4408</v>
      </c>
      <c r="B43" s="138" t="s">
        <v>3411</v>
      </c>
      <c r="C43" s="138"/>
      <c r="D43" s="138" t="s">
        <v>426</v>
      </c>
      <c r="E43" s="133"/>
      <c r="F43" s="133"/>
      <c r="G43" s="133"/>
      <c r="H43" s="133">
        <f t="shared" si="0"/>
        <v>1</v>
      </c>
      <c r="I43" s="133"/>
      <c r="J43" s="263" t="s">
        <v>4407</v>
      </c>
      <c r="K43" s="138" t="str">
        <f t="shared" si="2"/>
        <v>A0170</v>
      </c>
      <c r="L43" s="246" t="str">
        <f t="shared" si="1"/>
        <v>A1.7.0 - Chasse piégeage et services annexes</v>
      </c>
      <c r="M43" s="138"/>
      <c r="N43" s="138" t="s">
        <v>192</v>
      </c>
      <c r="O43" s="138" t="s">
        <v>426</v>
      </c>
    </row>
    <row r="44" spans="1:15">
      <c r="A44" s="133" t="s">
        <v>4409</v>
      </c>
      <c r="B44" s="138" t="s">
        <v>3412</v>
      </c>
      <c r="C44" s="138"/>
      <c r="D44" s="138" t="s">
        <v>426</v>
      </c>
      <c r="E44" s="133"/>
      <c r="F44" s="133"/>
      <c r="G44" s="133"/>
      <c r="H44" s="133">
        <f t="shared" si="0"/>
        <v>1</v>
      </c>
      <c r="I44" s="133"/>
      <c r="J44" s="248" t="s">
        <v>4408</v>
      </c>
      <c r="K44" s="138" t="str">
        <f t="shared" si="2"/>
        <v>A02</v>
      </c>
      <c r="L44" s="246" t="str">
        <f t="shared" si="1"/>
        <v>A2 - Sylviculture et exploitation forestière</v>
      </c>
      <c r="M44" s="138" t="s">
        <v>190</v>
      </c>
      <c r="N44" s="138" t="s">
        <v>192</v>
      </c>
      <c r="O44" s="138" t="s">
        <v>426</v>
      </c>
    </row>
    <row r="45" spans="1:15">
      <c r="A45" s="133" t="s">
        <v>4410</v>
      </c>
      <c r="B45" s="138" t="s">
        <v>3413</v>
      </c>
      <c r="C45" s="138"/>
      <c r="D45" s="138" t="s">
        <v>426</v>
      </c>
      <c r="E45" s="133"/>
      <c r="F45" s="133"/>
      <c r="G45" s="133"/>
      <c r="H45" s="133">
        <f t="shared" si="0"/>
        <v>1</v>
      </c>
      <c r="I45" s="133"/>
      <c r="J45" s="262" t="s">
        <v>4409</v>
      </c>
      <c r="K45" s="138" t="str">
        <f t="shared" si="2"/>
        <v>A021</v>
      </c>
      <c r="L45" s="246" t="str">
        <f t="shared" si="1"/>
        <v>A2.1 - Sylviculture et autres activités forestières</v>
      </c>
      <c r="M45" s="138" t="s">
        <v>190</v>
      </c>
      <c r="N45" s="138" t="s">
        <v>192</v>
      </c>
      <c r="O45" s="138" t="s">
        <v>426</v>
      </c>
    </row>
    <row r="46" spans="1:15">
      <c r="A46" s="133" t="s">
        <v>4411</v>
      </c>
      <c r="B46" s="138" t="s">
        <v>3414</v>
      </c>
      <c r="C46" s="138"/>
      <c r="D46" s="138" t="s">
        <v>426</v>
      </c>
      <c r="E46" s="133"/>
      <c r="F46" s="133"/>
      <c r="G46" s="133"/>
      <c r="H46" s="133">
        <f t="shared" si="0"/>
        <v>1</v>
      </c>
      <c r="I46" s="133"/>
      <c r="J46" s="263" t="s">
        <v>4410</v>
      </c>
      <c r="K46" s="138" t="str">
        <f t="shared" si="2"/>
        <v>A0210</v>
      </c>
      <c r="L46" s="246" t="str">
        <f t="shared" si="1"/>
        <v>A2.1.0 - Sylviculture et autres activités forestières</v>
      </c>
      <c r="M46" s="138"/>
      <c r="N46" s="138" t="s">
        <v>192</v>
      </c>
      <c r="O46" s="138" t="s">
        <v>426</v>
      </c>
    </row>
    <row r="47" spans="1:15">
      <c r="A47" s="133" t="s">
        <v>4412</v>
      </c>
      <c r="B47" s="138" t="s">
        <v>3415</v>
      </c>
      <c r="C47" s="138"/>
      <c r="D47" s="138" t="s">
        <v>426</v>
      </c>
      <c r="E47" s="133"/>
      <c r="F47" s="133"/>
      <c r="G47" s="133"/>
      <c r="H47" s="133">
        <f t="shared" si="0"/>
        <v>1</v>
      </c>
      <c r="I47" s="133"/>
      <c r="J47" s="262" t="s">
        <v>4411</v>
      </c>
      <c r="K47" s="138" t="str">
        <f t="shared" si="2"/>
        <v>A022</v>
      </c>
      <c r="L47" s="246" t="str">
        <f t="shared" si="1"/>
        <v>A2.2 - Exploitation forestière</v>
      </c>
      <c r="M47" s="138" t="s">
        <v>190</v>
      </c>
      <c r="N47" s="138" t="s">
        <v>192</v>
      </c>
      <c r="O47" s="138" t="s">
        <v>426</v>
      </c>
    </row>
    <row r="48" spans="1:15">
      <c r="A48" s="133" t="s">
        <v>4413</v>
      </c>
      <c r="B48" s="138" t="s">
        <v>3416</v>
      </c>
      <c r="C48" s="138"/>
      <c r="D48" s="138" t="s">
        <v>426</v>
      </c>
      <c r="E48" s="133"/>
      <c r="F48" s="133"/>
      <c r="G48" s="133"/>
      <c r="H48" s="133">
        <f t="shared" si="0"/>
        <v>1</v>
      </c>
      <c r="I48" s="133"/>
      <c r="J48" s="263" t="s">
        <v>4412</v>
      </c>
      <c r="K48" s="138" t="str">
        <f t="shared" si="2"/>
        <v>A0220</v>
      </c>
      <c r="L48" s="246" t="str">
        <f t="shared" si="1"/>
        <v>A2.2.0 - Exploitation forestière</v>
      </c>
      <c r="M48" s="138"/>
      <c r="N48" s="138" t="s">
        <v>192</v>
      </c>
      <c r="O48" s="138" t="s">
        <v>426</v>
      </c>
    </row>
    <row r="49" spans="1:15">
      <c r="A49" s="133" t="s">
        <v>4414</v>
      </c>
      <c r="B49" s="138" t="s">
        <v>3417</v>
      </c>
      <c r="C49" s="138"/>
      <c r="D49" s="138" t="s">
        <v>426</v>
      </c>
      <c r="E49" s="133"/>
      <c r="F49" s="133"/>
      <c r="G49" s="133"/>
      <c r="H49" s="133">
        <f t="shared" si="0"/>
        <v>1</v>
      </c>
      <c r="I49" s="133"/>
      <c r="J49" s="262" t="s">
        <v>4413</v>
      </c>
      <c r="K49" s="138" t="str">
        <f t="shared" si="2"/>
        <v>A023</v>
      </c>
      <c r="L49" s="246" t="str">
        <f t="shared" si="1"/>
        <v>A2.3 - Récolte produits forestiers non ligneux poussant à état sauvage</v>
      </c>
      <c r="M49" s="138" t="s">
        <v>190</v>
      </c>
      <c r="N49" s="138" t="s">
        <v>192</v>
      </c>
      <c r="O49" s="138" t="s">
        <v>426</v>
      </c>
    </row>
    <row r="50" spans="1:15">
      <c r="A50" s="133" t="s">
        <v>4415</v>
      </c>
      <c r="B50" s="138" t="s">
        <v>3418</v>
      </c>
      <c r="C50" s="138"/>
      <c r="D50" s="138" t="s">
        <v>426</v>
      </c>
      <c r="E50" s="133"/>
      <c r="F50" s="133"/>
      <c r="G50" s="133"/>
      <c r="H50" s="133">
        <f t="shared" si="0"/>
        <v>1</v>
      </c>
      <c r="I50" s="133"/>
      <c r="J50" s="263" t="s">
        <v>4414</v>
      </c>
      <c r="K50" s="138" t="str">
        <f t="shared" si="2"/>
        <v>A0230</v>
      </c>
      <c r="L50" s="246" t="str">
        <f t="shared" si="1"/>
        <v>A2.3.0 - Récolte produits forestiers non ligneux poussant à état sauvage</v>
      </c>
      <c r="M50" s="138"/>
      <c r="N50" s="138" t="s">
        <v>192</v>
      </c>
      <c r="O50" s="138" t="s">
        <v>426</v>
      </c>
    </row>
    <row r="51" spans="1:15">
      <c r="A51" s="133" t="s">
        <v>4416</v>
      </c>
      <c r="B51" s="138" t="s">
        <v>3419</v>
      </c>
      <c r="C51" s="138"/>
      <c r="D51" s="138" t="s">
        <v>426</v>
      </c>
      <c r="E51" s="133"/>
      <c r="F51" s="133"/>
      <c r="G51" s="133"/>
      <c r="H51" s="133">
        <f t="shared" si="0"/>
        <v>1</v>
      </c>
      <c r="I51" s="133"/>
      <c r="J51" s="262" t="s">
        <v>4415</v>
      </c>
      <c r="K51" s="138" t="str">
        <f t="shared" si="2"/>
        <v>A024</v>
      </c>
      <c r="L51" s="246" t="str">
        <f t="shared" si="1"/>
        <v>A2.4 - Services de soutien à exploitation forestière</v>
      </c>
      <c r="M51" s="138" t="s">
        <v>190</v>
      </c>
      <c r="N51" s="138" t="s">
        <v>192</v>
      </c>
      <c r="O51" s="138" t="s">
        <v>426</v>
      </c>
    </row>
    <row r="52" spans="1:15">
      <c r="A52" s="133" t="s">
        <v>4417</v>
      </c>
      <c r="B52" s="138" t="s">
        <v>3420</v>
      </c>
      <c r="C52" s="138"/>
      <c r="D52" s="138" t="s">
        <v>426</v>
      </c>
      <c r="E52" s="133"/>
      <c r="F52" s="133"/>
      <c r="G52" s="133"/>
      <c r="H52" s="133">
        <f t="shared" si="0"/>
        <v>1</v>
      </c>
      <c r="I52" s="133"/>
      <c r="J52" s="263" t="s">
        <v>4416</v>
      </c>
      <c r="K52" s="138" t="str">
        <f t="shared" si="2"/>
        <v>A0240</v>
      </c>
      <c r="L52" s="246" t="str">
        <f t="shared" si="1"/>
        <v>A2.4.0 - Services de soutien à exploitation forestière</v>
      </c>
      <c r="M52" s="138"/>
      <c r="N52" s="138" t="s">
        <v>192</v>
      </c>
      <c r="O52" s="138" t="s">
        <v>426</v>
      </c>
    </row>
    <row r="53" spans="1:15">
      <c r="A53" s="133" t="s">
        <v>4418</v>
      </c>
      <c r="B53" s="138" t="s">
        <v>3421</v>
      </c>
      <c r="C53" s="138"/>
      <c r="D53" s="138" t="s">
        <v>426</v>
      </c>
      <c r="E53" s="133"/>
      <c r="F53" s="133"/>
      <c r="G53" s="133"/>
      <c r="H53" s="133">
        <f t="shared" si="0"/>
        <v>1</v>
      </c>
      <c r="I53" s="133"/>
      <c r="J53" s="248" t="s">
        <v>4417</v>
      </c>
      <c r="K53" s="138" t="str">
        <f t="shared" si="2"/>
        <v>A03</v>
      </c>
      <c r="L53" s="246" t="str">
        <f t="shared" si="1"/>
        <v>A3 - Pêche et aquaculture</v>
      </c>
      <c r="M53" s="138" t="s">
        <v>190</v>
      </c>
      <c r="N53" s="138" t="s">
        <v>192</v>
      </c>
      <c r="O53" s="138" t="s">
        <v>426</v>
      </c>
    </row>
    <row r="54" spans="1:15">
      <c r="A54" s="133" t="s">
        <v>4419</v>
      </c>
      <c r="B54" s="138" t="s">
        <v>3422</v>
      </c>
      <c r="C54" s="138"/>
      <c r="D54" s="138" t="s">
        <v>426</v>
      </c>
      <c r="E54" s="133"/>
      <c r="F54" s="133"/>
      <c r="G54" s="133"/>
      <c r="H54" s="133">
        <f t="shared" si="0"/>
        <v>1</v>
      </c>
      <c r="I54" s="133"/>
      <c r="J54" s="262" t="s">
        <v>4418</v>
      </c>
      <c r="K54" s="138" t="str">
        <f t="shared" si="2"/>
        <v>A031</v>
      </c>
      <c r="L54" s="246" t="str">
        <f t="shared" si="1"/>
        <v>A3.1 - Pêche</v>
      </c>
      <c r="M54" s="138" t="s">
        <v>190</v>
      </c>
      <c r="N54" s="138" t="s">
        <v>192</v>
      </c>
      <c r="O54" s="138" t="s">
        <v>426</v>
      </c>
    </row>
    <row r="55" spans="1:15">
      <c r="A55" s="133" t="s">
        <v>4420</v>
      </c>
      <c r="B55" s="138" t="s">
        <v>3423</v>
      </c>
      <c r="C55" s="138"/>
      <c r="D55" s="138" t="s">
        <v>426</v>
      </c>
      <c r="E55" s="133"/>
      <c r="F55" s="133"/>
      <c r="G55" s="133"/>
      <c r="H55" s="133">
        <f t="shared" si="0"/>
        <v>1</v>
      </c>
      <c r="I55" s="133"/>
      <c r="J55" s="263" t="s">
        <v>4419</v>
      </c>
      <c r="K55" s="138" t="str">
        <f t="shared" si="2"/>
        <v>A0311</v>
      </c>
      <c r="L55" s="246" t="str">
        <f t="shared" si="1"/>
        <v>A3.1.1 - Pêche en mer</v>
      </c>
      <c r="M55" s="138"/>
      <c r="N55" s="138" t="s">
        <v>192</v>
      </c>
      <c r="O55" s="138" t="s">
        <v>426</v>
      </c>
    </row>
    <row r="56" spans="1:15">
      <c r="A56" s="133" t="s">
        <v>3424</v>
      </c>
      <c r="B56" s="138" t="s">
        <v>3425</v>
      </c>
      <c r="C56" s="138"/>
      <c r="D56" s="138" t="s">
        <v>426</v>
      </c>
      <c r="E56" s="133"/>
      <c r="F56" s="133"/>
      <c r="G56" s="133"/>
      <c r="H56" s="133">
        <f t="shared" si="0"/>
        <v>1</v>
      </c>
      <c r="I56" s="133"/>
      <c r="J56" s="263" t="s">
        <v>4420</v>
      </c>
      <c r="K56" s="138" t="str">
        <f t="shared" si="2"/>
        <v>A0312</v>
      </c>
      <c r="L56" s="246" t="str">
        <f t="shared" si="1"/>
        <v>A3.1.2 - Pêche en eau douce</v>
      </c>
      <c r="M56" s="138"/>
      <c r="N56" s="138" t="s">
        <v>192</v>
      </c>
      <c r="O56" s="138" t="s">
        <v>426</v>
      </c>
    </row>
    <row r="57" spans="1:15">
      <c r="A57" s="133" t="s">
        <v>4421</v>
      </c>
      <c r="B57" s="138" t="s">
        <v>3426</v>
      </c>
      <c r="C57" s="138"/>
      <c r="D57" s="138" t="s">
        <v>426</v>
      </c>
      <c r="E57" s="133"/>
      <c r="F57" s="133"/>
      <c r="G57" s="133"/>
      <c r="H57" s="133">
        <f t="shared" si="0"/>
        <v>1</v>
      </c>
      <c r="I57" s="133"/>
      <c r="J57" s="262" t="s">
        <v>3424</v>
      </c>
      <c r="K57" s="138" t="str">
        <f t="shared" si="2"/>
        <v>A032</v>
      </c>
      <c r="L57" s="246" t="str">
        <f t="shared" si="1"/>
        <v>A3.2 - Aquaculture</v>
      </c>
      <c r="M57" s="138" t="s">
        <v>190</v>
      </c>
      <c r="N57" s="138" t="s">
        <v>192</v>
      </c>
      <c r="O57" s="138" t="s">
        <v>426</v>
      </c>
    </row>
    <row r="58" spans="1:15">
      <c r="A58" s="133" t="s">
        <v>4422</v>
      </c>
      <c r="B58" s="138" t="s">
        <v>3427</v>
      </c>
      <c r="C58" s="138"/>
      <c r="D58" s="138" t="s">
        <v>426</v>
      </c>
      <c r="E58" s="133"/>
      <c r="F58" s="133"/>
      <c r="G58" s="133"/>
      <c r="H58" s="133">
        <f t="shared" si="0"/>
        <v>1</v>
      </c>
      <c r="I58" s="133"/>
      <c r="J58" s="263" t="s">
        <v>4421</v>
      </c>
      <c r="K58" s="138" t="str">
        <f t="shared" si="2"/>
        <v>A0321</v>
      </c>
      <c r="L58" s="246" t="str">
        <f t="shared" si="1"/>
        <v>A3.2.1 - Aquaculture en mer</v>
      </c>
      <c r="M58" s="138"/>
      <c r="N58" s="138" t="s">
        <v>192</v>
      </c>
      <c r="O58" s="138" t="s">
        <v>426</v>
      </c>
    </row>
    <row r="59" spans="1:15">
      <c r="A59" s="133" t="s">
        <v>4423</v>
      </c>
      <c r="B59" s="138" t="s">
        <v>3428</v>
      </c>
      <c r="C59" s="138"/>
      <c r="D59" s="138" t="s">
        <v>426</v>
      </c>
      <c r="E59" s="133"/>
      <c r="F59" s="133"/>
      <c r="G59" s="133"/>
      <c r="H59" s="133">
        <f t="shared" si="0"/>
        <v>1</v>
      </c>
      <c r="I59" s="133"/>
      <c r="J59" s="263" t="s">
        <v>4422</v>
      </c>
      <c r="K59" s="138" t="str">
        <f t="shared" si="2"/>
        <v>A0322</v>
      </c>
      <c r="L59" s="246" t="str">
        <f t="shared" si="1"/>
        <v>A3.2.2 - Aquaculture en eau douce</v>
      </c>
      <c r="M59" s="138"/>
      <c r="N59" s="138" t="s">
        <v>192</v>
      </c>
      <c r="O59" s="138" t="s">
        <v>426</v>
      </c>
    </row>
    <row r="60" spans="1:15">
      <c r="A60" s="133" t="s">
        <v>4424</v>
      </c>
      <c r="B60" s="138" t="s">
        <v>3429</v>
      </c>
      <c r="C60" s="138"/>
      <c r="D60" s="138" t="s">
        <v>426</v>
      </c>
      <c r="E60" s="133"/>
      <c r="F60" s="133"/>
      <c r="G60" s="133"/>
      <c r="H60" s="133">
        <f t="shared" si="0"/>
        <v>1</v>
      </c>
      <c r="I60" s="133"/>
      <c r="J60" s="247" t="s">
        <v>4423</v>
      </c>
      <c r="K60" s="138" t="str">
        <f t="shared" si="2"/>
        <v>B</v>
      </c>
      <c r="L60" s="246" t="str">
        <f t="shared" si="1"/>
        <v>B - INDUSTRIES EXTRACTIVES</v>
      </c>
      <c r="M60" s="138" t="s">
        <v>190</v>
      </c>
      <c r="N60" s="138" t="s">
        <v>192</v>
      </c>
      <c r="O60" s="138" t="s">
        <v>426</v>
      </c>
    </row>
    <row r="61" spans="1:15">
      <c r="A61" s="133" t="s">
        <v>4425</v>
      </c>
      <c r="B61" s="138" t="s">
        <v>3430</v>
      </c>
      <c r="C61" s="138"/>
      <c r="D61" s="138" t="s">
        <v>426</v>
      </c>
      <c r="E61" s="133"/>
      <c r="F61" s="133"/>
      <c r="G61" s="133"/>
      <c r="H61" s="133">
        <f t="shared" si="0"/>
        <v>1</v>
      </c>
      <c r="I61" s="133"/>
      <c r="J61" s="248" t="s">
        <v>4424</v>
      </c>
      <c r="K61" s="138" t="str">
        <f t="shared" si="2"/>
        <v>B05</v>
      </c>
      <c r="L61" s="246" t="str">
        <f t="shared" si="1"/>
        <v>B5 - Extraction de houille et de lignite</v>
      </c>
      <c r="M61" s="138" t="s">
        <v>190</v>
      </c>
      <c r="N61" s="138" t="s">
        <v>192</v>
      </c>
      <c r="O61" s="138" t="s">
        <v>426</v>
      </c>
    </row>
    <row r="62" spans="1:15">
      <c r="A62" s="133" t="s">
        <v>4426</v>
      </c>
      <c r="B62" s="138" t="s">
        <v>3431</v>
      </c>
      <c r="C62" s="138"/>
      <c r="D62" s="138" t="s">
        <v>426</v>
      </c>
      <c r="E62" s="133"/>
      <c r="F62" s="133"/>
      <c r="G62" s="133"/>
      <c r="H62" s="133">
        <f t="shared" si="0"/>
        <v>1</v>
      </c>
      <c r="I62" s="133"/>
      <c r="J62" s="262" t="s">
        <v>4425</v>
      </c>
      <c r="K62" s="138" t="str">
        <f t="shared" si="2"/>
        <v>B051</v>
      </c>
      <c r="L62" s="246" t="str">
        <f t="shared" si="1"/>
        <v>B5.1 - Extraction de houille</v>
      </c>
      <c r="M62" s="138" t="s">
        <v>190</v>
      </c>
      <c r="N62" s="138" t="s">
        <v>192</v>
      </c>
      <c r="O62" s="138" t="s">
        <v>426</v>
      </c>
    </row>
    <row r="63" spans="1:15">
      <c r="A63" s="133" t="s">
        <v>4427</v>
      </c>
      <c r="B63" s="138" t="s">
        <v>3432</v>
      </c>
      <c r="C63" s="138"/>
      <c r="D63" s="138" t="s">
        <v>426</v>
      </c>
      <c r="E63" s="133"/>
      <c r="F63" s="133"/>
      <c r="G63" s="133"/>
      <c r="H63" s="133">
        <f t="shared" si="0"/>
        <v>1</v>
      </c>
      <c r="I63" s="133"/>
      <c r="J63" s="263" t="s">
        <v>4426</v>
      </c>
      <c r="K63" s="138" t="str">
        <f t="shared" si="2"/>
        <v>B0510</v>
      </c>
      <c r="L63" s="246" t="str">
        <f t="shared" si="1"/>
        <v>B5.1.0 - Extraction de houille</v>
      </c>
      <c r="M63" s="138"/>
      <c r="N63" s="138" t="s">
        <v>192</v>
      </c>
      <c r="O63" s="138" t="s">
        <v>426</v>
      </c>
    </row>
    <row r="64" spans="1:15">
      <c r="A64" s="133" t="s">
        <v>4428</v>
      </c>
      <c r="B64" s="138" t="s">
        <v>3433</v>
      </c>
      <c r="C64" s="138"/>
      <c r="D64" s="138" t="s">
        <v>426</v>
      </c>
      <c r="E64" s="133"/>
      <c r="F64" s="133"/>
      <c r="G64" s="133"/>
      <c r="H64" s="133">
        <f t="shared" si="0"/>
        <v>1</v>
      </c>
      <c r="I64" s="133"/>
      <c r="J64" s="262" t="s">
        <v>4427</v>
      </c>
      <c r="K64" s="138" t="str">
        <f t="shared" si="2"/>
        <v>B052</v>
      </c>
      <c r="L64" s="246" t="str">
        <f t="shared" si="1"/>
        <v>B5.2 - Extraction de lignite</v>
      </c>
      <c r="M64" s="138" t="s">
        <v>190</v>
      </c>
      <c r="N64" s="138" t="s">
        <v>192</v>
      </c>
      <c r="O64" s="138" t="s">
        <v>426</v>
      </c>
    </row>
    <row r="65" spans="1:15">
      <c r="A65" s="133" t="s">
        <v>4429</v>
      </c>
      <c r="B65" s="138" t="s">
        <v>3434</v>
      </c>
      <c r="C65" s="138"/>
      <c r="D65" s="138" t="s">
        <v>426</v>
      </c>
      <c r="E65" s="133"/>
      <c r="F65" s="133"/>
      <c r="G65" s="133"/>
      <c r="H65" s="133">
        <f t="shared" si="0"/>
        <v>1</v>
      </c>
      <c r="I65" s="133"/>
      <c r="J65" s="263" t="s">
        <v>4428</v>
      </c>
      <c r="K65" s="138" t="str">
        <f t="shared" si="2"/>
        <v>B0520</v>
      </c>
      <c r="L65" s="246" t="str">
        <f t="shared" si="1"/>
        <v>B5.2.0 - Extraction de lignite</v>
      </c>
      <c r="M65" s="138"/>
      <c r="N65" s="138" t="s">
        <v>192</v>
      </c>
      <c r="O65" s="138" t="s">
        <v>426</v>
      </c>
    </row>
    <row r="66" spans="1:15">
      <c r="A66" s="133" t="s">
        <v>4430</v>
      </c>
      <c r="B66" s="138" t="s">
        <v>3435</v>
      </c>
      <c r="C66" s="138"/>
      <c r="D66" s="138" t="s">
        <v>426</v>
      </c>
      <c r="E66" s="133"/>
      <c r="F66" s="133"/>
      <c r="G66" s="133"/>
      <c r="H66" s="133">
        <f t="shared" si="0"/>
        <v>1</v>
      </c>
      <c r="I66" s="133"/>
      <c r="J66" s="248" t="s">
        <v>4429</v>
      </c>
      <c r="K66" s="138" t="str">
        <f t="shared" si="2"/>
        <v>B06</v>
      </c>
      <c r="L66" s="246" t="str">
        <f t="shared" si="1"/>
        <v>B6 - Extraction d'hydrocarbures</v>
      </c>
      <c r="M66" s="138" t="s">
        <v>190</v>
      </c>
      <c r="N66" s="138" t="s">
        <v>192</v>
      </c>
      <c r="O66" s="138" t="s">
        <v>426</v>
      </c>
    </row>
    <row r="67" spans="1:15">
      <c r="A67" s="133" t="s">
        <v>4431</v>
      </c>
      <c r="B67" s="138" t="s">
        <v>3436</v>
      </c>
      <c r="C67" s="138"/>
      <c r="D67" s="138" t="s">
        <v>426</v>
      </c>
      <c r="E67" s="133"/>
      <c r="F67" s="133"/>
      <c r="G67" s="133"/>
      <c r="H67" s="133">
        <f t="shared" ref="H67:H130" si="3">COUNTIF($J$2:$J$1000,A67)</f>
        <v>1</v>
      </c>
      <c r="I67" s="133"/>
      <c r="J67" s="262" t="s">
        <v>4430</v>
      </c>
      <c r="K67" s="138" t="str">
        <f t="shared" si="2"/>
        <v>B061</v>
      </c>
      <c r="L67" s="246" t="str">
        <f t="shared" si="1"/>
        <v>B6.1 - Extraction de pétrole brut</v>
      </c>
      <c r="M67" s="138" t="s">
        <v>190</v>
      </c>
      <c r="N67" s="138" t="s">
        <v>192</v>
      </c>
      <c r="O67" s="138" t="s">
        <v>426</v>
      </c>
    </row>
    <row r="68" spans="1:15">
      <c r="A68" s="133" t="s">
        <v>4432</v>
      </c>
      <c r="B68" s="138" t="s">
        <v>3437</v>
      </c>
      <c r="C68" s="138"/>
      <c r="D68" s="138" t="s">
        <v>426</v>
      </c>
      <c r="E68" s="133"/>
      <c r="F68" s="133"/>
      <c r="G68" s="133"/>
      <c r="H68" s="133">
        <f t="shared" si="3"/>
        <v>1</v>
      </c>
      <c r="I68" s="133"/>
      <c r="J68" s="263" t="s">
        <v>4431</v>
      </c>
      <c r="K68" s="138" t="str">
        <f t="shared" si="2"/>
        <v>B0610</v>
      </c>
      <c r="L68" s="246" t="str">
        <f t="shared" ref="L68:L131" si="4">J68</f>
        <v>B6.1.0 - Extraction de pétrole brut</v>
      </c>
      <c r="M68" s="138"/>
      <c r="N68" s="138" t="s">
        <v>192</v>
      </c>
      <c r="O68" s="138" t="s">
        <v>426</v>
      </c>
    </row>
    <row r="69" spans="1:15">
      <c r="A69" s="133" t="s">
        <v>4433</v>
      </c>
      <c r="B69" s="138" t="s">
        <v>3438</v>
      </c>
      <c r="C69" s="138"/>
      <c r="D69" s="138" t="s">
        <v>426</v>
      </c>
      <c r="E69" s="133"/>
      <c r="F69" s="133"/>
      <c r="G69" s="133"/>
      <c r="H69" s="133">
        <f t="shared" si="3"/>
        <v>1</v>
      </c>
      <c r="I69" s="133"/>
      <c r="J69" s="262" t="s">
        <v>4432</v>
      </c>
      <c r="K69" s="138" t="str">
        <f t="shared" si="2"/>
        <v>B062</v>
      </c>
      <c r="L69" s="246" t="str">
        <f t="shared" si="4"/>
        <v>B6.2 - Extraction de gaz naturel</v>
      </c>
      <c r="M69" s="138" t="s">
        <v>190</v>
      </c>
      <c r="N69" s="138" t="s">
        <v>192</v>
      </c>
      <c r="O69" s="138" t="s">
        <v>426</v>
      </c>
    </row>
    <row r="70" spans="1:15">
      <c r="A70" s="133" t="s">
        <v>4434</v>
      </c>
      <c r="B70" s="138" t="s">
        <v>3439</v>
      </c>
      <c r="C70" s="138"/>
      <c r="D70" s="138" t="s">
        <v>426</v>
      </c>
      <c r="E70" s="133"/>
      <c r="F70" s="133"/>
      <c r="G70" s="133"/>
      <c r="H70" s="133">
        <f t="shared" si="3"/>
        <v>1</v>
      </c>
      <c r="I70" s="133"/>
      <c r="J70" s="263" t="s">
        <v>4433</v>
      </c>
      <c r="K70" s="138" t="str">
        <f t="shared" ref="K70:K133" si="5">VLOOKUP(J70,$A$2:$B$1100,2,0)</f>
        <v>B0620</v>
      </c>
      <c r="L70" s="246" t="str">
        <f t="shared" si="4"/>
        <v>B6.2.0 - Extraction de gaz naturel</v>
      </c>
      <c r="M70" s="138"/>
      <c r="N70" s="138" t="s">
        <v>192</v>
      </c>
      <c r="O70" s="138" t="s">
        <v>426</v>
      </c>
    </row>
    <row r="71" spans="1:15">
      <c r="A71" s="133" t="s">
        <v>4435</v>
      </c>
      <c r="B71" s="138" t="s">
        <v>3440</v>
      </c>
      <c r="C71" s="138"/>
      <c r="D71" s="138" t="s">
        <v>426</v>
      </c>
      <c r="E71" s="133"/>
      <c r="F71" s="133"/>
      <c r="G71" s="133"/>
      <c r="H71" s="133">
        <f t="shared" si="3"/>
        <v>1</v>
      </c>
      <c r="I71" s="133"/>
      <c r="J71" s="248" t="s">
        <v>4434</v>
      </c>
      <c r="K71" s="138" t="str">
        <f t="shared" si="5"/>
        <v>B07</v>
      </c>
      <c r="L71" s="246" t="str">
        <f t="shared" si="4"/>
        <v>B7 - Extraction de minerais métalliques</v>
      </c>
      <c r="M71" s="138" t="s">
        <v>190</v>
      </c>
      <c r="N71" s="138" t="s">
        <v>192</v>
      </c>
      <c r="O71" s="138" t="s">
        <v>426</v>
      </c>
    </row>
    <row r="72" spans="1:15">
      <c r="A72" s="133" t="s">
        <v>4436</v>
      </c>
      <c r="B72" s="138" t="s">
        <v>3441</v>
      </c>
      <c r="C72" s="138"/>
      <c r="D72" s="138" t="s">
        <v>426</v>
      </c>
      <c r="E72" s="133"/>
      <c r="F72" s="133"/>
      <c r="G72" s="133"/>
      <c r="H72" s="133">
        <f t="shared" si="3"/>
        <v>1</v>
      </c>
      <c r="I72" s="133"/>
      <c r="J72" s="262" t="s">
        <v>4435</v>
      </c>
      <c r="K72" s="138" t="str">
        <f t="shared" si="5"/>
        <v>B071</v>
      </c>
      <c r="L72" s="246" t="str">
        <f t="shared" si="4"/>
        <v>B7.1 - Extraction de minerais de fer</v>
      </c>
      <c r="M72" s="138" t="s">
        <v>190</v>
      </c>
      <c r="N72" s="138" t="s">
        <v>192</v>
      </c>
      <c r="O72" s="138" t="s">
        <v>426</v>
      </c>
    </row>
    <row r="73" spans="1:15">
      <c r="A73" s="133" t="s">
        <v>4437</v>
      </c>
      <c r="B73" s="138" t="s">
        <v>3442</v>
      </c>
      <c r="C73" s="138"/>
      <c r="D73" s="138" t="s">
        <v>426</v>
      </c>
      <c r="E73" s="133"/>
      <c r="F73" s="133"/>
      <c r="G73" s="133"/>
      <c r="H73" s="133">
        <f t="shared" si="3"/>
        <v>1</v>
      </c>
      <c r="I73" s="133"/>
      <c r="J73" s="263" t="s">
        <v>4436</v>
      </c>
      <c r="K73" s="138" t="str">
        <f t="shared" si="5"/>
        <v>B0710</v>
      </c>
      <c r="L73" s="246" t="str">
        <f t="shared" si="4"/>
        <v>B7.1.0 - Extraction de minerais de fer</v>
      </c>
      <c r="M73" s="138"/>
      <c r="N73" s="138" t="s">
        <v>192</v>
      </c>
      <c r="O73" s="138" t="s">
        <v>426</v>
      </c>
    </row>
    <row r="74" spans="1:15">
      <c r="A74" s="133" t="s">
        <v>4438</v>
      </c>
      <c r="B74" s="138" t="s">
        <v>3443</v>
      </c>
      <c r="C74" s="138"/>
      <c r="D74" s="138" t="s">
        <v>426</v>
      </c>
      <c r="E74" s="133"/>
      <c r="F74" s="133"/>
      <c r="G74" s="133"/>
      <c r="H74" s="133">
        <f t="shared" si="3"/>
        <v>1</v>
      </c>
      <c r="I74" s="133"/>
      <c r="J74" s="262" t="s">
        <v>4437</v>
      </c>
      <c r="K74" s="138" t="str">
        <f t="shared" si="5"/>
        <v>B072</v>
      </c>
      <c r="L74" s="246" t="str">
        <f t="shared" si="4"/>
        <v>B7.2 - Extraction de minerais de métaux non ferreux</v>
      </c>
      <c r="M74" s="138" t="s">
        <v>190</v>
      </c>
      <c r="N74" s="138" t="s">
        <v>192</v>
      </c>
      <c r="O74" s="138" t="s">
        <v>426</v>
      </c>
    </row>
    <row r="75" spans="1:15">
      <c r="A75" s="133" t="s">
        <v>4439</v>
      </c>
      <c r="B75" s="138" t="s">
        <v>3444</v>
      </c>
      <c r="C75" s="138"/>
      <c r="D75" s="138" t="s">
        <v>426</v>
      </c>
      <c r="E75" s="133"/>
      <c r="F75" s="133"/>
      <c r="G75" s="133"/>
      <c r="H75" s="133">
        <f t="shared" si="3"/>
        <v>1</v>
      </c>
      <c r="I75" s="133"/>
      <c r="J75" s="263" t="s">
        <v>4438</v>
      </c>
      <c r="K75" s="138" t="str">
        <f t="shared" si="5"/>
        <v>B0721</v>
      </c>
      <c r="L75" s="246" t="str">
        <f t="shared" si="4"/>
        <v>B7.2.1 - Extraction de minerais d'uranium et de thorium</v>
      </c>
      <c r="M75" s="138"/>
      <c r="N75" s="138" t="s">
        <v>192</v>
      </c>
      <c r="O75" s="138" t="s">
        <v>426</v>
      </c>
    </row>
    <row r="76" spans="1:15">
      <c r="A76" s="133" t="s">
        <v>4440</v>
      </c>
      <c r="B76" s="138" t="s">
        <v>3445</v>
      </c>
      <c r="C76" s="138"/>
      <c r="D76" s="138" t="s">
        <v>426</v>
      </c>
      <c r="E76" s="133"/>
      <c r="F76" s="133"/>
      <c r="G76" s="133"/>
      <c r="H76" s="133">
        <f t="shared" si="3"/>
        <v>1</v>
      </c>
      <c r="I76" s="133"/>
      <c r="J76" s="263" t="s">
        <v>4439</v>
      </c>
      <c r="K76" s="138" t="str">
        <f t="shared" si="5"/>
        <v>B0729</v>
      </c>
      <c r="L76" s="246" t="str">
        <f t="shared" si="4"/>
        <v>B7.2.9 - Extraction d'autres minerais de métaux non ferreux</v>
      </c>
      <c r="M76" s="138"/>
      <c r="N76" s="138" t="s">
        <v>192</v>
      </c>
      <c r="O76" s="138" t="s">
        <v>426</v>
      </c>
    </row>
    <row r="77" spans="1:15">
      <c r="A77" s="133" t="s">
        <v>4441</v>
      </c>
      <c r="B77" s="138" t="s">
        <v>3446</v>
      </c>
      <c r="C77" s="138"/>
      <c r="D77" s="138" t="s">
        <v>426</v>
      </c>
      <c r="E77" s="133"/>
      <c r="F77" s="133"/>
      <c r="G77" s="133"/>
      <c r="H77" s="133">
        <f t="shared" si="3"/>
        <v>1</v>
      </c>
      <c r="I77" s="133"/>
      <c r="J77" s="248" t="s">
        <v>4440</v>
      </c>
      <c r="K77" s="138" t="str">
        <f t="shared" si="5"/>
        <v>B08</v>
      </c>
      <c r="L77" s="246" t="str">
        <f t="shared" si="4"/>
        <v>B8 - Autres industries extractives</v>
      </c>
      <c r="M77" s="138" t="s">
        <v>190</v>
      </c>
      <c r="N77" s="138" t="s">
        <v>192</v>
      </c>
      <c r="O77" s="138" t="s">
        <v>426</v>
      </c>
    </row>
    <row r="78" spans="1:15">
      <c r="A78" s="133" t="s">
        <v>4442</v>
      </c>
      <c r="B78" s="138" t="s">
        <v>3447</v>
      </c>
      <c r="C78" s="138"/>
      <c r="D78" s="138" t="s">
        <v>426</v>
      </c>
      <c r="E78" s="133"/>
      <c r="F78" s="133"/>
      <c r="G78" s="133"/>
      <c r="H78" s="133">
        <f t="shared" si="3"/>
        <v>1</v>
      </c>
      <c r="I78" s="133"/>
      <c r="J78" s="262" t="s">
        <v>4441</v>
      </c>
      <c r="K78" s="138" t="str">
        <f t="shared" si="5"/>
        <v>B081</v>
      </c>
      <c r="L78" s="246" t="str">
        <f t="shared" si="4"/>
        <v>B8.1 - Extraction de pierres de sables et d'argiles</v>
      </c>
      <c r="M78" s="138" t="s">
        <v>190</v>
      </c>
      <c r="N78" s="138" t="s">
        <v>192</v>
      </c>
      <c r="O78" s="138" t="s">
        <v>426</v>
      </c>
    </row>
    <row r="79" spans="1:15">
      <c r="A79" s="133" t="s">
        <v>4443</v>
      </c>
      <c r="B79" s="138" t="s">
        <v>3448</v>
      </c>
      <c r="C79" s="138"/>
      <c r="D79" s="138" t="s">
        <v>426</v>
      </c>
      <c r="E79" s="133"/>
      <c r="F79" s="133"/>
      <c r="G79" s="133"/>
      <c r="H79" s="133">
        <f t="shared" si="3"/>
        <v>1</v>
      </c>
      <c r="I79" s="133"/>
      <c r="J79" s="263" t="s">
        <v>4442</v>
      </c>
      <c r="K79" s="138" t="str">
        <f t="shared" si="5"/>
        <v>B0811</v>
      </c>
      <c r="L79" s="246" t="str">
        <f t="shared" si="4"/>
        <v>B8.1.1 - Extrac pierre ornem construct calcaire ind gypse craie ardoise</v>
      </c>
      <c r="M79" s="138"/>
      <c r="N79" s="138" t="s">
        <v>192</v>
      </c>
      <c r="O79" s="138" t="s">
        <v>426</v>
      </c>
    </row>
    <row r="80" spans="1:15">
      <c r="A80" s="133" t="s">
        <v>4444</v>
      </c>
      <c r="B80" s="138" t="s">
        <v>3449</v>
      </c>
      <c r="C80" s="138"/>
      <c r="D80" s="138" t="s">
        <v>426</v>
      </c>
      <c r="E80" s="133"/>
      <c r="F80" s="133"/>
      <c r="G80" s="133"/>
      <c r="H80" s="133">
        <f t="shared" si="3"/>
        <v>1</v>
      </c>
      <c r="I80" s="133"/>
      <c r="J80" s="263" t="s">
        <v>4443</v>
      </c>
      <c r="K80" s="138" t="str">
        <f t="shared" si="5"/>
        <v>B0812</v>
      </c>
      <c r="L80" s="246" t="str">
        <f t="shared" si="4"/>
        <v>B8.1.2 - Extraction de sables de granulats d'argiles et de kaolin</v>
      </c>
      <c r="M80" s="138"/>
      <c r="N80" s="138" t="s">
        <v>192</v>
      </c>
      <c r="O80" s="138" t="s">
        <v>426</v>
      </c>
    </row>
    <row r="81" spans="1:15">
      <c r="A81" s="133" t="s">
        <v>4445</v>
      </c>
      <c r="B81" s="138" t="s">
        <v>3450</v>
      </c>
      <c r="C81" s="138"/>
      <c r="D81" s="138" t="s">
        <v>426</v>
      </c>
      <c r="E81" s="133"/>
      <c r="F81" s="133"/>
      <c r="G81" s="133"/>
      <c r="H81" s="133">
        <f t="shared" si="3"/>
        <v>1</v>
      </c>
      <c r="I81" s="133"/>
      <c r="J81" s="262" t="s">
        <v>4444</v>
      </c>
      <c r="K81" s="138" t="str">
        <f t="shared" si="5"/>
        <v>B089</v>
      </c>
      <c r="L81" s="246" t="str">
        <f t="shared" si="4"/>
        <v>B8.9 - Activités extractives nca</v>
      </c>
      <c r="M81" s="138" t="s">
        <v>190</v>
      </c>
      <c r="N81" s="138" t="s">
        <v>192</v>
      </c>
      <c r="O81" s="138" t="s">
        <v>426</v>
      </c>
    </row>
    <row r="82" spans="1:15">
      <c r="A82" s="133" t="s">
        <v>4446</v>
      </c>
      <c r="B82" s="138" t="s">
        <v>3451</v>
      </c>
      <c r="C82" s="138"/>
      <c r="D82" s="138" t="s">
        <v>426</v>
      </c>
      <c r="E82" s="133"/>
      <c r="F82" s="133"/>
      <c r="G82" s="133"/>
      <c r="H82" s="133">
        <f t="shared" si="3"/>
        <v>1</v>
      </c>
      <c r="I82" s="133"/>
      <c r="J82" s="263" t="s">
        <v>4445</v>
      </c>
      <c r="K82" s="138" t="str">
        <f t="shared" si="5"/>
        <v>B0891</v>
      </c>
      <c r="L82" s="246" t="str">
        <f t="shared" si="4"/>
        <v>B8.9.1 - Extraction minéraux pour industrie chimique d'engrais naturels</v>
      </c>
      <c r="M82" s="138"/>
      <c r="N82" s="138" t="s">
        <v>192</v>
      </c>
      <c r="O82" s="138" t="s">
        <v>426</v>
      </c>
    </row>
    <row r="83" spans="1:15">
      <c r="A83" s="133" t="s">
        <v>4447</v>
      </c>
      <c r="B83" s="138" t="s">
        <v>3452</v>
      </c>
      <c r="C83" s="138"/>
      <c r="D83" s="138" t="s">
        <v>426</v>
      </c>
      <c r="E83" s="133"/>
      <c r="F83" s="133"/>
      <c r="G83" s="133"/>
      <c r="H83" s="133">
        <f t="shared" si="3"/>
        <v>1</v>
      </c>
      <c r="I83" s="133"/>
      <c r="J83" s="263" t="s">
        <v>4446</v>
      </c>
      <c r="K83" s="138" t="str">
        <f t="shared" si="5"/>
        <v>B0892</v>
      </c>
      <c r="L83" s="246" t="str">
        <f t="shared" si="4"/>
        <v>B8.9.2 - Extraction de la tourbe</v>
      </c>
      <c r="M83" s="138"/>
      <c r="N83" s="138" t="s">
        <v>192</v>
      </c>
      <c r="O83" s="138" t="s">
        <v>426</v>
      </c>
    </row>
    <row r="84" spans="1:15">
      <c r="A84" s="133" t="s">
        <v>4448</v>
      </c>
      <c r="B84" s="138" t="s">
        <v>3453</v>
      </c>
      <c r="C84" s="138"/>
      <c r="D84" s="138" t="s">
        <v>426</v>
      </c>
      <c r="E84" s="133"/>
      <c r="F84" s="133"/>
      <c r="G84" s="133"/>
      <c r="H84" s="133">
        <f t="shared" si="3"/>
        <v>1</v>
      </c>
      <c r="I84" s="133"/>
      <c r="J84" s="263" t="s">
        <v>4447</v>
      </c>
      <c r="K84" s="138" t="str">
        <f t="shared" si="5"/>
        <v>B0893</v>
      </c>
      <c r="L84" s="246" t="str">
        <f t="shared" si="4"/>
        <v>B8.9.3 - Production de sel</v>
      </c>
      <c r="M84" s="138"/>
      <c r="N84" s="138" t="s">
        <v>192</v>
      </c>
      <c r="O84" s="138" t="s">
        <v>426</v>
      </c>
    </row>
    <row r="85" spans="1:15">
      <c r="A85" s="133" t="s">
        <v>4449</v>
      </c>
      <c r="B85" s="138" t="s">
        <v>3454</v>
      </c>
      <c r="C85" s="138"/>
      <c r="D85" s="138" t="s">
        <v>426</v>
      </c>
      <c r="E85" s="133"/>
      <c r="F85" s="133"/>
      <c r="G85" s="133"/>
      <c r="H85" s="133">
        <f t="shared" si="3"/>
        <v>1</v>
      </c>
      <c r="I85" s="133"/>
      <c r="J85" s="263" t="s">
        <v>4448</v>
      </c>
      <c r="K85" s="138" t="str">
        <f t="shared" si="5"/>
        <v>B0899</v>
      </c>
      <c r="L85" s="246" t="str">
        <f t="shared" si="4"/>
        <v>B8.9.9 - Autres activités extractives nca</v>
      </c>
      <c r="M85" s="138"/>
      <c r="N85" s="138" t="s">
        <v>192</v>
      </c>
      <c r="O85" s="138" t="s">
        <v>426</v>
      </c>
    </row>
    <row r="86" spans="1:15">
      <c r="A86" s="133" t="s">
        <v>4450</v>
      </c>
      <c r="B86" s="138" t="s">
        <v>3455</v>
      </c>
      <c r="C86" s="138"/>
      <c r="D86" s="138" t="s">
        <v>426</v>
      </c>
      <c r="E86" s="133"/>
      <c r="F86" s="133"/>
      <c r="G86" s="133"/>
      <c r="H86" s="133">
        <f t="shared" si="3"/>
        <v>1</v>
      </c>
      <c r="I86" s="133"/>
      <c r="J86" s="248" t="s">
        <v>4449</v>
      </c>
      <c r="K86" s="138" t="str">
        <f t="shared" si="5"/>
        <v>B09</v>
      </c>
      <c r="L86" s="246" t="str">
        <f t="shared" si="4"/>
        <v>B9 - Services de soutien aux industries extractives</v>
      </c>
      <c r="M86" s="138" t="s">
        <v>190</v>
      </c>
      <c r="N86" s="138" t="s">
        <v>192</v>
      </c>
      <c r="O86" s="138" t="s">
        <v>426</v>
      </c>
    </row>
    <row r="87" spans="1:15">
      <c r="A87" s="133" t="s">
        <v>4451</v>
      </c>
      <c r="B87" s="138" t="s">
        <v>3456</v>
      </c>
      <c r="C87" s="138"/>
      <c r="D87" s="138" t="s">
        <v>426</v>
      </c>
      <c r="E87" s="133"/>
      <c r="F87" s="133"/>
      <c r="G87" s="133"/>
      <c r="H87" s="133">
        <f t="shared" si="3"/>
        <v>1</v>
      </c>
      <c r="I87" s="133"/>
      <c r="J87" s="262" t="s">
        <v>4450</v>
      </c>
      <c r="K87" s="138" t="str">
        <f t="shared" si="5"/>
        <v>B091</v>
      </c>
      <c r="L87" s="246" t="str">
        <f t="shared" si="4"/>
        <v>B9.1 - Activités de soutien à extraction d'hydrocarbures</v>
      </c>
      <c r="M87" s="138" t="s">
        <v>190</v>
      </c>
      <c r="N87" s="138" t="s">
        <v>192</v>
      </c>
      <c r="O87" s="138" t="s">
        <v>426</v>
      </c>
    </row>
    <row r="88" spans="1:15">
      <c r="A88" s="133" t="s">
        <v>4452</v>
      </c>
      <c r="B88" s="138" t="s">
        <v>3457</v>
      </c>
      <c r="C88" s="138"/>
      <c r="D88" s="138" t="s">
        <v>426</v>
      </c>
      <c r="E88" s="133"/>
      <c r="F88" s="133"/>
      <c r="G88" s="133"/>
      <c r="H88" s="133">
        <f t="shared" si="3"/>
        <v>1</v>
      </c>
      <c r="I88" s="133"/>
      <c r="J88" s="263" t="s">
        <v>4451</v>
      </c>
      <c r="K88" s="138" t="str">
        <f t="shared" si="5"/>
        <v>B0910</v>
      </c>
      <c r="L88" s="246" t="str">
        <f t="shared" si="4"/>
        <v>B9.1.0 - Activités de soutien à extraction d'hydrocarbures</v>
      </c>
      <c r="M88" s="138"/>
      <c r="N88" s="138" t="s">
        <v>192</v>
      </c>
      <c r="O88" s="138" t="s">
        <v>426</v>
      </c>
    </row>
    <row r="89" spans="1:15">
      <c r="A89" s="133" t="s">
        <v>4453</v>
      </c>
      <c r="B89" s="138" t="s">
        <v>3458</v>
      </c>
      <c r="C89" s="138"/>
      <c r="D89" s="138" t="s">
        <v>426</v>
      </c>
      <c r="E89" s="133"/>
      <c r="F89" s="133"/>
      <c r="G89" s="133"/>
      <c r="H89" s="133">
        <f t="shared" si="3"/>
        <v>1</v>
      </c>
      <c r="I89" s="133"/>
      <c r="J89" s="262" t="s">
        <v>4452</v>
      </c>
      <c r="K89" s="138" t="str">
        <f t="shared" si="5"/>
        <v>B099</v>
      </c>
      <c r="L89" s="246" t="str">
        <f t="shared" si="4"/>
        <v>B9.9 - Activités de soutien aux autres industries extractives</v>
      </c>
      <c r="M89" s="138" t="s">
        <v>190</v>
      </c>
      <c r="N89" s="138" t="s">
        <v>192</v>
      </c>
      <c r="O89" s="138" t="s">
        <v>426</v>
      </c>
    </row>
    <row r="90" spans="1:15">
      <c r="A90" s="133" t="s">
        <v>4454</v>
      </c>
      <c r="B90" s="138" t="s">
        <v>3459</v>
      </c>
      <c r="C90" s="138"/>
      <c r="D90" s="138" t="s">
        <v>426</v>
      </c>
      <c r="E90" s="133"/>
      <c r="F90" s="133"/>
      <c r="G90" s="133"/>
      <c r="H90" s="133">
        <f t="shared" si="3"/>
        <v>1</v>
      </c>
      <c r="I90" s="133"/>
      <c r="J90" s="263" t="s">
        <v>4453</v>
      </c>
      <c r="K90" s="138" t="str">
        <f t="shared" si="5"/>
        <v>B0990</v>
      </c>
      <c r="L90" s="246" t="str">
        <f t="shared" si="4"/>
        <v>B9.9.0 - Activités de soutien aux autres industries extractives</v>
      </c>
      <c r="M90" s="138"/>
      <c r="N90" s="138" t="s">
        <v>192</v>
      </c>
      <c r="O90" s="138" t="s">
        <v>426</v>
      </c>
    </row>
    <row r="91" spans="1:15">
      <c r="A91" s="133" t="s">
        <v>4455</v>
      </c>
      <c r="B91" s="138" t="s">
        <v>3460</v>
      </c>
      <c r="C91" s="138"/>
      <c r="D91" s="138" t="s">
        <v>426</v>
      </c>
      <c r="E91" s="133"/>
      <c r="F91" s="133"/>
      <c r="G91" s="133"/>
      <c r="H91" s="133">
        <f t="shared" si="3"/>
        <v>1</v>
      </c>
      <c r="I91" s="133"/>
      <c r="J91" s="247" t="s">
        <v>4454</v>
      </c>
      <c r="K91" s="138" t="str">
        <f t="shared" si="5"/>
        <v>C</v>
      </c>
      <c r="L91" s="246" t="str">
        <f t="shared" si="4"/>
        <v>C - INDUSTRIE MANUFACTURIÈRE</v>
      </c>
      <c r="M91" s="138" t="s">
        <v>190</v>
      </c>
      <c r="N91" s="138" t="s">
        <v>192</v>
      </c>
      <c r="O91" s="138" t="s">
        <v>426</v>
      </c>
    </row>
    <row r="92" spans="1:15">
      <c r="A92" s="133" t="s">
        <v>4456</v>
      </c>
      <c r="B92" s="138" t="s">
        <v>3461</v>
      </c>
      <c r="C92" s="138"/>
      <c r="D92" s="138" t="s">
        <v>426</v>
      </c>
      <c r="E92" s="133"/>
      <c r="F92" s="133"/>
      <c r="G92" s="133"/>
      <c r="H92" s="133">
        <f t="shared" si="3"/>
        <v>1</v>
      </c>
      <c r="I92" s="133"/>
      <c r="J92" s="248" t="s">
        <v>4455</v>
      </c>
      <c r="K92" s="138" t="str">
        <f t="shared" si="5"/>
        <v>C10</v>
      </c>
      <c r="L92" s="246" t="str">
        <f t="shared" si="4"/>
        <v>C10 - Industries alimentaires</v>
      </c>
      <c r="M92" s="138" t="s">
        <v>190</v>
      </c>
      <c r="N92" s="138" t="s">
        <v>192</v>
      </c>
      <c r="O92" s="138" t="s">
        <v>426</v>
      </c>
    </row>
    <row r="93" spans="1:15">
      <c r="A93" s="133" t="s">
        <v>4457</v>
      </c>
      <c r="B93" s="138" t="s">
        <v>3462</v>
      </c>
      <c r="C93" s="138"/>
      <c r="D93" s="138" t="s">
        <v>426</v>
      </c>
      <c r="E93" s="133"/>
      <c r="F93" s="133"/>
      <c r="G93" s="133"/>
      <c r="H93" s="133">
        <f t="shared" si="3"/>
        <v>1</v>
      </c>
      <c r="I93" s="133"/>
      <c r="J93" s="262" t="s">
        <v>4456</v>
      </c>
      <c r="K93" s="138" t="str">
        <f t="shared" si="5"/>
        <v>C101</v>
      </c>
      <c r="L93" s="246" t="str">
        <f t="shared" si="4"/>
        <v>C10.1 - Industrie des viandes</v>
      </c>
      <c r="M93" s="138" t="s">
        <v>190</v>
      </c>
      <c r="N93" s="138" t="s">
        <v>192</v>
      </c>
      <c r="O93" s="138" t="s">
        <v>426</v>
      </c>
    </row>
    <row r="94" spans="1:15">
      <c r="A94" s="133" t="s">
        <v>4458</v>
      </c>
      <c r="B94" s="138" t="s">
        <v>3463</v>
      </c>
      <c r="C94" s="138"/>
      <c r="D94" s="138" t="s">
        <v>426</v>
      </c>
      <c r="E94" s="133"/>
      <c r="F94" s="133"/>
      <c r="G94" s="133"/>
      <c r="H94" s="133">
        <f t="shared" si="3"/>
        <v>1</v>
      </c>
      <c r="I94" s="133"/>
      <c r="J94" s="263" t="s">
        <v>4457</v>
      </c>
      <c r="K94" s="138" t="str">
        <f t="shared" si="5"/>
        <v>C1011</v>
      </c>
      <c r="L94" s="246" t="str">
        <f t="shared" si="4"/>
        <v>C10.1.1 - Production de viandes de boucherie</v>
      </c>
      <c r="M94" s="138"/>
      <c r="N94" s="138" t="s">
        <v>192</v>
      </c>
      <c r="O94" s="138" t="s">
        <v>426</v>
      </c>
    </row>
    <row r="95" spans="1:15">
      <c r="A95" s="133" t="s">
        <v>4459</v>
      </c>
      <c r="B95" s="138" t="s">
        <v>3464</v>
      </c>
      <c r="C95" s="138"/>
      <c r="D95" s="138" t="s">
        <v>426</v>
      </c>
      <c r="E95" s="133"/>
      <c r="F95" s="133"/>
      <c r="G95" s="133"/>
      <c r="H95" s="133">
        <f t="shared" si="3"/>
        <v>1</v>
      </c>
      <c r="I95" s="133"/>
      <c r="J95" s="263" t="s">
        <v>4458</v>
      </c>
      <c r="K95" s="138" t="str">
        <f t="shared" si="5"/>
        <v>C1012</v>
      </c>
      <c r="L95" s="246" t="str">
        <f t="shared" si="4"/>
        <v>C10.1.2 - Production de viandes de volailles</v>
      </c>
      <c r="M95" s="138"/>
      <c r="N95" s="138" t="s">
        <v>192</v>
      </c>
      <c r="O95" s="138" t="s">
        <v>426</v>
      </c>
    </row>
    <row r="96" spans="1:15">
      <c r="A96" s="133" t="s">
        <v>4460</v>
      </c>
      <c r="B96" s="138" t="s">
        <v>3465</v>
      </c>
      <c r="C96" s="138"/>
      <c r="D96" s="138" t="s">
        <v>426</v>
      </c>
      <c r="E96" s="133"/>
      <c r="F96" s="133"/>
      <c r="G96" s="133"/>
      <c r="H96" s="133">
        <f t="shared" si="3"/>
        <v>1</v>
      </c>
      <c r="I96" s="133"/>
      <c r="J96" s="263" t="s">
        <v>4459</v>
      </c>
      <c r="K96" s="138" t="str">
        <f t="shared" si="5"/>
        <v>C1013</v>
      </c>
      <c r="L96" s="246" t="str">
        <f t="shared" si="4"/>
        <v>C10.1.3 - Préparation de produits à base de viande</v>
      </c>
      <c r="M96" s="138"/>
      <c r="N96" s="138" t="s">
        <v>192</v>
      </c>
      <c r="O96" s="138" t="s">
        <v>426</v>
      </c>
    </row>
    <row r="97" spans="1:15">
      <c r="A97" s="133" t="s">
        <v>4461</v>
      </c>
      <c r="B97" s="138" t="s">
        <v>3466</v>
      </c>
      <c r="C97" s="138"/>
      <c r="D97" s="138" t="s">
        <v>426</v>
      </c>
      <c r="E97" s="133"/>
      <c r="F97" s="133"/>
      <c r="G97" s="133"/>
      <c r="H97" s="133">
        <f t="shared" si="3"/>
        <v>1</v>
      </c>
      <c r="I97" s="133"/>
      <c r="J97" s="262" t="s">
        <v>4460</v>
      </c>
      <c r="K97" s="138" t="str">
        <f t="shared" si="5"/>
        <v>C102</v>
      </c>
      <c r="L97" s="246" t="str">
        <f t="shared" si="4"/>
        <v>C10.2 - Industrie du poisson</v>
      </c>
      <c r="M97" s="138" t="s">
        <v>190</v>
      </c>
      <c r="N97" s="138" t="s">
        <v>192</v>
      </c>
      <c r="O97" s="138" t="s">
        <v>426</v>
      </c>
    </row>
    <row r="98" spans="1:15">
      <c r="A98" s="133" t="s">
        <v>4462</v>
      </c>
      <c r="B98" s="138" t="s">
        <v>3467</v>
      </c>
      <c r="C98" s="138"/>
      <c r="D98" s="138" t="s">
        <v>426</v>
      </c>
      <c r="E98" s="133"/>
      <c r="F98" s="133"/>
      <c r="G98" s="133"/>
      <c r="H98" s="133">
        <f t="shared" si="3"/>
        <v>1</v>
      </c>
      <c r="I98" s="133"/>
      <c r="J98" s="263" t="s">
        <v>4461</v>
      </c>
      <c r="K98" s="138" t="str">
        <f t="shared" si="5"/>
        <v>C1020</v>
      </c>
      <c r="L98" s="246" t="str">
        <f t="shared" si="4"/>
        <v>C10.2.0 - Industrie du poisson</v>
      </c>
      <c r="M98" s="138"/>
      <c r="N98" s="138" t="s">
        <v>192</v>
      </c>
      <c r="O98" s="138" t="s">
        <v>426</v>
      </c>
    </row>
    <row r="99" spans="1:15">
      <c r="A99" s="133" t="s">
        <v>4463</v>
      </c>
      <c r="B99" s="138" t="s">
        <v>3468</v>
      </c>
      <c r="C99" s="138"/>
      <c r="D99" s="138" t="s">
        <v>426</v>
      </c>
      <c r="E99" s="133"/>
      <c r="F99" s="133"/>
      <c r="G99" s="133"/>
      <c r="H99" s="133">
        <f t="shared" si="3"/>
        <v>1</v>
      </c>
      <c r="I99" s="133"/>
      <c r="J99" s="262" t="s">
        <v>4462</v>
      </c>
      <c r="K99" s="138" t="str">
        <f t="shared" si="5"/>
        <v>C103</v>
      </c>
      <c r="L99" s="246" t="str">
        <f t="shared" si="4"/>
        <v>C10.3 - Industrie des fruits et légumes</v>
      </c>
      <c r="M99" s="138" t="s">
        <v>190</v>
      </c>
      <c r="N99" s="138" t="s">
        <v>192</v>
      </c>
      <c r="O99" s="138" t="s">
        <v>426</v>
      </c>
    </row>
    <row r="100" spans="1:15">
      <c r="A100" s="133" t="s">
        <v>4464</v>
      </c>
      <c r="B100" s="138" t="s">
        <v>3469</v>
      </c>
      <c r="C100" s="138"/>
      <c r="D100" s="138" t="s">
        <v>426</v>
      </c>
      <c r="E100" s="133"/>
      <c r="F100" s="133"/>
      <c r="G100" s="133"/>
      <c r="H100" s="133">
        <f t="shared" si="3"/>
        <v>1</v>
      </c>
      <c r="I100" s="133"/>
      <c r="J100" s="263" t="s">
        <v>4463</v>
      </c>
      <c r="K100" s="138" t="str">
        <f t="shared" si="5"/>
        <v>C1031</v>
      </c>
      <c r="L100" s="246" t="str">
        <f t="shared" si="4"/>
        <v>C10.3.1 - Transformation et conservation de pommes de terre</v>
      </c>
      <c r="M100" s="138"/>
      <c r="N100" s="138" t="s">
        <v>192</v>
      </c>
      <c r="O100" s="138" t="s">
        <v>426</v>
      </c>
    </row>
    <row r="101" spans="1:15">
      <c r="A101" s="133" t="s">
        <v>4465</v>
      </c>
      <c r="B101" s="138" t="s">
        <v>3470</v>
      </c>
      <c r="C101" s="138"/>
      <c r="D101" s="138" t="s">
        <v>426</v>
      </c>
      <c r="E101" s="133"/>
      <c r="F101" s="133"/>
      <c r="G101" s="133"/>
      <c r="H101" s="133">
        <f t="shared" si="3"/>
        <v>1</v>
      </c>
      <c r="I101" s="133"/>
      <c r="J101" s="263" t="s">
        <v>4464</v>
      </c>
      <c r="K101" s="138" t="str">
        <f t="shared" si="5"/>
        <v>C1032</v>
      </c>
      <c r="L101" s="246" t="str">
        <f t="shared" si="4"/>
        <v>C10.3.2 - Préparation de jus de fruits et légumes</v>
      </c>
      <c r="M101" s="138"/>
      <c r="N101" s="138" t="s">
        <v>192</v>
      </c>
      <c r="O101" s="138" t="s">
        <v>426</v>
      </c>
    </row>
    <row r="102" spans="1:15">
      <c r="A102" s="133" t="s">
        <v>4466</v>
      </c>
      <c r="B102" s="138" t="s">
        <v>3471</v>
      </c>
      <c r="C102" s="138"/>
      <c r="D102" s="138" t="s">
        <v>426</v>
      </c>
      <c r="E102" s="133"/>
      <c r="F102" s="133"/>
      <c r="G102" s="133"/>
      <c r="H102" s="133">
        <f t="shared" si="3"/>
        <v>1</v>
      </c>
      <c r="I102" s="133"/>
      <c r="J102" s="263" t="s">
        <v>4465</v>
      </c>
      <c r="K102" s="138" t="str">
        <f t="shared" si="5"/>
        <v>C1039</v>
      </c>
      <c r="L102" s="246" t="str">
        <f t="shared" si="4"/>
        <v>C10.3.9 - Transformation et conservation de fruits et légumes nca</v>
      </c>
      <c r="M102" s="138"/>
      <c r="N102" s="138" t="s">
        <v>192</v>
      </c>
      <c r="O102" s="138" t="s">
        <v>426</v>
      </c>
    </row>
    <row r="103" spans="1:15">
      <c r="A103" s="133" t="s">
        <v>4467</v>
      </c>
      <c r="B103" s="138" t="s">
        <v>3472</v>
      </c>
      <c r="C103" s="138"/>
      <c r="D103" s="138" t="s">
        <v>426</v>
      </c>
      <c r="E103" s="133"/>
      <c r="F103" s="133"/>
      <c r="G103" s="133"/>
      <c r="H103" s="133">
        <f t="shared" si="3"/>
        <v>1</v>
      </c>
      <c r="I103" s="133"/>
      <c r="J103" s="262" t="s">
        <v>4466</v>
      </c>
      <c r="K103" s="138" t="str">
        <f t="shared" si="5"/>
        <v>C104</v>
      </c>
      <c r="L103" s="246" t="str">
        <f t="shared" si="4"/>
        <v>C10.4 - Industrie des corps gras</v>
      </c>
      <c r="M103" s="138" t="s">
        <v>190</v>
      </c>
      <c r="N103" s="138" t="s">
        <v>192</v>
      </c>
      <c r="O103" s="138" t="s">
        <v>426</v>
      </c>
    </row>
    <row r="104" spans="1:15">
      <c r="A104" s="133" t="s">
        <v>4468</v>
      </c>
      <c r="B104" s="138" t="s">
        <v>3473</v>
      </c>
      <c r="C104" s="138"/>
      <c r="D104" s="138" t="s">
        <v>426</v>
      </c>
      <c r="E104" s="133"/>
      <c r="F104" s="133"/>
      <c r="G104" s="133"/>
      <c r="H104" s="133">
        <f t="shared" si="3"/>
        <v>1</v>
      </c>
      <c r="I104" s="133"/>
      <c r="J104" s="263" t="s">
        <v>4467</v>
      </c>
      <c r="K104" s="138" t="str">
        <f t="shared" si="5"/>
        <v>C1041</v>
      </c>
      <c r="L104" s="246" t="str">
        <f t="shared" si="4"/>
        <v>C10.4.1 - Fabrication d'huiles et graisses</v>
      </c>
      <c r="M104" s="138"/>
      <c r="N104" s="138" t="s">
        <v>192</v>
      </c>
      <c r="O104" s="138" t="s">
        <v>426</v>
      </c>
    </row>
    <row r="105" spans="1:15">
      <c r="A105" s="133" t="s">
        <v>4469</v>
      </c>
      <c r="B105" s="138" t="s">
        <v>3474</v>
      </c>
      <c r="C105" s="138"/>
      <c r="D105" s="138" t="s">
        <v>426</v>
      </c>
      <c r="E105" s="133"/>
      <c r="F105" s="133"/>
      <c r="G105" s="133"/>
      <c r="H105" s="133">
        <f t="shared" si="3"/>
        <v>1</v>
      </c>
      <c r="I105" s="133"/>
      <c r="J105" s="263" t="s">
        <v>4468</v>
      </c>
      <c r="K105" s="138" t="str">
        <f t="shared" si="5"/>
        <v>C1042</v>
      </c>
      <c r="L105" s="246" t="str">
        <f t="shared" si="4"/>
        <v>C10.4.2 - Fabrication de margarine</v>
      </c>
      <c r="M105" s="138"/>
      <c r="N105" s="138" t="s">
        <v>192</v>
      </c>
      <c r="O105" s="138" t="s">
        <v>426</v>
      </c>
    </row>
    <row r="106" spans="1:15">
      <c r="A106" s="133" t="s">
        <v>4470</v>
      </c>
      <c r="B106" s="138" t="s">
        <v>3475</v>
      </c>
      <c r="C106" s="138"/>
      <c r="D106" s="138" t="s">
        <v>426</v>
      </c>
      <c r="E106" s="133"/>
      <c r="F106" s="133"/>
      <c r="G106" s="133"/>
      <c r="H106" s="133">
        <f t="shared" si="3"/>
        <v>1</v>
      </c>
      <c r="I106" s="133"/>
      <c r="J106" s="262" t="s">
        <v>4469</v>
      </c>
      <c r="K106" s="138" t="str">
        <f t="shared" si="5"/>
        <v>C105</v>
      </c>
      <c r="L106" s="246" t="str">
        <f t="shared" si="4"/>
        <v>C10.5 - Industrie laitière</v>
      </c>
      <c r="M106" s="138" t="s">
        <v>190</v>
      </c>
      <c r="N106" s="138" t="s">
        <v>192</v>
      </c>
      <c r="O106" s="138" t="s">
        <v>426</v>
      </c>
    </row>
    <row r="107" spans="1:15">
      <c r="A107" s="133" t="s">
        <v>4471</v>
      </c>
      <c r="B107" s="138" t="s">
        <v>3476</v>
      </c>
      <c r="C107" s="138"/>
      <c r="D107" s="138" t="s">
        <v>426</v>
      </c>
      <c r="E107" s="133"/>
      <c r="F107" s="133"/>
      <c r="G107" s="133"/>
      <c r="H107" s="133">
        <f t="shared" si="3"/>
        <v>1</v>
      </c>
      <c r="I107" s="133"/>
      <c r="J107" s="263" t="s">
        <v>4470</v>
      </c>
      <c r="K107" s="138" t="str">
        <f t="shared" si="5"/>
        <v>C1051</v>
      </c>
      <c r="L107" s="246" t="str">
        <f t="shared" si="4"/>
        <v>C10.5.1 - Fabrication de produits laitiers</v>
      </c>
      <c r="M107" s="138"/>
      <c r="N107" s="138" t="s">
        <v>192</v>
      </c>
      <c r="O107" s="138" t="s">
        <v>426</v>
      </c>
    </row>
    <row r="108" spans="1:15">
      <c r="A108" s="133" t="s">
        <v>4472</v>
      </c>
      <c r="B108" s="138" t="s">
        <v>3477</v>
      </c>
      <c r="C108" s="138"/>
      <c r="D108" s="138" t="s">
        <v>426</v>
      </c>
      <c r="E108" s="133"/>
      <c r="F108" s="133"/>
      <c r="G108" s="133"/>
      <c r="H108" s="133">
        <f t="shared" si="3"/>
        <v>1</v>
      </c>
      <c r="I108" s="133"/>
      <c r="J108" s="263" t="s">
        <v>4471</v>
      </c>
      <c r="K108" s="138" t="str">
        <f t="shared" si="5"/>
        <v>C1052</v>
      </c>
      <c r="L108" s="246" t="str">
        <f t="shared" si="4"/>
        <v>C10.5.2 - Fabrication de glaces et sorbets</v>
      </c>
      <c r="M108" s="138"/>
      <c r="N108" s="138" t="s">
        <v>192</v>
      </c>
      <c r="O108" s="138" t="s">
        <v>426</v>
      </c>
    </row>
    <row r="109" spans="1:15">
      <c r="A109" s="133" t="s">
        <v>4473</v>
      </c>
      <c r="B109" s="138" t="s">
        <v>3478</v>
      </c>
      <c r="C109" s="138"/>
      <c r="D109" s="138" t="s">
        <v>426</v>
      </c>
      <c r="E109" s="133"/>
      <c r="F109" s="133"/>
      <c r="G109" s="133"/>
      <c r="H109" s="133">
        <f t="shared" si="3"/>
        <v>1</v>
      </c>
      <c r="I109" s="133"/>
      <c r="J109" s="262" t="s">
        <v>4472</v>
      </c>
      <c r="K109" s="138" t="str">
        <f t="shared" si="5"/>
        <v>C106</v>
      </c>
      <c r="L109" s="246" t="str">
        <f t="shared" si="4"/>
        <v>C10.6 - Travail des grains; fabrication de produits amylacés</v>
      </c>
      <c r="M109" s="138" t="s">
        <v>190</v>
      </c>
      <c r="N109" s="138" t="s">
        <v>192</v>
      </c>
      <c r="O109" s="138" t="s">
        <v>426</v>
      </c>
    </row>
    <row r="110" spans="1:15">
      <c r="A110" s="133" t="s">
        <v>4474</v>
      </c>
      <c r="B110" s="138" t="s">
        <v>3479</v>
      </c>
      <c r="C110" s="138"/>
      <c r="D110" s="138" t="s">
        <v>426</v>
      </c>
      <c r="E110" s="133"/>
      <c r="F110" s="133"/>
      <c r="G110" s="133"/>
      <c r="H110" s="133">
        <f t="shared" si="3"/>
        <v>1</v>
      </c>
      <c r="I110" s="133"/>
      <c r="J110" s="263" t="s">
        <v>4473</v>
      </c>
      <c r="K110" s="138" t="str">
        <f t="shared" si="5"/>
        <v>C1061</v>
      </c>
      <c r="L110" s="246" t="str">
        <f t="shared" si="4"/>
        <v>C10.6.1 - Travail des grains</v>
      </c>
      <c r="M110" s="138"/>
      <c r="N110" s="138" t="s">
        <v>192</v>
      </c>
      <c r="O110" s="138" t="s">
        <v>426</v>
      </c>
    </row>
    <row r="111" spans="1:15">
      <c r="A111" s="133" t="s">
        <v>4475</v>
      </c>
      <c r="B111" s="138" t="s">
        <v>3480</v>
      </c>
      <c r="C111" s="138"/>
      <c r="D111" s="138" t="s">
        <v>426</v>
      </c>
      <c r="E111" s="133"/>
      <c r="F111" s="133"/>
      <c r="G111" s="133"/>
      <c r="H111" s="133">
        <f t="shared" si="3"/>
        <v>1</v>
      </c>
      <c r="I111" s="133"/>
      <c r="J111" s="263" t="s">
        <v>4474</v>
      </c>
      <c r="K111" s="138" t="str">
        <f t="shared" si="5"/>
        <v>C1062</v>
      </c>
      <c r="L111" s="246" t="str">
        <f t="shared" si="4"/>
        <v>C10.6.2 - Fabrication de produits amylacés</v>
      </c>
      <c r="M111" s="138"/>
      <c r="N111" s="138" t="s">
        <v>192</v>
      </c>
      <c r="O111" s="138" t="s">
        <v>426</v>
      </c>
    </row>
    <row r="112" spans="1:15">
      <c r="A112" s="133" t="s">
        <v>4476</v>
      </c>
      <c r="B112" s="138" t="s">
        <v>3481</v>
      </c>
      <c r="C112" s="138"/>
      <c r="D112" s="138" t="s">
        <v>426</v>
      </c>
      <c r="E112" s="133"/>
      <c r="F112" s="133"/>
      <c r="G112" s="133"/>
      <c r="H112" s="133">
        <f t="shared" si="3"/>
        <v>1</v>
      </c>
      <c r="I112" s="133"/>
      <c r="J112" s="262" t="s">
        <v>4475</v>
      </c>
      <c r="K112" s="138" t="str">
        <f t="shared" si="5"/>
        <v>C107</v>
      </c>
      <c r="L112" s="246" t="str">
        <f t="shared" si="4"/>
        <v>C10.7 - Fabrication produits boulangerie-pâtisserie pâtes alimentaires</v>
      </c>
      <c r="M112" s="138" t="s">
        <v>190</v>
      </c>
      <c r="N112" s="138" t="s">
        <v>192</v>
      </c>
      <c r="O112" s="138" t="s">
        <v>426</v>
      </c>
    </row>
    <row r="113" spans="1:15">
      <c r="A113" s="133" t="s">
        <v>4477</v>
      </c>
      <c r="B113" s="138" t="s">
        <v>3482</v>
      </c>
      <c r="C113" s="138"/>
      <c r="D113" s="138" t="s">
        <v>426</v>
      </c>
      <c r="E113" s="133"/>
      <c r="F113" s="133"/>
      <c r="G113" s="133"/>
      <c r="H113" s="133">
        <f t="shared" si="3"/>
        <v>1</v>
      </c>
      <c r="I113" s="133"/>
      <c r="J113" s="263" t="s">
        <v>4476</v>
      </c>
      <c r="K113" s="138" t="str">
        <f t="shared" si="5"/>
        <v>C1071</v>
      </c>
      <c r="L113" s="246" t="str">
        <f t="shared" si="4"/>
        <v>C10.7.1 - Fabrication de pain et de pâtisserie fraîche</v>
      </c>
      <c r="M113" s="138"/>
      <c r="N113" s="138" t="s">
        <v>192</v>
      </c>
      <c r="O113" s="138" t="s">
        <v>426</v>
      </c>
    </row>
    <row r="114" spans="1:15">
      <c r="A114" s="133" t="s">
        <v>4478</v>
      </c>
      <c r="B114" s="138" t="s">
        <v>3483</v>
      </c>
      <c r="C114" s="138"/>
      <c r="D114" s="138" t="s">
        <v>426</v>
      </c>
      <c r="E114" s="133"/>
      <c r="F114" s="133"/>
      <c r="G114" s="133"/>
      <c r="H114" s="133">
        <f t="shared" si="3"/>
        <v>1</v>
      </c>
      <c r="I114" s="133"/>
      <c r="J114" s="263" t="s">
        <v>4477</v>
      </c>
      <c r="K114" s="138" t="str">
        <f t="shared" si="5"/>
        <v>C1072</v>
      </c>
      <c r="L114" s="246" t="str">
        <f t="shared" si="4"/>
        <v>C10.7.2 - Biscotterie biscuiterie pâtisserie de conservation</v>
      </c>
      <c r="M114" s="138"/>
      <c r="N114" s="138" t="s">
        <v>192</v>
      </c>
      <c r="O114" s="138" t="s">
        <v>426</v>
      </c>
    </row>
    <row r="115" spans="1:15">
      <c r="A115" s="133" t="s">
        <v>4479</v>
      </c>
      <c r="B115" s="138" t="s">
        <v>3484</v>
      </c>
      <c r="C115" s="138"/>
      <c r="D115" s="138" t="s">
        <v>426</v>
      </c>
      <c r="E115" s="133"/>
      <c r="F115" s="133"/>
      <c r="G115" s="133"/>
      <c r="H115" s="133">
        <f t="shared" si="3"/>
        <v>1</v>
      </c>
      <c r="I115" s="133"/>
      <c r="J115" s="263" t="s">
        <v>4478</v>
      </c>
      <c r="K115" s="138" t="str">
        <f t="shared" si="5"/>
        <v>C1073</v>
      </c>
      <c r="L115" s="246" t="str">
        <f t="shared" si="4"/>
        <v>C10.7.3 - Fabrication de pâtes alimentaires</v>
      </c>
      <c r="M115" s="138"/>
      <c r="N115" s="138" t="s">
        <v>192</v>
      </c>
      <c r="O115" s="138" t="s">
        <v>426</v>
      </c>
    </row>
    <row r="116" spans="1:15">
      <c r="A116" s="133" t="s">
        <v>4480</v>
      </c>
      <c r="B116" s="138" t="s">
        <v>3485</v>
      </c>
      <c r="C116" s="138"/>
      <c r="D116" s="138" t="s">
        <v>426</v>
      </c>
      <c r="E116" s="133"/>
      <c r="F116" s="133"/>
      <c r="G116" s="133"/>
      <c r="H116" s="133">
        <f t="shared" si="3"/>
        <v>1</v>
      </c>
      <c r="I116" s="133"/>
      <c r="J116" s="262" t="s">
        <v>4479</v>
      </c>
      <c r="K116" s="138" t="str">
        <f t="shared" si="5"/>
        <v>C108</v>
      </c>
      <c r="L116" s="246" t="str">
        <f t="shared" si="4"/>
        <v>C10.8 - Autres industries alimentaires</v>
      </c>
      <c r="M116" s="138" t="s">
        <v>190</v>
      </c>
      <c r="N116" s="138" t="s">
        <v>192</v>
      </c>
      <c r="O116" s="138" t="s">
        <v>426</v>
      </c>
    </row>
    <row r="117" spans="1:15">
      <c r="A117" s="133" t="s">
        <v>4481</v>
      </c>
      <c r="B117" s="138" t="s">
        <v>3486</v>
      </c>
      <c r="C117" s="138"/>
      <c r="D117" s="138" t="s">
        <v>426</v>
      </c>
      <c r="E117" s="133"/>
      <c r="F117" s="133"/>
      <c r="G117" s="133"/>
      <c r="H117" s="133">
        <f t="shared" si="3"/>
        <v>1</v>
      </c>
      <c r="I117" s="133"/>
      <c r="J117" s="263" t="s">
        <v>4480</v>
      </c>
      <c r="K117" s="138" t="str">
        <f t="shared" si="5"/>
        <v>C1081</v>
      </c>
      <c r="L117" s="246" t="str">
        <f t="shared" si="4"/>
        <v>C10.8.1 - Fabrication de sucre</v>
      </c>
      <c r="M117" s="138"/>
      <c r="N117" s="138" t="s">
        <v>192</v>
      </c>
      <c r="O117" s="138" t="s">
        <v>426</v>
      </c>
    </row>
    <row r="118" spans="1:15">
      <c r="A118" s="133" t="s">
        <v>4482</v>
      </c>
      <c r="B118" s="138" t="s">
        <v>3487</v>
      </c>
      <c r="C118" s="138"/>
      <c r="D118" s="138" t="s">
        <v>426</v>
      </c>
      <c r="E118" s="133"/>
      <c r="F118" s="133"/>
      <c r="G118" s="133"/>
      <c r="H118" s="133">
        <f t="shared" si="3"/>
        <v>1</v>
      </c>
      <c r="I118" s="133"/>
      <c r="J118" s="263" t="s">
        <v>4481</v>
      </c>
      <c r="K118" s="138" t="str">
        <f t="shared" si="5"/>
        <v>C1082</v>
      </c>
      <c r="L118" s="246" t="str">
        <f t="shared" si="4"/>
        <v>C10.8.2 - Chocolaterie confiserie</v>
      </c>
      <c r="M118" s="138"/>
      <c r="N118" s="138" t="s">
        <v>192</v>
      </c>
      <c r="O118" s="138" t="s">
        <v>426</v>
      </c>
    </row>
    <row r="119" spans="1:15">
      <c r="A119" s="133" t="s">
        <v>4483</v>
      </c>
      <c r="B119" s="138" t="s">
        <v>3488</v>
      </c>
      <c r="C119" s="138"/>
      <c r="D119" s="138" t="s">
        <v>426</v>
      </c>
      <c r="E119" s="133"/>
      <c r="F119" s="133"/>
      <c r="G119" s="133"/>
      <c r="H119" s="133">
        <f t="shared" si="3"/>
        <v>1</v>
      </c>
      <c r="I119" s="133"/>
      <c r="J119" s="263" t="s">
        <v>4482</v>
      </c>
      <c r="K119" s="138" t="str">
        <f t="shared" si="5"/>
        <v>C1083</v>
      </c>
      <c r="L119" s="246" t="str">
        <f t="shared" si="4"/>
        <v>C10.8.3 - Transformation du thé et du café</v>
      </c>
      <c r="M119" s="138"/>
      <c r="N119" s="138" t="s">
        <v>192</v>
      </c>
      <c r="O119" s="138" t="s">
        <v>426</v>
      </c>
    </row>
    <row r="120" spans="1:15">
      <c r="A120" s="133" t="s">
        <v>4484</v>
      </c>
      <c r="B120" s="138" t="s">
        <v>3489</v>
      </c>
      <c r="C120" s="138"/>
      <c r="D120" s="138" t="s">
        <v>426</v>
      </c>
      <c r="E120" s="133"/>
      <c r="F120" s="133"/>
      <c r="G120" s="133"/>
      <c r="H120" s="133">
        <f t="shared" si="3"/>
        <v>1</v>
      </c>
      <c r="I120" s="133"/>
      <c r="J120" s="263" t="s">
        <v>4483</v>
      </c>
      <c r="K120" s="138" t="str">
        <f t="shared" si="5"/>
        <v>C1084</v>
      </c>
      <c r="L120" s="246" t="str">
        <f t="shared" si="4"/>
        <v>C10.8.4 - Fabrication de condiments et assaisonnements</v>
      </c>
      <c r="M120" s="138"/>
      <c r="N120" s="138" t="s">
        <v>192</v>
      </c>
      <c r="O120" s="138" t="s">
        <v>426</v>
      </c>
    </row>
    <row r="121" spans="1:15">
      <c r="A121" s="133" t="s">
        <v>4485</v>
      </c>
      <c r="B121" s="138" t="s">
        <v>3490</v>
      </c>
      <c r="C121" s="138"/>
      <c r="D121" s="138" t="s">
        <v>426</v>
      </c>
      <c r="E121" s="133"/>
      <c r="F121" s="133"/>
      <c r="G121" s="133"/>
      <c r="H121" s="133">
        <f t="shared" si="3"/>
        <v>1</v>
      </c>
      <c r="I121" s="133"/>
      <c r="J121" s="263" t="s">
        <v>4484</v>
      </c>
      <c r="K121" s="138" t="str">
        <f t="shared" si="5"/>
        <v>C1085</v>
      </c>
      <c r="L121" s="246" t="str">
        <f t="shared" si="4"/>
        <v>C10.8.5 - Fabrication de plats préparés</v>
      </c>
      <c r="M121" s="138"/>
      <c r="N121" s="138" t="s">
        <v>192</v>
      </c>
      <c r="O121" s="138" t="s">
        <v>426</v>
      </c>
    </row>
    <row r="122" spans="1:15">
      <c r="A122" s="133" t="s">
        <v>4486</v>
      </c>
      <c r="B122" s="138" t="s">
        <v>3491</v>
      </c>
      <c r="C122" s="138"/>
      <c r="D122" s="138" t="s">
        <v>426</v>
      </c>
      <c r="E122" s="133"/>
      <c r="F122" s="133"/>
      <c r="G122" s="133"/>
      <c r="H122" s="133">
        <f t="shared" si="3"/>
        <v>1</v>
      </c>
      <c r="I122" s="133"/>
      <c r="J122" s="263" t="s">
        <v>4485</v>
      </c>
      <c r="K122" s="138" t="str">
        <f t="shared" si="5"/>
        <v>C1086</v>
      </c>
      <c r="L122" s="246" t="str">
        <f t="shared" si="4"/>
        <v>C10.8.6 - Fabrication d'aliments pour enfants et diététiques</v>
      </c>
      <c r="M122" s="138"/>
      <c r="N122" s="138" t="s">
        <v>192</v>
      </c>
      <c r="O122" s="138" t="s">
        <v>426</v>
      </c>
    </row>
    <row r="123" spans="1:15">
      <c r="A123" s="133" t="s">
        <v>4487</v>
      </c>
      <c r="B123" s="138" t="s">
        <v>3492</v>
      </c>
      <c r="C123" s="138"/>
      <c r="D123" s="138" t="s">
        <v>426</v>
      </c>
      <c r="E123" s="133"/>
      <c r="F123" s="133"/>
      <c r="G123" s="133"/>
      <c r="H123" s="133">
        <f t="shared" si="3"/>
        <v>1</v>
      </c>
      <c r="I123" s="133"/>
      <c r="J123" s="263" t="s">
        <v>4486</v>
      </c>
      <c r="K123" s="138" t="str">
        <f t="shared" si="5"/>
        <v>C1089</v>
      </c>
      <c r="L123" s="246" t="str">
        <f t="shared" si="4"/>
        <v>C10.8.9 - Industries alimentaires nca</v>
      </c>
      <c r="M123" s="138"/>
      <c r="N123" s="138" t="s">
        <v>192</v>
      </c>
      <c r="O123" s="138" t="s">
        <v>426</v>
      </c>
    </row>
    <row r="124" spans="1:15">
      <c r="A124" s="133" t="s">
        <v>4488</v>
      </c>
      <c r="B124" s="138" t="s">
        <v>3493</v>
      </c>
      <c r="C124" s="138"/>
      <c r="D124" s="138" t="s">
        <v>426</v>
      </c>
      <c r="E124" s="133"/>
      <c r="F124" s="133"/>
      <c r="G124" s="133"/>
      <c r="H124" s="133">
        <f t="shared" si="3"/>
        <v>1</v>
      </c>
      <c r="I124" s="133"/>
      <c r="J124" s="262" t="s">
        <v>4487</v>
      </c>
      <c r="K124" s="138" t="str">
        <f t="shared" si="5"/>
        <v>C109</v>
      </c>
      <c r="L124" s="246" t="str">
        <f t="shared" si="4"/>
        <v>C10.9 - Fabrication d'aliments pour animaux</v>
      </c>
      <c r="M124" s="138" t="s">
        <v>190</v>
      </c>
      <c r="N124" s="138" t="s">
        <v>192</v>
      </c>
      <c r="O124" s="138" t="s">
        <v>426</v>
      </c>
    </row>
    <row r="125" spans="1:15">
      <c r="A125" s="133" t="s">
        <v>4489</v>
      </c>
      <c r="B125" s="138" t="s">
        <v>3494</v>
      </c>
      <c r="C125" s="138"/>
      <c r="D125" s="138" t="s">
        <v>426</v>
      </c>
      <c r="E125" s="133"/>
      <c r="F125" s="133"/>
      <c r="G125" s="133"/>
      <c r="H125" s="133">
        <f t="shared" si="3"/>
        <v>1</v>
      </c>
      <c r="I125" s="133"/>
      <c r="J125" s="263" t="s">
        <v>4488</v>
      </c>
      <c r="K125" s="138" t="str">
        <f t="shared" si="5"/>
        <v>C1091</v>
      </c>
      <c r="L125" s="246" t="str">
        <f t="shared" si="4"/>
        <v>C10.9.1 - Fabrication d'aliments pour animaux de ferme</v>
      </c>
      <c r="M125" s="138"/>
      <c r="N125" s="138" t="s">
        <v>192</v>
      </c>
      <c r="O125" s="138" t="s">
        <v>426</v>
      </c>
    </row>
    <row r="126" spans="1:15">
      <c r="A126" s="133" t="s">
        <v>4490</v>
      </c>
      <c r="B126" s="138" t="s">
        <v>3495</v>
      </c>
      <c r="C126" s="138"/>
      <c r="D126" s="138" t="s">
        <v>426</v>
      </c>
      <c r="E126" s="133"/>
      <c r="F126" s="133"/>
      <c r="G126" s="133"/>
      <c r="H126" s="133">
        <f t="shared" si="3"/>
        <v>1</v>
      </c>
      <c r="I126" s="133"/>
      <c r="J126" s="263" t="s">
        <v>4489</v>
      </c>
      <c r="K126" s="138" t="str">
        <f t="shared" si="5"/>
        <v>C1092</v>
      </c>
      <c r="L126" s="246" t="str">
        <f t="shared" si="4"/>
        <v>C10.9.2 - Fabrication d'aliments pour animaux de compagnie</v>
      </c>
      <c r="M126" s="138"/>
      <c r="N126" s="138" t="s">
        <v>192</v>
      </c>
      <c r="O126" s="138" t="s">
        <v>426</v>
      </c>
    </row>
    <row r="127" spans="1:15">
      <c r="A127" s="133" t="s">
        <v>4491</v>
      </c>
      <c r="B127" s="138" t="s">
        <v>3496</v>
      </c>
      <c r="C127" s="138"/>
      <c r="D127" s="138" t="s">
        <v>426</v>
      </c>
      <c r="E127" s="133"/>
      <c r="F127" s="133"/>
      <c r="G127" s="133"/>
      <c r="H127" s="133">
        <f t="shared" si="3"/>
        <v>1</v>
      </c>
      <c r="I127" s="133"/>
      <c r="J127" s="248" t="s">
        <v>4490</v>
      </c>
      <c r="K127" s="138" t="str">
        <f t="shared" si="5"/>
        <v>C11</v>
      </c>
      <c r="L127" s="246" t="str">
        <f t="shared" si="4"/>
        <v>C11 - Industrie des boissons</v>
      </c>
      <c r="M127" s="138" t="s">
        <v>190</v>
      </c>
      <c r="N127" s="138" t="s">
        <v>192</v>
      </c>
      <c r="O127" s="138" t="s">
        <v>426</v>
      </c>
    </row>
    <row r="128" spans="1:15">
      <c r="A128" s="133" t="s">
        <v>4492</v>
      </c>
      <c r="B128" s="138" t="s">
        <v>3497</v>
      </c>
      <c r="C128" s="138"/>
      <c r="D128" s="138" t="s">
        <v>426</v>
      </c>
      <c r="E128" s="133"/>
      <c r="F128" s="133"/>
      <c r="G128" s="133"/>
      <c r="H128" s="133">
        <f t="shared" si="3"/>
        <v>1</v>
      </c>
      <c r="I128" s="133"/>
      <c r="J128" s="262" t="s">
        <v>4491</v>
      </c>
      <c r="K128" s="138" t="str">
        <f t="shared" si="5"/>
        <v>C110</v>
      </c>
      <c r="L128" s="246" t="str">
        <f t="shared" si="4"/>
        <v>C11.0 - Industrie des boissons</v>
      </c>
      <c r="M128" s="138" t="s">
        <v>190</v>
      </c>
      <c r="N128" s="138" t="s">
        <v>192</v>
      </c>
      <c r="O128" s="138" t="s">
        <v>426</v>
      </c>
    </row>
    <row r="129" spans="1:15">
      <c r="A129" s="133" t="s">
        <v>4493</v>
      </c>
      <c r="B129" s="138" t="s">
        <v>3498</v>
      </c>
      <c r="C129" s="138"/>
      <c r="D129" s="138" t="s">
        <v>426</v>
      </c>
      <c r="E129" s="133"/>
      <c r="F129" s="133"/>
      <c r="G129" s="133"/>
      <c r="H129" s="133">
        <f t="shared" si="3"/>
        <v>1</v>
      </c>
      <c r="I129" s="133"/>
      <c r="J129" s="263" t="s">
        <v>4492</v>
      </c>
      <c r="K129" s="138" t="str">
        <f t="shared" si="5"/>
        <v>C1101</v>
      </c>
      <c r="L129" s="246" t="str">
        <f t="shared" si="4"/>
        <v>C11.0.1 - Distillation rectification et mélange de spiritueux</v>
      </c>
      <c r="M129" s="138"/>
      <c r="N129" s="138" t="s">
        <v>192</v>
      </c>
      <c r="O129" s="138" t="s">
        <v>426</v>
      </c>
    </row>
    <row r="130" spans="1:15">
      <c r="A130" s="133" t="s">
        <v>4494</v>
      </c>
      <c r="B130" s="138" t="s">
        <v>3499</v>
      </c>
      <c r="C130" s="138"/>
      <c r="D130" s="138" t="s">
        <v>426</v>
      </c>
      <c r="E130" s="133"/>
      <c r="F130" s="133"/>
      <c r="G130" s="133"/>
      <c r="H130" s="133">
        <f t="shared" si="3"/>
        <v>1</v>
      </c>
      <c r="I130" s="133"/>
      <c r="J130" s="263" t="s">
        <v>4493</v>
      </c>
      <c r="K130" s="138" t="str">
        <f t="shared" si="5"/>
        <v>C1102</v>
      </c>
      <c r="L130" s="246" t="str">
        <f t="shared" si="4"/>
        <v>C11.0.2 - Production de vin</v>
      </c>
      <c r="M130" s="138"/>
      <c r="N130" s="138" t="s">
        <v>192</v>
      </c>
      <c r="O130" s="138" t="s">
        <v>426</v>
      </c>
    </row>
    <row r="131" spans="1:15">
      <c r="A131" s="133" t="s">
        <v>4495</v>
      </c>
      <c r="B131" s="138" t="s">
        <v>3500</v>
      </c>
      <c r="C131" s="138"/>
      <c r="D131" s="138" t="s">
        <v>426</v>
      </c>
      <c r="E131" s="133"/>
      <c r="F131" s="133"/>
      <c r="G131" s="133"/>
      <c r="H131" s="133">
        <f t="shared" ref="H131:H194" si="6">COUNTIF($J$2:$J$1000,A131)</f>
        <v>1</v>
      </c>
      <c r="I131" s="133"/>
      <c r="J131" s="263" t="s">
        <v>4494</v>
      </c>
      <c r="K131" s="138" t="str">
        <f t="shared" si="5"/>
        <v>C1103</v>
      </c>
      <c r="L131" s="246" t="str">
        <f t="shared" si="4"/>
        <v>C11.0.3 - Cidrerie</v>
      </c>
      <c r="M131" s="138"/>
      <c r="N131" s="138" t="s">
        <v>192</v>
      </c>
      <c r="O131" s="138" t="s">
        <v>426</v>
      </c>
    </row>
    <row r="132" spans="1:15">
      <c r="A132" s="133" t="s">
        <v>4496</v>
      </c>
      <c r="B132" s="138" t="s">
        <v>3501</v>
      </c>
      <c r="C132" s="138"/>
      <c r="D132" s="138" t="s">
        <v>426</v>
      </c>
      <c r="E132" s="133"/>
      <c r="F132" s="133"/>
      <c r="G132" s="133"/>
      <c r="H132" s="133">
        <f t="shared" si="6"/>
        <v>1</v>
      </c>
      <c r="I132" s="133"/>
      <c r="J132" s="263" t="s">
        <v>4495</v>
      </c>
      <c r="K132" s="138" t="str">
        <f t="shared" si="5"/>
        <v>C1104</v>
      </c>
      <c r="L132" s="246" t="str">
        <f t="shared" ref="L132:L195" si="7">J132</f>
        <v>C11.0.4 - Production d'autres boissons fermentées</v>
      </c>
      <c r="M132" s="138"/>
      <c r="N132" s="138" t="s">
        <v>192</v>
      </c>
      <c r="O132" s="138" t="s">
        <v>426</v>
      </c>
    </row>
    <row r="133" spans="1:15">
      <c r="A133" s="133" t="s">
        <v>4497</v>
      </c>
      <c r="B133" s="138" t="s">
        <v>3502</v>
      </c>
      <c r="C133" s="138"/>
      <c r="D133" s="138" t="s">
        <v>426</v>
      </c>
      <c r="E133" s="133"/>
      <c r="F133" s="133"/>
      <c r="G133" s="133"/>
      <c r="H133" s="133">
        <f t="shared" si="6"/>
        <v>1</v>
      </c>
      <c r="I133" s="133"/>
      <c r="J133" s="263" t="s">
        <v>4496</v>
      </c>
      <c r="K133" s="138" t="str">
        <f t="shared" si="5"/>
        <v>C1105</v>
      </c>
      <c r="L133" s="246" t="str">
        <f t="shared" si="7"/>
        <v>C11.0.5 - Brasserie</v>
      </c>
      <c r="M133" s="138"/>
      <c r="N133" s="138" t="s">
        <v>192</v>
      </c>
      <c r="O133" s="138" t="s">
        <v>426</v>
      </c>
    </row>
    <row r="134" spans="1:15">
      <c r="A134" s="133" t="s">
        <v>4498</v>
      </c>
      <c r="B134" s="138" t="s">
        <v>3503</v>
      </c>
      <c r="C134" s="138"/>
      <c r="D134" s="138" t="s">
        <v>426</v>
      </c>
      <c r="E134" s="133"/>
      <c r="F134" s="133"/>
      <c r="G134" s="133"/>
      <c r="H134" s="133">
        <f t="shared" si="6"/>
        <v>1</v>
      </c>
      <c r="I134" s="133"/>
      <c r="J134" s="263" t="s">
        <v>4497</v>
      </c>
      <c r="K134" s="138" t="str">
        <f t="shared" ref="K134:K197" si="8">VLOOKUP(J134,$A$2:$B$1100,2,0)</f>
        <v>C1106</v>
      </c>
      <c r="L134" s="246" t="str">
        <f t="shared" si="7"/>
        <v>C11.0.6 - Malterie</v>
      </c>
      <c r="M134" s="138"/>
      <c r="N134" s="138" t="s">
        <v>192</v>
      </c>
      <c r="O134" s="138" t="s">
        <v>426</v>
      </c>
    </row>
    <row r="135" spans="1:15">
      <c r="A135" s="133" t="s">
        <v>4499</v>
      </c>
      <c r="B135" s="138" t="s">
        <v>3504</v>
      </c>
      <c r="C135" s="138"/>
      <c r="D135" s="138" t="s">
        <v>426</v>
      </c>
      <c r="E135" s="133"/>
      <c r="F135" s="133"/>
      <c r="G135" s="133"/>
      <c r="H135" s="133">
        <f t="shared" si="6"/>
        <v>1</v>
      </c>
      <c r="I135" s="133"/>
      <c r="J135" s="263" t="s">
        <v>4498</v>
      </c>
      <c r="K135" s="138" t="str">
        <f t="shared" si="8"/>
        <v>C1107</v>
      </c>
      <c r="L135" s="246" t="str">
        <f t="shared" si="7"/>
        <v>C11.0.7 - Ind eaux minérales autres eaux embouteilléess boissons rafraîch</v>
      </c>
      <c r="M135" s="138"/>
      <c r="N135" s="138" t="s">
        <v>192</v>
      </c>
      <c r="O135" s="138" t="s">
        <v>426</v>
      </c>
    </row>
    <row r="136" spans="1:15">
      <c r="A136" s="133" t="s">
        <v>4500</v>
      </c>
      <c r="B136" s="138" t="s">
        <v>3505</v>
      </c>
      <c r="C136" s="138"/>
      <c r="D136" s="138" t="s">
        <v>426</v>
      </c>
      <c r="E136" s="133"/>
      <c r="F136" s="133"/>
      <c r="G136" s="133"/>
      <c r="H136" s="133">
        <f t="shared" si="6"/>
        <v>1</v>
      </c>
      <c r="I136" s="133"/>
      <c r="J136" s="248" t="s">
        <v>4499</v>
      </c>
      <c r="K136" s="138" t="str">
        <f t="shared" si="8"/>
        <v>C12</v>
      </c>
      <c r="L136" s="246" t="str">
        <f t="shared" si="7"/>
        <v>C12 - Industrie du tabac</v>
      </c>
      <c r="M136" s="138" t="s">
        <v>190</v>
      </c>
      <c r="N136" s="138" t="s">
        <v>192</v>
      </c>
      <c r="O136" s="138" t="s">
        <v>426</v>
      </c>
    </row>
    <row r="137" spans="1:15">
      <c r="A137" s="133" t="s">
        <v>4501</v>
      </c>
      <c r="B137" s="138" t="s">
        <v>3506</v>
      </c>
      <c r="C137" s="138"/>
      <c r="D137" s="138" t="s">
        <v>426</v>
      </c>
      <c r="E137" s="133"/>
      <c r="F137" s="133"/>
      <c r="G137" s="133"/>
      <c r="H137" s="133">
        <f t="shared" si="6"/>
        <v>1</v>
      </c>
      <c r="I137" s="133"/>
      <c r="J137" s="262" t="s">
        <v>4500</v>
      </c>
      <c r="K137" s="138" t="str">
        <f t="shared" si="8"/>
        <v>C120</v>
      </c>
      <c r="L137" s="246" t="str">
        <f t="shared" si="7"/>
        <v>C12.0 - Industrie du tabac</v>
      </c>
      <c r="M137" s="138" t="s">
        <v>190</v>
      </c>
      <c r="N137" s="138" t="s">
        <v>192</v>
      </c>
      <c r="O137" s="138" t="s">
        <v>426</v>
      </c>
    </row>
    <row r="138" spans="1:15">
      <c r="A138" s="133" t="s">
        <v>4502</v>
      </c>
      <c r="B138" s="138" t="s">
        <v>3507</v>
      </c>
      <c r="C138" s="138"/>
      <c r="D138" s="138" t="s">
        <v>426</v>
      </c>
      <c r="E138" s="133"/>
      <c r="F138" s="133"/>
      <c r="G138" s="133"/>
      <c r="H138" s="133">
        <f t="shared" si="6"/>
        <v>1</v>
      </c>
      <c r="I138" s="133"/>
      <c r="J138" s="263" t="s">
        <v>4501</v>
      </c>
      <c r="K138" s="138" t="str">
        <f t="shared" si="8"/>
        <v>C1200</v>
      </c>
      <c r="L138" s="246" t="str">
        <f t="shared" si="7"/>
        <v>C12.0.0 - Industrie du tabac</v>
      </c>
      <c r="M138" s="138"/>
      <c r="N138" s="138" t="s">
        <v>192</v>
      </c>
      <c r="O138" s="138" t="s">
        <v>426</v>
      </c>
    </row>
    <row r="139" spans="1:15">
      <c r="A139" s="133" t="s">
        <v>4503</v>
      </c>
      <c r="B139" s="138" t="s">
        <v>3508</v>
      </c>
      <c r="C139" s="138"/>
      <c r="D139" s="138" t="s">
        <v>426</v>
      </c>
      <c r="E139" s="133"/>
      <c r="F139" s="133"/>
      <c r="G139" s="133"/>
      <c r="H139" s="133">
        <f t="shared" si="6"/>
        <v>1</v>
      </c>
      <c r="I139" s="133"/>
      <c r="J139" s="248" t="s">
        <v>4502</v>
      </c>
      <c r="K139" s="138" t="str">
        <f t="shared" si="8"/>
        <v>C13</v>
      </c>
      <c r="L139" s="246" t="str">
        <f t="shared" si="7"/>
        <v>C13 - Industrie textile</v>
      </c>
      <c r="M139" s="138" t="s">
        <v>190</v>
      </c>
      <c r="N139" s="138" t="s">
        <v>192</v>
      </c>
      <c r="O139" s="138" t="s">
        <v>426</v>
      </c>
    </row>
    <row r="140" spans="1:15">
      <c r="A140" s="133" t="s">
        <v>4504</v>
      </c>
      <c r="B140" s="138" t="s">
        <v>3509</v>
      </c>
      <c r="C140" s="138"/>
      <c r="D140" s="138" t="s">
        <v>426</v>
      </c>
      <c r="E140" s="133"/>
      <c r="F140" s="133"/>
      <c r="G140" s="133"/>
      <c r="H140" s="133">
        <f t="shared" si="6"/>
        <v>1</v>
      </c>
      <c r="I140" s="133"/>
      <c r="J140" s="262" t="s">
        <v>4503</v>
      </c>
      <c r="K140" s="138" t="str">
        <f t="shared" si="8"/>
        <v>C131</v>
      </c>
      <c r="L140" s="246" t="str">
        <f t="shared" si="7"/>
        <v>C13.1 - Préparation de fibres textiles et filature</v>
      </c>
      <c r="M140" s="138" t="s">
        <v>190</v>
      </c>
      <c r="N140" s="138" t="s">
        <v>192</v>
      </c>
      <c r="O140" s="138" t="s">
        <v>426</v>
      </c>
    </row>
    <row r="141" spans="1:15">
      <c r="A141" s="133" t="s">
        <v>4505</v>
      </c>
      <c r="B141" s="138" t="s">
        <v>3510</v>
      </c>
      <c r="C141" s="138"/>
      <c r="D141" s="138" t="s">
        <v>426</v>
      </c>
      <c r="E141" s="133"/>
      <c r="F141" s="133"/>
      <c r="G141" s="133"/>
      <c r="H141" s="133">
        <f t="shared" si="6"/>
        <v>1</v>
      </c>
      <c r="I141" s="133"/>
      <c r="J141" s="263" t="s">
        <v>4504</v>
      </c>
      <c r="K141" s="138" t="str">
        <f t="shared" si="8"/>
        <v>C1310</v>
      </c>
      <c r="L141" s="246" t="str">
        <f t="shared" si="7"/>
        <v>C13.1.0 - Préparation de fibres textiles et filature</v>
      </c>
      <c r="M141" s="138"/>
      <c r="N141" s="138" t="s">
        <v>192</v>
      </c>
      <c r="O141" s="138" t="s">
        <v>426</v>
      </c>
    </row>
    <row r="142" spans="1:15">
      <c r="A142" s="133" t="s">
        <v>4506</v>
      </c>
      <c r="B142" s="138" t="s">
        <v>3511</v>
      </c>
      <c r="C142" s="138"/>
      <c r="D142" s="138" t="s">
        <v>426</v>
      </c>
      <c r="E142" s="133"/>
      <c r="F142" s="133"/>
      <c r="G142" s="133"/>
      <c r="H142" s="133">
        <f t="shared" si="6"/>
        <v>1</v>
      </c>
      <c r="I142" s="133"/>
      <c r="J142" s="262" t="s">
        <v>4505</v>
      </c>
      <c r="K142" s="138" t="str">
        <f t="shared" si="8"/>
        <v>C132</v>
      </c>
      <c r="L142" s="246" t="str">
        <f t="shared" si="7"/>
        <v>C13.2 - Tissage</v>
      </c>
      <c r="M142" s="138" t="s">
        <v>190</v>
      </c>
      <c r="N142" s="138" t="s">
        <v>192</v>
      </c>
      <c r="O142" s="138" t="s">
        <v>426</v>
      </c>
    </row>
    <row r="143" spans="1:15">
      <c r="A143" s="133" t="s">
        <v>4507</v>
      </c>
      <c r="B143" s="138" t="s">
        <v>3512</v>
      </c>
      <c r="C143" s="138"/>
      <c r="D143" s="138" t="s">
        <v>426</v>
      </c>
      <c r="E143" s="133"/>
      <c r="F143" s="133"/>
      <c r="G143" s="133"/>
      <c r="H143" s="133">
        <f t="shared" si="6"/>
        <v>1</v>
      </c>
      <c r="I143" s="133"/>
      <c r="J143" s="263" t="s">
        <v>4506</v>
      </c>
      <c r="K143" s="138" t="str">
        <f t="shared" si="8"/>
        <v>C1320</v>
      </c>
      <c r="L143" s="246" t="str">
        <f t="shared" si="7"/>
        <v>C13.2.0 - Tissage</v>
      </c>
      <c r="M143" s="138"/>
      <c r="N143" s="138" t="s">
        <v>192</v>
      </c>
      <c r="O143" s="138" t="s">
        <v>426</v>
      </c>
    </row>
    <row r="144" spans="1:15">
      <c r="A144" s="133" t="s">
        <v>4508</v>
      </c>
      <c r="B144" s="138" t="s">
        <v>3513</v>
      </c>
      <c r="C144" s="138"/>
      <c r="D144" s="138" t="s">
        <v>426</v>
      </c>
      <c r="E144" s="133"/>
      <c r="F144" s="133"/>
      <c r="G144" s="133"/>
      <c r="H144" s="133">
        <f t="shared" si="6"/>
        <v>1</v>
      </c>
      <c r="I144" s="133"/>
      <c r="J144" s="262" t="s">
        <v>4507</v>
      </c>
      <c r="K144" s="138" t="str">
        <f t="shared" si="8"/>
        <v>C133</v>
      </c>
      <c r="L144" s="246" t="str">
        <f t="shared" si="7"/>
        <v>C13.3 - Ennoblissement textile</v>
      </c>
      <c r="M144" s="138" t="s">
        <v>190</v>
      </c>
      <c r="N144" s="138" t="s">
        <v>192</v>
      </c>
      <c r="O144" s="138" t="s">
        <v>426</v>
      </c>
    </row>
    <row r="145" spans="1:15">
      <c r="A145" s="133" t="s">
        <v>4509</v>
      </c>
      <c r="B145" s="138" t="s">
        <v>3514</v>
      </c>
      <c r="C145" s="138"/>
      <c r="D145" s="138" t="s">
        <v>426</v>
      </c>
      <c r="E145" s="133"/>
      <c r="F145" s="133"/>
      <c r="G145" s="133"/>
      <c r="H145" s="133">
        <f t="shared" si="6"/>
        <v>1</v>
      </c>
      <c r="I145" s="133"/>
      <c r="J145" s="263" t="s">
        <v>4508</v>
      </c>
      <c r="K145" s="138" t="str">
        <f t="shared" si="8"/>
        <v>C1330</v>
      </c>
      <c r="L145" s="246" t="str">
        <f t="shared" si="7"/>
        <v>C13.3.0 - Ennoblissement textile</v>
      </c>
      <c r="M145" s="138"/>
      <c r="N145" s="138" t="s">
        <v>192</v>
      </c>
      <c r="O145" s="138" t="s">
        <v>426</v>
      </c>
    </row>
    <row r="146" spans="1:15">
      <c r="A146" s="133" t="s">
        <v>4510</v>
      </c>
      <c r="B146" s="138" t="s">
        <v>3515</v>
      </c>
      <c r="C146" s="138"/>
      <c r="D146" s="138" t="s">
        <v>426</v>
      </c>
      <c r="E146" s="133"/>
      <c r="F146" s="133"/>
      <c r="G146" s="133"/>
      <c r="H146" s="133">
        <f t="shared" si="6"/>
        <v>1</v>
      </c>
      <c r="I146" s="133"/>
      <c r="J146" s="262" t="s">
        <v>4509</v>
      </c>
      <c r="K146" s="138" t="str">
        <f t="shared" si="8"/>
        <v>C139</v>
      </c>
      <c r="L146" s="246" t="str">
        <f t="shared" si="7"/>
        <v>C13.9 - Fabrication d'autres textiles</v>
      </c>
      <c r="M146" s="138" t="s">
        <v>190</v>
      </c>
      <c r="N146" s="138" t="s">
        <v>192</v>
      </c>
      <c r="O146" s="138" t="s">
        <v>426</v>
      </c>
    </row>
    <row r="147" spans="1:15">
      <c r="A147" s="133" t="s">
        <v>4511</v>
      </c>
      <c r="B147" s="138" t="s">
        <v>3516</v>
      </c>
      <c r="C147" s="138"/>
      <c r="D147" s="138" t="s">
        <v>426</v>
      </c>
      <c r="E147" s="133"/>
      <c r="F147" s="133"/>
      <c r="G147" s="133"/>
      <c r="H147" s="133">
        <f t="shared" si="6"/>
        <v>1</v>
      </c>
      <c r="I147" s="133"/>
      <c r="J147" s="263" t="s">
        <v>4510</v>
      </c>
      <c r="K147" s="138" t="str">
        <f t="shared" si="8"/>
        <v>C1391</v>
      </c>
      <c r="L147" s="246" t="str">
        <f t="shared" si="7"/>
        <v>C13.9.1 - Fabrication d'étoffes à mailles</v>
      </c>
      <c r="M147" s="138"/>
      <c r="N147" s="138" t="s">
        <v>192</v>
      </c>
      <c r="O147" s="138" t="s">
        <v>426</v>
      </c>
    </row>
    <row r="148" spans="1:15">
      <c r="A148" s="133" t="s">
        <v>4512</v>
      </c>
      <c r="B148" s="138" t="s">
        <v>3517</v>
      </c>
      <c r="C148" s="138"/>
      <c r="D148" s="138" t="s">
        <v>426</v>
      </c>
      <c r="E148" s="133"/>
      <c r="F148" s="133"/>
      <c r="G148" s="133"/>
      <c r="H148" s="133">
        <f t="shared" si="6"/>
        <v>1</v>
      </c>
      <c r="I148" s="133"/>
      <c r="J148" s="263" t="s">
        <v>4511</v>
      </c>
      <c r="K148" s="138" t="str">
        <f t="shared" si="8"/>
        <v>C1392</v>
      </c>
      <c r="L148" s="246" t="str">
        <f t="shared" si="7"/>
        <v>C13.9.2 - Fabrication d'articles textiles, sauf habillement</v>
      </c>
      <c r="M148" s="138"/>
      <c r="N148" s="138" t="s">
        <v>192</v>
      </c>
      <c r="O148" s="138" t="s">
        <v>426</v>
      </c>
    </row>
    <row r="149" spans="1:15">
      <c r="A149" s="133" t="s">
        <v>4513</v>
      </c>
      <c r="B149" s="138" t="s">
        <v>3518</v>
      </c>
      <c r="C149" s="138"/>
      <c r="D149" s="138" t="s">
        <v>426</v>
      </c>
      <c r="E149" s="133"/>
      <c r="F149" s="133"/>
      <c r="G149" s="133"/>
      <c r="H149" s="133">
        <f t="shared" si="6"/>
        <v>1</v>
      </c>
      <c r="I149" s="133"/>
      <c r="J149" s="263" t="s">
        <v>4512</v>
      </c>
      <c r="K149" s="138" t="str">
        <f t="shared" si="8"/>
        <v>C1393</v>
      </c>
      <c r="L149" s="246" t="str">
        <f t="shared" si="7"/>
        <v>C13.9.3 - Fabrication de tapis et moquettes</v>
      </c>
      <c r="M149" s="138"/>
      <c r="N149" s="138" t="s">
        <v>192</v>
      </c>
      <c r="O149" s="138" t="s">
        <v>426</v>
      </c>
    </row>
    <row r="150" spans="1:15">
      <c r="A150" s="133" t="s">
        <v>4514</v>
      </c>
      <c r="B150" s="138" t="s">
        <v>3519</v>
      </c>
      <c r="C150" s="138"/>
      <c r="D150" s="138" t="s">
        <v>426</v>
      </c>
      <c r="E150" s="133"/>
      <c r="F150" s="133"/>
      <c r="G150" s="133"/>
      <c r="H150" s="133">
        <f t="shared" si="6"/>
        <v>1</v>
      </c>
      <c r="I150" s="133"/>
      <c r="J150" s="263" t="s">
        <v>4513</v>
      </c>
      <c r="K150" s="138" t="str">
        <f t="shared" si="8"/>
        <v>C1394</v>
      </c>
      <c r="L150" s="246" t="str">
        <f t="shared" si="7"/>
        <v>C13.9.4 - Fabrication de ficelles, cordes et filets</v>
      </c>
      <c r="M150" s="138"/>
      <c r="N150" s="138" t="s">
        <v>192</v>
      </c>
      <c r="O150" s="138" t="s">
        <v>426</v>
      </c>
    </row>
    <row r="151" spans="1:15">
      <c r="A151" s="133" t="s">
        <v>4515</v>
      </c>
      <c r="B151" s="138" t="s">
        <v>3520</v>
      </c>
      <c r="C151" s="138"/>
      <c r="D151" s="138" t="s">
        <v>426</v>
      </c>
      <c r="E151" s="133"/>
      <c r="F151" s="133"/>
      <c r="G151" s="133"/>
      <c r="H151" s="133">
        <f t="shared" si="6"/>
        <v>1</v>
      </c>
      <c r="I151" s="133"/>
      <c r="J151" s="263" t="s">
        <v>4514</v>
      </c>
      <c r="K151" s="138" t="str">
        <f t="shared" si="8"/>
        <v>C1395</v>
      </c>
      <c r="L151" s="246" t="str">
        <f t="shared" si="7"/>
        <v>C13.9.5 - Fabrication de non-tissés, sauf habillement</v>
      </c>
      <c r="M151" s="138"/>
      <c r="N151" s="138" t="s">
        <v>192</v>
      </c>
      <c r="O151" s="138" t="s">
        <v>426</v>
      </c>
    </row>
    <row r="152" spans="1:15">
      <c r="A152" s="133" t="s">
        <v>4516</v>
      </c>
      <c r="B152" s="138" t="s">
        <v>3521</v>
      </c>
      <c r="C152" s="138"/>
      <c r="D152" s="138" t="s">
        <v>426</v>
      </c>
      <c r="E152" s="133"/>
      <c r="F152" s="133"/>
      <c r="G152" s="133"/>
      <c r="H152" s="133">
        <f t="shared" si="6"/>
        <v>1</v>
      </c>
      <c r="I152" s="133"/>
      <c r="J152" s="263" t="s">
        <v>4515</v>
      </c>
      <c r="K152" s="138" t="str">
        <f t="shared" si="8"/>
        <v>C1396</v>
      </c>
      <c r="L152" s="246" t="str">
        <f t="shared" si="7"/>
        <v>C13.9.6 - Fabrication d'autres textiles techniques et industriels</v>
      </c>
      <c r="M152" s="138"/>
      <c r="N152" s="138" t="s">
        <v>192</v>
      </c>
      <c r="O152" s="138" t="s">
        <v>426</v>
      </c>
    </row>
    <row r="153" spans="1:15">
      <c r="A153" s="133" t="s">
        <v>4517</v>
      </c>
      <c r="B153" s="138" t="s">
        <v>3522</v>
      </c>
      <c r="C153" s="138"/>
      <c r="D153" s="138" t="s">
        <v>426</v>
      </c>
      <c r="E153" s="133"/>
      <c r="F153" s="133"/>
      <c r="G153" s="133"/>
      <c r="H153" s="133">
        <f t="shared" si="6"/>
        <v>1</v>
      </c>
      <c r="I153" s="133"/>
      <c r="J153" s="263" t="s">
        <v>4516</v>
      </c>
      <c r="K153" s="138" t="str">
        <f t="shared" si="8"/>
        <v>C1399</v>
      </c>
      <c r="L153" s="246" t="str">
        <f t="shared" si="7"/>
        <v>C13.9.9 - Fabrication d'autres textiles n.c.a.</v>
      </c>
      <c r="M153" s="138"/>
      <c r="N153" s="138" t="s">
        <v>192</v>
      </c>
      <c r="O153" s="138" t="s">
        <v>426</v>
      </c>
    </row>
    <row r="154" spans="1:15">
      <c r="A154" s="133" t="s">
        <v>4518</v>
      </c>
      <c r="B154" s="138" t="s">
        <v>3523</v>
      </c>
      <c r="C154" s="138"/>
      <c r="D154" s="138" t="s">
        <v>426</v>
      </c>
      <c r="E154" s="133"/>
      <c r="F154" s="133"/>
      <c r="G154" s="133"/>
      <c r="H154" s="133">
        <f t="shared" si="6"/>
        <v>1</v>
      </c>
      <c r="I154" s="133"/>
      <c r="J154" s="248" t="s">
        <v>4517</v>
      </c>
      <c r="K154" s="138" t="str">
        <f t="shared" si="8"/>
        <v>C14</v>
      </c>
      <c r="L154" s="246" t="str">
        <f t="shared" si="7"/>
        <v>C14 - Industrie de l'habillement</v>
      </c>
      <c r="M154" s="138" t="s">
        <v>190</v>
      </c>
      <c r="N154" s="138" t="s">
        <v>192</v>
      </c>
      <c r="O154" s="138" t="s">
        <v>426</v>
      </c>
    </row>
    <row r="155" spans="1:15">
      <c r="A155" s="133" t="s">
        <v>4519</v>
      </c>
      <c r="B155" s="138" t="s">
        <v>3524</v>
      </c>
      <c r="C155" s="138"/>
      <c r="D155" s="138" t="s">
        <v>426</v>
      </c>
      <c r="E155" s="133"/>
      <c r="F155" s="133"/>
      <c r="G155" s="133"/>
      <c r="H155" s="133">
        <f t="shared" si="6"/>
        <v>1</v>
      </c>
      <c r="I155" s="133"/>
      <c r="J155" s="262" t="s">
        <v>4518</v>
      </c>
      <c r="K155" s="138" t="str">
        <f t="shared" si="8"/>
        <v>C141</v>
      </c>
      <c r="L155" s="246" t="str">
        <f t="shared" si="7"/>
        <v>C14.1 - Fabrication de vêtements autres qu'en fourrure</v>
      </c>
      <c r="M155" s="138" t="s">
        <v>190</v>
      </c>
      <c r="N155" s="138" t="s">
        <v>192</v>
      </c>
      <c r="O155" s="138" t="s">
        <v>426</v>
      </c>
    </row>
    <row r="156" spans="1:15">
      <c r="A156" s="133" t="s">
        <v>4520</v>
      </c>
      <c r="B156" s="138" t="s">
        <v>3525</v>
      </c>
      <c r="C156" s="138"/>
      <c r="D156" s="138" t="s">
        <v>426</v>
      </c>
      <c r="E156" s="133"/>
      <c r="F156" s="133"/>
      <c r="G156" s="133"/>
      <c r="H156" s="133">
        <f t="shared" si="6"/>
        <v>1</v>
      </c>
      <c r="I156" s="133"/>
      <c r="J156" s="263" t="s">
        <v>4519</v>
      </c>
      <c r="K156" s="138" t="str">
        <f t="shared" si="8"/>
        <v>C1411</v>
      </c>
      <c r="L156" s="246" t="str">
        <f t="shared" si="7"/>
        <v>C14.1.1 - Fabrication de vêtements en cuir</v>
      </c>
      <c r="M156" s="138"/>
      <c r="N156" s="138" t="s">
        <v>192</v>
      </c>
      <c r="O156" s="138" t="s">
        <v>426</v>
      </c>
    </row>
    <row r="157" spans="1:15">
      <c r="A157" s="133" t="s">
        <v>4521</v>
      </c>
      <c r="B157" s="138" t="s">
        <v>3526</v>
      </c>
      <c r="C157" s="138"/>
      <c r="D157" s="138" t="s">
        <v>426</v>
      </c>
      <c r="E157" s="133"/>
      <c r="F157" s="133"/>
      <c r="G157" s="133"/>
      <c r="H157" s="133">
        <f t="shared" si="6"/>
        <v>1</v>
      </c>
      <c r="I157" s="133"/>
      <c r="J157" s="263" t="s">
        <v>4520</v>
      </c>
      <c r="K157" s="138" t="str">
        <f t="shared" si="8"/>
        <v>C1412</v>
      </c>
      <c r="L157" s="246" t="str">
        <f t="shared" si="7"/>
        <v>C14.1.2 - Fabrication de vêtements de travail</v>
      </c>
      <c r="M157" s="138"/>
      <c r="N157" s="138" t="s">
        <v>192</v>
      </c>
      <c r="O157" s="138" t="s">
        <v>426</v>
      </c>
    </row>
    <row r="158" spans="1:15">
      <c r="A158" s="133" t="s">
        <v>4522</v>
      </c>
      <c r="B158" s="138" t="s">
        <v>3527</v>
      </c>
      <c r="C158" s="138"/>
      <c r="D158" s="138" t="s">
        <v>426</v>
      </c>
      <c r="E158" s="133"/>
      <c r="F158" s="133"/>
      <c r="G158" s="133"/>
      <c r="H158" s="133">
        <f t="shared" si="6"/>
        <v>1</v>
      </c>
      <c r="I158" s="133"/>
      <c r="J158" s="263" t="s">
        <v>4521</v>
      </c>
      <c r="K158" s="138" t="str">
        <f t="shared" si="8"/>
        <v>C1413</v>
      </c>
      <c r="L158" s="246" t="str">
        <f t="shared" si="7"/>
        <v>C14.1.3 - Fabrication de vêtements de dessus</v>
      </c>
      <c r="M158" s="138"/>
      <c r="N158" s="138" t="s">
        <v>192</v>
      </c>
      <c r="O158" s="138" t="s">
        <v>426</v>
      </c>
    </row>
    <row r="159" spans="1:15">
      <c r="A159" s="133" t="s">
        <v>4523</v>
      </c>
      <c r="B159" s="138" t="s">
        <v>3528</v>
      </c>
      <c r="C159" s="138"/>
      <c r="D159" s="138" t="s">
        <v>426</v>
      </c>
      <c r="E159" s="133"/>
      <c r="F159" s="133"/>
      <c r="G159" s="133"/>
      <c r="H159" s="133">
        <f t="shared" si="6"/>
        <v>1</v>
      </c>
      <c r="I159" s="133"/>
      <c r="J159" s="263" t="s">
        <v>4522</v>
      </c>
      <c r="K159" s="138" t="str">
        <f t="shared" si="8"/>
        <v>C1414</v>
      </c>
      <c r="L159" s="246" t="str">
        <f t="shared" si="7"/>
        <v>C14.1.4 - Fabrication de vêtements de dessous</v>
      </c>
      <c r="M159" s="138"/>
      <c r="N159" s="138" t="s">
        <v>192</v>
      </c>
      <c r="O159" s="138" t="s">
        <v>426</v>
      </c>
    </row>
    <row r="160" spans="1:15">
      <c r="A160" s="133" t="s">
        <v>4524</v>
      </c>
      <c r="B160" s="138" t="s">
        <v>3529</v>
      </c>
      <c r="C160" s="138"/>
      <c r="D160" s="138" t="s">
        <v>426</v>
      </c>
      <c r="E160" s="133"/>
      <c r="F160" s="133"/>
      <c r="G160" s="133"/>
      <c r="H160" s="133">
        <f t="shared" si="6"/>
        <v>1</v>
      </c>
      <c r="I160" s="133"/>
      <c r="J160" s="263" t="s">
        <v>4523</v>
      </c>
      <c r="K160" s="138" t="str">
        <f t="shared" si="8"/>
        <v>C1419</v>
      </c>
      <c r="L160" s="246" t="str">
        <f t="shared" si="7"/>
        <v>C14.1.9 - Fabrication d'autres vêtements et accessoires</v>
      </c>
      <c r="M160" s="138"/>
      <c r="N160" s="138" t="s">
        <v>192</v>
      </c>
      <c r="O160" s="138" t="s">
        <v>426</v>
      </c>
    </row>
    <row r="161" spans="1:15">
      <c r="A161" s="133" t="s">
        <v>4525</v>
      </c>
      <c r="B161" s="138" t="s">
        <v>3530</v>
      </c>
      <c r="C161" s="138"/>
      <c r="D161" s="138" t="s">
        <v>426</v>
      </c>
      <c r="E161" s="133"/>
      <c r="F161" s="133"/>
      <c r="G161" s="133"/>
      <c r="H161" s="133">
        <f t="shared" si="6"/>
        <v>1</v>
      </c>
      <c r="I161" s="133"/>
      <c r="J161" s="262" t="s">
        <v>4524</v>
      </c>
      <c r="K161" s="138" t="str">
        <f t="shared" si="8"/>
        <v>C142</v>
      </c>
      <c r="L161" s="246" t="str">
        <f t="shared" si="7"/>
        <v>C14.2 - Fabrication d'articles en fourrure</v>
      </c>
      <c r="M161" s="138" t="s">
        <v>190</v>
      </c>
      <c r="N161" s="138" t="s">
        <v>192</v>
      </c>
      <c r="O161" s="138" t="s">
        <v>426</v>
      </c>
    </row>
    <row r="162" spans="1:15">
      <c r="A162" s="133" t="s">
        <v>4526</v>
      </c>
      <c r="B162" s="138" t="s">
        <v>3531</v>
      </c>
      <c r="C162" s="138"/>
      <c r="D162" s="138" t="s">
        <v>426</v>
      </c>
      <c r="E162" s="133"/>
      <c r="F162" s="133"/>
      <c r="G162" s="133"/>
      <c r="H162" s="133">
        <f t="shared" si="6"/>
        <v>1</v>
      </c>
      <c r="I162" s="133"/>
      <c r="J162" s="263" t="s">
        <v>4525</v>
      </c>
      <c r="K162" s="138" t="str">
        <f t="shared" si="8"/>
        <v>C1420</v>
      </c>
      <c r="L162" s="246" t="str">
        <f t="shared" si="7"/>
        <v>C14.2.0 - Fabrication d'articles en fourrure</v>
      </c>
      <c r="M162" s="138"/>
      <c r="N162" s="138" t="s">
        <v>192</v>
      </c>
      <c r="O162" s="138" t="s">
        <v>426</v>
      </c>
    </row>
    <row r="163" spans="1:15">
      <c r="A163" s="133" t="s">
        <v>4527</v>
      </c>
      <c r="B163" s="138" t="s">
        <v>3532</v>
      </c>
      <c r="C163" s="138"/>
      <c r="D163" s="138" t="s">
        <v>426</v>
      </c>
      <c r="E163" s="133"/>
      <c r="F163" s="133"/>
      <c r="G163" s="133"/>
      <c r="H163" s="133">
        <f t="shared" si="6"/>
        <v>1</v>
      </c>
      <c r="I163" s="133"/>
      <c r="J163" s="262" t="s">
        <v>4526</v>
      </c>
      <c r="K163" s="138" t="str">
        <f t="shared" si="8"/>
        <v>C143</v>
      </c>
      <c r="L163" s="246" t="str">
        <f t="shared" si="7"/>
        <v>C14.3 - Fabrication d'articles à mailles</v>
      </c>
      <c r="M163" s="138" t="s">
        <v>190</v>
      </c>
      <c r="N163" s="138" t="s">
        <v>192</v>
      </c>
      <c r="O163" s="138" t="s">
        <v>426</v>
      </c>
    </row>
    <row r="164" spans="1:15">
      <c r="A164" s="133" t="s">
        <v>4528</v>
      </c>
      <c r="B164" s="138" t="s">
        <v>3533</v>
      </c>
      <c r="C164" s="138"/>
      <c r="D164" s="138" t="s">
        <v>426</v>
      </c>
      <c r="E164" s="133"/>
      <c r="F164" s="133"/>
      <c r="G164" s="133"/>
      <c r="H164" s="133">
        <f t="shared" si="6"/>
        <v>1</v>
      </c>
      <c r="I164" s="133"/>
      <c r="J164" s="263" t="s">
        <v>4527</v>
      </c>
      <c r="K164" s="138" t="str">
        <f t="shared" si="8"/>
        <v>C1431</v>
      </c>
      <c r="L164" s="246" t="str">
        <f t="shared" si="7"/>
        <v>C14.3.1 - Fabrication d'articles chaussants à mailles</v>
      </c>
      <c r="M164" s="138"/>
      <c r="N164" s="138" t="s">
        <v>192</v>
      </c>
      <c r="O164" s="138" t="s">
        <v>426</v>
      </c>
    </row>
    <row r="165" spans="1:15">
      <c r="A165" s="133" t="s">
        <v>4529</v>
      </c>
      <c r="B165" s="138" t="s">
        <v>3534</v>
      </c>
      <c r="C165" s="138"/>
      <c r="D165" s="138" t="s">
        <v>426</v>
      </c>
      <c r="E165" s="133"/>
      <c r="F165" s="133"/>
      <c r="G165" s="133"/>
      <c r="H165" s="133">
        <f t="shared" si="6"/>
        <v>1</v>
      </c>
      <c r="I165" s="133"/>
      <c r="J165" s="263" t="s">
        <v>4528</v>
      </c>
      <c r="K165" s="138" t="str">
        <f t="shared" si="8"/>
        <v>C1439</v>
      </c>
      <c r="L165" s="246" t="str">
        <f t="shared" si="7"/>
        <v>C14.3.9 - Fabrication d'autres articles à mailles</v>
      </c>
      <c r="M165" s="138"/>
      <c r="N165" s="138" t="s">
        <v>192</v>
      </c>
      <c r="O165" s="138" t="s">
        <v>426</v>
      </c>
    </row>
    <row r="166" spans="1:15">
      <c r="A166" s="133" t="s">
        <v>4530</v>
      </c>
      <c r="B166" s="138" t="s">
        <v>3535</v>
      </c>
      <c r="C166" s="138"/>
      <c r="D166" s="138" t="s">
        <v>426</v>
      </c>
      <c r="E166" s="133"/>
      <c r="F166" s="133"/>
      <c r="G166" s="133"/>
      <c r="H166" s="133">
        <f t="shared" si="6"/>
        <v>1</v>
      </c>
      <c r="I166" s="133"/>
      <c r="J166" s="248" t="s">
        <v>4529</v>
      </c>
      <c r="K166" s="138" t="str">
        <f t="shared" si="8"/>
        <v>C15</v>
      </c>
      <c r="L166" s="246" t="str">
        <f t="shared" si="7"/>
        <v>C15 - Industrie du cuir et de la chaussure</v>
      </c>
      <c r="M166" s="138" t="s">
        <v>190</v>
      </c>
      <c r="N166" s="138" t="s">
        <v>192</v>
      </c>
      <c r="O166" s="138" t="s">
        <v>426</v>
      </c>
    </row>
    <row r="167" spans="1:15">
      <c r="A167" s="133" t="s">
        <v>4531</v>
      </c>
      <c r="B167" s="138" t="s">
        <v>3536</v>
      </c>
      <c r="C167" s="138"/>
      <c r="D167" s="138" t="s">
        <v>426</v>
      </c>
      <c r="E167" s="133"/>
      <c r="F167" s="133"/>
      <c r="G167" s="133"/>
      <c r="H167" s="133">
        <f t="shared" si="6"/>
        <v>1</v>
      </c>
      <c r="I167" s="133"/>
      <c r="J167" s="262" t="s">
        <v>4530</v>
      </c>
      <c r="K167" s="138" t="str">
        <f t="shared" si="8"/>
        <v>C151</v>
      </c>
      <c r="L167" s="246" t="str">
        <f t="shared" si="7"/>
        <v>C15.1 - Apprêt tannages cuirs; prépa teintures fourrures; maroquinerie</v>
      </c>
      <c r="M167" s="138" t="s">
        <v>190</v>
      </c>
      <c r="N167" s="138" t="s">
        <v>192</v>
      </c>
      <c r="O167" s="138" t="s">
        <v>426</v>
      </c>
    </row>
    <row r="168" spans="1:15">
      <c r="A168" s="133" t="s">
        <v>4532</v>
      </c>
      <c r="B168" s="138" t="s">
        <v>3537</v>
      </c>
      <c r="C168" s="138"/>
      <c r="D168" s="138" t="s">
        <v>426</v>
      </c>
      <c r="E168" s="133"/>
      <c r="F168" s="133"/>
      <c r="G168" s="133"/>
      <c r="H168" s="133">
        <f t="shared" si="6"/>
        <v>1</v>
      </c>
      <c r="I168" s="133"/>
      <c r="J168" s="263" t="s">
        <v>4531</v>
      </c>
      <c r="K168" s="138" t="str">
        <f t="shared" si="8"/>
        <v>C1511</v>
      </c>
      <c r="L168" s="246" t="str">
        <f t="shared" si="7"/>
        <v>C15.1.1 - Apprêt tannages cuirs; préparation teintures fourrures</v>
      </c>
      <c r="M168" s="138"/>
      <c r="N168" s="138" t="s">
        <v>192</v>
      </c>
      <c r="O168" s="138" t="s">
        <v>426</v>
      </c>
    </row>
    <row r="169" spans="1:15">
      <c r="A169" s="133" t="s">
        <v>4533</v>
      </c>
      <c r="B169" s="138" t="s">
        <v>3538</v>
      </c>
      <c r="C169" s="138"/>
      <c r="D169" s="138" t="s">
        <v>426</v>
      </c>
      <c r="E169" s="133"/>
      <c r="F169" s="133"/>
      <c r="G169" s="133"/>
      <c r="H169" s="133">
        <f t="shared" si="6"/>
        <v>1</v>
      </c>
      <c r="I169" s="133"/>
      <c r="J169" s="263" t="s">
        <v>4532</v>
      </c>
      <c r="K169" s="138" t="str">
        <f t="shared" si="8"/>
        <v>C1512</v>
      </c>
      <c r="L169" s="246" t="str">
        <f t="shared" si="7"/>
        <v>C15.1.2 - Fabrication d'articles de voyage et de maroquinerie</v>
      </c>
      <c r="M169" s="138"/>
      <c r="N169" s="138" t="s">
        <v>192</v>
      </c>
      <c r="O169" s="138" t="s">
        <v>426</v>
      </c>
    </row>
    <row r="170" spans="1:15">
      <c r="A170" s="133" t="s">
        <v>4534</v>
      </c>
      <c r="B170" s="138" t="s">
        <v>3539</v>
      </c>
      <c r="C170" s="138"/>
      <c r="D170" s="138" t="s">
        <v>426</v>
      </c>
      <c r="E170" s="133"/>
      <c r="F170" s="133"/>
      <c r="G170" s="133"/>
      <c r="H170" s="133">
        <f t="shared" si="6"/>
        <v>1</v>
      </c>
      <c r="I170" s="133"/>
      <c r="J170" s="262" t="s">
        <v>4533</v>
      </c>
      <c r="K170" s="138" t="str">
        <f t="shared" si="8"/>
        <v>C152</v>
      </c>
      <c r="L170" s="246" t="str">
        <f t="shared" si="7"/>
        <v>C15.2 - Fabrication de chaussures</v>
      </c>
      <c r="M170" s="138" t="s">
        <v>190</v>
      </c>
      <c r="N170" s="138" t="s">
        <v>192</v>
      </c>
      <c r="O170" s="138" t="s">
        <v>426</v>
      </c>
    </row>
    <row r="171" spans="1:15">
      <c r="A171" s="133" t="s">
        <v>4535</v>
      </c>
      <c r="B171" s="138" t="s">
        <v>3540</v>
      </c>
      <c r="C171" s="138"/>
      <c r="D171" s="138" t="s">
        <v>426</v>
      </c>
      <c r="E171" s="133"/>
      <c r="F171" s="133"/>
      <c r="G171" s="133"/>
      <c r="H171" s="133">
        <f t="shared" si="6"/>
        <v>1</v>
      </c>
      <c r="I171" s="133"/>
      <c r="J171" s="263" t="s">
        <v>4534</v>
      </c>
      <c r="K171" s="138" t="str">
        <f t="shared" si="8"/>
        <v>C1520</v>
      </c>
      <c r="L171" s="246" t="str">
        <f t="shared" si="7"/>
        <v>C15.2.0 - Fabrication de chaussures</v>
      </c>
      <c r="M171" s="138"/>
      <c r="N171" s="138" t="s">
        <v>192</v>
      </c>
      <c r="O171" s="138" t="s">
        <v>426</v>
      </c>
    </row>
    <row r="172" spans="1:15">
      <c r="A172" s="133" t="s">
        <v>4536</v>
      </c>
      <c r="B172" s="138" t="s">
        <v>3541</v>
      </c>
      <c r="C172" s="138"/>
      <c r="D172" s="138" t="s">
        <v>426</v>
      </c>
      <c r="E172" s="133"/>
      <c r="F172" s="133"/>
      <c r="G172" s="133"/>
      <c r="H172" s="133">
        <f t="shared" si="6"/>
        <v>1</v>
      </c>
      <c r="I172" s="133"/>
      <c r="J172" s="248" t="s">
        <v>4535</v>
      </c>
      <c r="K172" s="138" t="str">
        <f t="shared" si="8"/>
        <v>C16</v>
      </c>
      <c r="L172" s="246" t="str">
        <f t="shared" si="7"/>
        <v>C16 - Travail du bois et fabrication d'articles en bois</v>
      </c>
      <c r="M172" s="138" t="s">
        <v>190</v>
      </c>
      <c r="N172" s="138" t="s">
        <v>192</v>
      </c>
      <c r="O172" s="138" t="s">
        <v>426</v>
      </c>
    </row>
    <row r="173" spans="1:15">
      <c r="A173" s="133" t="s">
        <v>4537</v>
      </c>
      <c r="B173" s="138" t="s">
        <v>3542</v>
      </c>
      <c r="C173" s="138"/>
      <c r="D173" s="138" t="s">
        <v>426</v>
      </c>
      <c r="E173" s="133"/>
      <c r="F173" s="133"/>
      <c r="G173" s="133"/>
      <c r="H173" s="133">
        <f t="shared" si="6"/>
        <v>1</v>
      </c>
      <c r="I173" s="133"/>
      <c r="J173" s="262" t="s">
        <v>4536</v>
      </c>
      <c r="K173" s="138" t="str">
        <f t="shared" si="8"/>
        <v>C161</v>
      </c>
      <c r="L173" s="246" t="str">
        <f t="shared" si="7"/>
        <v>C16.1 - Sciage rabotage et imprégnation du bois</v>
      </c>
      <c r="M173" s="138" t="s">
        <v>190</v>
      </c>
      <c r="N173" s="138" t="s">
        <v>192</v>
      </c>
      <c r="O173" s="138" t="s">
        <v>426</v>
      </c>
    </row>
    <row r="174" spans="1:15">
      <c r="A174" s="133" t="s">
        <v>4538</v>
      </c>
      <c r="B174" s="138" t="s">
        <v>3543</v>
      </c>
      <c r="C174" s="138"/>
      <c r="D174" s="138" t="s">
        <v>426</v>
      </c>
      <c r="E174" s="133"/>
      <c r="F174" s="133"/>
      <c r="G174" s="133"/>
      <c r="H174" s="133">
        <f t="shared" si="6"/>
        <v>1</v>
      </c>
      <c r="I174" s="133"/>
      <c r="J174" s="263" t="s">
        <v>4537</v>
      </c>
      <c r="K174" s="138" t="str">
        <f t="shared" si="8"/>
        <v>C1610</v>
      </c>
      <c r="L174" s="246" t="str">
        <f t="shared" si="7"/>
        <v>C16.1.0 - Sciage rabotage et imprégnation du bois</v>
      </c>
      <c r="M174" s="138"/>
      <c r="N174" s="138" t="s">
        <v>192</v>
      </c>
      <c r="O174" s="138" t="s">
        <v>426</v>
      </c>
    </row>
    <row r="175" spans="1:15">
      <c r="A175" s="133" t="s">
        <v>4539</v>
      </c>
      <c r="B175" s="138" t="s">
        <v>3544</v>
      </c>
      <c r="C175" s="138"/>
      <c r="D175" s="138" t="s">
        <v>426</v>
      </c>
      <c r="E175" s="133"/>
      <c r="F175" s="133"/>
      <c r="G175" s="133"/>
      <c r="H175" s="133">
        <f t="shared" si="6"/>
        <v>1</v>
      </c>
      <c r="I175" s="133"/>
      <c r="J175" s="262" t="s">
        <v>4538</v>
      </c>
      <c r="K175" s="138" t="str">
        <f t="shared" si="8"/>
        <v>C162</v>
      </c>
      <c r="L175" s="246" t="str">
        <f t="shared" si="7"/>
        <v>C16.2 - Fabrication d'articles en bois</v>
      </c>
      <c r="M175" s="138" t="s">
        <v>190</v>
      </c>
      <c r="N175" s="138" t="s">
        <v>192</v>
      </c>
      <c r="O175" s="138" t="s">
        <v>426</v>
      </c>
    </row>
    <row r="176" spans="1:15">
      <c r="A176" s="133" t="s">
        <v>4540</v>
      </c>
      <c r="B176" s="138" t="s">
        <v>3545</v>
      </c>
      <c r="C176" s="138"/>
      <c r="D176" s="138" t="s">
        <v>426</v>
      </c>
      <c r="E176" s="133"/>
      <c r="F176" s="133"/>
      <c r="G176" s="133"/>
      <c r="H176" s="133">
        <f t="shared" si="6"/>
        <v>1</v>
      </c>
      <c r="I176" s="133"/>
      <c r="J176" s="263" t="s">
        <v>4539</v>
      </c>
      <c r="K176" s="138" t="str">
        <f t="shared" si="8"/>
        <v>C1621</v>
      </c>
      <c r="L176" s="246" t="str">
        <f t="shared" si="7"/>
        <v>C16.2.1 - Fabrication de panneaux de bois</v>
      </c>
      <c r="M176" s="138"/>
      <c r="N176" s="138" t="s">
        <v>192</v>
      </c>
      <c r="O176" s="138" t="s">
        <v>426</v>
      </c>
    </row>
    <row r="177" spans="1:15">
      <c r="A177" s="133" t="s">
        <v>4541</v>
      </c>
      <c r="B177" s="138" t="s">
        <v>3546</v>
      </c>
      <c r="C177" s="138"/>
      <c r="D177" s="138" t="s">
        <v>426</v>
      </c>
      <c r="E177" s="133"/>
      <c r="F177" s="133"/>
      <c r="G177" s="133"/>
      <c r="H177" s="133">
        <f t="shared" si="6"/>
        <v>1</v>
      </c>
      <c r="I177" s="133"/>
      <c r="J177" s="263" t="s">
        <v>4540</v>
      </c>
      <c r="K177" s="138" t="str">
        <f t="shared" si="8"/>
        <v>C1622</v>
      </c>
      <c r="L177" s="246" t="str">
        <f t="shared" si="7"/>
        <v>C16.2.2 - Fabrication de parquets assemblés</v>
      </c>
      <c r="M177" s="138"/>
      <c r="N177" s="138" t="s">
        <v>192</v>
      </c>
      <c r="O177" s="138" t="s">
        <v>426</v>
      </c>
    </row>
    <row r="178" spans="1:15">
      <c r="A178" s="133" t="s">
        <v>4542</v>
      </c>
      <c r="B178" s="138" t="s">
        <v>3547</v>
      </c>
      <c r="C178" s="138"/>
      <c r="D178" s="138" t="s">
        <v>426</v>
      </c>
      <c r="E178" s="133"/>
      <c r="F178" s="133"/>
      <c r="G178" s="133"/>
      <c r="H178" s="133">
        <f t="shared" si="6"/>
        <v>1</v>
      </c>
      <c r="I178" s="133"/>
      <c r="J178" s="263" t="s">
        <v>4541</v>
      </c>
      <c r="K178" s="138" t="str">
        <f t="shared" si="8"/>
        <v>C1623</v>
      </c>
      <c r="L178" s="246" t="str">
        <f t="shared" si="7"/>
        <v>C16.2.3 - Fabrication de charpentes et d'autres menuiseries</v>
      </c>
      <c r="M178" s="138"/>
      <c r="N178" s="138" t="s">
        <v>192</v>
      </c>
      <c r="O178" s="138" t="s">
        <v>426</v>
      </c>
    </row>
    <row r="179" spans="1:15">
      <c r="A179" s="133" t="s">
        <v>5314</v>
      </c>
      <c r="B179" s="138" t="s">
        <v>3548</v>
      </c>
      <c r="C179" s="138"/>
      <c r="D179" s="138" t="s">
        <v>426</v>
      </c>
      <c r="E179" s="133"/>
      <c r="F179" s="133"/>
      <c r="G179" s="133"/>
      <c r="H179" s="133">
        <f t="shared" si="6"/>
        <v>1</v>
      </c>
      <c r="I179" s="133"/>
      <c r="J179" s="263" t="s">
        <v>4542</v>
      </c>
      <c r="K179" s="138" t="str">
        <f t="shared" si="8"/>
        <v>C1624</v>
      </c>
      <c r="L179" s="246" t="str">
        <f t="shared" si="7"/>
        <v>C16.2.4 - Fabrication d'emballages en bois</v>
      </c>
      <c r="M179" s="138"/>
      <c r="N179" s="138" t="s">
        <v>192</v>
      </c>
      <c r="O179" s="138" t="s">
        <v>426</v>
      </c>
    </row>
    <row r="180" spans="1:15">
      <c r="A180" s="133" t="s">
        <v>4543</v>
      </c>
      <c r="B180" s="138" t="s">
        <v>3549</v>
      </c>
      <c r="C180" s="138"/>
      <c r="D180" s="138" t="s">
        <v>426</v>
      </c>
      <c r="E180" s="133"/>
      <c r="F180" s="133"/>
      <c r="G180" s="133"/>
      <c r="H180" s="133">
        <f t="shared" si="6"/>
        <v>1</v>
      </c>
      <c r="I180" s="133"/>
      <c r="J180" s="263" t="s">
        <v>5314</v>
      </c>
      <c r="K180" s="138" t="str">
        <f t="shared" si="8"/>
        <v>C1629</v>
      </c>
      <c r="L180" s="246" t="str">
        <f t="shared" si="7"/>
        <v>C16.2.9 - Fabrication d'objets divers en bois ou en liège vannerie sparterie</v>
      </c>
      <c r="M180" s="138"/>
      <c r="N180" s="138" t="s">
        <v>192</v>
      </c>
      <c r="O180" s="138" t="s">
        <v>426</v>
      </c>
    </row>
    <row r="181" spans="1:15">
      <c r="A181" s="133" t="s">
        <v>4544</v>
      </c>
      <c r="B181" s="138" t="s">
        <v>3550</v>
      </c>
      <c r="C181" s="138"/>
      <c r="D181" s="138" t="s">
        <v>426</v>
      </c>
      <c r="E181" s="133"/>
      <c r="F181" s="133"/>
      <c r="G181" s="133"/>
      <c r="H181" s="133">
        <f t="shared" si="6"/>
        <v>1</v>
      </c>
      <c r="I181" s="133"/>
      <c r="J181" s="248" t="s">
        <v>4543</v>
      </c>
      <c r="K181" s="138" t="str">
        <f t="shared" si="8"/>
        <v>C17</v>
      </c>
      <c r="L181" s="246" t="str">
        <f t="shared" si="7"/>
        <v>C17 - Industrie du papier et du carton</v>
      </c>
      <c r="M181" s="138" t="s">
        <v>190</v>
      </c>
      <c r="N181" s="138" t="s">
        <v>192</v>
      </c>
      <c r="O181" s="138" t="s">
        <v>426</v>
      </c>
    </row>
    <row r="182" spans="1:15">
      <c r="A182" s="133" t="s">
        <v>4545</v>
      </c>
      <c r="B182" s="138" t="s">
        <v>3551</v>
      </c>
      <c r="C182" s="138"/>
      <c r="D182" s="138" t="s">
        <v>426</v>
      </c>
      <c r="E182" s="133"/>
      <c r="F182" s="133"/>
      <c r="G182" s="133"/>
      <c r="H182" s="133">
        <f t="shared" si="6"/>
        <v>1</v>
      </c>
      <c r="I182" s="133"/>
      <c r="J182" s="262" t="s">
        <v>4544</v>
      </c>
      <c r="K182" s="138" t="str">
        <f t="shared" si="8"/>
        <v>C171</v>
      </c>
      <c r="L182" s="246" t="str">
        <f t="shared" si="7"/>
        <v>C17.1 - Fabrication de pâte à papier de papier et de carton</v>
      </c>
      <c r="M182" s="138" t="s">
        <v>190</v>
      </c>
      <c r="N182" s="138" t="s">
        <v>192</v>
      </c>
      <c r="O182" s="138" t="s">
        <v>426</v>
      </c>
    </row>
    <row r="183" spans="1:15">
      <c r="A183" s="133" t="s">
        <v>4546</v>
      </c>
      <c r="B183" s="138" t="s">
        <v>3552</v>
      </c>
      <c r="C183" s="138"/>
      <c r="D183" s="138" t="s">
        <v>426</v>
      </c>
      <c r="E183" s="133"/>
      <c r="F183" s="133"/>
      <c r="G183" s="133"/>
      <c r="H183" s="133">
        <f t="shared" si="6"/>
        <v>1</v>
      </c>
      <c r="I183" s="133"/>
      <c r="J183" s="263" t="s">
        <v>4545</v>
      </c>
      <c r="K183" s="138" t="str">
        <f t="shared" si="8"/>
        <v>C1711</v>
      </c>
      <c r="L183" s="246" t="str">
        <f t="shared" si="7"/>
        <v>C17.1.1 - Fabrication de pâte à papier</v>
      </c>
      <c r="M183" s="138"/>
      <c r="N183" s="138" t="s">
        <v>192</v>
      </c>
      <c r="O183" s="138" t="s">
        <v>426</v>
      </c>
    </row>
    <row r="184" spans="1:15">
      <c r="A184" s="133" t="s">
        <v>4547</v>
      </c>
      <c r="B184" s="138" t="s">
        <v>3553</v>
      </c>
      <c r="C184" s="138"/>
      <c r="D184" s="138" t="s">
        <v>426</v>
      </c>
      <c r="E184" s="133"/>
      <c r="F184" s="133"/>
      <c r="G184" s="133"/>
      <c r="H184" s="133">
        <f t="shared" si="6"/>
        <v>1</v>
      </c>
      <c r="I184" s="133"/>
      <c r="J184" s="263" t="s">
        <v>4546</v>
      </c>
      <c r="K184" s="138" t="str">
        <f t="shared" si="8"/>
        <v>C1712</v>
      </c>
      <c r="L184" s="246" t="str">
        <f t="shared" si="7"/>
        <v>C17.1.2 - Fabrication de papier et de carton</v>
      </c>
      <c r="M184" s="138"/>
      <c r="N184" s="138" t="s">
        <v>192</v>
      </c>
      <c r="O184" s="138" t="s">
        <v>426</v>
      </c>
    </row>
    <row r="185" spans="1:15">
      <c r="A185" s="133" t="s">
        <v>5315</v>
      </c>
      <c r="B185" s="138" t="s">
        <v>3554</v>
      </c>
      <c r="C185" s="138"/>
      <c r="D185" s="138" t="s">
        <v>426</v>
      </c>
      <c r="E185" s="133"/>
      <c r="F185" s="133"/>
      <c r="G185" s="133"/>
      <c r="H185" s="133">
        <f t="shared" si="6"/>
        <v>1</v>
      </c>
      <c r="I185" s="133"/>
      <c r="J185" s="262" t="s">
        <v>4547</v>
      </c>
      <c r="K185" s="138" t="str">
        <f t="shared" si="8"/>
        <v>C172</v>
      </c>
      <c r="L185" s="246" t="str">
        <f t="shared" si="7"/>
        <v>C17.2 - Fabrication d'articles en papier ou en carton</v>
      </c>
      <c r="M185" s="138" t="s">
        <v>190</v>
      </c>
      <c r="N185" s="138" t="s">
        <v>192</v>
      </c>
      <c r="O185" s="138" t="s">
        <v>426</v>
      </c>
    </row>
    <row r="186" spans="1:15">
      <c r="A186" s="133" t="s">
        <v>4548</v>
      </c>
      <c r="B186" s="138" t="s">
        <v>3555</v>
      </c>
      <c r="C186" s="138"/>
      <c r="D186" s="138" t="s">
        <v>426</v>
      </c>
      <c r="E186" s="133"/>
      <c r="F186" s="133"/>
      <c r="G186" s="133"/>
      <c r="H186" s="133">
        <f t="shared" si="6"/>
        <v>1</v>
      </c>
      <c r="I186" s="133"/>
      <c r="J186" s="263" t="s">
        <v>5315</v>
      </c>
      <c r="K186" s="138" t="str">
        <f t="shared" si="8"/>
        <v>C1721</v>
      </c>
      <c r="L186" s="246" t="str">
        <f t="shared" si="7"/>
        <v>C17.2.1 - Fabrication papier carton ondulés d'emballages en papier ou en carton</v>
      </c>
      <c r="M186" s="138"/>
      <c r="N186" s="138" t="s">
        <v>192</v>
      </c>
      <c r="O186" s="138" t="s">
        <v>426</v>
      </c>
    </row>
    <row r="187" spans="1:15">
      <c r="A187" s="133" t="s">
        <v>4549</v>
      </c>
      <c r="B187" s="138" t="s">
        <v>3556</v>
      </c>
      <c r="C187" s="138"/>
      <c r="D187" s="138" t="s">
        <v>426</v>
      </c>
      <c r="E187" s="133"/>
      <c r="F187" s="133"/>
      <c r="G187" s="133"/>
      <c r="H187" s="133">
        <f t="shared" si="6"/>
        <v>1</v>
      </c>
      <c r="I187" s="133"/>
      <c r="J187" s="263" t="s">
        <v>4548</v>
      </c>
      <c r="K187" s="138" t="str">
        <f t="shared" si="8"/>
        <v>C1722</v>
      </c>
      <c r="L187" s="246" t="str">
        <f t="shared" si="7"/>
        <v>C17.2.2 - Fabrication d'articles en papier à usage sanitaire ou domestique</v>
      </c>
      <c r="M187" s="138"/>
      <c r="N187" s="138" t="s">
        <v>192</v>
      </c>
      <c r="O187" s="138" t="s">
        <v>426</v>
      </c>
    </row>
    <row r="188" spans="1:15">
      <c r="A188" s="133" t="s">
        <v>4550</v>
      </c>
      <c r="B188" s="138" t="s">
        <v>3557</v>
      </c>
      <c r="C188" s="138"/>
      <c r="D188" s="138" t="s">
        <v>426</v>
      </c>
      <c r="E188" s="133"/>
      <c r="F188" s="133"/>
      <c r="G188" s="133"/>
      <c r="H188" s="133">
        <f t="shared" si="6"/>
        <v>1</v>
      </c>
      <c r="I188" s="133"/>
      <c r="J188" s="263" t="s">
        <v>4549</v>
      </c>
      <c r="K188" s="138" t="str">
        <f t="shared" si="8"/>
        <v>C1723</v>
      </c>
      <c r="L188" s="246" t="str">
        <f t="shared" si="7"/>
        <v>C17.2.3 - Fabrication d'articles de papeterie</v>
      </c>
      <c r="M188" s="138"/>
      <c r="N188" s="138" t="s">
        <v>192</v>
      </c>
      <c r="O188" s="138" t="s">
        <v>426</v>
      </c>
    </row>
    <row r="189" spans="1:15">
      <c r="A189" s="133" t="s">
        <v>4551</v>
      </c>
      <c r="B189" s="138" t="s">
        <v>3558</v>
      </c>
      <c r="C189" s="138"/>
      <c r="D189" s="138" t="s">
        <v>426</v>
      </c>
      <c r="E189" s="133"/>
      <c r="F189" s="133"/>
      <c r="G189" s="133"/>
      <c r="H189" s="133">
        <f t="shared" si="6"/>
        <v>1</v>
      </c>
      <c r="I189" s="133"/>
      <c r="J189" s="263" t="s">
        <v>4550</v>
      </c>
      <c r="K189" s="138" t="str">
        <f t="shared" si="8"/>
        <v>C1724</v>
      </c>
      <c r="L189" s="246" t="str">
        <f t="shared" si="7"/>
        <v>C17.2.4 - Fabrication de papiers peints</v>
      </c>
      <c r="M189" s="138"/>
      <c r="N189" s="138" t="s">
        <v>192</v>
      </c>
      <c r="O189" s="138" t="s">
        <v>426</v>
      </c>
    </row>
    <row r="190" spans="1:15">
      <c r="A190" s="133" t="s">
        <v>4552</v>
      </c>
      <c r="B190" s="138" t="s">
        <v>3559</v>
      </c>
      <c r="C190" s="138"/>
      <c r="D190" s="138" t="s">
        <v>426</v>
      </c>
      <c r="E190" s="133"/>
      <c r="F190" s="133"/>
      <c r="G190" s="133"/>
      <c r="H190" s="133">
        <f t="shared" si="6"/>
        <v>1</v>
      </c>
      <c r="I190" s="133"/>
      <c r="J190" s="263" t="s">
        <v>4551</v>
      </c>
      <c r="K190" s="138" t="str">
        <f t="shared" si="8"/>
        <v>C1729</v>
      </c>
      <c r="L190" s="246" t="str">
        <f t="shared" si="7"/>
        <v>C17.2.9 - Fabrication d'autres articles en papier ou en carton</v>
      </c>
      <c r="M190" s="138"/>
      <c r="N190" s="138" t="s">
        <v>192</v>
      </c>
      <c r="O190" s="138" t="s">
        <v>426</v>
      </c>
    </row>
    <row r="191" spans="1:15">
      <c r="A191" s="133" t="s">
        <v>4553</v>
      </c>
      <c r="B191" s="138" t="s">
        <v>3560</v>
      </c>
      <c r="C191" s="138"/>
      <c r="D191" s="138" t="s">
        <v>426</v>
      </c>
      <c r="E191" s="133"/>
      <c r="F191" s="133"/>
      <c r="G191" s="133"/>
      <c r="H191" s="133">
        <f t="shared" si="6"/>
        <v>1</v>
      </c>
      <c r="I191" s="133"/>
      <c r="J191" s="248" t="s">
        <v>4552</v>
      </c>
      <c r="K191" s="138" t="str">
        <f t="shared" si="8"/>
        <v>C18</v>
      </c>
      <c r="L191" s="246" t="str">
        <f t="shared" si="7"/>
        <v>C18 - Imprimerie et reproduction d'enregistrements</v>
      </c>
      <c r="M191" s="138" t="s">
        <v>190</v>
      </c>
      <c r="N191" s="138" t="s">
        <v>192</v>
      </c>
      <c r="O191" s="138" t="s">
        <v>426</v>
      </c>
    </row>
    <row r="192" spans="1:15">
      <c r="A192" s="133" t="s">
        <v>4554</v>
      </c>
      <c r="B192" s="138" t="s">
        <v>3561</v>
      </c>
      <c r="C192" s="138"/>
      <c r="D192" s="138" t="s">
        <v>426</v>
      </c>
      <c r="E192" s="133"/>
      <c r="F192" s="133"/>
      <c r="G192" s="133"/>
      <c r="H192" s="133">
        <f t="shared" si="6"/>
        <v>1</v>
      </c>
      <c r="I192" s="133"/>
      <c r="J192" s="262" t="s">
        <v>4553</v>
      </c>
      <c r="K192" s="138" t="str">
        <f t="shared" si="8"/>
        <v>C181</v>
      </c>
      <c r="L192" s="246" t="str">
        <f t="shared" si="7"/>
        <v>C18.1 - Imprimerie</v>
      </c>
      <c r="M192" s="138" t="s">
        <v>190</v>
      </c>
      <c r="N192" s="138" t="s">
        <v>192</v>
      </c>
      <c r="O192" s="138" t="s">
        <v>426</v>
      </c>
    </row>
    <row r="193" spans="1:15">
      <c r="A193" s="133" t="s">
        <v>4555</v>
      </c>
      <c r="B193" s="138" t="s">
        <v>3562</v>
      </c>
      <c r="C193" s="138"/>
      <c r="D193" s="138" t="s">
        <v>426</v>
      </c>
      <c r="E193" s="133"/>
      <c r="F193" s="133"/>
      <c r="G193" s="133"/>
      <c r="H193" s="133">
        <f t="shared" si="6"/>
        <v>1</v>
      </c>
      <c r="I193" s="133"/>
      <c r="J193" s="263" t="s">
        <v>4554</v>
      </c>
      <c r="K193" s="138" t="str">
        <f t="shared" si="8"/>
        <v>C1811</v>
      </c>
      <c r="L193" s="246" t="str">
        <f t="shared" si="7"/>
        <v>C18.1.1 - Imprimerie de journaux</v>
      </c>
      <c r="M193" s="138"/>
      <c r="N193" s="138" t="s">
        <v>192</v>
      </c>
      <c r="O193" s="138" t="s">
        <v>426</v>
      </c>
    </row>
    <row r="194" spans="1:15">
      <c r="A194" s="133" t="s">
        <v>4556</v>
      </c>
      <c r="B194" s="138" t="s">
        <v>3563</v>
      </c>
      <c r="C194" s="138"/>
      <c r="D194" s="138" t="s">
        <v>426</v>
      </c>
      <c r="E194" s="133"/>
      <c r="F194" s="133"/>
      <c r="G194" s="133"/>
      <c r="H194" s="133">
        <f t="shared" si="6"/>
        <v>1</v>
      </c>
      <c r="I194" s="133"/>
      <c r="J194" s="263" t="s">
        <v>4555</v>
      </c>
      <c r="K194" s="138" t="str">
        <f t="shared" si="8"/>
        <v>C1812</v>
      </c>
      <c r="L194" s="246" t="str">
        <f t="shared" si="7"/>
        <v>C18.1.2 - Autre imprimerie (labeur)</v>
      </c>
      <c r="M194" s="138"/>
      <c r="N194" s="138" t="s">
        <v>192</v>
      </c>
      <c r="O194" s="138" t="s">
        <v>426</v>
      </c>
    </row>
    <row r="195" spans="1:15">
      <c r="A195" s="133" t="s">
        <v>4557</v>
      </c>
      <c r="B195" s="138" t="s">
        <v>3564</v>
      </c>
      <c r="C195" s="138"/>
      <c r="D195" s="138" t="s">
        <v>426</v>
      </c>
      <c r="E195" s="133"/>
      <c r="F195" s="133"/>
      <c r="G195" s="133"/>
      <c r="H195" s="133">
        <f t="shared" ref="H195:H258" si="9">COUNTIF($J$2:$J$1000,A195)</f>
        <v>1</v>
      </c>
      <c r="I195" s="133"/>
      <c r="J195" s="263" t="s">
        <v>4556</v>
      </c>
      <c r="K195" s="138" t="str">
        <f t="shared" si="8"/>
        <v>C1813</v>
      </c>
      <c r="L195" s="246" t="str">
        <f t="shared" si="7"/>
        <v>C18.1.3 - Activités de pré-presse</v>
      </c>
      <c r="M195" s="138"/>
      <c r="N195" s="138" t="s">
        <v>192</v>
      </c>
      <c r="O195" s="138" t="s">
        <v>426</v>
      </c>
    </row>
    <row r="196" spans="1:15">
      <c r="A196" s="133" t="s">
        <v>4558</v>
      </c>
      <c r="B196" s="138" t="s">
        <v>3565</v>
      </c>
      <c r="C196" s="138"/>
      <c r="D196" s="138" t="s">
        <v>426</v>
      </c>
      <c r="E196" s="133"/>
      <c r="F196" s="133"/>
      <c r="G196" s="133"/>
      <c r="H196" s="133">
        <f t="shared" si="9"/>
        <v>1</v>
      </c>
      <c r="I196" s="133"/>
      <c r="J196" s="263" t="s">
        <v>4557</v>
      </c>
      <c r="K196" s="138" t="str">
        <f t="shared" si="8"/>
        <v>C1814</v>
      </c>
      <c r="L196" s="246" t="str">
        <f t="shared" ref="L196:L259" si="10">J196</f>
        <v>C18.1.4 - Reliure et activités connexes</v>
      </c>
      <c r="M196" s="138"/>
      <c r="N196" s="138" t="s">
        <v>192</v>
      </c>
      <c r="O196" s="138" t="s">
        <v>426</v>
      </c>
    </row>
    <row r="197" spans="1:15">
      <c r="A197" s="133" t="s">
        <v>4559</v>
      </c>
      <c r="B197" s="138" t="s">
        <v>3566</v>
      </c>
      <c r="C197" s="138"/>
      <c r="D197" s="138" t="s">
        <v>426</v>
      </c>
      <c r="E197" s="133"/>
      <c r="F197" s="133"/>
      <c r="G197" s="133"/>
      <c r="H197" s="133">
        <f t="shared" si="9"/>
        <v>1</v>
      </c>
      <c r="I197" s="133"/>
      <c r="J197" s="262" t="s">
        <v>4558</v>
      </c>
      <c r="K197" s="138" t="str">
        <f t="shared" si="8"/>
        <v>C182</v>
      </c>
      <c r="L197" s="246" t="str">
        <f t="shared" si="10"/>
        <v>C18.2 - Reproduction d'enregistrements</v>
      </c>
      <c r="M197" s="138" t="s">
        <v>190</v>
      </c>
      <c r="N197" s="138" t="s">
        <v>192</v>
      </c>
      <c r="O197" s="138" t="s">
        <v>426</v>
      </c>
    </row>
    <row r="198" spans="1:15">
      <c r="A198" s="133" t="s">
        <v>4560</v>
      </c>
      <c r="B198" s="138" t="s">
        <v>3567</v>
      </c>
      <c r="C198" s="138"/>
      <c r="D198" s="138" t="s">
        <v>426</v>
      </c>
      <c r="E198" s="133"/>
      <c r="F198" s="133"/>
      <c r="G198" s="133"/>
      <c r="H198" s="133">
        <f t="shared" si="9"/>
        <v>1</v>
      </c>
      <c r="I198" s="133"/>
      <c r="J198" s="263" t="s">
        <v>4559</v>
      </c>
      <c r="K198" s="138" t="str">
        <f t="shared" ref="K198:K261" si="11">VLOOKUP(J198,$A$2:$B$1100,2,0)</f>
        <v>C1820</v>
      </c>
      <c r="L198" s="246" t="str">
        <f t="shared" si="10"/>
        <v>C18.2.0 - Reproduction d'enregistrements</v>
      </c>
      <c r="M198" s="138"/>
      <c r="N198" s="138" t="s">
        <v>192</v>
      </c>
      <c r="O198" s="138" t="s">
        <v>426</v>
      </c>
    </row>
    <row r="199" spans="1:15">
      <c r="A199" s="133" t="s">
        <v>4561</v>
      </c>
      <c r="B199" s="138" t="s">
        <v>3568</v>
      </c>
      <c r="C199" s="138"/>
      <c r="D199" s="138" t="s">
        <v>426</v>
      </c>
      <c r="E199" s="133"/>
      <c r="F199" s="133"/>
      <c r="G199" s="133"/>
      <c r="H199" s="133">
        <f t="shared" si="9"/>
        <v>1</v>
      </c>
      <c r="I199" s="133"/>
      <c r="J199" s="248" t="s">
        <v>4560</v>
      </c>
      <c r="K199" s="138" t="str">
        <f t="shared" si="11"/>
        <v>C19</v>
      </c>
      <c r="L199" s="246" t="str">
        <f t="shared" si="10"/>
        <v>C19 - Cokéfaction et raffinage</v>
      </c>
      <c r="M199" s="138" t="s">
        <v>190</v>
      </c>
      <c r="N199" s="138" t="s">
        <v>192</v>
      </c>
      <c r="O199" s="138" t="s">
        <v>426</v>
      </c>
    </row>
    <row r="200" spans="1:15">
      <c r="A200" s="133" t="s">
        <v>4562</v>
      </c>
      <c r="B200" s="138" t="s">
        <v>3569</v>
      </c>
      <c r="C200" s="138"/>
      <c r="D200" s="138" t="s">
        <v>426</v>
      </c>
      <c r="E200" s="133"/>
      <c r="F200" s="133"/>
      <c r="G200" s="133"/>
      <c r="H200" s="133">
        <f t="shared" si="9"/>
        <v>1</v>
      </c>
      <c r="I200" s="133"/>
      <c r="J200" s="262" t="s">
        <v>4561</v>
      </c>
      <c r="K200" s="138" t="str">
        <f t="shared" si="11"/>
        <v>C191</v>
      </c>
      <c r="L200" s="246" t="str">
        <f t="shared" si="10"/>
        <v>C19.1 - Cokéfaction</v>
      </c>
      <c r="M200" s="138" t="s">
        <v>190</v>
      </c>
      <c r="N200" s="138" t="s">
        <v>192</v>
      </c>
      <c r="O200" s="138" t="s">
        <v>426</v>
      </c>
    </row>
    <row r="201" spans="1:15">
      <c r="A201" s="133" t="s">
        <v>4563</v>
      </c>
      <c r="B201" s="138" t="s">
        <v>3570</v>
      </c>
      <c r="C201" s="138"/>
      <c r="D201" s="138" t="s">
        <v>426</v>
      </c>
      <c r="E201" s="133"/>
      <c r="F201" s="133"/>
      <c r="G201" s="133"/>
      <c r="H201" s="133">
        <f t="shared" si="9"/>
        <v>1</v>
      </c>
      <c r="I201" s="133"/>
      <c r="J201" s="263" t="s">
        <v>4562</v>
      </c>
      <c r="K201" s="138" t="str">
        <f t="shared" si="11"/>
        <v>C1910</v>
      </c>
      <c r="L201" s="246" t="str">
        <f t="shared" si="10"/>
        <v>C19.1.0 - Cokéfaction</v>
      </c>
      <c r="M201" s="138"/>
      <c r="N201" s="138" t="s">
        <v>192</v>
      </c>
      <c r="O201" s="138" t="s">
        <v>426</v>
      </c>
    </row>
    <row r="202" spans="1:15">
      <c r="A202" s="133" t="s">
        <v>4564</v>
      </c>
      <c r="B202" s="138" t="s">
        <v>3571</v>
      </c>
      <c r="C202" s="138"/>
      <c r="D202" s="138" t="s">
        <v>426</v>
      </c>
      <c r="E202" s="133"/>
      <c r="F202" s="133"/>
      <c r="G202" s="133"/>
      <c r="H202" s="133">
        <f t="shared" si="9"/>
        <v>1</v>
      </c>
      <c r="I202" s="133"/>
      <c r="J202" s="262" t="s">
        <v>4563</v>
      </c>
      <c r="K202" s="138" t="str">
        <f t="shared" si="11"/>
        <v>C192</v>
      </c>
      <c r="L202" s="246" t="str">
        <f t="shared" si="10"/>
        <v>C19.2 - Raffinage du pétrole</v>
      </c>
      <c r="M202" s="138" t="s">
        <v>190</v>
      </c>
      <c r="N202" s="138" t="s">
        <v>192</v>
      </c>
      <c r="O202" s="138" t="s">
        <v>426</v>
      </c>
    </row>
    <row r="203" spans="1:15">
      <c r="A203" s="133" t="s">
        <v>4565</v>
      </c>
      <c r="B203" s="138" t="s">
        <v>3572</v>
      </c>
      <c r="C203" s="138"/>
      <c r="D203" s="138" t="s">
        <v>426</v>
      </c>
      <c r="E203" s="133"/>
      <c r="F203" s="133"/>
      <c r="G203" s="133"/>
      <c r="H203" s="133">
        <f t="shared" si="9"/>
        <v>1</v>
      </c>
      <c r="I203" s="133"/>
      <c r="J203" s="263" t="s">
        <v>4564</v>
      </c>
      <c r="K203" s="138" t="str">
        <f t="shared" si="11"/>
        <v>C1920</v>
      </c>
      <c r="L203" s="246" t="str">
        <f t="shared" si="10"/>
        <v>C19.2.0 - Raffinage du pétrole</v>
      </c>
      <c r="M203" s="138"/>
      <c r="N203" s="138" t="s">
        <v>192</v>
      </c>
      <c r="O203" s="138" t="s">
        <v>426</v>
      </c>
    </row>
    <row r="204" spans="1:15">
      <c r="A204" s="133" t="s">
        <v>5316</v>
      </c>
      <c r="B204" s="138" t="s">
        <v>3573</v>
      </c>
      <c r="C204" s="138"/>
      <c r="D204" s="138" t="s">
        <v>426</v>
      </c>
      <c r="E204" s="133"/>
      <c r="F204" s="133"/>
      <c r="G204" s="133"/>
      <c r="H204" s="133">
        <f t="shared" si="9"/>
        <v>1</v>
      </c>
      <c r="I204" s="133"/>
      <c r="J204" s="248" t="s">
        <v>4565</v>
      </c>
      <c r="K204" s="138" t="str">
        <f t="shared" si="11"/>
        <v>C20</v>
      </c>
      <c r="L204" s="246" t="str">
        <f t="shared" si="10"/>
        <v>C20 - Industrie chimique</v>
      </c>
      <c r="M204" s="138" t="s">
        <v>190</v>
      </c>
      <c r="N204" s="138" t="s">
        <v>192</v>
      </c>
      <c r="O204" s="138" t="s">
        <v>426</v>
      </c>
    </row>
    <row r="205" spans="1:15">
      <c r="A205" s="133" t="s">
        <v>4566</v>
      </c>
      <c r="B205" s="138" t="s">
        <v>3574</v>
      </c>
      <c r="C205" s="138"/>
      <c r="D205" s="138" t="s">
        <v>426</v>
      </c>
      <c r="E205" s="133"/>
      <c r="F205" s="133"/>
      <c r="G205" s="133"/>
      <c r="H205" s="133">
        <f t="shared" si="9"/>
        <v>1</v>
      </c>
      <c r="I205" s="133"/>
      <c r="J205" s="262" t="s">
        <v>5316</v>
      </c>
      <c r="K205" s="138" t="str">
        <f t="shared" si="11"/>
        <v>C201</v>
      </c>
      <c r="L205" s="246" t="str">
        <f t="shared" si="10"/>
        <v>C20.1 - Fabrication produits chimiques azotés d'engrais caoutchouc synthétique</v>
      </c>
      <c r="M205" s="138" t="s">
        <v>190</v>
      </c>
      <c r="N205" s="138" t="s">
        <v>192</v>
      </c>
      <c r="O205" s="138" t="s">
        <v>426</v>
      </c>
    </row>
    <row r="206" spans="1:15">
      <c r="A206" s="133" t="s">
        <v>4567</v>
      </c>
      <c r="B206" s="138" t="s">
        <v>3575</v>
      </c>
      <c r="C206" s="138"/>
      <c r="D206" s="138" t="s">
        <v>426</v>
      </c>
      <c r="E206" s="133"/>
      <c r="F206" s="133"/>
      <c r="G206" s="133"/>
      <c r="H206" s="133">
        <f t="shared" si="9"/>
        <v>1</v>
      </c>
      <c r="I206" s="133"/>
      <c r="J206" s="263" t="s">
        <v>4566</v>
      </c>
      <c r="K206" s="138" t="str">
        <f t="shared" si="11"/>
        <v>C2011</v>
      </c>
      <c r="L206" s="246" t="str">
        <f t="shared" si="10"/>
        <v>C20.1.1 - Fabrication de gaz industriels</v>
      </c>
      <c r="M206" s="138"/>
      <c r="N206" s="138" t="s">
        <v>192</v>
      </c>
      <c r="O206" s="138" t="s">
        <v>426</v>
      </c>
    </row>
    <row r="207" spans="1:15">
      <c r="A207" s="133" t="s">
        <v>4568</v>
      </c>
      <c r="B207" s="138" t="s">
        <v>3576</v>
      </c>
      <c r="C207" s="138"/>
      <c r="D207" s="138" t="s">
        <v>426</v>
      </c>
      <c r="E207" s="133"/>
      <c r="F207" s="133"/>
      <c r="G207" s="133"/>
      <c r="H207" s="133">
        <f t="shared" si="9"/>
        <v>1</v>
      </c>
      <c r="I207" s="133"/>
      <c r="J207" s="263" t="s">
        <v>4567</v>
      </c>
      <c r="K207" s="138" t="str">
        <f t="shared" si="11"/>
        <v>C2012</v>
      </c>
      <c r="L207" s="246" t="str">
        <f t="shared" si="10"/>
        <v>C20.1.2 - Fabrication de colorants et de pigments</v>
      </c>
      <c r="M207" s="138"/>
      <c r="N207" s="138" t="s">
        <v>192</v>
      </c>
      <c r="O207" s="138" t="s">
        <v>426</v>
      </c>
    </row>
    <row r="208" spans="1:15">
      <c r="A208" s="133" t="s">
        <v>4569</v>
      </c>
      <c r="B208" s="138" t="s">
        <v>3577</v>
      </c>
      <c r="C208" s="138"/>
      <c r="D208" s="138" t="s">
        <v>426</v>
      </c>
      <c r="E208" s="133"/>
      <c r="F208" s="133"/>
      <c r="G208" s="133"/>
      <c r="H208" s="133">
        <f t="shared" si="9"/>
        <v>1</v>
      </c>
      <c r="I208" s="133"/>
      <c r="J208" s="263" t="s">
        <v>4568</v>
      </c>
      <c r="K208" s="138" t="str">
        <f t="shared" si="11"/>
        <v>C2013</v>
      </c>
      <c r="L208" s="246" t="str">
        <f t="shared" si="10"/>
        <v>C20.1.3 - Fabrication d'autres produits chimiques inorganiques de base</v>
      </c>
      <c r="M208" s="138"/>
      <c r="N208" s="138" t="s">
        <v>192</v>
      </c>
      <c r="O208" s="138" t="s">
        <v>426</v>
      </c>
    </row>
    <row r="209" spans="1:15">
      <c r="A209" s="133" t="s">
        <v>4570</v>
      </c>
      <c r="B209" s="138" t="s">
        <v>3578</v>
      </c>
      <c r="C209" s="138"/>
      <c r="D209" s="138" t="s">
        <v>426</v>
      </c>
      <c r="E209" s="133"/>
      <c r="F209" s="133"/>
      <c r="G209" s="133"/>
      <c r="H209" s="133">
        <f t="shared" si="9"/>
        <v>1</v>
      </c>
      <c r="I209" s="133"/>
      <c r="J209" s="263" t="s">
        <v>4569</v>
      </c>
      <c r="K209" s="138" t="str">
        <f t="shared" si="11"/>
        <v>C2014</v>
      </c>
      <c r="L209" s="246" t="str">
        <f t="shared" si="10"/>
        <v>C20.1.4 - Fabrication d'autres produits chimiques organiques de base</v>
      </c>
      <c r="M209" s="138"/>
      <c r="N209" s="138" t="s">
        <v>192</v>
      </c>
      <c r="O209" s="138" t="s">
        <v>426</v>
      </c>
    </row>
    <row r="210" spans="1:15">
      <c r="A210" s="133" t="s">
        <v>4571</v>
      </c>
      <c r="B210" s="138" t="s">
        <v>3579</v>
      </c>
      <c r="C210" s="138"/>
      <c r="D210" s="138" t="s">
        <v>426</v>
      </c>
      <c r="E210" s="133"/>
      <c r="F210" s="133"/>
      <c r="G210" s="133"/>
      <c r="H210" s="133">
        <f t="shared" si="9"/>
        <v>1</v>
      </c>
      <c r="I210" s="133"/>
      <c r="J210" s="263" t="s">
        <v>4570</v>
      </c>
      <c r="K210" s="138" t="str">
        <f t="shared" si="11"/>
        <v>C2015</v>
      </c>
      <c r="L210" s="246" t="str">
        <f t="shared" si="10"/>
        <v>C20.1.5 - Fabrication de produits azotés et d'engrais</v>
      </c>
      <c r="M210" s="138"/>
      <c r="N210" s="138" t="s">
        <v>192</v>
      </c>
      <c r="O210" s="138" t="s">
        <v>426</v>
      </c>
    </row>
    <row r="211" spans="1:15">
      <c r="A211" s="133" t="s">
        <v>4572</v>
      </c>
      <c r="B211" s="138" t="s">
        <v>3580</v>
      </c>
      <c r="C211" s="138"/>
      <c r="D211" s="138" t="s">
        <v>426</v>
      </c>
      <c r="E211" s="133"/>
      <c r="F211" s="133"/>
      <c r="G211" s="133"/>
      <c r="H211" s="133">
        <f t="shared" si="9"/>
        <v>1</v>
      </c>
      <c r="I211" s="133"/>
      <c r="J211" s="263" t="s">
        <v>4571</v>
      </c>
      <c r="K211" s="138" t="str">
        <f t="shared" si="11"/>
        <v>C2016</v>
      </c>
      <c r="L211" s="246" t="str">
        <f t="shared" si="10"/>
        <v>C20.1.6 - Fabrication de matières plastiques de base</v>
      </c>
      <c r="M211" s="138"/>
      <c r="N211" s="138" t="s">
        <v>192</v>
      </c>
      <c r="O211" s="138" t="s">
        <v>426</v>
      </c>
    </row>
    <row r="212" spans="1:15">
      <c r="A212" s="133" t="s">
        <v>4573</v>
      </c>
      <c r="B212" s="138" t="s">
        <v>3581</v>
      </c>
      <c r="C212" s="138"/>
      <c r="D212" s="138" t="s">
        <v>426</v>
      </c>
      <c r="E212" s="133"/>
      <c r="F212" s="133"/>
      <c r="G212" s="133"/>
      <c r="H212" s="133">
        <f t="shared" si="9"/>
        <v>1</v>
      </c>
      <c r="I212" s="133"/>
      <c r="J212" s="263" t="s">
        <v>4572</v>
      </c>
      <c r="K212" s="138" t="str">
        <f t="shared" si="11"/>
        <v>C2017</v>
      </c>
      <c r="L212" s="246" t="str">
        <f t="shared" si="10"/>
        <v>C20.1.7 - Fabrication de caoutchouc synthétique</v>
      </c>
      <c r="M212" s="138"/>
      <c r="N212" s="138" t="s">
        <v>192</v>
      </c>
      <c r="O212" s="138" t="s">
        <v>426</v>
      </c>
    </row>
    <row r="213" spans="1:15">
      <c r="A213" s="133" t="s">
        <v>4574</v>
      </c>
      <c r="B213" s="138" t="s">
        <v>3582</v>
      </c>
      <c r="C213" s="138"/>
      <c r="D213" s="138" t="s">
        <v>426</v>
      </c>
      <c r="E213" s="133"/>
      <c r="F213" s="133"/>
      <c r="G213" s="133"/>
      <c r="H213" s="133">
        <f t="shared" si="9"/>
        <v>1</v>
      </c>
      <c r="I213" s="133"/>
      <c r="J213" s="262" t="s">
        <v>4573</v>
      </c>
      <c r="K213" s="138" t="str">
        <f t="shared" si="11"/>
        <v>C202</v>
      </c>
      <c r="L213" s="246" t="str">
        <f t="shared" si="10"/>
        <v>C20.2 - Fabrication de produits agrochimiques</v>
      </c>
      <c r="M213" s="138" t="s">
        <v>190</v>
      </c>
      <c r="N213" s="138" t="s">
        <v>192</v>
      </c>
      <c r="O213" s="138" t="s">
        <v>426</v>
      </c>
    </row>
    <row r="214" spans="1:15">
      <c r="A214" s="133" t="s">
        <v>4575</v>
      </c>
      <c r="B214" s="138" t="s">
        <v>3583</v>
      </c>
      <c r="C214" s="138"/>
      <c r="D214" s="138" t="s">
        <v>426</v>
      </c>
      <c r="E214" s="133"/>
      <c r="F214" s="133"/>
      <c r="G214" s="133"/>
      <c r="H214" s="133">
        <f t="shared" si="9"/>
        <v>1</v>
      </c>
      <c r="I214" s="133"/>
      <c r="J214" s="263" t="s">
        <v>4574</v>
      </c>
      <c r="K214" s="138" t="str">
        <f t="shared" si="11"/>
        <v>C2020</v>
      </c>
      <c r="L214" s="246" t="str">
        <f t="shared" si="10"/>
        <v>C20.2.0 - Fabrication de produits agrochimiques</v>
      </c>
      <c r="M214" s="138"/>
      <c r="N214" s="138" t="s">
        <v>192</v>
      </c>
      <c r="O214" s="138" t="s">
        <v>426</v>
      </c>
    </row>
    <row r="215" spans="1:15">
      <c r="A215" s="133" t="s">
        <v>4576</v>
      </c>
      <c r="B215" s="138" t="s">
        <v>3584</v>
      </c>
      <c r="C215" s="138"/>
      <c r="D215" s="138" t="s">
        <v>426</v>
      </c>
      <c r="E215" s="133"/>
      <c r="F215" s="133"/>
      <c r="G215" s="133"/>
      <c r="H215" s="133">
        <f t="shared" si="9"/>
        <v>1</v>
      </c>
      <c r="I215" s="133"/>
      <c r="J215" s="262" t="s">
        <v>4575</v>
      </c>
      <c r="K215" s="138" t="str">
        <f t="shared" si="11"/>
        <v>C203</v>
      </c>
      <c r="L215" s="246" t="str">
        <f t="shared" si="10"/>
        <v>C20.3 - Fabrication de peintures et vernis</v>
      </c>
      <c r="M215" s="138" t="s">
        <v>190</v>
      </c>
      <c r="N215" s="138" t="s">
        <v>192</v>
      </c>
      <c r="O215" s="138" t="s">
        <v>426</v>
      </c>
    </row>
    <row r="216" spans="1:15">
      <c r="A216" s="133" t="s">
        <v>4577</v>
      </c>
      <c r="B216" s="138" t="s">
        <v>3585</v>
      </c>
      <c r="C216" s="138"/>
      <c r="D216" s="138" t="s">
        <v>426</v>
      </c>
      <c r="E216" s="133"/>
      <c r="F216" s="133"/>
      <c r="G216" s="133"/>
      <c r="H216" s="133">
        <f t="shared" si="9"/>
        <v>1</v>
      </c>
      <c r="I216" s="133"/>
      <c r="J216" s="263" t="s">
        <v>4576</v>
      </c>
      <c r="K216" s="138" t="str">
        <f t="shared" si="11"/>
        <v>C2030</v>
      </c>
      <c r="L216" s="246" t="str">
        <f t="shared" si="10"/>
        <v>C20.3.0 - Fabrication de peintures et vernis</v>
      </c>
      <c r="M216" s="138"/>
      <c r="N216" s="138" t="s">
        <v>192</v>
      </c>
      <c r="O216" s="138" t="s">
        <v>426</v>
      </c>
    </row>
    <row r="217" spans="1:15">
      <c r="A217" s="133" t="s">
        <v>4578</v>
      </c>
      <c r="B217" s="138" t="s">
        <v>3586</v>
      </c>
      <c r="C217" s="138"/>
      <c r="D217" s="138" t="s">
        <v>426</v>
      </c>
      <c r="E217" s="133"/>
      <c r="F217" s="133"/>
      <c r="G217" s="133"/>
      <c r="H217" s="133">
        <f t="shared" si="9"/>
        <v>1</v>
      </c>
      <c r="I217" s="133"/>
      <c r="J217" s="262" t="s">
        <v>4577</v>
      </c>
      <c r="K217" s="138" t="str">
        <f t="shared" si="11"/>
        <v>C204</v>
      </c>
      <c r="L217" s="246" t="str">
        <f t="shared" si="10"/>
        <v>C20.4 - Fabrication de savons de produits d'entretien et de parfums</v>
      </c>
      <c r="M217" s="138" t="s">
        <v>190</v>
      </c>
      <c r="N217" s="138" t="s">
        <v>192</v>
      </c>
      <c r="O217" s="138" t="s">
        <v>426</v>
      </c>
    </row>
    <row r="218" spans="1:15">
      <c r="A218" s="133" t="s">
        <v>4579</v>
      </c>
      <c r="B218" s="138" t="s">
        <v>3587</v>
      </c>
      <c r="C218" s="138"/>
      <c r="D218" s="138" t="s">
        <v>426</v>
      </c>
      <c r="E218" s="133"/>
      <c r="F218" s="133"/>
      <c r="G218" s="133"/>
      <c r="H218" s="133">
        <f t="shared" si="9"/>
        <v>1</v>
      </c>
      <c r="I218" s="133"/>
      <c r="J218" s="263" t="s">
        <v>4578</v>
      </c>
      <c r="K218" s="138" t="str">
        <f t="shared" si="11"/>
        <v>C2041</v>
      </c>
      <c r="L218" s="246" t="str">
        <f t="shared" si="10"/>
        <v>C20.4.1 - Fabrication de savons détergents et produits d'entretien</v>
      </c>
      <c r="M218" s="138"/>
      <c r="N218" s="138" t="s">
        <v>192</v>
      </c>
      <c r="O218" s="138" t="s">
        <v>426</v>
      </c>
    </row>
    <row r="219" spans="1:15">
      <c r="A219" s="133" t="s">
        <v>4580</v>
      </c>
      <c r="B219" s="138" t="s">
        <v>3588</v>
      </c>
      <c r="C219" s="138"/>
      <c r="D219" s="138" t="s">
        <v>426</v>
      </c>
      <c r="E219" s="133"/>
      <c r="F219" s="133"/>
      <c r="G219" s="133"/>
      <c r="H219" s="133">
        <f t="shared" si="9"/>
        <v>1</v>
      </c>
      <c r="I219" s="133"/>
      <c r="J219" s="263" t="s">
        <v>4579</v>
      </c>
      <c r="K219" s="138" t="str">
        <f t="shared" si="11"/>
        <v>C2042</v>
      </c>
      <c r="L219" s="246" t="str">
        <f t="shared" si="10"/>
        <v>C20.4.2 - Fabrication de parfums et de produits pour la toilette</v>
      </c>
      <c r="M219" s="138"/>
      <c r="N219" s="138" t="s">
        <v>192</v>
      </c>
      <c r="O219" s="138" t="s">
        <v>426</v>
      </c>
    </row>
    <row r="220" spans="1:15">
      <c r="A220" s="133" t="s">
        <v>4581</v>
      </c>
      <c r="B220" s="138" t="s">
        <v>3589</v>
      </c>
      <c r="C220" s="138"/>
      <c r="D220" s="138" t="s">
        <v>426</v>
      </c>
      <c r="E220" s="133"/>
      <c r="F220" s="133"/>
      <c r="G220" s="133"/>
      <c r="H220" s="133">
        <f t="shared" si="9"/>
        <v>1</v>
      </c>
      <c r="I220" s="133"/>
      <c r="J220" s="262" t="s">
        <v>4580</v>
      </c>
      <c r="K220" s="138" t="str">
        <f t="shared" si="11"/>
        <v>C205</v>
      </c>
      <c r="L220" s="246" t="str">
        <f t="shared" si="10"/>
        <v>C20.5 - Fabrication d'autres produits chimiques</v>
      </c>
      <c r="M220" s="138" t="s">
        <v>190</v>
      </c>
      <c r="N220" s="138" t="s">
        <v>192</v>
      </c>
      <c r="O220" s="138" t="s">
        <v>426</v>
      </c>
    </row>
    <row r="221" spans="1:15">
      <c r="A221" s="133" t="s">
        <v>4582</v>
      </c>
      <c r="B221" s="138" t="s">
        <v>3590</v>
      </c>
      <c r="C221" s="138"/>
      <c r="D221" s="138" t="s">
        <v>426</v>
      </c>
      <c r="E221" s="133"/>
      <c r="F221" s="133"/>
      <c r="G221" s="133"/>
      <c r="H221" s="133">
        <f t="shared" si="9"/>
        <v>1</v>
      </c>
      <c r="I221" s="133"/>
      <c r="J221" s="263" t="s">
        <v>4581</v>
      </c>
      <c r="K221" s="138" t="str">
        <f t="shared" si="11"/>
        <v>C2051</v>
      </c>
      <c r="L221" s="246" t="str">
        <f t="shared" si="10"/>
        <v>C20.5.1 - Fabrication de produits explosifs</v>
      </c>
      <c r="M221" s="138"/>
      <c r="N221" s="138" t="s">
        <v>192</v>
      </c>
      <c r="O221" s="138" t="s">
        <v>426</v>
      </c>
    </row>
    <row r="222" spans="1:15">
      <c r="A222" s="133" t="s">
        <v>4583</v>
      </c>
      <c r="B222" s="138" t="s">
        <v>3591</v>
      </c>
      <c r="C222" s="138"/>
      <c r="D222" s="138" t="s">
        <v>426</v>
      </c>
      <c r="E222" s="133"/>
      <c r="F222" s="133"/>
      <c r="G222" s="133"/>
      <c r="H222" s="133">
        <f t="shared" si="9"/>
        <v>1</v>
      </c>
      <c r="I222" s="133"/>
      <c r="J222" s="263" t="s">
        <v>4582</v>
      </c>
      <c r="K222" s="138" t="str">
        <f t="shared" si="11"/>
        <v>C2052</v>
      </c>
      <c r="L222" s="246" t="str">
        <f t="shared" si="10"/>
        <v>C20.5.2 - Fabrication de colles</v>
      </c>
      <c r="M222" s="138"/>
      <c r="N222" s="138" t="s">
        <v>192</v>
      </c>
      <c r="O222" s="138" t="s">
        <v>426</v>
      </c>
    </row>
    <row r="223" spans="1:15">
      <c r="A223" s="133" t="s">
        <v>4584</v>
      </c>
      <c r="B223" s="138" t="s">
        <v>3592</v>
      </c>
      <c r="C223" s="138"/>
      <c r="D223" s="138" t="s">
        <v>426</v>
      </c>
      <c r="E223" s="133"/>
      <c r="F223" s="133"/>
      <c r="G223" s="133"/>
      <c r="H223" s="133">
        <f t="shared" si="9"/>
        <v>1</v>
      </c>
      <c r="I223" s="133"/>
      <c r="J223" s="263" t="s">
        <v>4583</v>
      </c>
      <c r="K223" s="138" t="str">
        <f t="shared" si="11"/>
        <v>C2053</v>
      </c>
      <c r="L223" s="246" t="str">
        <f t="shared" si="10"/>
        <v>C20.5.3 - Fabrication d'huiles essentielles</v>
      </c>
      <c r="M223" s="138"/>
      <c r="N223" s="138" t="s">
        <v>192</v>
      </c>
      <c r="O223" s="138" t="s">
        <v>426</v>
      </c>
    </row>
    <row r="224" spans="1:15">
      <c r="A224" s="133" t="s">
        <v>4585</v>
      </c>
      <c r="B224" s="138" t="s">
        <v>3593</v>
      </c>
      <c r="C224" s="138"/>
      <c r="D224" s="138" t="s">
        <v>426</v>
      </c>
      <c r="E224" s="133"/>
      <c r="F224" s="133"/>
      <c r="G224" s="133"/>
      <c r="H224" s="133">
        <f t="shared" si="9"/>
        <v>1</v>
      </c>
      <c r="I224" s="133"/>
      <c r="J224" s="263" t="s">
        <v>4584</v>
      </c>
      <c r="K224" s="138" t="str">
        <f t="shared" si="11"/>
        <v>C2059</v>
      </c>
      <c r="L224" s="246" t="str">
        <f t="shared" si="10"/>
        <v>C20.5.9 - Fabrication d'autres produits chimiques nca</v>
      </c>
      <c r="M224" s="138"/>
      <c r="N224" s="138" t="s">
        <v>192</v>
      </c>
      <c r="O224" s="138" t="s">
        <v>426</v>
      </c>
    </row>
    <row r="225" spans="1:15">
      <c r="A225" s="133" t="s">
        <v>4586</v>
      </c>
      <c r="B225" s="138" t="s">
        <v>3594</v>
      </c>
      <c r="C225" s="138"/>
      <c r="D225" s="138" t="s">
        <v>426</v>
      </c>
      <c r="E225" s="133"/>
      <c r="F225" s="133"/>
      <c r="G225" s="133"/>
      <c r="H225" s="133">
        <f t="shared" si="9"/>
        <v>1</v>
      </c>
      <c r="I225" s="133"/>
      <c r="J225" s="262" t="s">
        <v>4585</v>
      </c>
      <c r="K225" s="138" t="str">
        <f t="shared" si="11"/>
        <v>C206</v>
      </c>
      <c r="L225" s="246" t="str">
        <f t="shared" si="10"/>
        <v>C20.6 - Fabrication de fibres artificielles ou synthétiques</v>
      </c>
      <c r="M225" s="138" t="s">
        <v>190</v>
      </c>
      <c r="N225" s="138" t="s">
        <v>192</v>
      </c>
      <c r="O225" s="138" t="s">
        <v>426</v>
      </c>
    </row>
    <row r="226" spans="1:15">
      <c r="A226" s="133" t="s">
        <v>4587</v>
      </c>
      <c r="B226" s="138" t="s">
        <v>3595</v>
      </c>
      <c r="C226" s="138"/>
      <c r="D226" s="138" t="s">
        <v>426</v>
      </c>
      <c r="E226" s="133"/>
      <c r="F226" s="133"/>
      <c r="G226" s="133"/>
      <c r="H226" s="133">
        <f t="shared" si="9"/>
        <v>1</v>
      </c>
      <c r="I226" s="133"/>
      <c r="J226" s="263" t="s">
        <v>4586</v>
      </c>
      <c r="K226" s="138" t="str">
        <f t="shared" si="11"/>
        <v>C2060</v>
      </c>
      <c r="L226" s="246" t="str">
        <f t="shared" si="10"/>
        <v>C20.6.0 - Fabrication de fibres artificielles ou synthétiques</v>
      </c>
      <c r="M226" s="138"/>
      <c r="N226" s="138" t="s">
        <v>192</v>
      </c>
      <c r="O226" s="138" t="s">
        <v>426</v>
      </c>
    </row>
    <row r="227" spans="1:15">
      <c r="A227" s="133" t="s">
        <v>4588</v>
      </c>
      <c r="B227" s="138" t="s">
        <v>3596</v>
      </c>
      <c r="C227" s="138"/>
      <c r="D227" s="138" t="s">
        <v>426</v>
      </c>
      <c r="E227" s="133"/>
      <c r="F227" s="133"/>
      <c r="G227" s="133"/>
      <c r="H227" s="133">
        <f t="shared" si="9"/>
        <v>1</v>
      </c>
      <c r="I227" s="133"/>
      <c r="J227" s="248" t="s">
        <v>4587</v>
      </c>
      <c r="K227" s="138" t="str">
        <f t="shared" si="11"/>
        <v>C21</v>
      </c>
      <c r="L227" s="246" t="str">
        <f t="shared" si="10"/>
        <v>C21 - Industrie pharmaceutique</v>
      </c>
      <c r="M227" s="138" t="s">
        <v>190</v>
      </c>
      <c r="N227" s="138" t="s">
        <v>192</v>
      </c>
      <c r="O227" s="138" t="s">
        <v>426</v>
      </c>
    </row>
    <row r="228" spans="1:15">
      <c r="A228" s="133" t="s">
        <v>4589</v>
      </c>
      <c r="B228" s="138" t="s">
        <v>3597</v>
      </c>
      <c r="C228" s="138"/>
      <c r="D228" s="138" t="s">
        <v>426</v>
      </c>
      <c r="E228" s="133"/>
      <c r="F228" s="133"/>
      <c r="G228" s="133"/>
      <c r="H228" s="133">
        <f t="shared" si="9"/>
        <v>1</v>
      </c>
      <c r="I228" s="133"/>
      <c r="J228" s="262" t="s">
        <v>4588</v>
      </c>
      <c r="K228" s="138" t="str">
        <f t="shared" si="11"/>
        <v>C211</v>
      </c>
      <c r="L228" s="246" t="str">
        <f t="shared" si="10"/>
        <v>C21.1 - Fabrication de produits pharmaceutiques de base</v>
      </c>
      <c r="M228" s="138" t="s">
        <v>190</v>
      </c>
      <c r="N228" s="138" t="s">
        <v>192</v>
      </c>
      <c r="O228" s="138" t="s">
        <v>426</v>
      </c>
    </row>
    <row r="229" spans="1:15">
      <c r="A229" s="133" t="s">
        <v>4590</v>
      </c>
      <c r="B229" s="138" t="s">
        <v>3598</v>
      </c>
      <c r="C229" s="138"/>
      <c r="D229" s="138" t="s">
        <v>426</v>
      </c>
      <c r="E229" s="133"/>
      <c r="F229" s="133"/>
      <c r="G229" s="133"/>
      <c r="H229" s="133">
        <f t="shared" si="9"/>
        <v>1</v>
      </c>
      <c r="I229" s="133"/>
      <c r="J229" s="263" t="s">
        <v>4589</v>
      </c>
      <c r="K229" s="138" t="str">
        <f t="shared" si="11"/>
        <v>C2110</v>
      </c>
      <c r="L229" s="246" t="str">
        <f t="shared" si="10"/>
        <v>C21.1.0 - Fabrication de produits pharmaceutiques de base</v>
      </c>
      <c r="M229" s="138"/>
      <c r="N229" s="138" t="s">
        <v>192</v>
      </c>
      <c r="O229" s="138" t="s">
        <v>426</v>
      </c>
    </row>
    <row r="230" spans="1:15">
      <c r="A230" s="133" t="s">
        <v>4591</v>
      </c>
      <c r="B230" s="138" t="s">
        <v>3599</v>
      </c>
      <c r="C230" s="138"/>
      <c r="D230" s="138" t="s">
        <v>426</v>
      </c>
      <c r="E230" s="133"/>
      <c r="F230" s="133"/>
      <c r="G230" s="133"/>
      <c r="H230" s="133">
        <f t="shared" si="9"/>
        <v>1</v>
      </c>
      <c r="I230" s="133"/>
      <c r="J230" s="262" t="s">
        <v>4590</v>
      </c>
      <c r="K230" s="138" t="str">
        <f t="shared" si="11"/>
        <v>C212</v>
      </c>
      <c r="L230" s="246" t="str">
        <f t="shared" si="10"/>
        <v>C21.2 - Fabrication de préparations pharmaceutiques</v>
      </c>
      <c r="M230" s="138" t="s">
        <v>190</v>
      </c>
      <c r="N230" s="138" t="s">
        <v>192</v>
      </c>
      <c r="O230" s="138" t="s">
        <v>426</v>
      </c>
    </row>
    <row r="231" spans="1:15">
      <c r="A231" s="133" t="s">
        <v>4592</v>
      </c>
      <c r="B231" s="138" t="s">
        <v>3600</v>
      </c>
      <c r="C231" s="138"/>
      <c r="D231" s="138" t="s">
        <v>426</v>
      </c>
      <c r="E231" s="133"/>
      <c r="F231" s="133"/>
      <c r="G231" s="133"/>
      <c r="H231" s="133">
        <f t="shared" si="9"/>
        <v>1</v>
      </c>
      <c r="I231" s="133"/>
      <c r="J231" s="263" t="s">
        <v>4591</v>
      </c>
      <c r="K231" s="138" t="str">
        <f t="shared" si="11"/>
        <v>C2120</v>
      </c>
      <c r="L231" s="246" t="str">
        <f t="shared" si="10"/>
        <v>C21.2.0 - Fabrication de préparations pharmaceutiques</v>
      </c>
      <c r="M231" s="138"/>
      <c r="N231" s="138" t="s">
        <v>192</v>
      </c>
      <c r="O231" s="138" t="s">
        <v>426</v>
      </c>
    </row>
    <row r="232" spans="1:15">
      <c r="A232" s="133" t="s">
        <v>4593</v>
      </c>
      <c r="B232" s="138" t="s">
        <v>3601</v>
      </c>
      <c r="C232" s="138"/>
      <c r="D232" s="138" t="s">
        <v>426</v>
      </c>
      <c r="E232" s="133"/>
      <c r="F232" s="133"/>
      <c r="G232" s="133"/>
      <c r="H232" s="133">
        <f t="shared" si="9"/>
        <v>1</v>
      </c>
      <c r="I232" s="133"/>
      <c r="J232" s="248" t="s">
        <v>4592</v>
      </c>
      <c r="K232" s="138" t="str">
        <f t="shared" si="11"/>
        <v>C22</v>
      </c>
      <c r="L232" s="246" t="str">
        <f t="shared" si="10"/>
        <v>C22 - Industrie du caoutchouc et des plastiques</v>
      </c>
      <c r="M232" s="138" t="s">
        <v>190</v>
      </c>
      <c r="N232" s="138" t="s">
        <v>192</v>
      </c>
      <c r="O232" s="138" t="s">
        <v>426</v>
      </c>
    </row>
    <row r="233" spans="1:15">
      <c r="A233" s="133" t="s">
        <v>4594</v>
      </c>
      <c r="B233" s="138" t="s">
        <v>3602</v>
      </c>
      <c r="C233" s="138"/>
      <c r="D233" s="138" t="s">
        <v>426</v>
      </c>
      <c r="E233" s="133"/>
      <c r="F233" s="133"/>
      <c r="G233" s="133"/>
      <c r="H233" s="133">
        <f t="shared" si="9"/>
        <v>1</v>
      </c>
      <c r="I233" s="133"/>
      <c r="J233" s="262" t="s">
        <v>4593</v>
      </c>
      <c r="K233" s="138" t="str">
        <f t="shared" si="11"/>
        <v>C221</v>
      </c>
      <c r="L233" s="246" t="str">
        <f t="shared" si="10"/>
        <v>C22.1 - Industrie du caoutchouc</v>
      </c>
      <c r="M233" s="138" t="s">
        <v>190</v>
      </c>
      <c r="N233" s="138" t="s">
        <v>192</v>
      </c>
      <c r="O233" s="138" t="s">
        <v>426</v>
      </c>
    </row>
    <row r="234" spans="1:15">
      <c r="A234" s="133" t="s">
        <v>4595</v>
      </c>
      <c r="B234" s="138" t="s">
        <v>3603</v>
      </c>
      <c r="C234" s="138"/>
      <c r="D234" s="138" t="s">
        <v>426</v>
      </c>
      <c r="E234" s="133"/>
      <c r="F234" s="133"/>
      <c r="G234" s="133"/>
      <c r="H234" s="133">
        <f t="shared" si="9"/>
        <v>1</v>
      </c>
      <c r="I234" s="133"/>
      <c r="J234" s="263" t="s">
        <v>4594</v>
      </c>
      <c r="K234" s="138" t="str">
        <f t="shared" si="11"/>
        <v>C2211</v>
      </c>
      <c r="L234" s="246" t="str">
        <f t="shared" si="10"/>
        <v>C22.1.1 - Fabrication et rechapage de pneumatiques</v>
      </c>
      <c r="M234" s="138"/>
      <c r="N234" s="138" t="s">
        <v>192</v>
      </c>
      <c r="O234" s="138" t="s">
        <v>426</v>
      </c>
    </row>
    <row r="235" spans="1:15">
      <c r="A235" s="133" t="s">
        <v>4596</v>
      </c>
      <c r="B235" s="138" t="s">
        <v>3604</v>
      </c>
      <c r="C235" s="138"/>
      <c r="D235" s="138" t="s">
        <v>426</v>
      </c>
      <c r="E235" s="133"/>
      <c r="F235" s="133"/>
      <c r="G235" s="133"/>
      <c r="H235" s="133">
        <f t="shared" si="9"/>
        <v>1</v>
      </c>
      <c r="I235" s="133"/>
      <c r="J235" s="263" t="s">
        <v>4595</v>
      </c>
      <c r="K235" s="138" t="str">
        <f t="shared" si="11"/>
        <v>C2219</v>
      </c>
      <c r="L235" s="246" t="str">
        <f t="shared" si="10"/>
        <v>C22.1.9 - Fabrication d'autres articles en caoutchouc</v>
      </c>
      <c r="M235" s="138"/>
      <c r="N235" s="138" t="s">
        <v>192</v>
      </c>
      <c r="O235" s="138" t="s">
        <v>426</v>
      </c>
    </row>
    <row r="236" spans="1:15">
      <c r="A236" s="133" t="s">
        <v>5317</v>
      </c>
      <c r="B236" s="138" t="s">
        <v>3605</v>
      </c>
      <c r="C236" s="138"/>
      <c r="D236" s="138" t="s">
        <v>426</v>
      </c>
      <c r="E236" s="133"/>
      <c r="F236" s="133"/>
      <c r="G236" s="133"/>
      <c r="H236" s="133">
        <f t="shared" si="9"/>
        <v>1</v>
      </c>
      <c r="I236" s="133"/>
      <c r="J236" s="262" t="s">
        <v>4596</v>
      </c>
      <c r="K236" s="138" t="str">
        <f t="shared" si="11"/>
        <v>C222</v>
      </c>
      <c r="L236" s="246" t="str">
        <f t="shared" si="10"/>
        <v>C22.2 - Transformation des matières plastiques</v>
      </c>
      <c r="M236" s="138" t="s">
        <v>190</v>
      </c>
      <c r="N236" s="138" t="s">
        <v>192</v>
      </c>
      <c r="O236" s="138" t="s">
        <v>426</v>
      </c>
    </row>
    <row r="237" spans="1:15">
      <c r="A237" s="133" t="s">
        <v>4597</v>
      </c>
      <c r="B237" s="138" t="s">
        <v>3606</v>
      </c>
      <c r="C237" s="138"/>
      <c r="D237" s="138" t="s">
        <v>426</v>
      </c>
      <c r="E237" s="133"/>
      <c r="F237" s="133"/>
      <c r="G237" s="133"/>
      <c r="H237" s="133">
        <f t="shared" si="9"/>
        <v>1</v>
      </c>
      <c r="I237" s="133"/>
      <c r="J237" s="263" t="s">
        <v>5317</v>
      </c>
      <c r="K237" s="138" t="str">
        <f t="shared" si="11"/>
        <v>C2221</v>
      </c>
      <c r="L237" s="246" t="str">
        <f t="shared" si="10"/>
        <v>C22.2.1 - Fabrication plaques feuilles tubes profilés en matières plastiques</v>
      </c>
      <c r="M237" s="138"/>
      <c r="N237" s="138" t="s">
        <v>192</v>
      </c>
      <c r="O237" s="138" t="s">
        <v>426</v>
      </c>
    </row>
    <row r="238" spans="1:15">
      <c r="A238" s="133" t="s">
        <v>5318</v>
      </c>
      <c r="B238" s="138" t="s">
        <v>3607</v>
      </c>
      <c r="C238" s="138"/>
      <c r="D238" s="138" t="s">
        <v>426</v>
      </c>
      <c r="E238" s="133"/>
      <c r="F238" s="133"/>
      <c r="G238" s="133"/>
      <c r="H238" s="133">
        <f t="shared" si="9"/>
        <v>1</v>
      </c>
      <c r="I238" s="133"/>
      <c r="J238" s="263" t="s">
        <v>4597</v>
      </c>
      <c r="K238" s="138" t="str">
        <f t="shared" si="11"/>
        <v>C2222</v>
      </c>
      <c r="L238" s="246" t="str">
        <f t="shared" si="10"/>
        <v>C22.2.2 - Fabrication d'emballages en matières plastiques</v>
      </c>
      <c r="M238" s="138"/>
      <c r="N238" s="138" t="s">
        <v>192</v>
      </c>
      <c r="O238" s="138" t="s">
        <v>426</v>
      </c>
    </row>
    <row r="239" spans="1:15">
      <c r="A239" s="133" t="s">
        <v>4598</v>
      </c>
      <c r="B239" s="138" t="s">
        <v>3608</v>
      </c>
      <c r="C239" s="138"/>
      <c r="D239" s="138" t="s">
        <v>426</v>
      </c>
      <c r="E239" s="133"/>
      <c r="F239" s="133"/>
      <c r="G239" s="133"/>
      <c r="H239" s="133">
        <f t="shared" si="9"/>
        <v>1</v>
      </c>
      <c r="I239" s="133"/>
      <c r="J239" s="263" t="s">
        <v>5318</v>
      </c>
      <c r="K239" s="138" t="str">
        <f t="shared" si="11"/>
        <v>C2223</v>
      </c>
      <c r="L239" s="246" t="str">
        <f t="shared" si="10"/>
        <v>C22.2.3 - Fabrication d'éléments en matières plastiques pour la construction</v>
      </c>
      <c r="M239" s="138"/>
      <c r="N239" s="138" t="s">
        <v>192</v>
      </c>
      <c r="O239" s="138" t="s">
        <v>426</v>
      </c>
    </row>
    <row r="240" spans="1:15">
      <c r="A240" s="133" t="s">
        <v>4599</v>
      </c>
      <c r="B240" s="138" t="s">
        <v>3609</v>
      </c>
      <c r="C240" s="138"/>
      <c r="D240" s="138" t="s">
        <v>426</v>
      </c>
      <c r="E240" s="133"/>
      <c r="F240" s="133"/>
      <c r="G240" s="133"/>
      <c r="H240" s="133">
        <f t="shared" si="9"/>
        <v>1</v>
      </c>
      <c r="I240" s="133"/>
      <c r="J240" s="263" t="s">
        <v>4598</v>
      </c>
      <c r="K240" s="138" t="str">
        <f t="shared" si="11"/>
        <v>C2229</v>
      </c>
      <c r="L240" s="246" t="str">
        <f t="shared" si="10"/>
        <v>C22.2.9 - Fabrication d'autres articles en matières plastiques</v>
      </c>
      <c r="M240" s="138"/>
      <c r="N240" s="138" t="s">
        <v>192</v>
      </c>
      <c r="O240" s="138" t="s">
        <v>426</v>
      </c>
    </row>
    <row r="241" spans="1:15">
      <c r="A241" s="133" t="s">
        <v>4600</v>
      </c>
      <c r="B241" s="138" t="s">
        <v>3610</v>
      </c>
      <c r="C241" s="138"/>
      <c r="D241" s="138" t="s">
        <v>426</v>
      </c>
      <c r="E241" s="133"/>
      <c r="F241" s="133"/>
      <c r="G241" s="133"/>
      <c r="H241" s="133">
        <f t="shared" si="9"/>
        <v>1</v>
      </c>
      <c r="I241" s="133"/>
      <c r="J241" s="248" t="s">
        <v>4599</v>
      </c>
      <c r="K241" s="138" t="str">
        <f t="shared" si="11"/>
        <v>C23</v>
      </c>
      <c r="L241" s="246" t="str">
        <f t="shared" si="10"/>
        <v>C23 - Fabrication d'autres produits minéraux non métalliques</v>
      </c>
      <c r="M241" s="138" t="s">
        <v>190</v>
      </c>
      <c r="N241" s="138" t="s">
        <v>192</v>
      </c>
      <c r="O241" s="138" t="s">
        <v>426</v>
      </c>
    </row>
    <row r="242" spans="1:15">
      <c r="A242" s="133" t="s">
        <v>4601</v>
      </c>
      <c r="B242" s="138" t="s">
        <v>3611</v>
      </c>
      <c r="C242" s="138"/>
      <c r="D242" s="138" t="s">
        <v>426</v>
      </c>
      <c r="E242" s="133"/>
      <c r="F242" s="133"/>
      <c r="G242" s="133"/>
      <c r="H242" s="133">
        <f t="shared" si="9"/>
        <v>1</v>
      </c>
      <c r="I242" s="133"/>
      <c r="J242" s="262" t="s">
        <v>4600</v>
      </c>
      <c r="K242" s="138" t="str">
        <f t="shared" si="11"/>
        <v>C231</v>
      </c>
      <c r="L242" s="246" t="str">
        <f t="shared" si="10"/>
        <v>C23.1 - Fabrication de verre et d'articles en verre</v>
      </c>
      <c r="M242" s="138" t="s">
        <v>190</v>
      </c>
      <c r="N242" s="138" t="s">
        <v>192</v>
      </c>
      <c r="O242" s="138" t="s">
        <v>426</v>
      </c>
    </row>
    <row r="243" spans="1:15">
      <c r="A243" s="133" t="s">
        <v>4602</v>
      </c>
      <c r="B243" s="138" t="s">
        <v>3612</v>
      </c>
      <c r="C243" s="138"/>
      <c r="D243" s="138" t="s">
        <v>426</v>
      </c>
      <c r="E243" s="133"/>
      <c r="F243" s="133"/>
      <c r="G243" s="133"/>
      <c r="H243" s="133">
        <f t="shared" si="9"/>
        <v>1</v>
      </c>
      <c r="I243" s="133"/>
      <c r="J243" s="263" t="s">
        <v>4601</v>
      </c>
      <c r="K243" s="138" t="str">
        <f t="shared" si="11"/>
        <v>C2311</v>
      </c>
      <c r="L243" s="246" t="str">
        <f t="shared" si="10"/>
        <v>C23.1.1 - Fabrication de verre plat</v>
      </c>
      <c r="M243" s="138"/>
      <c r="N243" s="138" t="s">
        <v>192</v>
      </c>
      <c r="O243" s="138" t="s">
        <v>426</v>
      </c>
    </row>
    <row r="244" spans="1:15">
      <c r="A244" s="133" t="s">
        <v>4603</v>
      </c>
      <c r="B244" s="138" t="s">
        <v>3613</v>
      </c>
      <c r="C244" s="138"/>
      <c r="D244" s="138" t="s">
        <v>426</v>
      </c>
      <c r="E244" s="133"/>
      <c r="F244" s="133"/>
      <c r="G244" s="133"/>
      <c r="H244" s="133">
        <f t="shared" si="9"/>
        <v>1</v>
      </c>
      <c r="I244" s="133"/>
      <c r="J244" s="263" t="s">
        <v>4602</v>
      </c>
      <c r="K244" s="138" t="str">
        <f t="shared" si="11"/>
        <v>C2312</v>
      </c>
      <c r="L244" s="246" t="str">
        <f t="shared" si="10"/>
        <v>C23.1.2 - Façonnage et transformation du verre plat</v>
      </c>
      <c r="M244" s="138"/>
      <c r="N244" s="138" t="s">
        <v>192</v>
      </c>
      <c r="O244" s="138" t="s">
        <v>426</v>
      </c>
    </row>
    <row r="245" spans="1:15">
      <c r="A245" s="133" t="s">
        <v>4604</v>
      </c>
      <c r="B245" s="138" t="s">
        <v>3614</v>
      </c>
      <c r="C245" s="138"/>
      <c r="D245" s="138" t="s">
        <v>426</v>
      </c>
      <c r="E245" s="133"/>
      <c r="F245" s="133"/>
      <c r="G245" s="133"/>
      <c r="H245" s="133">
        <f t="shared" si="9"/>
        <v>1</v>
      </c>
      <c r="I245" s="133"/>
      <c r="J245" s="263" t="s">
        <v>4603</v>
      </c>
      <c r="K245" s="138" t="str">
        <f t="shared" si="11"/>
        <v>C2313</v>
      </c>
      <c r="L245" s="246" t="str">
        <f t="shared" si="10"/>
        <v>C23.1.3 - Fabrication de verre creux</v>
      </c>
      <c r="M245" s="138"/>
      <c r="N245" s="138" t="s">
        <v>192</v>
      </c>
      <c r="O245" s="138" t="s">
        <v>426</v>
      </c>
    </row>
    <row r="246" spans="1:15">
      <c r="A246" s="133" t="s">
        <v>4605</v>
      </c>
      <c r="B246" s="138" t="s">
        <v>3615</v>
      </c>
      <c r="C246" s="138"/>
      <c r="D246" s="138" t="s">
        <v>426</v>
      </c>
      <c r="E246" s="133"/>
      <c r="F246" s="133"/>
      <c r="G246" s="133"/>
      <c r="H246" s="133">
        <f t="shared" si="9"/>
        <v>1</v>
      </c>
      <c r="I246" s="133"/>
      <c r="J246" s="263" t="s">
        <v>4604</v>
      </c>
      <c r="K246" s="138" t="str">
        <f t="shared" si="11"/>
        <v>C2314</v>
      </c>
      <c r="L246" s="246" t="str">
        <f t="shared" si="10"/>
        <v>C23.1.4 - Fabrication de fibres de verre</v>
      </c>
      <c r="M246" s="138"/>
      <c r="N246" s="138" t="s">
        <v>192</v>
      </c>
      <c r="O246" s="138" t="s">
        <v>426</v>
      </c>
    </row>
    <row r="247" spans="1:15">
      <c r="A247" s="133" t="s">
        <v>4606</v>
      </c>
      <c r="B247" s="138" t="s">
        <v>3616</v>
      </c>
      <c r="C247" s="138"/>
      <c r="D247" s="138" t="s">
        <v>426</v>
      </c>
      <c r="E247" s="133"/>
      <c r="F247" s="133"/>
      <c r="G247" s="133"/>
      <c r="H247" s="133">
        <f t="shared" si="9"/>
        <v>1</v>
      </c>
      <c r="I247" s="133"/>
      <c r="J247" s="263" t="s">
        <v>4605</v>
      </c>
      <c r="K247" s="138" t="str">
        <f t="shared" si="11"/>
        <v>C2319</v>
      </c>
      <c r="L247" s="246" t="str">
        <f t="shared" si="10"/>
        <v>C23.1.9 - Fabrication et façonnage d'autres articles en verre</v>
      </c>
      <c r="M247" s="138"/>
      <c r="N247" s="138" t="s">
        <v>192</v>
      </c>
      <c r="O247" s="138" t="s">
        <v>426</v>
      </c>
    </row>
    <row r="248" spans="1:15">
      <c r="A248" s="133" t="s">
        <v>4607</v>
      </c>
      <c r="B248" s="138" t="s">
        <v>3617</v>
      </c>
      <c r="C248" s="138"/>
      <c r="D248" s="138" t="s">
        <v>426</v>
      </c>
      <c r="E248" s="133"/>
      <c r="F248" s="133"/>
      <c r="G248" s="133"/>
      <c r="H248" s="133">
        <f t="shared" si="9"/>
        <v>1</v>
      </c>
      <c r="I248" s="133"/>
      <c r="J248" s="262" t="s">
        <v>4606</v>
      </c>
      <c r="K248" s="138" t="str">
        <f t="shared" si="11"/>
        <v>C232</v>
      </c>
      <c r="L248" s="246" t="str">
        <f t="shared" si="10"/>
        <v>C23.2 - Fabrication de produits réfractaires</v>
      </c>
      <c r="M248" s="138" t="s">
        <v>190</v>
      </c>
      <c r="N248" s="138" t="s">
        <v>192</v>
      </c>
      <c r="O248" s="138" t="s">
        <v>426</v>
      </c>
    </row>
    <row r="249" spans="1:15">
      <c r="A249" s="133" t="s">
        <v>4608</v>
      </c>
      <c r="B249" s="138" t="s">
        <v>3618</v>
      </c>
      <c r="C249" s="138"/>
      <c r="D249" s="138" t="s">
        <v>426</v>
      </c>
      <c r="E249" s="133"/>
      <c r="F249" s="133"/>
      <c r="G249" s="133"/>
      <c r="H249" s="133">
        <f t="shared" si="9"/>
        <v>1</v>
      </c>
      <c r="I249" s="133"/>
      <c r="J249" s="263" t="s">
        <v>4607</v>
      </c>
      <c r="K249" s="138" t="str">
        <f t="shared" si="11"/>
        <v>C2320</v>
      </c>
      <c r="L249" s="246" t="str">
        <f t="shared" si="10"/>
        <v>C23.2.0 - Fabrication de produits réfractaires</v>
      </c>
      <c r="M249" s="138"/>
      <c r="N249" s="138" t="s">
        <v>192</v>
      </c>
      <c r="O249" s="138" t="s">
        <v>426</v>
      </c>
    </row>
    <row r="250" spans="1:15">
      <c r="A250" s="133" t="s">
        <v>4609</v>
      </c>
      <c r="B250" s="138" t="s">
        <v>3619</v>
      </c>
      <c r="C250" s="138"/>
      <c r="D250" s="138" t="s">
        <v>426</v>
      </c>
      <c r="E250" s="133"/>
      <c r="F250" s="133"/>
      <c r="G250" s="133"/>
      <c r="H250" s="133">
        <f t="shared" si="9"/>
        <v>1</v>
      </c>
      <c r="I250" s="133"/>
      <c r="J250" s="262" t="s">
        <v>4608</v>
      </c>
      <c r="K250" s="138" t="str">
        <f t="shared" si="11"/>
        <v>C233</v>
      </c>
      <c r="L250" s="246" t="str">
        <f t="shared" si="10"/>
        <v>C23.3 - Fabrication de matériaux de construction en terre cuite</v>
      </c>
      <c r="M250" s="138" t="s">
        <v>190</v>
      </c>
      <c r="N250" s="138" t="s">
        <v>192</v>
      </c>
      <c r="O250" s="138" t="s">
        <v>426</v>
      </c>
    </row>
    <row r="251" spans="1:15">
      <c r="A251" s="133" t="s">
        <v>4610</v>
      </c>
      <c r="B251" s="138" t="s">
        <v>3620</v>
      </c>
      <c r="C251" s="138"/>
      <c r="D251" s="138" t="s">
        <v>426</v>
      </c>
      <c r="E251" s="133"/>
      <c r="F251" s="133"/>
      <c r="G251" s="133"/>
      <c r="H251" s="133">
        <f t="shared" si="9"/>
        <v>1</v>
      </c>
      <c r="I251" s="133"/>
      <c r="J251" s="263" t="s">
        <v>4609</v>
      </c>
      <c r="K251" s="138" t="str">
        <f t="shared" si="11"/>
        <v>C2331</v>
      </c>
      <c r="L251" s="246" t="str">
        <f t="shared" si="10"/>
        <v>C23.3.1 - Fabrication de carreaux en céramique</v>
      </c>
      <c r="M251" s="138"/>
      <c r="N251" s="138" t="s">
        <v>192</v>
      </c>
      <c r="O251" s="138" t="s">
        <v>426</v>
      </c>
    </row>
    <row r="252" spans="1:15">
      <c r="A252" s="133" t="s">
        <v>4611</v>
      </c>
      <c r="B252" s="138" t="s">
        <v>3621</v>
      </c>
      <c r="C252" s="138"/>
      <c r="D252" s="138" t="s">
        <v>426</v>
      </c>
      <c r="E252" s="133"/>
      <c r="F252" s="133"/>
      <c r="G252" s="133"/>
      <c r="H252" s="133">
        <f t="shared" si="9"/>
        <v>1</v>
      </c>
      <c r="I252" s="133"/>
      <c r="J252" s="263" t="s">
        <v>4610</v>
      </c>
      <c r="K252" s="138" t="str">
        <f t="shared" si="11"/>
        <v>C2332</v>
      </c>
      <c r="L252" s="246" t="str">
        <f t="shared" si="10"/>
        <v>C23.3.2 - Fabrication de tuiles et briques en terre cuite</v>
      </c>
      <c r="M252" s="138"/>
      <c r="N252" s="138" t="s">
        <v>192</v>
      </c>
      <c r="O252" s="138" t="s">
        <v>426</v>
      </c>
    </row>
    <row r="253" spans="1:15">
      <c r="A253" s="133" t="s">
        <v>5319</v>
      </c>
      <c r="B253" s="138" t="s">
        <v>3622</v>
      </c>
      <c r="C253" s="138"/>
      <c r="D253" s="138" t="s">
        <v>426</v>
      </c>
      <c r="E253" s="133"/>
      <c r="F253" s="133"/>
      <c r="G253" s="133"/>
      <c r="H253" s="133">
        <f t="shared" si="9"/>
        <v>1</v>
      </c>
      <c r="I253" s="133"/>
      <c r="J253" s="262" t="s">
        <v>4611</v>
      </c>
      <c r="K253" s="138" t="str">
        <f t="shared" si="11"/>
        <v>C234</v>
      </c>
      <c r="L253" s="246" t="str">
        <f t="shared" si="10"/>
        <v>C23.4 - Fabrication d'autres produits en céramique et en porcelaine</v>
      </c>
      <c r="M253" s="138" t="s">
        <v>190</v>
      </c>
      <c r="N253" s="138" t="s">
        <v>192</v>
      </c>
      <c r="O253" s="138" t="s">
        <v>426</v>
      </c>
    </row>
    <row r="254" spans="1:15">
      <c r="A254" s="133" t="s">
        <v>4612</v>
      </c>
      <c r="B254" s="138" t="s">
        <v>3623</v>
      </c>
      <c r="C254" s="138"/>
      <c r="D254" s="138" t="s">
        <v>426</v>
      </c>
      <c r="E254" s="133"/>
      <c r="F254" s="133"/>
      <c r="G254" s="133"/>
      <c r="H254" s="133">
        <f t="shared" si="9"/>
        <v>1</v>
      </c>
      <c r="I254" s="133"/>
      <c r="J254" s="263" t="s">
        <v>5319</v>
      </c>
      <c r="K254" s="138" t="str">
        <f t="shared" si="11"/>
        <v>C2341</v>
      </c>
      <c r="L254" s="246" t="str">
        <f t="shared" si="10"/>
        <v>C23.4.1 - Fabrication d'articles céramiques à usage domestique ou ornemental</v>
      </c>
      <c r="M254" s="138"/>
      <c r="N254" s="138" t="s">
        <v>192</v>
      </c>
      <c r="O254" s="138" t="s">
        <v>426</v>
      </c>
    </row>
    <row r="255" spans="1:15">
      <c r="A255" s="133" t="s">
        <v>4613</v>
      </c>
      <c r="B255" s="138" t="s">
        <v>3624</v>
      </c>
      <c r="C255" s="138"/>
      <c r="D255" s="138" t="s">
        <v>426</v>
      </c>
      <c r="E255" s="133"/>
      <c r="F255" s="133"/>
      <c r="G255" s="133"/>
      <c r="H255" s="133">
        <f t="shared" si="9"/>
        <v>1</v>
      </c>
      <c r="I255" s="133"/>
      <c r="J255" s="263" t="s">
        <v>4612</v>
      </c>
      <c r="K255" s="138" t="str">
        <f t="shared" si="11"/>
        <v>C2342</v>
      </c>
      <c r="L255" s="246" t="str">
        <f t="shared" si="10"/>
        <v>C23.4.2 - Fabrication d'appareils sanitaires en céramique</v>
      </c>
      <c r="M255" s="138"/>
      <c r="N255" s="138" t="s">
        <v>192</v>
      </c>
      <c r="O255" s="138" t="s">
        <v>426</v>
      </c>
    </row>
    <row r="256" spans="1:15">
      <c r="A256" s="133" t="s">
        <v>4614</v>
      </c>
      <c r="B256" s="138" t="s">
        <v>3625</v>
      </c>
      <c r="C256" s="138"/>
      <c r="D256" s="138" t="s">
        <v>426</v>
      </c>
      <c r="E256" s="133"/>
      <c r="F256" s="133"/>
      <c r="G256" s="133"/>
      <c r="H256" s="133">
        <f t="shared" si="9"/>
        <v>1</v>
      </c>
      <c r="I256" s="133"/>
      <c r="J256" s="263" t="s">
        <v>4613</v>
      </c>
      <c r="K256" s="138" t="str">
        <f t="shared" si="11"/>
        <v>C2343</v>
      </c>
      <c r="L256" s="246" t="str">
        <f t="shared" si="10"/>
        <v>C23.4.3 - Fabrication d'isolateurs et pièces isolantes en céramique</v>
      </c>
      <c r="M256" s="138"/>
      <c r="N256" s="138" t="s">
        <v>192</v>
      </c>
      <c r="O256" s="138" t="s">
        <v>426</v>
      </c>
    </row>
    <row r="257" spans="1:15">
      <c r="A257" s="133" t="s">
        <v>4615</v>
      </c>
      <c r="B257" s="138" t="s">
        <v>3626</v>
      </c>
      <c r="C257" s="138"/>
      <c r="D257" s="138" t="s">
        <v>426</v>
      </c>
      <c r="E257" s="133"/>
      <c r="F257" s="133"/>
      <c r="G257" s="133"/>
      <c r="H257" s="133">
        <f t="shared" si="9"/>
        <v>1</v>
      </c>
      <c r="I257" s="133"/>
      <c r="J257" s="263" t="s">
        <v>4614</v>
      </c>
      <c r="K257" s="138" t="str">
        <f t="shared" si="11"/>
        <v>C2344</v>
      </c>
      <c r="L257" s="246" t="str">
        <f t="shared" si="10"/>
        <v>C23.4.4 - Fabrication d'autres produits céramiques à usage technique</v>
      </c>
      <c r="M257" s="138"/>
      <c r="N257" s="138" t="s">
        <v>192</v>
      </c>
      <c r="O257" s="138" t="s">
        <v>426</v>
      </c>
    </row>
    <row r="258" spans="1:15">
      <c r="A258" s="133" t="s">
        <v>4616</v>
      </c>
      <c r="B258" s="138" t="s">
        <v>3627</v>
      </c>
      <c r="C258" s="138"/>
      <c r="D258" s="138" t="s">
        <v>426</v>
      </c>
      <c r="E258" s="133"/>
      <c r="F258" s="133"/>
      <c r="G258" s="133"/>
      <c r="H258" s="133">
        <f t="shared" si="9"/>
        <v>1</v>
      </c>
      <c r="I258" s="133"/>
      <c r="J258" s="263" t="s">
        <v>4615</v>
      </c>
      <c r="K258" s="138" t="str">
        <f t="shared" si="11"/>
        <v>C2349</v>
      </c>
      <c r="L258" s="246" t="str">
        <f t="shared" si="10"/>
        <v>C23.4.9 - Fabrication d'autres produits céramiques nca</v>
      </c>
      <c r="M258" s="138"/>
      <c r="N258" s="138" t="s">
        <v>192</v>
      </c>
      <c r="O258" s="138" t="s">
        <v>426</v>
      </c>
    </row>
    <row r="259" spans="1:15">
      <c r="A259" s="133" t="s">
        <v>4617</v>
      </c>
      <c r="B259" s="138" t="s">
        <v>3628</v>
      </c>
      <c r="C259" s="138"/>
      <c r="D259" s="138" t="s">
        <v>426</v>
      </c>
      <c r="E259" s="133"/>
      <c r="F259" s="133"/>
      <c r="G259" s="133"/>
      <c r="H259" s="133">
        <f t="shared" ref="H259:H322" si="12">COUNTIF($J$2:$J$1000,A259)</f>
        <v>1</v>
      </c>
      <c r="I259" s="133"/>
      <c r="J259" s="262" t="s">
        <v>4616</v>
      </c>
      <c r="K259" s="138" t="str">
        <f t="shared" si="11"/>
        <v>C235</v>
      </c>
      <c r="L259" s="246" t="str">
        <f t="shared" si="10"/>
        <v>C23.5 - Fabrication de ciment chaux et plâtre</v>
      </c>
      <c r="M259" s="138" t="s">
        <v>190</v>
      </c>
      <c r="N259" s="138" t="s">
        <v>192</v>
      </c>
      <c r="O259" s="138" t="s">
        <v>426</v>
      </c>
    </row>
    <row r="260" spans="1:15">
      <c r="A260" s="133" t="s">
        <v>4618</v>
      </c>
      <c r="B260" s="138" t="s">
        <v>3629</v>
      </c>
      <c r="C260" s="138"/>
      <c r="D260" s="138" t="s">
        <v>426</v>
      </c>
      <c r="E260" s="133"/>
      <c r="F260" s="133"/>
      <c r="G260" s="133"/>
      <c r="H260" s="133">
        <f t="shared" si="12"/>
        <v>1</v>
      </c>
      <c r="I260" s="133"/>
      <c r="J260" s="263" t="s">
        <v>4617</v>
      </c>
      <c r="K260" s="138" t="str">
        <f t="shared" si="11"/>
        <v>C2351</v>
      </c>
      <c r="L260" s="246" t="str">
        <f t="shared" ref="L260:L323" si="13">J260</f>
        <v>C23.5.1 - Fabrication de ciment</v>
      </c>
      <c r="M260" s="138"/>
      <c r="N260" s="138" t="s">
        <v>192</v>
      </c>
      <c r="O260" s="138" t="s">
        <v>426</v>
      </c>
    </row>
    <row r="261" spans="1:15">
      <c r="A261" s="133" t="s">
        <v>4619</v>
      </c>
      <c r="B261" s="138" t="s">
        <v>3630</v>
      </c>
      <c r="C261" s="138"/>
      <c r="D261" s="138" t="s">
        <v>426</v>
      </c>
      <c r="E261" s="133"/>
      <c r="F261" s="133"/>
      <c r="G261" s="133"/>
      <c r="H261" s="133">
        <f t="shared" si="12"/>
        <v>1</v>
      </c>
      <c r="I261" s="133"/>
      <c r="J261" s="263" t="s">
        <v>4618</v>
      </c>
      <c r="K261" s="138" t="str">
        <f t="shared" si="11"/>
        <v>C2352</v>
      </c>
      <c r="L261" s="246" t="str">
        <f t="shared" si="13"/>
        <v>C23.5.2 - Fabrication de chaux et plâtre</v>
      </c>
      <c r="M261" s="138"/>
      <c r="N261" s="138" t="s">
        <v>192</v>
      </c>
      <c r="O261" s="138" t="s">
        <v>426</v>
      </c>
    </row>
    <row r="262" spans="1:15">
      <c r="A262" s="133" t="s">
        <v>4620</v>
      </c>
      <c r="B262" s="138" t="s">
        <v>3631</v>
      </c>
      <c r="C262" s="138"/>
      <c r="D262" s="138" t="s">
        <v>426</v>
      </c>
      <c r="E262" s="133"/>
      <c r="F262" s="133"/>
      <c r="G262" s="133"/>
      <c r="H262" s="133">
        <f t="shared" si="12"/>
        <v>1</v>
      </c>
      <c r="I262" s="133"/>
      <c r="J262" s="262" t="s">
        <v>4619</v>
      </c>
      <c r="K262" s="138" t="str">
        <f t="shared" ref="K262:K325" si="14">VLOOKUP(J262,$A$2:$B$1100,2,0)</f>
        <v>C236</v>
      </c>
      <c r="L262" s="246" t="str">
        <f t="shared" si="13"/>
        <v>C23.6 - Fabrication d'ouvrages en béton en ciment ou en plâtre</v>
      </c>
      <c r="M262" s="138" t="s">
        <v>190</v>
      </c>
      <c r="N262" s="138" t="s">
        <v>192</v>
      </c>
      <c r="O262" s="138" t="s">
        <v>426</v>
      </c>
    </row>
    <row r="263" spans="1:15">
      <c r="A263" s="133" t="s">
        <v>4621</v>
      </c>
      <c r="B263" s="138" t="s">
        <v>3632</v>
      </c>
      <c r="C263" s="138"/>
      <c r="D263" s="138" t="s">
        <v>426</v>
      </c>
      <c r="E263" s="133"/>
      <c r="F263" s="133"/>
      <c r="G263" s="133"/>
      <c r="H263" s="133">
        <f t="shared" si="12"/>
        <v>1</v>
      </c>
      <c r="I263" s="133"/>
      <c r="J263" s="263" t="s">
        <v>4620</v>
      </c>
      <c r="K263" s="138" t="str">
        <f t="shared" si="14"/>
        <v>C2361</v>
      </c>
      <c r="L263" s="246" t="str">
        <f t="shared" si="13"/>
        <v>C23.6.1 - Fabrication d'éléments en béton pour la construction</v>
      </c>
      <c r="M263" s="138"/>
      <c r="N263" s="138" t="s">
        <v>192</v>
      </c>
      <c r="O263" s="138" t="s">
        <v>426</v>
      </c>
    </row>
    <row r="264" spans="1:15">
      <c r="A264" s="133" t="s">
        <v>4622</v>
      </c>
      <c r="B264" s="138" t="s">
        <v>3633</v>
      </c>
      <c r="C264" s="138"/>
      <c r="D264" s="138" t="s">
        <v>426</v>
      </c>
      <c r="E264" s="133"/>
      <c r="F264" s="133"/>
      <c r="G264" s="133"/>
      <c r="H264" s="133">
        <f t="shared" si="12"/>
        <v>1</v>
      </c>
      <c r="I264" s="133"/>
      <c r="J264" s="263" t="s">
        <v>4621</v>
      </c>
      <c r="K264" s="138" t="str">
        <f t="shared" si="14"/>
        <v>C2362</v>
      </c>
      <c r="L264" s="246" t="str">
        <f t="shared" si="13"/>
        <v>C23.6.2 - Fabrication d'éléments en plâtre pour la construction</v>
      </c>
      <c r="M264" s="138"/>
      <c r="N264" s="138" t="s">
        <v>192</v>
      </c>
      <c r="O264" s="138" t="s">
        <v>426</v>
      </c>
    </row>
    <row r="265" spans="1:15">
      <c r="A265" s="133" t="s">
        <v>4623</v>
      </c>
      <c r="B265" s="138" t="s">
        <v>3634</v>
      </c>
      <c r="C265" s="138"/>
      <c r="D265" s="138" t="s">
        <v>426</v>
      </c>
      <c r="E265" s="133"/>
      <c r="F265" s="133"/>
      <c r="G265" s="133"/>
      <c r="H265" s="133">
        <f t="shared" si="12"/>
        <v>1</v>
      </c>
      <c r="I265" s="133"/>
      <c r="J265" s="263" t="s">
        <v>4622</v>
      </c>
      <c r="K265" s="138" t="str">
        <f t="shared" si="14"/>
        <v>C2363</v>
      </c>
      <c r="L265" s="246" t="str">
        <f t="shared" si="13"/>
        <v>C23.6.3 - Fabrication de béton prêt à l'emploi</v>
      </c>
      <c r="M265" s="138"/>
      <c r="N265" s="138" t="s">
        <v>192</v>
      </c>
      <c r="O265" s="138" t="s">
        <v>426</v>
      </c>
    </row>
    <row r="266" spans="1:15">
      <c r="A266" s="133" t="s">
        <v>4624</v>
      </c>
      <c r="B266" s="138" t="s">
        <v>3635</v>
      </c>
      <c r="C266" s="138"/>
      <c r="D266" s="138" t="s">
        <v>426</v>
      </c>
      <c r="E266" s="133"/>
      <c r="F266" s="133"/>
      <c r="G266" s="133"/>
      <c r="H266" s="133">
        <f t="shared" si="12"/>
        <v>1</v>
      </c>
      <c r="I266" s="133"/>
      <c r="J266" s="263" t="s">
        <v>4623</v>
      </c>
      <c r="K266" s="138" t="str">
        <f t="shared" si="14"/>
        <v>C2364</v>
      </c>
      <c r="L266" s="246" t="str">
        <f t="shared" si="13"/>
        <v>C23.6.4 - Fabrication de mortiers et bétons secs</v>
      </c>
      <c r="M266" s="138"/>
      <c r="N266" s="138" t="s">
        <v>192</v>
      </c>
      <c r="O266" s="138" t="s">
        <v>426</v>
      </c>
    </row>
    <row r="267" spans="1:15">
      <c r="A267" s="133" t="s">
        <v>4625</v>
      </c>
      <c r="B267" s="138" t="s">
        <v>3636</v>
      </c>
      <c r="C267" s="138"/>
      <c r="D267" s="138" t="s">
        <v>426</v>
      </c>
      <c r="E267" s="133"/>
      <c r="F267" s="133"/>
      <c r="G267" s="133"/>
      <c r="H267" s="133">
        <f t="shared" si="12"/>
        <v>1</v>
      </c>
      <c r="I267" s="133"/>
      <c r="J267" s="263" t="s">
        <v>4624</v>
      </c>
      <c r="K267" s="138" t="str">
        <f t="shared" si="14"/>
        <v>C2365</v>
      </c>
      <c r="L267" s="246" t="str">
        <f t="shared" si="13"/>
        <v>C23.6.5 - Fabrication d'ouvrages en fibre-ciment</v>
      </c>
      <c r="M267" s="138"/>
      <c r="N267" s="138" t="s">
        <v>192</v>
      </c>
      <c r="O267" s="138" t="s">
        <v>426</v>
      </c>
    </row>
    <row r="268" spans="1:15">
      <c r="A268" s="133" t="s">
        <v>4626</v>
      </c>
      <c r="B268" s="138" t="s">
        <v>3637</v>
      </c>
      <c r="C268" s="138"/>
      <c r="D268" s="138" t="s">
        <v>426</v>
      </c>
      <c r="E268" s="133"/>
      <c r="F268" s="133"/>
      <c r="G268" s="133"/>
      <c r="H268" s="133">
        <f t="shared" si="12"/>
        <v>1</v>
      </c>
      <c r="I268" s="133"/>
      <c r="J268" s="263" t="s">
        <v>4625</v>
      </c>
      <c r="K268" s="138" t="str">
        <f t="shared" si="14"/>
        <v>C2369</v>
      </c>
      <c r="L268" s="246" t="str">
        <f t="shared" si="13"/>
        <v>C23.6.9 - Fabrication d'autres ouvrages en béton en ciment ou en plâtre</v>
      </c>
      <c r="M268" s="138"/>
      <c r="N268" s="138" t="s">
        <v>192</v>
      </c>
      <c r="O268" s="138" t="s">
        <v>426</v>
      </c>
    </row>
    <row r="269" spans="1:15">
      <c r="A269" s="133" t="s">
        <v>4627</v>
      </c>
      <c r="B269" s="138" t="s">
        <v>3638</v>
      </c>
      <c r="C269" s="138"/>
      <c r="D269" s="138" t="s">
        <v>426</v>
      </c>
      <c r="E269" s="133"/>
      <c r="F269" s="133"/>
      <c r="G269" s="133"/>
      <c r="H269" s="133">
        <f t="shared" si="12"/>
        <v>1</v>
      </c>
      <c r="I269" s="133"/>
      <c r="J269" s="262" t="s">
        <v>4626</v>
      </c>
      <c r="K269" s="138" t="str">
        <f t="shared" si="14"/>
        <v>C237</v>
      </c>
      <c r="L269" s="246" t="str">
        <f t="shared" si="13"/>
        <v>C23.7 - Taille façonnage et finissage de pierres</v>
      </c>
      <c r="M269" s="138" t="s">
        <v>190</v>
      </c>
      <c r="N269" s="138" t="s">
        <v>192</v>
      </c>
      <c r="O269" s="138" t="s">
        <v>426</v>
      </c>
    </row>
    <row r="270" spans="1:15">
      <c r="A270" s="133" t="s">
        <v>4628</v>
      </c>
      <c r="B270" s="138" t="s">
        <v>3639</v>
      </c>
      <c r="C270" s="138"/>
      <c r="D270" s="138" t="s">
        <v>426</v>
      </c>
      <c r="E270" s="133"/>
      <c r="F270" s="133"/>
      <c r="G270" s="133"/>
      <c r="H270" s="133">
        <f t="shared" si="12"/>
        <v>1</v>
      </c>
      <c r="I270" s="133"/>
      <c r="J270" s="263" t="s">
        <v>4627</v>
      </c>
      <c r="K270" s="138" t="str">
        <f t="shared" si="14"/>
        <v>C2370</v>
      </c>
      <c r="L270" s="246" t="str">
        <f t="shared" si="13"/>
        <v>C23.7.0 - Taille façonnage et finissage de pierres</v>
      </c>
      <c r="M270" s="138"/>
      <c r="N270" s="138" t="s">
        <v>192</v>
      </c>
      <c r="O270" s="138" t="s">
        <v>426</v>
      </c>
    </row>
    <row r="271" spans="1:15">
      <c r="A271" s="133" t="s">
        <v>4629</v>
      </c>
      <c r="B271" s="138" t="s">
        <v>3640</v>
      </c>
      <c r="C271" s="138"/>
      <c r="D271" s="138" t="s">
        <v>426</v>
      </c>
      <c r="E271" s="133"/>
      <c r="F271" s="133"/>
      <c r="G271" s="133"/>
      <c r="H271" s="133">
        <f t="shared" si="12"/>
        <v>1</v>
      </c>
      <c r="I271" s="133"/>
      <c r="J271" s="262" t="s">
        <v>4628</v>
      </c>
      <c r="K271" s="138" t="str">
        <f t="shared" si="14"/>
        <v>C239</v>
      </c>
      <c r="L271" s="246" t="str">
        <f t="shared" si="13"/>
        <v>C23.9 - Fabrication de produits minéraux non métalliques divers</v>
      </c>
      <c r="M271" s="138" t="s">
        <v>190</v>
      </c>
      <c r="N271" s="138" t="s">
        <v>192</v>
      </c>
      <c r="O271" s="138" t="s">
        <v>426</v>
      </c>
    </row>
    <row r="272" spans="1:15">
      <c r="A272" s="133" t="s">
        <v>4630</v>
      </c>
      <c r="B272" s="138" t="s">
        <v>3641</v>
      </c>
      <c r="C272" s="138"/>
      <c r="D272" s="138" t="s">
        <v>426</v>
      </c>
      <c r="E272" s="133"/>
      <c r="F272" s="133"/>
      <c r="G272" s="133"/>
      <c r="H272" s="133">
        <f t="shared" si="12"/>
        <v>1</v>
      </c>
      <c r="I272" s="133"/>
      <c r="J272" s="263" t="s">
        <v>4629</v>
      </c>
      <c r="K272" s="138" t="str">
        <f t="shared" si="14"/>
        <v>C2391</v>
      </c>
      <c r="L272" s="246" t="str">
        <f t="shared" si="13"/>
        <v>C23.9.1 - Fabrication de produits abrasifs</v>
      </c>
      <c r="M272" s="138"/>
      <c r="N272" s="138" t="s">
        <v>192</v>
      </c>
      <c r="O272" s="138" t="s">
        <v>426</v>
      </c>
    </row>
    <row r="273" spans="1:15">
      <c r="A273" s="133" t="s">
        <v>4631</v>
      </c>
      <c r="B273" s="138" t="s">
        <v>3642</v>
      </c>
      <c r="C273" s="138"/>
      <c r="D273" s="138" t="s">
        <v>426</v>
      </c>
      <c r="E273" s="133"/>
      <c r="F273" s="133"/>
      <c r="G273" s="133"/>
      <c r="H273" s="133">
        <f t="shared" si="12"/>
        <v>1</v>
      </c>
      <c r="I273" s="133"/>
      <c r="J273" s="263" t="s">
        <v>4630</v>
      </c>
      <c r="K273" s="138" t="str">
        <f t="shared" si="14"/>
        <v>C2399</v>
      </c>
      <c r="L273" s="246" t="str">
        <f t="shared" si="13"/>
        <v>C23.9.9 - Fabrication de produits minéraux non métalliques nca</v>
      </c>
      <c r="M273" s="138"/>
      <c r="N273" s="138" t="s">
        <v>192</v>
      </c>
      <c r="O273" s="138" t="s">
        <v>426</v>
      </c>
    </row>
    <row r="274" spans="1:15">
      <c r="A274" s="133" t="s">
        <v>4632</v>
      </c>
      <c r="B274" s="138" t="s">
        <v>3643</v>
      </c>
      <c r="C274" s="138"/>
      <c r="D274" s="138" t="s">
        <v>426</v>
      </c>
      <c r="E274" s="133"/>
      <c r="F274" s="133"/>
      <c r="G274" s="133"/>
      <c r="H274" s="133">
        <f t="shared" si="12"/>
        <v>1</v>
      </c>
      <c r="I274" s="133"/>
      <c r="J274" s="248" t="s">
        <v>4631</v>
      </c>
      <c r="K274" s="138" t="str">
        <f t="shared" si="14"/>
        <v>C24</v>
      </c>
      <c r="L274" s="246" t="str">
        <f t="shared" si="13"/>
        <v>C24 - Métallurgie</v>
      </c>
      <c r="M274" s="138" t="s">
        <v>190</v>
      </c>
      <c r="N274" s="138" t="s">
        <v>192</v>
      </c>
      <c r="O274" s="138" t="s">
        <v>426</v>
      </c>
    </row>
    <row r="275" spans="1:15">
      <c r="A275" s="133" t="s">
        <v>4633</v>
      </c>
      <c r="B275" s="138" t="s">
        <v>3644</v>
      </c>
      <c r="C275" s="138"/>
      <c r="D275" s="138" t="s">
        <v>426</v>
      </c>
      <c r="E275" s="133"/>
      <c r="F275" s="133"/>
      <c r="G275" s="133"/>
      <c r="H275" s="133">
        <f t="shared" si="12"/>
        <v>1</v>
      </c>
      <c r="I275" s="133"/>
      <c r="J275" s="262" t="s">
        <v>4632</v>
      </c>
      <c r="K275" s="138" t="str">
        <f t="shared" si="14"/>
        <v>C241</v>
      </c>
      <c r="L275" s="246" t="str">
        <f t="shared" si="13"/>
        <v>C24.1 - Sidérurgie</v>
      </c>
      <c r="M275" s="138" t="s">
        <v>190</v>
      </c>
      <c r="N275" s="138" t="s">
        <v>192</v>
      </c>
      <c r="O275" s="138" t="s">
        <v>426</v>
      </c>
    </row>
    <row r="276" spans="1:15">
      <c r="A276" s="133" t="s">
        <v>5320</v>
      </c>
      <c r="B276" s="138" t="s">
        <v>3645</v>
      </c>
      <c r="C276" s="138"/>
      <c r="D276" s="138" t="s">
        <v>426</v>
      </c>
      <c r="E276" s="133"/>
      <c r="F276" s="133"/>
      <c r="G276" s="133"/>
      <c r="H276" s="133">
        <f t="shared" si="12"/>
        <v>1</v>
      </c>
      <c r="I276" s="133"/>
      <c r="J276" s="263" t="s">
        <v>4633</v>
      </c>
      <c r="K276" s="138" t="str">
        <f t="shared" si="14"/>
        <v>C2410</v>
      </c>
      <c r="L276" s="246" t="str">
        <f t="shared" si="13"/>
        <v>C24.1.0 - Sidérurgie</v>
      </c>
      <c r="M276" s="138"/>
      <c r="N276" s="138" t="s">
        <v>192</v>
      </c>
      <c r="O276" s="138" t="s">
        <v>426</v>
      </c>
    </row>
    <row r="277" spans="1:15">
      <c r="A277" s="133" t="s">
        <v>5321</v>
      </c>
      <c r="B277" s="138" t="s">
        <v>3646</v>
      </c>
      <c r="C277" s="138"/>
      <c r="D277" s="138" t="s">
        <v>426</v>
      </c>
      <c r="E277" s="133"/>
      <c r="F277" s="133"/>
      <c r="G277" s="133"/>
      <c r="H277" s="133">
        <f t="shared" si="12"/>
        <v>1</v>
      </c>
      <c r="I277" s="133"/>
      <c r="J277" s="262" t="s">
        <v>5320</v>
      </c>
      <c r="K277" s="138" t="str">
        <f t="shared" si="14"/>
        <v>C242</v>
      </c>
      <c r="L277" s="246" t="str">
        <f t="shared" si="13"/>
        <v>C24.2 - Fabrication tubes tuyaux profilés creux accessoires corresp en acier</v>
      </c>
      <c r="M277" s="138" t="s">
        <v>190</v>
      </c>
      <c r="N277" s="138" t="s">
        <v>192</v>
      </c>
      <c r="O277" s="138" t="s">
        <v>426</v>
      </c>
    </row>
    <row r="278" spans="1:15">
      <c r="A278" s="133" t="s">
        <v>4634</v>
      </c>
      <c r="B278" s="138" t="s">
        <v>3647</v>
      </c>
      <c r="C278" s="138"/>
      <c r="D278" s="138" t="s">
        <v>426</v>
      </c>
      <c r="E278" s="133"/>
      <c r="F278" s="133"/>
      <c r="G278" s="133"/>
      <c r="H278" s="133">
        <f t="shared" si="12"/>
        <v>1</v>
      </c>
      <c r="I278" s="133"/>
      <c r="J278" s="263" t="s">
        <v>5321</v>
      </c>
      <c r="K278" s="138" t="str">
        <f t="shared" si="14"/>
        <v>C2420</v>
      </c>
      <c r="L278" s="246" t="str">
        <f t="shared" si="13"/>
        <v>C24.2.0 - Fabrication tubes tuyaux profilés creux accessoires corresp en acier</v>
      </c>
      <c r="M278" s="138"/>
      <c r="N278" s="138" t="s">
        <v>192</v>
      </c>
      <c r="O278" s="138" t="s">
        <v>426</v>
      </c>
    </row>
    <row r="279" spans="1:15">
      <c r="A279" s="133" t="s">
        <v>4635</v>
      </c>
      <c r="B279" s="138" t="s">
        <v>3648</v>
      </c>
      <c r="C279" s="138"/>
      <c r="D279" s="138" t="s">
        <v>426</v>
      </c>
      <c r="E279" s="133"/>
      <c r="F279" s="133"/>
      <c r="G279" s="133"/>
      <c r="H279" s="133">
        <f t="shared" si="12"/>
        <v>1</v>
      </c>
      <c r="I279" s="133"/>
      <c r="J279" s="262" t="s">
        <v>4634</v>
      </c>
      <c r="K279" s="138" t="str">
        <f t="shared" si="14"/>
        <v>C243</v>
      </c>
      <c r="L279" s="246" t="str">
        <f t="shared" si="13"/>
        <v>C24.3 - Fabrication d'autres produits première transformation acier</v>
      </c>
      <c r="M279" s="138" t="s">
        <v>190</v>
      </c>
      <c r="N279" s="138" t="s">
        <v>192</v>
      </c>
      <c r="O279" s="138" t="s">
        <v>426</v>
      </c>
    </row>
    <row r="280" spans="1:15">
      <c r="A280" s="133" t="s">
        <v>4636</v>
      </c>
      <c r="B280" s="138" t="s">
        <v>3649</v>
      </c>
      <c r="C280" s="138"/>
      <c r="D280" s="138" t="s">
        <v>426</v>
      </c>
      <c r="E280" s="133"/>
      <c r="F280" s="133"/>
      <c r="G280" s="133"/>
      <c r="H280" s="133">
        <f t="shared" si="12"/>
        <v>1</v>
      </c>
      <c r="I280" s="133"/>
      <c r="J280" s="263" t="s">
        <v>4635</v>
      </c>
      <c r="K280" s="138" t="str">
        <f t="shared" si="14"/>
        <v>C2431</v>
      </c>
      <c r="L280" s="246" t="str">
        <f t="shared" si="13"/>
        <v>C24.3.1 - Étirage à froid de barres</v>
      </c>
      <c r="M280" s="138"/>
      <c r="N280" s="138" t="s">
        <v>192</v>
      </c>
      <c r="O280" s="138" t="s">
        <v>426</v>
      </c>
    </row>
    <row r="281" spans="1:15">
      <c r="A281" s="133" t="s">
        <v>4637</v>
      </c>
      <c r="B281" s="138" t="s">
        <v>3650</v>
      </c>
      <c r="C281" s="138"/>
      <c r="D281" s="138" t="s">
        <v>426</v>
      </c>
      <c r="E281" s="133"/>
      <c r="F281" s="133"/>
      <c r="G281" s="133"/>
      <c r="H281" s="133">
        <f t="shared" si="12"/>
        <v>1</v>
      </c>
      <c r="I281" s="133"/>
      <c r="J281" s="263" t="s">
        <v>4636</v>
      </c>
      <c r="K281" s="138" t="str">
        <f t="shared" si="14"/>
        <v>C2432</v>
      </c>
      <c r="L281" s="246" t="str">
        <f t="shared" si="13"/>
        <v>C24.3.2 - Laminage à froid de feuillards</v>
      </c>
      <c r="M281" s="138"/>
      <c r="N281" s="138" t="s">
        <v>192</v>
      </c>
      <c r="O281" s="138" t="s">
        <v>426</v>
      </c>
    </row>
    <row r="282" spans="1:15">
      <c r="A282" s="133" t="s">
        <v>4638</v>
      </c>
      <c r="B282" s="138" t="s">
        <v>3651</v>
      </c>
      <c r="C282" s="138"/>
      <c r="D282" s="138" t="s">
        <v>426</v>
      </c>
      <c r="E282" s="133"/>
      <c r="F282" s="133"/>
      <c r="G282" s="133"/>
      <c r="H282" s="133">
        <f t="shared" si="12"/>
        <v>1</v>
      </c>
      <c r="I282" s="133"/>
      <c r="J282" s="263" t="s">
        <v>4637</v>
      </c>
      <c r="K282" s="138" t="str">
        <f t="shared" si="14"/>
        <v>C2433</v>
      </c>
      <c r="L282" s="246" t="str">
        <f t="shared" si="13"/>
        <v>C24.3.3 - Profilage à froid par formage ou pliage</v>
      </c>
      <c r="M282" s="138"/>
      <c r="N282" s="138" t="s">
        <v>192</v>
      </c>
      <c r="O282" s="138" t="s">
        <v>426</v>
      </c>
    </row>
    <row r="283" spans="1:15">
      <c r="A283" s="133" t="s">
        <v>4639</v>
      </c>
      <c r="B283" s="138" t="s">
        <v>3652</v>
      </c>
      <c r="C283" s="138"/>
      <c r="D283" s="138" t="s">
        <v>426</v>
      </c>
      <c r="E283" s="133"/>
      <c r="F283" s="133"/>
      <c r="G283" s="133"/>
      <c r="H283" s="133">
        <f t="shared" si="12"/>
        <v>1</v>
      </c>
      <c r="I283" s="133"/>
      <c r="J283" s="263" t="s">
        <v>4638</v>
      </c>
      <c r="K283" s="138" t="str">
        <f t="shared" si="14"/>
        <v>C2434</v>
      </c>
      <c r="L283" s="246" t="str">
        <f t="shared" si="13"/>
        <v>C24.3.4 - Tréfilage à froid</v>
      </c>
      <c r="M283" s="138"/>
      <c r="N283" s="138" t="s">
        <v>192</v>
      </c>
      <c r="O283" s="138" t="s">
        <v>426</v>
      </c>
    </row>
    <row r="284" spans="1:15">
      <c r="A284" s="133" t="s">
        <v>4640</v>
      </c>
      <c r="B284" s="138" t="s">
        <v>3653</v>
      </c>
      <c r="C284" s="138"/>
      <c r="D284" s="138" t="s">
        <v>426</v>
      </c>
      <c r="E284" s="133"/>
      <c r="F284" s="133"/>
      <c r="G284" s="133"/>
      <c r="H284" s="133">
        <f t="shared" si="12"/>
        <v>1</v>
      </c>
      <c r="I284" s="133"/>
      <c r="J284" s="262" t="s">
        <v>4639</v>
      </c>
      <c r="K284" s="138" t="str">
        <f t="shared" si="14"/>
        <v>C244</v>
      </c>
      <c r="L284" s="246" t="str">
        <f t="shared" si="13"/>
        <v>C24.4 - Production de métaux non ferreux</v>
      </c>
      <c r="M284" s="138" t="s">
        <v>190</v>
      </c>
      <c r="N284" s="138" t="s">
        <v>192</v>
      </c>
      <c r="O284" s="138" t="s">
        <v>426</v>
      </c>
    </row>
    <row r="285" spans="1:15">
      <c r="A285" s="133" t="s">
        <v>4641</v>
      </c>
      <c r="B285" s="138" t="s">
        <v>3654</v>
      </c>
      <c r="C285" s="138"/>
      <c r="D285" s="138" t="s">
        <v>426</v>
      </c>
      <c r="E285" s="133"/>
      <c r="F285" s="133"/>
      <c r="G285" s="133"/>
      <c r="H285" s="133">
        <f t="shared" si="12"/>
        <v>1</v>
      </c>
      <c r="I285" s="133"/>
      <c r="J285" s="263" t="s">
        <v>4640</v>
      </c>
      <c r="K285" s="138" t="str">
        <f t="shared" si="14"/>
        <v>C2441</v>
      </c>
      <c r="L285" s="246" t="str">
        <f t="shared" si="13"/>
        <v>C24.4.1 - Production de métaux précieux</v>
      </c>
      <c r="M285" s="138"/>
      <c r="N285" s="138" t="s">
        <v>192</v>
      </c>
      <c r="O285" s="138" t="s">
        <v>426</v>
      </c>
    </row>
    <row r="286" spans="1:15">
      <c r="A286" s="133" t="s">
        <v>4642</v>
      </c>
      <c r="B286" s="138" t="s">
        <v>3655</v>
      </c>
      <c r="C286" s="138"/>
      <c r="D286" s="138" t="s">
        <v>426</v>
      </c>
      <c r="E286" s="133"/>
      <c r="F286" s="133"/>
      <c r="G286" s="133"/>
      <c r="H286" s="133">
        <f t="shared" si="12"/>
        <v>1</v>
      </c>
      <c r="I286" s="133"/>
      <c r="J286" s="263" t="s">
        <v>4641</v>
      </c>
      <c r="K286" s="138" t="str">
        <f t="shared" si="14"/>
        <v>C2442</v>
      </c>
      <c r="L286" s="246" t="str">
        <f t="shared" si="13"/>
        <v>C24.4.2 - Métallurgie de l'aluminium</v>
      </c>
      <c r="M286" s="138"/>
      <c r="N286" s="138" t="s">
        <v>192</v>
      </c>
      <c r="O286" s="138" t="s">
        <v>426</v>
      </c>
    </row>
    <row r="287" spans="1:15">
      <c r="A287" s="133" t="s">
        <v>4643</v>
      </c>
      <c r="B287" s="138" t="s">
        <v>3656</v>
      </c>
      <c r="C287" s="138"/>
      <c r="D287" s="138" t="s">
        <v>426</v>
      </c>
      <c r="E287" s="133"/>
      <c r="F287" s="133"/>
      <c r="G287" s="133"/>
      <c r="H287" s="133">
        <f t="shared" si="12"/>
        <v>1</v>
      </c>
      <c r="I287" s="133"/>
      <c r="J287" s="263" t="s">
        <v>4642</v>
      </c>
      <c r="K287" s="138" t="str">
        <f t="shared" si="14"/>
        <v>C2443</v>
      </c>
      <c r="L287" s="246" t="str">
        <f t="shared" si="13"/>
        <v>C24.4.3 - Métallurgie du plomb du zinc ou de étain</v>
      </c>
      <c r="M287" s="138"/>
      <c r="N287" s="138" t="s">
        <v>192</v>
      </c>
      <c r="O287" s="138" t="s">
        <v>426</v>
      </c>
    </row>
    <row r="288" spans="1:15">
      <c r="A288" s="133" t="s">
        <v>4644</v>
      </c>
      <c r="B288" s="138" t="s">
        <v>3657</v>
      </c>
      <c r="C288" s="138"/>
      <c r="D288" s="138" t="s">
        <v>426</v>
      </c>
      <c r="E288" s="133"/>
      <c r="F288" s="133"/>
      <c r="G288" s="133"/>
      <c r="H288" s="133">
        <f t="shared" si="12"/>
        <v>1</v>
      </c>
      <c r="I288" s="133"/>
      <c r="J288" s="263" t="s">
        <v>4643</v>
      </c>
      <c r="K288" s="138" t="str">
        <f t="shared" si="14"/>
        <v>C2444</v>
      </c>
      <c r="L288" s="246" t="str">
        <f t="shared" si="13"/>
        <v>C24.4.4 - Métallurgie du cuivre</v>
      </c>
      <c r="M288" s="138"/>
      <c r="N288" s="138" t="s">
        <v>192</v>
      </c>
      <c r="O288" s="138" t="s">
        <v>426</v>
      </c>
    </row>
    <row r="289" spans="1:15">
      <c r="A289" s="133" t="s">
        <v>4645</v>
      </c>
      <c r="B289" s="138" t="s">
        <v>3658</v>
      </c>
      <c r="C289" s="138"/>
      <c r="D289" s="138" t="s">
        <v>426</v>
      </c>
      <c r="E289" s="133"/>
      <c r="F289" s="133"/>
      <c r="G289" s="133"/>
      <c r="H289" s="133">
        <f t="shared" si="12"/>
        <v>1</v>
      </c>
      <c r="I289" s="133"/>
      <c r="J289" s="263" t="s">
        <v>4644</v>
      </c>
      <c r="K289" s="138" t="str">
        <f t="shared" si="14"/>
        <v>C2445</v>
      </c>
      <c r="L289" s="246" t="str">
        <f t="shared" si="13"/>
        <v>C24.4.5 - Métallurgie des autres métaux non ferreux</v>
      </c>
      <c r="M289" s="138"/>
      <c r="N289" s="138" t="s">
        <v>192</v>
      </c>
      <c r="O289" s="138" t="s">
        <v>426</v>
      </c>
    </row>
    <row r="290" spans="1:15">
      <c r="A290" s="133" t="s">
        <v>4646</v>
      </c>
      <c r="B290" s="138" t="s">
        <v>3659</v>
      </c>
      <c r="C290" s="138"/>
      <c r="D290" s="138" t="s">
        <v>426</v>
      </c>
      <c r="E290" s="133"/>
      <c r="F290" s="133"/>
      <c r="G290" s="133"/>
      <c r="H290" s="133">
        <f t="shared" si="12"/>
        <v>1</v>
      </c>
      <c r="I290" s="133"/>
      <c r="J290" s="263" t="s">
        <v>4645</v>
      </c>
      <c r="K290" s="138" t="str">
        <f t="shared" si="14"/>
        <v>C2446</v>
      </c>
      <c r="L290" s="246" t="str">
        <f t="shared" si="13"/>
        <v>C24.4.6 - Élaboration et transformation de matières nucléaires</v>
      </c>
      <c r="M290" s="138"/>
      <c r="N290" s="138" t="s">
        <v>192</v>
      </c>
      <c r="O290" s="138" t="s">
        <v>426</v>
      </c>
    </row>
    <row r="291" spans="1:15">
      <c r="A291" s="133" t="s">
        <v>4647</v>
      </c>
      <c r="B291" s="138" t="s">
        <v>3660</v>
      </c>
      <c r="C291" s="138"/>
      <c r="D291" s="138" t="s">
        <v>426</v>
      </c>
      <c r="E291" s="133"/>
      <c r="F291" s="133"/>
      <c r="G291" s="133"/>
      <c r="H291" s="133">
        <f t="shared" si="12"/>
        <v>1</v>
      </c>
      <c r="I291" s="133"/>
      <c r="J291" s="262" t="s">
        <v>4646</v>
      </c>
      <c r="K291" s="138" t="str">
        <f t="shared" si="14"/>
        <v>C245</v>
      </c>
      <c r="L291" s="246" t="str">
        <f t="shared" si="13"/>
        <v>C24.5 - Fonderie</v>
      </c>
      <c r="M291" s="138" t="s">
        <v>190</v>
      </c>
      <c r="N291" s="138" t="s">
        <v>192</v>
      </c>
      <c r="O291" s="138" t="s">
        <v>426</v>
      </c>
    </row>
    <row r="292" spans="1:15">
      <c r="A292" s="133" t="s">
        <v>4648</v>
      </c>
      <c r="B292" s="138" t="s">
        <v>3661</v>
      </c>
      <c r="C292" s="138"/>
      <c r="D292" s="138" t="s">
        <v>426</v>
      </c>
      <c r="E292" s="133"/>
      <c r="F292" s="133"/>
      <c r="G292" s="133"/>
      <c r="H292" s="133">
        <f t="shared" si="12"/>
        <v>1</v>
      </c>
      <c r="I292" s="133"/>
      <c r="J292" s="263" t="s">
        <v>4647</v>
      </c>
      <c r="K292" s="138" t="str">
        <f t="shared" si="14"/>
        <v>C2451</v>
      </c>
      <c r="L292" s="246" t="str">
        <f t="shared" si="13"/>
        <v>C24.5.1 - Fonderie de fonte</v>
      </c>
      <c r="M292" s="138"/>
      <c r="N292" s="138" t="s">
        <v>192</v>
      </c>
      <c r="O292" s="138" t="s">
        <v>426</v>
      </c>
    </row>
    <row r="293" spans="1:15">
      <c r="A293" s="133" t="s">
        <v>4649</v>
      </c>
      <c r="B293" s="138" t="s">
        <v>3662</v>
      </c>
      <c r="C293" s="138"/>
      <c r="D293" s="138" t="s">
        <v>426</v>
      </c>
      <c r="E293" s="133"/>
      <c r="F293" s="133"/>
      <c r="G293" s="133"/>
      <c r="H293" s="133">
        <f t="shared" si="12"/>
        <v>1</v>
      </c>
      <c r="I293" s="133"/>
      <c r="J293" s="263" t="s">
        <v>4648</v>
      </c>
      <c r="K293" s="138" t="str">
        <f t="shared" si="14"/>
        <v>C2452</v>
      </c>
      <c r="L293" s="246" t="str">
        <f t="shared" si="13"/>
        <v>C24.5.2 - Fonderie d'acier</v>
      </c>
      <c r="M293" s="138"/>
      <c r="N293" s="138" t="s">
        <v>192</v>
      </c>
      <c r="O293" s="138" t="s">
        <v>426</v>
      </c>
    </row>
    <row r="294" spans="1:15">
      <c r="A294" s="133" t="s">
        <v>4650</v>
      </c>
      <c r="B294" s="138" t="s">
        <v>3663</v>
      </c>
      <c r="C294" s="138"/>
      <c r="D294" s="138" t="s">
        <v>426</v>
      </c>
      <c r="E294" s="133"/>
      <c r="F294" s="133"/>
      <c r="G294" s="133"/>
      <c r="H294" s="133">
        <f t="shared" si="12"/>
        <v>1</v>
      </c>
      <c r="I294" s="133"/>
      <c r="J294" s="263" t="s">
        <v>4649</v>
      </c>
      <c r="K294" s="138" t="str">
        <f t="shared" si="14"/>
        <v>C2453</v>
      </c>
      <c r="L294" s="246" t="str">
        <f t="shared" si="13"/>
        <v>C24.5.3 - Fonderie de métaux légers</v>
      </c>
      <c r="M294" s="138"/>
      <c r="N294" s="138" t="s">
        <v>192</v>
      </c>
      <c r="O294" s="138" t="s">
        <v>426</v>
      </c>
    </row>
    <row r="295" spans="1:15">
      <c r="A295" s="133" t="s">
        <v>4651</v>
      </c>
      <c r="B295" s="138" t="s">
        <v>3664</v>
      </c>
      <c r="C295" s="138"/>
      <c r="D295" s="138" t="s">
        <v>426</v>
      </c>
      <c r="E295" s="133"/>
      <c r="F295" s="133"/>
      <c r="G295" s="133"/>
      <c r="H295" s="133">
        <f t="shared" si="12"/>
        <v>1</v>
      </c>
      <c r="I295" s="133"/>
      <c r="J295" s="263" t="s">
        <v>4650</v>
      </c>
      <c r="K295" s="138" t="str">
        <f t="shared" si="14"/>
        <v>C2454</v>
      </c>
      <c r="L295" s="246" t="str">
        <f t="shared" si="13"/>
        <v>C24.5.4 - Fonderie d'autres métaux non ferreux</v>
      </c>
      <c r="M295" s="138"/>
      <c r="N295" s="138" t="s">
        <v>192</v>
      </c>
      <c r="O295" s="138" t="s">
        <v>426</v>
      </c>
    </row>
    <row r="296" spans="1:15">
      <c r="A296" s="133" t="s">
        <v>4652</v>
      </c>
      <c r="B296" s="138" t="s">
        <v>3665</v>
      </c>
      <c r="C296" s="138"/>
      <c r="D296" s="138" t="s">
        <v>426</v>
      </c>
      <c r="E296" s="133"/>
      <c r="F296" s="133"/>
      <c r="G296" s="133"/>
      <c r="H296" s="133">
        <f t="shared" si="12"/>
        <v>1</v>
      </c>
      <c r="I296" s="133"/>
      <c r="J296" s="248" t="s">
        <v>4651</v>
      </c>
      <c r="K296" s="138" t="str">
        <f t="shared" si="14"/>
        <v>C25</v>
      </c>
      <c r="L296" s="246" t="str">
        <f t="shared" si="13"/>
        <v>C25 - Travail des métaux</v>
      </c>
      <c r="M296" s="138" t="s">
        <v>190</v>
      </c>
      <c r="N296" s="138" t="s">
        <v>192</v>
      </c>
      <c r="O296" s="138" t="s">
        <v>426</v>
      </c>
    </row>
    <row r="297" spans="1:15">
      <c r="A297" s="133" t="s">
        <v>4653</v>
      </c>
      <c r="B297" s="138" t="s">
        <v>3666</v>
      </c>
      <c r="C297" s="138"/>
      <c r="D297" s="138" t="s">
        <v>426</v>
      </c>
      <c r="E297" s="133"/>
      <c r="F297" s="133"/>
      <c r="G297" s="133"/>
      <c r="H297" s="133">
        <f t="shared" si="12"/>
        <v>1</v>
      </c>
      <c r="I297" s="133"/>
      <c r="J297" s="262" t="s">
        <v>4652</v>
      </c>
      <c r="K297" s="138" t="str">
        <f t="shared" si="14"/>
        <v>C251</v>
      </c>
      <c r="L297" s="246" t="str">
        <f t="shared" si="13"/>
        <v>C25.1 - Fabrication d'éléments en métal pour la construction</v>
      </c>
      <c r="M297" s="138" t="s">
        <v>190</v>
      </c>
      <c r="N297" s="138" t="s">
        <v>192</v>
      </c>
      <c r="O297" s="138" t="s">
        <v>426</v>
      </c>
    </row>
    <row r="298" spans="1:15">
      <c r="A298" s="133" t="s">
        <v>4654</v>
      </c>
      <c r="B298" s="138" t="s">
        <v>3667</v>
      </c>
      <c r="C298" s="138"/>
      <c r="D298" s="138" t="s">
        <v>426</v>
      </c>
      <c r="E298" s="133"/>
      <c r="F298" s="133"/>
      <c r="G298" s="133"/>
      <c r="H298" s="133">
        <f t="shared" si="12"/>
        <v>1</v>
      </c>
      <c r="I298" s="133"/>
      <c r="J298" s="263" t="s">
        <v>4653</v>
      </c>
      <c r="K298" s="138" t="str">
        <f t="shared" si="14"/>
        <v>C2511</v>
      </c>
      <c r="L298" s="246" t="str">
        <f t="shared" si="13"/>
        <v>C25.1.1 - Fabrication de constructions métalliques</v>
      </c>
      <c r="M298" s="138"/>
      <c r="N298" s="138" t="s">
        <v>192</v>
      </c>
      <c r="O298" s="138" t="s">
        <v>426</v>
      </c>
    </row>
    <row r="299" spans="1:15">
      <c r="A299" s="133" t="s">
        <v>4655</v>
      </c>
      <c r="B299" s="138" t="s">
        <v>3668</v>
      </c>
      <c r="C299" s="138"/>
      <c r="D299" s="138" t="s">
        <v>426</v>
      </c>
      <c r="E299" s="133"/>
      <c r="F299" s="133"/>
      <c r="G299" s="133"/>
      <c r="H299" s="133">
        <f t="shared" si="12"/>
        <v>1</v>
      </c>
      <c r="I299" s="133"/>
      <c r="J299" s="263" t="s">
        <v>4654</v>
      </c>
      <c r="K299" s="138" t="str">
        <f t="shared" si="14"/>
        <v>C2512</v>
      </c>
      <c r="L299" s="246" t="str">
        <f t="shared" si="13"/>
        <v>C25.1.2 - Fabrication de menuiseries métalliques</v>
      </c>
      <c r="M299" s="138"/>
      <c r="N299" s="138" t="s">
        <v>192</v>
      </c>
      <c r="O299" s="138" t="s">
        <v>426</v>
      </c>
    </row>
    <row r="300" spans="1:15">
      <c r="A300" s="133" t="s">
        <v>4656</v>
      </c>
      <c r="B300" s="138" t="s">
        <v>3669</v>
      </c>
      <c r="C300" s="138"/>
      <c r="D300" s="138" t="s">
        <v>426</v>
      </c>
      <c r="E300" s="133"/>
      <c r="F300" s="133"/>
      <c r="G300" s="133"/>
      <c r="H300" s="133">
        <f t="shared" si="12"/>
        <v>1</v>
      </c>
      <c r="I300" s="133"/>
      <c r="J300" s="262" t="s">
        <v>4655</v>
      </c>
      <c r="K300" s="138" t="str">
        <f t="shared" si="14"/>
        <v>C252</v>
      </c>
      <c r="L300" s="246" t="str">
        <f t="shared" si="13"/>
        <v>C25.2 - Fabrication de réservoirs citernes et conteneurs métalliques</v>
      </c>
      <c r="M300" s="138" t="s">
        <v>190</v>
      </c>
      <c r="N300" s="138" t="s">
        <v>192</v>
      </c>
      <c r="O300" s="138" t="s">
        <v>426</v>
      </c>
    </row>
    <row r="301" spans="1:15">
      <c r="A301" s="133" t="s">
        <v>4657</v>
      </c>
      <c r="B301" s="138" t="s">
        <v>3670</v>
      </c>
      <c r="C301" s="138"/>
      <c r="D301" s="138" t="s">
        <v>426</v>
      </c>
      <c r="E301" s="133"/>
      <c r="F301" s="133"/>
      <c r="G301" s="133"/>
      <c r="H301" s="133">
        <f t="shared" si="12"/>
        <v>1</v>
      </c>
      <c r="I301" s="133"/>
      <c r="J301" s="263" t="s">
        <v>4656</v>
      </c>
      <c r="K301" s="138" t="str">
        <f t="shared" si="14"/>
        <v>C2521</v>
      </c>
      <c r="L301" s="246" t="str">
        <f t="shared" si="13"/>
        <v>C25.2.1 - Fabrication radiateurs chaudières pour le chauffage central</v>
      </c>
      <c r="M301" s="138"/>
      <c r="N301" s="138" t="s">
        <v>192</v>
      </c>
      <c r="O301" s="138" t="s">
        <v>426</v>
      </c>
    </row>
    <row r="302" spans="1:15">
      <c r="A302" s="133" t="s">
        <v>4658</v>
      </c>
      <c r="B302" s="138" t="s">
        <v>3671</v>
      </c>
      <c r="C302" s="138"/>
      <c r="D302" s="138" t="s">
        <v>426</v>
      </c>
      <c r="E302" s="133"/>
      <c r="F302" s="133"/>
      <c r="G302" s="133"/>
      <c r="H302" s="133">
        <f t="shared" si="12"/>
        <v>1</v>
      </c>
      <c r="I302" s="133"/>
      <c r="J302" s="263" t="s">
        <v>4657</v>
      </c>
      <c r="K302" s="138" t="str">
        <f t="shared" si="14"/>
        <v>C2529</v>
      </c>
      <c r="L302" s="246" t="str">
        <f t="shared" si="13"/>
        <v>C25.2.9 - Fabrication d'autres réservoirs citernes conteneurs métalliques</v>
      </c>
      <c r="M302" s="138"/>
      <c r="N302" s="138" t="s">
        <v>192</v>
      </c>
      <c r="O302" s="138" t="s">
        <v>426</v>
      </c>
    </row>
    <row r="303" spans="1:15">
      <c r="A303" s="133" t="s">
        <v>4659</v>
      </c>
      <c r="B303" s="138" t="s">
        <v>3672</v>
      </c>
      <c r="C303" s="138"/>
      <c r="D303" s="138" t="s">
        <v>426</v>
      </c>
      <c r="E303" s="133"/>
      <c r="F303" s="133"/>
      <c r="G303" s="133"/>
      <c r="H303" s="133">
        <f t="shared" si="12"/>
        <v>1</v>
      </c>
      <c r="I303" s="133"/>
      <c r="J303" s="262" t="s">
        <v>4658</v>
      </c>
      <c r="K303" s="138" t="str">
        <f t="shared" si="14"/>
        <v>C253</v>
      </c>
      <c r="L303" s="246" t="str">
        <f t="shared" si="13"/>
        <v>C25.3 - Chaudronnerie</v>
      </c>
      <c r="M303" s="138" t="s">
        <v>190</v>
      </c>
      <c r="N303" s="138" t="s">
        <v>192</v>
      </c>
      <c r="O303" s="138" t="s">
        <v>426</v>
      </c>
    </row>
    <row r="304" spans="1:15">
      <c r="A304" s="133" t="s">
        <v>4660</v>
      </c>
      <c r="B304" s="138" t="s">
        <v>3673</v>
      </c>
      <c r="C304" s="138"/>
      <c r="D304" s="138" t="s">
        <v>426</v>
      </c>
      <c r="E304" s="133"/>
      <c r="F304" s="133"/>
      <c r="G304" s="133"/>
      <c r="H304" s="133">
        <f t="shared" si="12"/>
        <v>1</v>
      </c>
      <c r="I304" s="133"/>
      <c r="J304" s="263" t="s">
        <v>4659</v>
      </c>
      <c r="K304" s="138" t="str">
        <f t="shared" si="14"/>
        <v>C2530</v>
      </c>
      <c r="L304" s="246" t="str">
        <f t="shared" si="13"/>
        <v>C25.3.0 - Chaudronnerie</v>
      </c>
      <c r="M304" s="138"/>
      <c r="N304" s="138" t="s">
        <v>192</v>
      </c>
      <c r="O304" s="138" t="s">
        <v>426</v>
      </c>
    </row>
    <row r="305" spans="1:15">
      <c r="A305" s="133" t="s">
        <v>4661</v>
      </c>
      <c r="B305" s="138" t="s">
        <v>3674</v>
      </c>
      <c r="C305" s="138"/>
      <c r="D305" s="138" t="s">
        <v>426</v>
      </c>
      <c r="E305" s="133"/>
      <c r="F305" s="133"/>
      <c r="G305" s="133"/>
      <c r="H305" s="133">
        <f t="shared" si="12"/>
        <v>1</v>
      </c>
      <c r="I305" s="133"/>
      <c r="J305" s="262" t="s">
        <v>4660</v>
      </c>
      <c r="K305" s="138" t="str">
        <f t="shared" si="14"/>
        <v>C254</v>
      </c>
      <c r="L305" s="246" t="str">
        <f t="shared" si="13"/>
        <v>C25.4 - Fabrication d'armes et de munitions</v>
      </c>
      <c r="M305" s="138" t="s">
        <v>190</v>
      </c>
      <c r="N305" s="138" t="s">
        <v>192</v>
      </c>
      <c r="O305" s="138" t="s">
        <v>426</v>
      </c>
    </row>
    <row r="306" spans="1:15">
      <c r="A306" s="133" t="s">
        <v>4662</v>
      </c>
      <c r="B306" s="138" t="s">
        <v>3675</v>
      </c>
      <c r="C306" s="138"/>
      <c r="D306" s="138" t="s">
        <v>426</v>
      </c>
      <c r="E306" s="133"/>
      <c r="F306" s="133"/>
      <c r="G306" s="133"/>
      <c r="H306" s="133">
        <f t="shared" si="12"/>
        <v>1</v>
      </c>
      <c r="I306" s="133"/>
      <c r="J306" s="263" t="s">
        <v>4661</v>
      </c>
      <c r="K306" s="138" t="str">
        <f t="shared" si="14"/>
        <v>C2540</v>
      </c>
      <c r="L306" s="246" t="str">
        <f t="shared" si="13"/>
        <v>C25.4.0 - Fabrication d'armes et de munitions</v>
      </c>
      <c r="M306" s="138"/>
      <c r="N306" s="138" t="s">
        <v>192</v>
      </c>
      <c r="O306" s="138" t="s">
        <v>426</v>
      </c>
    </row>
    <row r="307" spans="1:15">
      <c r="A307" s="133" t="s">
        <v>4663</v>
      </c>
      <c r="B307" s="138" t="s">
        <v>3676</v>
      </c>
      <c r="C307" s="138"/>
      <c r="D307" s="138" t="s">
        <v>426</v>
      </c>
      <c r="E307" s="133"/>
      <c r="F307" s="133"/>
      <c r="G307" s="133"/>
      <c r="H307" s="133">
        <f t="shared" si="12"/>
        <v>1</v>
      </c>
      <c r="I307" s="133"/>
      <c r="J307" s="262" t="s">
        <v>4662</v>
      </c>
      <c r="K307" s="138" t="str">
        <f t="shared" si="14"/>
        <v>C255</v>
      </c>
      <c r="L307" s="246" t="str">
        <f t="shared" si="13"/>
        <v>C25.5 - Forge emboutissage estampage; métallurgie des poudres</v>
      </c>
      <c r="M307" s="138" t="s">
        <v>190</v>
      </c>
      <c r="N307" s="138" t="s">
        <v>192</v>
      </c>
      <c r="O307" s="138" t="s">
        <v>426</v>
      </c>
    </row>
    <row r="308" spans="1:15">
      <c r="A308" s="133" t="s">
        <v>4664</v>
      </c>
      <c r="B308" s="138" t="s">
        <v>3677</v>
      </c>
      <c r="C308" s="138"/>
      <c r="D308" s="138" t="s">
        <v>426</v>
      </c>
      <c r="E308" s="133"/>
      <c r="F308" s="133"/>
      <c r="G308" s="133"/>
      <c r="H308" s="133">
        <f t="shared" si="12"/>
        <v>1</v>
      </c>
      <c r="I308" s="133"/>
      <c r="J308" s="263" t="s">
        <v>4663</v>
      </c>
      <c r="K308" s="138" t="str">
        <f t="shared" si="14"/>
        <v>C2550</v>
      </c>
      <c r="L308" s="246" t="str">
        <f t="shared" si="13"/>
        <v>C25.5.0 - Forge emboutissage estampage; métallurgie des poudres</v>
      </c>
      <c r="M308" s="138"/>
      <c r="N308" s="138" t="s">
        <v>192</v>
      </c>
      <c r="O308" s="138" t="s">
        <v>426</v>
      </c>
    </row>
    <row r="309" spans="1:15">
      <c r="A309" s="133" t="s">
        <v>4665</v>
      </c>
      <c r="B309" s="138" t="s">
        <v>3678</v>
      </c>
      <c r="C309" s="138"/>
      <c r="D309" s="138" t="s">
        <v>426</v>
      </c>
      <c r="E309" s="133"/>
      <c r="F309" s="133"/>
      <c r="G309" s="133"/>
      <c r="H309" s="133">
        <f t="shared" si="12"/>
        <v>1</v>
      </c>
      <c r="I309" s="133"/>
      <c r="J309" s="262" t="s">
        <v>4664</v>
      </c>
      <c r="K309" s="138" t="str">
        <f t="shared" si="14"/>
        <v>C256</v>
      </c>
      <c r="L309" s="246" t="str">
        <f t="shared" si="13"/>
        <v>C25.6 - Traitement et revêtement des métaux; usinage</v>
      </c>
      <c r="M309" s="138" t="s">
        <v>190</v>
      </c>
      <c r="N309" s="138" t="s">
        <v>192</v>
      </c>
      <c r="O309" s="138" t="s">
        <v>426</v>
      </c>
    </row>
    <row r="310" spans="1:15">
      <c r="A310" s="133" t="s">
        <v>4666</v>
      </c>
      <c r="B310" s="138" t="s">
        <v>3679</v>
      </c>
      <c r="C310" s="138"/>
      <c r="D310" s="138" t="s">
        <v>426</v>
      </c>
      <c r="E310" s="133"/>
      <c r="F310" s="133"/>
      <c r="G310" s="133"/>
      <c r="H310" s="133">
        <f t="shared" si="12"/>
        <v>1</v>
      </c>
      <c r="I310" s="133"/>
      <c r="J310" s="263" t="s">
        <v>4665</v>
      </c>
      <c r="K310" s="138" t="str">
        <f t="shared" si="14"/>
        <v>C2561</v>
      </c>
      <c r="L310" s="246" t="str">
        <f t="shared" si="13"/>
        <v>C25.6.1 - Traitement et revêtement des métaux</v>
      </c>
      <c r="M310" s="138"/>
      <c r="N310" s="138" t="s">
        <v>192</v>
      </c>
      <c r="O310" s="138" t="s">
        <v>426</v>
      </c>
    </row>
    <row r="311" spans="1:15">
      <c r="A311" s="133" t="s">
        <v>4667</v>
      </c>
      <c r="B311" s="138" t="s">
        <v>3680</v>
      </c>
      <c r="C311" s="138"/>
      <c r="D311" s="138" t="s">
        <v>426</v>
      </c>
      <c r="E311" s="133"/>
      <c r="F311" s="133"/>
      <c r="G311" s="133"/>
      <c r="H311" s="133">
        <f t="shared" si="12"/>
        <v>1</v>
      </c>
      <c r="I311" s="133"/>
      <c r="J311" s="263" t="s">
        <v>4666</v>
      </c>
      <c r="K311" s="138" t="str">
        <f t="shared" si="14"/>
        <v>C2562</v>
      </c>
      <c r="L311" s="246" t="str">
        <f t="shared" si="13"/>
        <v>C25.6.2 - Usinage</v>
      </c>
      <c r="M311" s="138"/>
      <c r="N311" s="138" t="s">
        <v>192</v>
      </c>
      <c r="O311" s="138" t="s">
        <v>426</v>
      </c>
    </row>
    <row r="312" spans="1:15">
      <c r="A312" s="133" t="s">
        <v>4668</v>
      </c>
      <c r="B312" s="138" t="s">
        <v>3681</v>
      </c>
      <c r="C312" s="138"/>
      <c r="D312" s="138" t="s">
        <v>426</v>
      </c>
      <c r="E312" s="133"/>
      <c r="F312" s="133"/>
      <c r="G312" s="133"/>
      <c r="H312" s="133">
        <f t="shared" si="12"/>
        <v>1</v>
      </c>
      <c r="I312" s="133"/>
      <c r="J312" s="262" t="s">
        <v>4667</v>
      </c>
      <c r="K312" s="138" t="str">
        <f t="shared" si="14"/>
        <v>C257</v>
      </c>
      <c r="L312" s="246" t="str">
        <f t="shared" si="13"/>
        <v>C25.7 - Fabrication de coutellerie d'outillage et de quincaillerie</v>
      </c>
      <c r="M312" s="138" t="s">
        <v>190</v>
      </c>
      <c r="N312" s="138" t="s">
        <v>192</v>
      </c>
      <c r="O312" s="138" t="s">
        <v>426</v>
      </c>
    </row>
    <row r="313" spans="1:15">
      <c r="A313" s="133" t="s">
        <v>4669</v>
      </c>
      <c r="B313" s="138" t="s">
        <v>3682</v>
      </c>
      <c r="C313" s="138"/>
      <c r="D313" s="138" t="s">
        <v>426</v>
      </c>
      <c r="E313" s="133"/>
      <c r="F313" s="133"/>
      <c r="G313" s="133"/>
      <c r="H313" s="133">
        <f t="shared" si="12"/>
        <v>1</v>
      </c>
      <c r="I313" s="133"/>
      <c r="J313" s="263" t="s">
        <v>4668</v>
      </c>
      <c r="K313" s="138" t="str">
        <f t="shared" si="14"/>
        <v>C2571</v>
      </c>
      <c r="L313" s="246" t="str">
        <f t="shared" si="13"/>
        <v>C25.7.1 - Fabrication de coutellerie</v>
      </c>
      <c r="M313" s="138"/>
      <c r="N313" s="138" t="s">
        <v>192</v>
      </c>
      <c r="O313" s="138" t="s">
        <v>426</v>
      </c>
    </row>
    <row r="314" spans="1:15">
      <c r="A314" s="133" t="s">
        <v>4670</v>
      </c>
      <c r="B314" s="138" t="s">
        <v>3683</v>
      </c>
      <c r="C314" s="138"/>
      <c r="D314" s="138" t="s">
        <v>426</v>
      </c>
      <c r="E314" s="133"/>
      <c r="F314" s="133"/>
      <c r="G314" s="133"/>
      <c r="H314" s="133">
        <f t="shared" si="12"/>
        <v>1</v>
      </c>
      <c r="I314" s="133"/>
      <c r="J314" s="263" t="s">
        <v>4669</v>
      </c>
      <c r="K314" s="138" t="str">
        <f t="shared" si="14"/>
        <v>C2572</v>
      </c>
      <c r="L314" s="246" t="str">
        <f t="shared" si="13"/>
        <v>C25.7.2 - Fabrication de serrures et de ferrures</v>
      </c>
      <c r="M314" s="138"/>
      <c r="N314" s="138" t="s">
        <v>192</v>
      </c>
      <c r="O314" s="138" t="s">
        <v>426</v>
      </c>
    </row>
    <row r="315" spans="1:15">
      <c r="A315" s="133" t="s">
        <v>4671</v>
      </c>
      <c r="B315" s="138" t="s">
        <v>3684</v>
      </c>
      <c r="C315" s="138"/>
      <c r="D315" s="138" t="s">
        <v>426</v>
      </c>
      <c r="E315" s="133"/>
      <c r="F315" s="133"/>
      <c r="G315" s="133"/>
      <c r="H315" s="133">
        <f t="shared" si="12"/>
        <v>1</v>
      </c>
      <c r="I315" s="133"/>
      <c r="J315" s="263" t="s">
        <v>4670</v>
      </c>
      <c r="K315" s="138" t="str">
        <f t="shared" si="14"/>
        <v>C2573</v>
      </c>
      <c r="L315" s="246" t="str">
        <f t="shared" si="13"/>
        <v>C25.7.3 - Fabrication d'outillage</v>
      </c>
      <c r="M315" s="138"/>
      <c r="N315" s="138" t="s">
        <v>192</v>
      </c>
      <c r="O315" s="138" t="s">
        <v>426</v>
      </c>
    </row>
    <row r="316" spans="1:15">
      <c r="A316" s="133" t="s">
        <v>4672</v>
      </c>
      <c r="B316" s="138" t="s">
        <v>3685</v>
      </c>
      <c r="C316" s="138"/>
      <c r="D316" s="138" t="s">
        <v>426</v>
      </c>
      <c r="E316" s="133"/>
      <c r="F316" s="133"/>
      <c r="G316" s="133"/>
      <c r="H316" s="133">
        <f t="shared" si="12"/>
        <v>1</v>
      </c>
      <c r="I316" s="133"/>
      <c r="J316" s="262" t="s">
        <v>4671</v>
      </c>
      <c r="K316" s="138" t="str">
        <f t="shared" si="14"/>
        <v>C259</v>
      </c>
      <c r="L316" s="246" t="str">
        <f t="shared" si="13"/>
        <v>C25.9 - Fabrication d'autres ouvrages en métaux</v>
      </c>
      <c r="M316" s="138" t="s">
        <v>190</v>
      </c>
      <c r="N316" s="138" t="s">
        <v>192</v>
      </c>
      <c r="O316" s="138" t="s">
        <v>426</v>
      </c>
    </row>
    <row r="317" spans="1:15">
      <c r="A317" s="133" t="s">
        <v>4673</v>
      </c>
      <c r="B317" s="138" t="s">
        <v>3686</v>
      </c>
      <c r="C317" s="138"/>
      <c r="D317" s="138" t="s">
        <v>426</v>
      </c>
      <c r="E317" s="133"/>
      <c r="F317" s="133"/>
      <c r="G317" s="133"/>
      <c r="H317" s="133">
        <f t="shared" si="12"/>
        <v>1</v>
      </c>
      <c r="I317" s="133"/>
      <c r="J317" s="263" t="s">
        <v>4672</v>
      </c>
      <c r="K317" s="138" t="str">
        <f t="shared" si="14"/>
        <v>C2591</v>
      </c>
      <c r="L317" s="246" t="str">
        <f t="shared" si="13"/>
        <v>C25.9.1 - Fabrication de fûts et emballages métalliques similaires</v>
      </c>
      <c r="M317" s="138"/>
      <c r="N317" s="138" t="s">
        <v>192</v>
      </c>
      <c r="O317" s="138" t="s">
        <v>426</v>
      </c>
    </row>
    <row r="318" spans="1:15">
      <c r="A318" s="133" t="s">
        <v>4674</v>
      </c>
      <c r="B318" s="138" t="s">
        <v>3687</v>
      </c>
      <c r="C318" s="138"/>
      <c r="D318" s="138" t="s">
        <v>426</v>
      </c>
      <c r="E318" s="133"/>
      <c r="F318" s="133"/>
      <c r="G318" s="133"/>
      <c r="H318" s="133">
        <f t="shared" si="12"/>
        <v>1</v>
      </c>
      <c r="I318" s="133"/>
      <c r="J318" s="263" t="s">
        <v>4673</v>
      </c>
      <c r="K318" s="138" t="str">
        <f t="shared" si="14"/>
        <v>C2592</v>
      </c>
      <c r="L318" s="246" t="str">
        <f t="shared" si="13"/>
        <v>C25.9.2 - Fabrication d'emballages métalliques légers</v>
      </c>
      <c r="M318" s="138"/>
      <c r="N318" s="138" t="s">
        <v>192</v>
      </c>
      <c r="O318" s="138" t="s">
        <v>426</v>
      </c>
    </row>
    <row r="319" spans="1:15">
      <c r="A319" s="133" t="s">
        <v>4675</v>
      </c>
      <c r="B319" s="138" t="s">
        <v>3688</v>
      </c>
      <c r="C319" s="138"/>
      <c r="D319" s="138" t="s">
        <v>426</v>
      </c>
      <c r="E319" s="133"/>
      <c r="F319" s="133"/>
      <c r="G319" s="133"/>
      <c r="H319" s="133">
        <f t="shared" si="12"/>
        <v>1</v>
      </c>
      <c r="I319" s="133"/>
      <c r="J319" s="263" t="s">
        <v>4674</v>
      </c>
      <c r="K319" s="138" t="str">
        <f t="shared" si="14"/>
        <v>C2593</v>
      </c>
      <c r="L319" s="246" t="str">
        <f t="shared" si="13"/>
        <v>C25.9.3 - Fabrication d'articles en fils métalliques chaînes ressorts</v>
      </c>
      <c r="M319" s="138"/>
      <c r="N319" s="138" t="s">
        <v>192</v>
      </c>
      <c r="O319" s="138" t="s">
        <v>426</v>
      </c>
    </row>
    <row r="320" spans="1:15">
      <c r="A320" s="133" t="s">
        <v>4676</v>
      </c>
      <c r="B320" s="138" t="s">
        <v>3689</v>
      </c>
      <c r="C320" s="138"/>
      <c r="D320" s="138" t="s">
        <v>426</v>
      </c>
      <c r="E320" s="133"/>
      <c r="F320" s="133"/>
      <c r="G320" s="133"/>
      <c r="H320" s="133">
        <f t="shared" si="12"/>
        <v>1</v>
      </c>
      <c r="I320" s="133"/>
      <c r="J320" s="263" t="s">
        <v>4675</v>
      </c>
      <c r="K320" s="138" t="str">
        <f t="shared" si="14"/>
        <v>C2594</v>
      </c>
      <c r="L320" s="246" t="str">
        <f t="shared" si="13"/>
        <v>C25.9.4 - Visserie et boulonnerie</v>
      </c>
      <c r="M320" s="138"/>
      <c r="N320" s="138" t="s">
        <v>192</v>
      </c>
      <c r="O320" s="138" t="s">
        <v>426</v>
      </c>
    </row>
    <row r="321" spans="1:15">
      <c r="A321" s="133" t="s">
        <v>4677</v>
      </c>
      <c r="B321" s="138" t="s">
        <v>3690</v>
      </c>
      <c r="C321" s="138"/>
      <c r="D321" s="138" t="s">
        <v>426</v>
      </c>
      <c r="E321" s="133"/>
      <c r="F321" s="133"/>
      <c r="G321" s="133"/>
      <c r="H321" s="133">
        <f t="shared" si="12"/>
        <v>1</v>
      </c>
      <c r="I321" s="133"/>
      <c r="J321" s="263" t="s">
        <v>4676</v>
      </c>
      <c r="K321" s="138" t="str">
        <f t="shared" si="14"/>
        <v>C2599</v>
      </c>
      <c r="L321" s="246" t="str">
        <f t="shared" si="13"/>
        <v>C25.9.9 - Fabrication d'ouvrages divers en métaux</v>
      </c>
      <c r="M321" s="138"/>
      <c r="N321" s="138" t="s">
        <v>192</v>
      </c>
      <c r="O321" s="138" t="s">
        <v>426</v>
      </c>
    </row>
    <row r="322" spans="1:15">
      <c r="A322" s="133" t="s">
        <v>4678</v>
      </c>
      <c r="B322" s="138" t="s">
        <v>3691</v>
      </c>
      <c r="C322" s="138"/>
      <c r="D322" s="138" t="s">
        <v>426</v>
      </c>
      <c r="E322" s="133"/>
      <c r="F322" s="133"/>
      <c r="G322" s="133"/>
      <c r="H322" s="133">
        <f t="shared" si="12"/>
        <v>1</v>
      </c>
      <c r="I322" s="133"/>
      <c r="J322" s="248" t="s">
        <v>4677</v>
      </c>
      <c r="K322" s="138" t="str">
        <f t="shared" si="14"/>
        <v>C26</v>
      </c>
      <c r="L322" s="246" t="str">
        <f t="shared" si="13"/>
        <v>C26 - Fabrication de produits informatiques électroniques et optiques</v>
      </c>
      <c r="M322" s="138" t="s">
        <v>190</v>
      </c>
      <c r="N322" s="138" t="s">
        <v>192</v>
      </c>
      <c r="O322" s="138" t="s">
        <v>426</v>
      </c>
    </row>
    <row r="323" spans="1:15">
      <c r="A323" s="133" t="s">
        <v>4679</v>
      </c>
      <c r="B323" s="138" t="s">
        <v>3692</v>
      </c>
      <c r="C323" s="138"/>
      <c r="D323" s="138" t="s">
        <v>426</v>
      </c>
      <c r="E323" s="133"/>
      <c r="F323" s="133"/>
      <c r="G323" s="133"/>
      <c r="H323" s="133">
        <f t="shared" ref="H323:H386" si="15">COUNTIF($J$2:$J$1000,A323)</f>
        <v>1</v>
      </c>
      <c r="I323" s="133"/>
      <c r="J323" s="262" t="s">
        <v>4678</v>
      </c>
      <c r="K323" s="138" t="str">
        <f t="shared" si="14"/>
        <v>C261</v>
      </c>
      <c r="L323" s="246" t="str">
        <f t="shared" si="13"/>
        <v>C26.1 - Fabrication de composants et cartes électroniques</v>
      </c>
      <c r="M323" s="138" t="s">
        <v>190</v>
      </c>
      <c r="N323" s="138" t="s">
        <v>192</v>
      </c>
      <c r="O323" s="138" t="s">
        <v>426</v>
      </c>
    </row>
    <row r="324" spans="1:15">
      <c r="A324" s="133" t="s">
        <v>4680</v>
      </c>
      <c r="B324" s="138" t="s">
        <v>3693</v>
      </c>
      <c r="C324" s="138"/>
      <c r="D324" s="138" t="s">
        <v>426</v>
      </c>
      <c r="E324" s="133"/>
      <c r="F324" s="133"/>
      <c r="G324" s="133"/>
      <c r="H324" s="133">
        <f t="shared" si="15"/>
        <v>1</v>
      </c>
      <c r="I324" s="133"/>
      <c r="J324" s="263" t="s">
        <v>4679</v>
      </c>
      <c r="K324" s="138" t="str">
        <f t="shared" si="14"/>
        <v>C2611</v>
      </c>
      <c r="L324" s="246" t="str">
        <f t="shared" ref="L324:L387" si="16">J324</f>
        <v>C26.1.1 - Fabrication de composants électroniques</v>
      </c>
      <c r="M324" s="138"/>
      <c r="N324" s="138" t="s">
        <v>192</v>
      </c>
      <c r="O324" s="138" t="s">
        <v>426</v>
      </c>
    </row>
    <row r="325" spans="1:15">
      <c r="A325" s="133" t="s">
        <v>4681</v>
      </c>
      <c r="B325" s="138" t="s">
        <v>3694</v>
      </c>
      <c r="C325" s="138"/>
      <c r="D325" s="138" t="s">
        <v>426</v>
      </c>
      <c r="E325" s="133"/>
      <c r="F325" s="133"/>
      <c r="G325" s="133"/>
      <c r="H325" s="133">
        <f t="shared" si="15"/>
        <v>1</v>
      </c>
      <c r="I325" s="133"/>
      <c r="J325" s="263" t="s">
        <v>4680</v>
      </c>
      <c r="K325" s="138" t="str">
        <f t="shared" si="14"/>
        <v>C2612</v>
      </c>
      <c r="L325" s="246" t="str">
        <f t="shared" si="16"/>
        <v>C26.1.2 - Fabrication de cartes électroniques assemblées</v>
      </c>
      <c r="M325" s="138"/>
      <c r="N325" s="138" t="s">
        <v>192</v>
      </c>
      <c r="O325" s="138" t="s">
        <v>426</v>
      </c>
    </row>
    <row r="326" spans="1:15">
      <c r="A326" s="133" t="s">
        <v>4682</v>
      </c>
      <c r="B326" s="138" t="s">
        <v>3695</v>
      </c>
      <c r="C326" s="138"/>
      <c r="D326" s="138" t="s">
        <v>426</v>
      </c>
      <c r="E326" s="133"/>
      <c r="F326" s="133"/>
      <c r="G326" s="133"/>
      <c r="H326" s="133">
        <f t="shared" si="15"/>
        <v>1</v>
      </c>
      <c r="I326" s="133"/>
      <c r="J326" s="262" t="s">
        <v>4681</v>
      </c>
      <c r="K326" s="138" t="str">
        <f t="shared" ref="K326:K389" si="17">VLOOKUP(J326,$A$2:$B$1100,2,0)</f>
        <v>C262</v>
      </c>
      <c r="L326" s="246" t="str">
        <f t="shared" si="16"/>
        <v>C26.2 - Fabrication d'ordinateurs et d'équipements périphériques</v>
      </c>
      <c r="M326" s="138" t="s">
        <v>190</v>
      </c>
      <c r="N326" s="138" t="s">
        <v>192</v>
      </c>
      <c r="O326" s="138" t="s">
        <v>426</v>
      </c>
    </row>
    <row r="327" spans="1:15">
      <c r="A327" s="133" t="s">
        <v>4683</v>
      </c>
      <c r="B327" s="138" t="s">
        <v>3696</v>
      </c>
      <c r="C327" s="138"/>
      <c r="D327" s="138" t="s">
        <v>426</v>
      </c>
      <c r="E327" s="133"/>
      <c r="F327" s="133"/>
      <c r="G327" s="133"/>
      <c r="H327" s="133">
        <f t="shared" si="15"/>
        <v>1</v>
      </c>
      <c r="I327" s="133"/>
      <c r="J327" s="263" t="s">
        <v>4682</v>
      </c>
      <c r="K327" s="138" t="str">
        <f t="shared" si="17"/>
        <v>C2620</v>
      </c>
      <c r="L327" s="246" t="str">
        <f t="shared" si="16"/>
        <v>C26.2.0 - Fabrication d'ordinateurs et d'équipements périphériques</v>
      </c>
      <c r="M327" s="138"/>
      <c r="N327" s="138" t="s">
        <v>192</v>
      </c>
      <c r="O327" s="138" t="s">
        <v>426</v>
      </c>
    </row>
    <row r="328" spans="1:15">
      <c r="A328" s="133" t="s">
        <v>4684</v>
      </c>
      <c r="B328" s="138" t="s">
        <v>3697</v>
      </c>
      <c r="C328" s="138"/>
      <c r="D328" s="138" t="s">
        <v>426</v>
      </c>
      <c r="E328" s="133"/>
      <c r="F328" s="133"/>
      <c r="G328" s="133"/>
      <c r="H328" s="133">
        <f t="shared" si="15"/>
        <v>1</v>
      </c>
      <c r="I328" s="133"/>
      <c r="J328" s="262" t="s">
        <v>4683</v>
      </c>
      <c r="K328" s="138" t="str">
        <f t="shared" si="17"/>
        <v>C263</v>
      </c>
      <c r="L328" s="246" t="str">
        <f t="shared" si="16"/>
        <v>C26.3 - Fabrication d'équipements de communication</v>
      </c>
      <c r="M328" s="138" t="s">
        <v>190</v>
      </c>
      <c r="N328" s="138" t="s">
        <v>192</v>
      </c>
      <c r="O328" s="138" t="s">
        <v>426</v>
      </c>
    </row>
    <row r="329" spans="1:15">
      <c r="A329" s="133" t="s">
        <v>4685</v>
      </c>
      <c r="B329" s="138" t="s">
        <v>3698</v>
      </c>
      <c r="C329" s="138"/>
      <c r="D329" s="138" t="s">
        <v>426</v>
      </c>
      <c r="E329" s="133"/>
      <c r="F329" s="133"/>
      <c r="G329" s="133"/>
      <c r="H329" s="133">
        <f t="shared" si="15"/>
        <v>1</v>
      </c>
      <c r="I329" s="133"/>
      <c r="J329" s="263" t="s">
        <v>4684</v>
      </c>
      <c r="K329" s="138" t="str">
        <f t="shared" si="17"/>
        <v>C2630</v>
      </c>
      <c r="L329" s="246" t="str">
        <f t="shared" si="16"/>
        <v>C26.3.0 - Fabrication d'équipements de communication</v>
      </c>
      <c r="M329" s="138"/>
      <c r="N329" s="138" t="s">
        <v>192</v>
      </c>
      <c r="O329" s="138" t="s">
        <v>426</v>
      </c>
    </row>
    <row r="330" spans="1:15">
      <c r="A330" s="133" t="s">
        <v>4686</v>
      </c>
      <c r="B330" s="138" t="s">
        <v>3699</v>
      </c>
      <c r="C330" s="138"/>
      <c r="D330" s="138" t="s">
        <v>426</v>
      </c>
      <c r="E330" s="133"/>
      <c r="F330" s="133"/>
      <c r="G330" s="133"/>
      <c r="H330" s="133">
        <f t="shared" si="15"/>
        <v>1</v>
      </c>
      <c r="I330" s="133"/>
      <c r="J330" s="262" t="s">
        <v>4685</v>
      </c>
      <c r="K330" s="138" t="str">
        <f t="shared" si="17"/>
        <v>C264</v>
      </c>
      <c r="L330" s="246" t="str">
        <f t="shared" si="16"/>
        <v>C26.4 - Fabrication de produits électroniques grand public</v>
      </c>
      <c r="M330" s="138" t="s">
        <v>190</v>
      </c>
      <c r="N330" s="138" t="s">
        <v>192</v>
      </c>
      <c r="O330" s="138" t="s">
        <v>426</v>
      </c>
    </row>
    <row r="331" spans="1:15">
      <c r="A331" s="133" t="s">
        <v>5322</v>
      </c>
      <c r="B331" s="138" t="s">
        <v>3700</v>
      </c>
      <c r="C331" s="138"/>
      <c r="D331" s="138" t="s">
        <v>426</v>
      </c>
      <c r="E331" s="133"/>
      <c r="F331" s="133"/>
      <c r="G331" s="133"/>
      <c r="H331" s="133">
        <f t="shared" si="15"/>
        <v>1</v>
      </c>
      <c r="I331" s="133"/>
      <c r="J331" s="263" t="s">
        <v>4686</v>
      </c>
      <c r="K331" s="138" t="str">
        <f t="shared" si="17"/>
        <v>C2640</v>
      </c>
      <c r="L331" s="246" t="str">
        <f t="shared" si="16"/>
        <v>C26.4.0 - Fabrication de produits électroniques grand public</v>
      </c>
      <c r="M331" s="138"/>
      <c r="N331" s="138" t="s">
        <v>192</v>
      </c>
      <c r="O331" s="138" t="s">
        <v>426</v>
      </c>
    </row>
    <row r="332" spans="1:15">
      <c r="A332" s="133" t="s">
        <v>4687</v>
      </c>
      <c r="B332" s="138" t="s">
        <v>3701</v>
      </c>
      <c r="C332" s="138"/>
      <c r="D332" s="138" t="s">
        <v>426</v>
      </c>
      <c r="E332" s="133"/>
      <c r="F332" s="133"/>
      <c r="G332" s="133"/>
      <c r="H332" s="133">
        <f t="shared" si="15"/>
        <v>1</v>
      </c>
      <c r="I332" s="133"/>
      <c r="J332" s="262" t="s">
        <v>5322</v>
      </c>
      <c r="K332" s="138" t="str">
        <f t="shared" si="17"/>
        <v>C265</v>
      </c>
      <c r="L332" s="246" t="str">
        <f t="shared" si="16"/>
        <v>C26.5 - Fabrication d'instruments et d'appareils de mesure; horlogerie</v>
      </c>
      <c r="M332" s="138" t="s">
        <v>190</v>
      </c>
      <c r="N332" s="138" t="s">
        <v>192</v>
      </c>
      <c r="O332" s="138" t="s">
        <v>426</v>
      </c>
    </row>
    <row r="333" spans="1:15">
      <c r="A333" s="133" t="s">
        <v>4688</v>
      </c>
      <c r="B333" s="138" t="s">
        <v>3702</v>
      </c>
      <c r="C333" s="138"/>
      <c r="D333" s="138" t="s">
        <v>426</v>
      </c>
      <c r="E333" s="133"/>
      <c r="F333" s="133"/>
      <c r="G333" s="133"/>
      <c r="H333" s="133">
        <f t="shared" si="15"/>
        <v>1</v>
      </c>
      <c r="I333" s="133"/>
      <c r="J333" s="263" t="s">
        <v>4687</v>
      </c>
      <c r="K333" s="138" t="str">
        <f t="shared" si="17"/>
        <v>C2651</v>
      </c>
      <c r="L333" s="246" t="str">
        <f t="shared" si="16"/>
        <v>C26.5.1 - Fabrication d'instruments d'appareils mesure d'essai navigation</v>
      </c>
      <c r="M333" s="138"/>
      <c r="N333" s="138" t="s">
        <v>192</v>
      </c>
      <c r="O333" s="138" t="s">
        <v>426</v>
      </c>
    </row>
    <row r="334" spans="1:15">
      <c r="A334" s="133" t="s">
        <v>5323</v>
      </c>
      <c r="B334" s="138" t="s">
        <v>3703</v>
      </c>
      <c r="C334" s="138"/>
      <c r="D334" s="138" t="s">
        <v>426</v>
      </c>
      <c r="E334" s="133"/>
      <c r="F334" s="133"/>
      <c r="G334" s="133"/>
      <c r="H334" s="133">
        <f t="shared" si="15"/>
        <v>1</v>
      </c>
      <c r="I334" s="133"/>
      <c r="J334" s="263" t="s">
        <v>4688</v>
      </c>
      <c r="K334" s="138" t="str">
        <f t="shared" si="17"/>
        <v>C2652</v>
      </c>
      <c r="L334" s="246" t="str">
        <f t="shared" si="16"/>
        <v>C26.5.2 - Horlogerie</v>
      </c>
      <c r="M334" s="138"/>
      <c r="N334" s="138" t="s">
        <v>192</v>
      </c>
      <c r="O334" s="138" t="s">
        <v>426</v>
      </c>
    </row>
    <row r="335" spans="1:15">
      <c r="A335" s="133" t="s">
        <v>5324</v>
      </c>
      <c r="B335" s="138" t="s">
        <v>3704</v>
      </c>
      <c r="C335" s="138"/>
      <c r="D335" s="138" t="s">
        <v>426</v>
      </c>
      <c r="E335" s="133"/>
      <c r="F335" s="133"/>
      <c r="G335" s="133"/>
      <c r="H335" s="133">
        <f t="shared" si="15"/>
        <v>1</v>
      </c>
      <c r="I335" s="133"/>
      <c r="J335" s="262" t="s">
        <v>5323</v>
      </c>
      <c r="K335" s="138" t="str">
        <f t="shared" si="17"/>
        <v>C266</v>
      </c>
      <c r="L335" s="246" t="str">
        <f t="shared" si="16"/>
        <v>C26.6 - Fabrication équipement irradiation médicale électroméd électrothérapeut</v>
      </c>
      <c r="M335" s="138" t="s">
        <v>190</v>
      </c>
      <c r="N335" s="138" t="s">
        <v>192</v>
      </c>
      <c r="O335" s="138" t="s">
        <v>426</v>
      </c>
    </row>
    <row r="336" spans="1:15">
      <c r="A336" s="133" t="s">
        <v>4689</v>
      </c>
      <c r="B336" s="138" t="s">
        <v>3705</v>
      </c>
      <c r="C336" s="138"/>
      <c r="D336" s="138" t="s">
        <v>426</v>
      </c>
      <c r="E336" s="133"/>
      <c r="F336" s="133"/>
      <c r="G336" s="133"/>
      <c r="H336" s="133">
        <f t="shared" si="15"/>
        <v>1</v>
      </c>
      <c r="I336" s="133"/>
      <c r="J336" s="263" t="s">
        <v>5324</v>
      </c>
      <c r="K336" s="138" t="str">
        <f t="shared" si="17"/>
        <v>C2660</v>
      </c>
      <c r="L336" s="246" t="str">
        <f t="shared" si="16"/>
        <v>C26.6.0 - Fabrication équipement irradiation médicale électroméd électrothérapeut</v>
      </c>
      <c r="M336" s="138"/>
      <c r="N336" s="138" t="s">
        <v>192</v>
      </c>
      <c r="O336" s="138" t="s">
        <v>426</v>
      </c>
    </row>
    <row r="337" spans="1:15">
      <c r="A337" s="133" t="s">
        <v>4690</v>
      </c>
      <c r="B337" s="138" t="s">
        <v>3706</v>
      </c>
      <c r="C337" s="138"/>
      <c r="D337" s="138" t="s">
        <v>426</v>
      </c>
      <c r="E337" s="133"/>
      <c r="F337" s="133"/>
      <c r="G337" s="133"/>
      <c r="H337" s="133">
        <f t="shared" si="15"/>
        <v>1</v>
      </c>
      <c r="I337" s="133"/>
      <c r="J337" s="262" t="s">
        <v>4689</v>
      </c>
      <c r="K337" s="138" t="str">
        <f t="shared" si="17"/>
        <v>C267</v>
      </c>
      <c r="L337" s="246" t="str">
        <f t="shared" si="16"/>
        <v>C26.7 - Fabrication de matériels optique et photographique</v>
      </c>
      <c r="M337" s="138" t="s">
        <v>190</v>
      </c>
      <c r="N337" s="138" t="s">
        <v>192</v>
      </c>
      <c r="O337" s="138" t="s">
        <v>426</v>
      </c>
    </row>
    <row r="338" spans="1:15">
      <c r="A338" s="133" t="s">
        <v>4691</v>
      </c>
      <c r="B338" s="138" t="s">
        <v>3707</v>
      </c>
      <c r="C338" s="138"/>
      <c r="D338" s="138" t="s">
        <v>426</v>
      </c>
      <c r="E338" s="133"/>
      <c r="F338" s="133"/>
      <c r="G338" s="133"/>
      <c r="H338" s="133">
        <f t="shared" si="15"/>
        <v>1</v>
      </c>
      <c r="I338" s="133"/>
      <c r="J338" s="263" t="s">
        <v>4690</v>
      </c>
      <c r="K338" s="138" t="str">
        <f t="shared" si="17"/>
        <v>C2670</v>
      </c>
      <c r="L338" s="246" t="str">
        <f t="shared" si="16"/>
        <v>C26.7.0 - Fabrication de matériels optique et photographique</v>
      </c>
      <c r="M338" s="138"/>
      <c r="N338" s="138" t="s">
        <v>192</v>
      </c>
      <c r="O338" s="138" t="s">
        <v>426</v>
      </c>
    </row>
    <row r="339" spans="1:15">
      <c r="A339" s="133" t="s">
        <v>4692</v>
      </c>
      <c r="B339" s="138" t="s">
        <v>3708</v>
      </c>
      <c r="C339" s="138"/>
      <c r="D339" s="138" t="s">
        <v>426</v>
      </c>
      <c r="E339" s="133"/>
      <c r="F339" s="133"/>
      <c r="G339" s="133"/>
      <c r="H339" s="133">
        <f t="shared" si="15"/>
        <v>1</v>
      </c>
      <c r="I339" s="133"/>
      <c r="J339" s="262" t="s">
        <v>4691</v>
      </c>
      <c r="K339" s="138" t="str">
        <f t="shared" si="17"/>
        <v>C268</v>
      </c>
      <c r="L339" s="246" t="str">
        <f t="shared" si="16"/>
        <v>C26.8 - Fabrication de supports magnétiques et optiques</v>
      </c>
      <c r="M339" s="138" t="s">
        <v>190</v>
      </c>
      <c r="N339" s="138" t="s">
        <v>192</v>
      </c>
      <c r="O339" s="138" t="s">
        <v>426</v>
      </c>
    </row>
    <row r="340" spans="1:15">
      <c r="A340" s="133" t="s">
        <v>4693</v>
      </c>
      <c r="B340" s="138" t="s">
        <v>3709</v>
      </c>
      <c r="C340" s="138"/>
      <c r="D340" s="138" t="s">
        <v>426</v>
      </c>
      <c r="E340" s="133"/>
      <c r="F340" s="133"/>
      <c r="G340" s="133"/>
      <c r="H340" s="133">
        <f t="shared" si="15"/>
        <v>1</v>
      </c>
      <c r="I340" s="133"/>
      <c r="J340" s="263" t="s">
        <v>4692</v>
      </c>
      <c r="K340" s="138" t="str">
        <f t="shared" si="17"/>
        <v>C2680</v>
      </c>
      <c r="L340" s="246" t="str">
        <f t="shared" si="16"/>
        <v>C26.8.0 - Fabrication de supports magnétiques et optiques</v>
      </c>
      <c r="M340" s="138"/>
      <c r="N340" s="138" t="s">
        <v>192</v>
      </c>
      <c r="O340" s="138" t="s">
        <v>426</v>
      </c>
    </row>
    <row r="341" spans="1:15">
      <c r="A341" s="133" t="s">
        <v>5325</v>
      </c>
      <c r="B341" s="138" t="s">
        <v>3710</v>
      </c>
      <c r="C341" s="138"/>
      <c r="D341" s="138" t="s">
        <v>426</v>
      </c>
      <c r="E341" s="133"/>
      <c r="F341" s="133"/>
      <c r="G341" s="133"/>
      <c r="H341" s="133">
        <f t="shared" si="15"/>
        <v>1</v>
      </c>
      <c r="I341" s="133"/>
      <c r="J341" s="248" t="s">
        <v>4693</v>
      </c>
      <c r="K341" s="138" t="str">
        <f t="shared" si="17"/>
        <v>C27</v>
      </c>
      <c r="L341" s="246" t="str">
        <f t="shared" si="16"/>
        <v>C27 - Fabrication d'équipements électriques</v>
      </c>
      <c r="M341" s="138" t="s">
        <v>190</v>
      </c>
      <c r="N341" s="138" t="s">
        <v>192</v>
      </c>
      <c r="O341" s="138" t="s">
        <v>426</v>
      </c>
    </row>
    <row r="342" spans="1:15">
      <c r="A342" s="133" t="s">
        <v>4694</v>
      </c>
      <c r="B342" s="138" t="s">
        <v>3711</v>
      </c>
      <c r="C342" s="138"/>
      <c r="D342" s="138" t="s">
        <v>426</v>
      </c>
      <c r="E342" s="133"/>
      <c r="F342" s="133"/>
      <c r="G342" s="133"/>
      <c r="H342" s="133">
        <f t="shared" si="15"/>
        <v>1</v>
      </c>
      <c r="I342" s="133"/>
      <c r="J342" s="262" t="s">
        <v>5325</v>
      </c>
      <c r="K342" s="138" t="str">
        <f t="shared" si="17"/>
        <v>C271</v>
      </c>
      <c r="L342" s="246" t="str">
        <f t="shared" si="16"/>
        <v>C27.1 - Fabrication moteurs génératrices transformateurs électriques</v>
      </c>
      <c r="M342" s="138" t="s">
        <v>190</v>
      </c>
      <c r="N342" s="138" t="s">
        <v>192</v>
      </c>
      <c r="O342" s="138" t="s">
        <v>426</v>
      </c>
    </row>
    <row r="343" spans="1:15">
      <c r="A343" s="133" t="s">
        <v>4695</v>
      </c>
      <c r="B343" s="138" t="s">
        <v>3712</v>
      </c>
      <c r="C343" s="138"/>
      <c r="D343" s="138" t="s">
        <v>426</v>
      </c>
      <c r="E343" s="133"/>
      <c r="F343" s="133"/>
      <c r="G343" s="133"/>
      <c r="H343" s="133">
        <f t="shared" si="15"/>
        <v>1</v>
      </c>
      <c r="I343" s="133"/>
      <c r="J343" s="263" t="s">
        <v>4694</v>
      </c>
      <c r="K343" s="138" t="str">
        <f t="shared" si="17"/>
        <v>C2711</v>
      </c>
      <c r="L343" s="246" t="str">
        <f t="shared" si="16"/>
        <v>C27.1.1 - Fabrication moteurs génératrices transformateurs électriques</v>
      </c>
      <c r="M343" s="138"/>
      <c r="N343" s="138" t="s">
        <v>192</v>
      </c>
      <c r="O343" s="138" t="s">
        <v>426</v>
      </c>
    </row>
    <row r="344" spans="1:15">
      <c r="A344" s="133" t="s">
        <v>4696</v>
      </c>
      <c r="B344" s="138" t="s">
        <v>3713</v>
      </c>
      <c r="C344" s="138"/>
      <c r="D344" s="138" t="s">
        <v>426</v>
      </c>
      <c r="E344" s="133"/>
      <c r="F344" s="133"/>
      <c r="G344" s="133"/>
      <c r="H344" s="133">
        <f t="shared" si="15"/>
        <v>1</v>
      </c>
      <c r="I344" s="133"/>
      <c r="J344" s="263" t="s">
        <v>4695</v>
      </c>
      <c r="K344" s="138" t="str">
        <f t="shared" si="17"/>
        <v>C2712</v>
      </c>
      <c r="L344" s="246" t="str">
        <f t="shared" si="16"/>
        <v>C27.1.2 - Fabrication de matériel de distribution et de commande électrique</v>
      </c>
      <c r="M344" s="138"/>
      <c r="N344" s="138" t="s">
        <v>192</v>
      </c>
      <c r="O344" s="138" t="s">
        <v>426</v>
      </c>
    </row>
    <row r="345" spans="1:15">
      <c r="A345" s="133" t="s">
        <v>4697</v>
      </c>
      <c r="B345" s="138" t="s">
        <v>3714</v>
      </c>
      <c r="C345" s="138"/>
      <c r="D345" s="138" t="s">
        <v>426</v>
      </c>
      <c r="E345" s="133"/>
      <c r="F345" s="133"/>
      <c r="G345" s="133"/>
      <c r="H345" s="133">
        <f t="shared" si="15"/>
        <v>1</v>
      </c>
      <c r="I345" s="133"/>
      <c r="J345" s="262" t="s">
        <v>4696</v>
      </c>
      <c r="K345" s="138" t="str">
        <f t="shared" si="17"/>
        <v>C272</v>
      </c>
      <c r="L345" s="246" t="str">
        <f t="shared" si="16"/>
        <v>C27.2 - Fabrication de piles et d'accumulateurs électriques</v>
      </c>
      <c r="M345" s="138" t="s">
        <v>190</v>
      </c>
      <c r="N345" s="138" t="s">
        <v>192</v>
      </c>
      <c r="O345" s="138" t="s">
        <v>426</v>
      </c>
    </row>
    <row r="346" spans="1:15">
      <c r="A346" s="133" t="s">
        <v>4698</v>
      </c>
      <c r="B346" s="138" t="s">
        <v>3715</v>
      </c>
      <c r="C346" s="138"/>
      <c r="D346" s="138" t="s">
        <v>426</v>
      </c>
      <c r="E346" s="133"/>
      <c r="F346" s="133"/>
      <c r="G346" s="133"/>
      <c r="H346" s="133">
        <f t="shared" si="15"/>
        <v>1</v>
      </c>
      <c r="I346" s="133"/>
      <c r="J346" s="263" t="s">
        <v>4697</v>
      </c>
      <c r="K346" s="138" t="str">
        <f t="shared" si="17"/>
        <v>C2720</v>
      </c>
      <c r="L346" s="246" t="str">
        <f t="shared" si="16"/>
        <v>C27.2.0 - Fabrication de piles et d'accumulateurs électriques</v>
      </c>
      <c r="M346" s="138"/>
      <c r="N346" s="138" t="s">
        <v>192</v>
      </c>
      <c r="O346" s="138" t="s">
        <v>426</v>
      </c>
    </row>
    <row r="347" spans="1:15">
      <c r="A347" s="133" t="s">
        <v>4699</v>
      </c>
      <c r="B347" s="138" t="s">
        <v>3716</v>
      </c>
      <c r="C347" s="138"/>
      <c r="D347" s="138" t="s">
        <v>426</v>
      </c>
      <c r="E347" s="133"/>
      <c r="F347" s="133"/>
      <c r="G347" s="133"/>
      <c r="H347" s="133">
        <f t="shared" si="15"/>
        <v>1</v>
      </c>
      <c r="I347" s="133"/>
      <c r="J347" s="262" t="s">
        <v>4698</v>
      </c>
      <c r="K347" s="138" t="str">
        <f t="shared" si="17"/>
        <v>C273</v>
      </c>
      <c r="L347" s="246" t="str">
        <f t="shared" si="16"/>
        <v>C27.3 - Fabrication fils et câbles et matériel d'installation électrique</v>
      </c>
      <c r="M347" s="138" t="s">
        <v>190</v>
      </c>
      <c r="N347" s="138" t="s">
        <v>192</v>
      </c>
      <c r="O347" s="138" t="s">
        <v>426</v>
      </c>
    </row>
    <row r="348" spans="1:15">
      <c r="A348" s="133" t="s">
        <v>4700</v>
      </c>
      <c r="B348" s="138" t="s">
        <v>3717</v>
      </c>
      <c r="C348" s="138"/>
      <c r="D348" s="138" t="s">
        <v>426</v>
      </c>
      <c r="E348" s="133"/>
      <c r="F348" s="133"/>
      <c r="G348" s="133"/>
      <c r="H348" s="133">
        <f t="shared" si="15"/>
        <v>1</v>
      </c>
      <c r="I348" s="133"/>
      <c r="J348" s="263" t="s">
        <v>4699</v>
      </c>
      <c r="K348" s="138" t="str">
        <f t="shared" si="17"/>
        <v>C2731</v>
      </c>
      <c r="L348" s="246" t="str">
        <f t="shared" si="16"/>
        <v>C27.3.1 - Fabrication de câbles de fibres optiques</v>
      </c>
      <c r="M348" s="138"/>
      <c r="N348" s="138" t="s">
        <v>192</v>
      </c>
      <c r="O348" s="138" t="s">
        <v>426</v>
      </c>
    </row>
    <row r="349" spans="1:15">
      <c r="A349" s="133" t="s">
        <v>4701</v>
      </c>
      <c r="B349" s="138" t="s">
        <v>3718</v>
      </c>
      <c r="C349" s="138"/>
      <c r="D349" s="138" t="s">
        <v>426</v>
      </c>
      <c r="E349" s="133"/>
      <c r="F349" s="133"/>
      <c r="G349" s="133"/>
      <c r="H349" s="133">
        <f t="shared" si="15"/>
        <v>1</v>
      </c>
      <c r="I349" s="133"/>
      <c r="J349" s="263" t="s">
        <v>4700</v>
      </c>
      <c r="K349" s="138" t="str">
        <f t="shared" si="17"/>
        <v>C2732</v>
      </c>
      <c r="L349" s="246" t="str">
        <f t="shared" si="16"/>
        <v>C27.3.2 - Fabrication d'autres fils et câbles électroniques ou électriques</v>
      </c>
      <c r="M349" s="138"/>
      <c r="N349" s="138" t="s">
        <v>192</v>
      </c>
      <c r="O349" s="138" t="s">
        <v>426</v>
      </c>
    </row>
    <row r="350" spans="1:15">
      <c r="A350" s="133" t="s">
        <v>4702</v>
      </c>
      <c r="B350" s="138" t="s">
        <v>3719</v>
      </c>
      <c r="C350" s="138"/>
      <c r="D350" s="138" t="s">
        <v>426</v>
      </c>
      <c r="E350" s="133"/>
      <c r="F350" s="133"/>
      <c r="G350" s="133"/>
      <c r="H350" s="133">
        <f t="shared" si="15"/>
        <v>1</v>
      </c>
      <c r="I350" s="133"/>
      <c r="J350" s="263" t="s">
        <v>4701</v>
      </c>
      <c r="K350" s="138" t="str">
        <f t="shared" si="17"/>
        <v>C2733</v>
      </c>
      <c r="L350" s="246" t="str">
        <f t="shared" si="16"/>
        <v>C27.3.3 - Fabrication de matériel d'installation électrique</v>
      </c>
      <c r="M350" s="138"/>
      <c r="N350" s="138" t="s">
        <v>192</v>
      </c>
      <c r="O350" s="138" t="s">
        <v>426</v>
      </c>
    </row>
    <row r="351" spans="1:15">
      <c r="A351" s="133" t="s">
        <v>4703</v>
      </c>
      <c r="B351" s="138" t="s">
        <v>3720</v>
      </c>
      <c r="C351" s="138"/>
      <c r="D351" s="138" t="s">
        <v>426</v>
      </c>
      <c r="E351" s="133"/>
      <c r="F351" s="133"/>
      <c r="G351" s="133"/>
      <c r="H351" s="133">
        <f t="shared" si="15"/>
        <v>1</v>
      </c>
      <c r="I351" s="133"/>
      <c r="J351" s="262" t="s">
        <v>4702</v>
      </c>
      <c r="K351" s="138" t="str">
        <f t="shared" si="17"/>
        <v>C274</v>
      </c>
      <c r="L351" s="246" t="str">
        <f t="shared" si="16"/>
        <v>C27.4 - Fabrication d'appareils d'éclairage électrique</v>
      </c>
      <c r="M351" s="138" t="s">
        <v>190</v>
      </c>
      <c r="N351" s="138" t="s">
        <v>192</v>
      </c>
      <c r="O351" s="138" t="s">
        <v>426</v>
      </c>
    </row>
    <row r="352" spans="1:15">
      <c r="A352" s="133" t="s">
        <v>4704</v>
      </c>
      <c r="B352" s="138" t="s">
        <v>3721</v>
      </c>
      <c r="C352" s="138"/>
      <c r="D352" s="138" t="s">
        <v>426</v>
      </c>
      <c r="E352" s="133"/>
      <c r="F352" s="133"/>
      <c r="G352" s="133"/>
      <c r="H352" s="133">
        <f t="shared" si="15"/>
        <v>1</v>
      </c>
      <c r="I352" s="133"/>
      <c r="J352" s="263" t="s">
        <v>4703</v>
      </c>
      <c r="K352" s="138" t="str">
        <f t="shared" si="17"/>
        <v>C2740</v>
      </c>
      <c r="L352" s="246" t="str">
        <f t="shared" si="16"/>
        <v>C27.4.0 - Fabrication d'appareils d'éclairage électrique</v>
      </c>
      <c r="M352" s="138"/>
      <c r="N352" s="138" t="s">
        <v>192</v>
      </c>
      <c r="O352" s="138" t="s">
        <v>426</v>
      </c>
    </row>
    <row r="353" spans="1:15">
      <c r="A353" s="133" t="s">
        <v>4705</v>
      </c>
      <c r="B353" s="138" t="s">
        <v>3722</v>
      </c>
      <c r="C353" s="138"/>
      <c r="D353" s="138" t="s">
        <v>426</v>
      </c>
      <c r="E353" s="133"/>
      <c r="F353" s="133"/>
      <c r="G353" s="133"/>
      <c r="H353" s="133">
        <f t="shared" si="15"/>
        <v>1</v>
      </c>
      <c r="I353" s="133"/>
      <c r="J353" s="262" t="s">
        <v>4704</v>
      </c>
      <c r="K353" s="138" t="str">
        <f t="shared" si="17"/>
        <v>C275</v>
      </c>
      <c r="L353" s="246" t="str">
        <f t="shared" si="16"/>
        <v>C27.5 - Fabrication d'appareils ménagers</v>
      </c>
      <c r="M353" s="138" t="s">
        <v>190</v>
      </c>
      <c r="N353" s="138" t="s">
        <v>192</v>
      </c>
      <c r="O353" s="138" t="s">
        <v>426</v>
      </c>
    </row>
    <row r="354" spans="1:15">
      <c r="A354" s="133" t="s">
        <v>4706</v>
      </c>
      <c r="B354" s="138" t="s">
        <v>3723</v>
      </c>
      <c r="C354" s="138"/>
      <c r="D354" s="138" t="s">
        <v>426</v>
      </c>
      <c r="E354" s="133"/>
      <c r="F354" s="133"/>
      <c r="G354" s="133"/>
      <c r="H354" s="133">
        <f t="shared" si="15"/>
        <v>1</v>
      </c>
      <c r="I354" s="133"/>
      <c r="J354" s="263" t="s">
        <v>4705</v>
      </c>
      <c r="K354" s="138" t="str">
        <f t="shared" si="17"/>
        <v>C2751</v>
      </c>
      <c r="L354" s="246" t="str">
        <f t="shared" si="16"/>
        <v>C27.5.1 - Fabrication d'appareils électroménagers</v>
      </c>
      <c r="M354" s="138"/>
      <c r="N354" s="138" t="s">
        <v>192</v>
      </c>
      <c r="O354" s="138" t="s">
        <v>426</v>
      </c>
    </row>
    <row r="355" spans="1:15">
      <c r="A355" s="133" t="s">
        <v>4707</v>
      </c>
      <c r="B355" s="138" t="s">
        <v>3724</v>
      </c>
      <c r="C355" s="138"/>
      <c r="D355" s="138" t="s">
        <v>426</v>
      </c>
      <c r="E355" s="133"/>
      <c r="F355" s="133"/>
      <c r="G355" s="133"/>
      <c r="H355" s="133">
        <f t="shared" si="15"/>
        <v>1</v>
      </c>
      <c r="I355" s="133"/>
      <c r="J355" s="263" t="s">
        <v>4706</v>
      </c>
      <c r="K355" s="138" t="str">
        <f t="shared" si="17"/>
        <v>C2752</v>
      </c>
      <c r="L355" s="246" t="str">
        <f t="shared" si="16"/>
        <v>C27.5.2 - Fabrication d'appareils ménagers non électriques</v>
      </c>
      <c r="M355" s="138"/>
      <c r="N355" s="138" t="s">
        <v>192</v>
      </c>
      <c r="O355" s="138" t="s">
        <v>426</v>
      </c>
    </row>
    <row r="356" spans="1:15">
      <c r="A356" s="133" t="s">
        <v>4708</v>
      </c>
      <c r="B356" s="138" t="s">
        <v>3725</v>
      </c>
      <c r="C356" s="138"/>
      <c r="D356" s="138" t="s">
        <v>426</v>
      </c>
      <c r="E356" s="133"/>
      <c r="F356" s="133"/>
      <c r="G356" s="133"/>
      <c r="H356" s="133">
        <f t="shared" si="15"/>
        <v>1</v>
      </c>
      <c r="I356" s="133"/>
      <c r="J356" s="262" t="s">
        <v>4707</v>
      </c>
      <c r="K356" s="138" t="str">
        <f t="shared" si="17"/>
        <v>C279</v>
      </c>
      <c r="L356" s="246" t="str">
        <f t="shared" si="16"/>
        <v>C27.9 - Fabrication d'autres matériels électriques</v>
      </c>
      <c r="M356" s="138" t="s">
        <v>190</v>
      </c>
      <c r="N356" s="138" t="s">
        <v>192</v>
      </c>
      <c r="O356" s="138" t="s">
        <v>426</v>
      </c>
    </row>
    <row r="357" spans="1:15">
      <c r="A357" s="133" t="s">
        <v>4709</v>
      </c>
      <c r="B357" s="138" t="s">
        <v>3726</v>
      </c>
      <c r="C357" s="138"/>
      <c r="D357" s="138" t="s">
        <v>426</v>
      </c>
      <c r="E357" s="133"/>
      <c r="F357" s="133"/>
      <c r="G357" s="133"/>
      <c r="H357" s="133">
        <f t="shared" si="15"/>
        <v>1</v>
      </c>
      <c r="I357" s="133"/>
      <c r="J357" s="263" t="s">
        <v>4708</v>
      </c>
      <c r="K357" s="138" t="str">
        <f t="shared" si="17"/>
        <v>C2790</v>
      </c>
      <c r="L357" s="246" t="str">
        <f t="shared" si="16"/>
        <v>C27.9.0 - Fabrication d'autres matériels électriques</v>
      </c>
      <c r="M357" s="138"/>
      <c r="N357" s="138" t="s">
        <v>192</v>
      </c>
      <c r="O357" s="138" t="s">
        <v>426</v>
      </c>
    </row>
    <row r="358" spans="1:15">
      <c r="A358" s="133" t="s">
        <v>4710</v>
      </c>
      <c r="B358" s="138" t="s">
        <v>3727</v>
      </c>
      <c r="C358" s="138"/>
      <c r="D358" s="138" t="s">
        <v>426</v>
      </c>
      <c r="E358" s="133"/>
      <c r="F358" s="133"/>
      <c r="G358" s="133"/>
      <c r="H358" s="133">
        <f t="shared" si="15"/>
        <v>1</v>
      </c>
      <c r="I358" s="133"/>
      <c r="J358" s="248" t="s">
        <v>4709</v>
      </c>
      <c r="K358" s="138" t="str">
        <f t="shared" si="17"/>
        <v>C28</v>
      </c>
      <c r="L358" s="246" t="str">
        <f t="shared" si="16"/>
        <v>C28 - Fabrication de machines et équipements nca</v>
      </c>
      <c r="M358" s="138" t="s">
        <v>190</v>
      </c>
      <c r="N358" s="138" t="s">
        <v>192</v>
      </c>
      <c r="O358" s="138" t="s">
        <v>426</v>
      </c>
    </row>
    <row r="359" spans="1:15">
      <c r="A359" s="133" t="s">
        <v>4711</v>
      </c>
      <c r="B359" s="138" t="s">
        <v>3728</v>
      </c>
      <c r="C359" s="138"/>
      <c r="D359" s="138" t="s">
        <v>426</v>
      </c>
      <c r="E359" s="133"/>
      <c r="F359" s="133"/>
      <c r="G359" s="133"/>
      <c r="H359" s="133">
        <f t="shared" si="15"/>
        <v>1</v>
      </c>
      <c r="I359" s="133"/>
      <c r="J359" s="262" t="s">
        <v>4710</v>
      </c>
      <c r="K359" s="138" t="str">
        <f t="shared" si="17"/>
        <v>C281</v>
      </c>
      <c r="L359" s="246" t="str">
        <f t="shared" si="16"/>
        <v>C28.1 - Fabrication de machines d'usage général</v>
      </c>
      <c r="M359" s="138" t="s">
        <v>190</v>
      </c>
      <c r="N359" s="138" t="s">
        <v>192</v>
      </c>
      <c r="O359" s="138" t="s">
        <v>426</v>
      </c>
    </row>
    <row r="360" spans="1:15">
      <c r="A360" s="133" t="s">
        <v>4712</v>
      </c>
      <c r="B360" s="138" t="s">
        <v>3729</v>
      </c>
      <c r="C360" s="138"/>
      <c r="D360" s="138" t="s">
        <v>426</v>
      </c>
      <c r="E360" s="133"/>
      <c r="F360" s="133"/>
      <c r="G360" s="133"/>
      <c r="H360" s="133">
        <f t="shared" si="15"/>
        <v>1</v>
      </c>
      <c r="I360" s="133"/>
      <c r="J360" s="263" t="s">
        <v>4711</v>
      </c>
      <c r="K360" s="138" t="str">
        <f t="shared" si="17"/>
        <v>C2811</v>
      </c>
      <c r="L360" s="246" t="str">
        <f t="shared" si="16"/>
        <v>C28.1.1 - Fabrication de moteurs et turbines</v>
      </c>
      <c r="M360" s="138"/>
      <c r="N360" s="138" t="s">
        <v>192</v>
      </c>
      <c r="O360" s="138" t="s">
        <v>426</v>
      </c>
    </row>
    <row r="361" spans="1:15">
      <c r="A361" s="133" t="s">
        <v>4713</v>
      </c>
      <c r="B361" s="138" t="s">
        <v>3730</v>
      </c>
      <c r="C361" s="138"/>
      <c r="D361" s="138" t="s">
        <v>426</v>
      </c>
      <c r="E361" s="133"/>
      <c r="F361" s="133"/>
      <c r="G361" s="133"/>
      <c r="H361" s="133">
        <f t="shared" si="15"/>
        <v>1</v>
      </c>
      <c r="I361" s="133"/>
      <c r="J361" s="263" t="s">
        <v>4712</v>
      </c>
      <c r="K361" s="138" t="str">
        <f t="shared" si="17"/>
        <v>C2812</v>
      </c>
      <c r="L361" s="246" t="str">
        <f t="shared" si="16"/>
        <v>C28.1.2 - Fabrication d'équipements hydrauliques et pneumatiques</v>
      </c>
      <c r="M361" s="138"/>
      <c r="N361" s="138" t="s">
        <v>192</v>
      </c>
      <c r="O361" s="138" t="s">
        <v>426</v>
      </c>
    </row>
    <row r="362" spans="1:15">
      <c r="A362" s="133" t="s">
        <v>4714</v>
      </c>
      <c r="B362" s="138" t="s">
        <v>3731</v>
      </c>
      <c r="C362" s="138"/>
      <c r="D362" s="138" t="s">
        <v>426</v>
      </c>
      <c r="E362" s="133"/>
      <c r="F362" s="133"/>
      <c r="G362" s="133"/>
      <c r="H362" s="133">
        <f t="shared" si="15"/>
        <v>1</v>
      </c>
      <c r="I362" s="133"/>
      <c r="J362" s="263" t="s">
        <v>4713</v>
      </c>
      <c r="K362" s="138" t="str">
        <f t="shared" si="17"/>
        <v>C2813</v>
      </c>
      <c r="L362" s="246" t="str">
        <f t="shared" si="16"/>
        <v>C28.1.3 - Fabrication d'autres pompes et compresseurs</v>
      </c>
      <c r="M362" s="138"/>
      <c r="N362" s="138" t="s">
        <v>192</v>
      </c>
      <c r="O362" s="138" t="s">
        <v>426</v>
      </c>
    </row>
    <row r="363" spans="1:15">
      <c r="A363" s="133" t="s">
        <v>4715</v>
      </c>
      <c r="B363" s="138" t="s">
        <v>3732</v>
      </c>
      <c r="C363" s="138"/>
      <c r="D363" s="138" t="s">
        <v>426</v>
      </c>
      <c r="E363" s="133"/>
      <c r="F363" s="133"/>
      <c r="G363" s="133"/>
      <c r="H363" s="133">
        <f t="shared" si="15"/>
        <v>1</v>
      </c>
      <c r="I363" s="133"/>
      <c r="J363" s="263" t="s">
        <v>4714</v>
      </c>
      <c r="K363" s="138" t="str">
        <f t="shared" si="17"/>
        <v>C2814</v>
      </c>
      <c r="L363" s="246" t="str">
        <f t="shared" si="16"/>
        <v>C28.1.4 - Fabrication d'articles de robinetterie</v>
      </c>
      <c r="M363" s="138"/>
      <c r="N363" s="138" t="s">
        <v>192</v>
      </c>
      <c r="O363" s="138" t="s">
        <v>426</v>
      </c>
    </row>
    <row r="364" spans="1:15">
      <c r="A364" s="133" t="s">
        <v>4716</v>
      </c>
      <c r="B364" s="138" t="s">
        <v>3733</v>
      </c>
      <c r="C364" s="138"/>
      <c r="D364" s="138" t="s">
        <v>426</v>
      </c>
      <c r="E364" s="133"/>
      <c r="F364" s="133"/>
      <c r="G364" s="133"/>
      <c r="H364" s="133">
        <f t="shared" si="15"/>
        <v>1</v>
      </c>
      <c r="I364" s="133"/>
      <c r="J364" s="263" t="s">
        <v>4715</v>
      </c>
      <c r="K364" s="138" t="str">
        <f t="shared" si="17"/>
        <v>C2815</v>
      </c>
      <c r="L364" s="246" t="str">
        <f t="shared" si="16"/>
        <v>C28.1.5 - Fabrication d'engrenages et d'organes mécaniques de transmission</v>
      </c>
      <c r="M364" s="138"/>
      <c r="N364" s="138" t="s">
        <v>192</v>
      </c>
      <c r="O364" s="138" t="s">
        <v>426</v>
      </c>
    </row>
    <row r="365" spans="1:15">
      <c r="A365" s="133" t="s">
        <v>4717</v>
      </c>
      <c r="B365" s="138" t="s">
        <v>3734</v>
      </c>
      <c r="C365" s="138"/>
      <c r="D365" s="138" t="s">
        <v>426</v>
      </c>
      <c r="E365" s="133"/>
      <c r="F365" s="133"/>
      <c r="G365" s="133"/>
      <c r="H365" s="133">
        <f t="shared" si="15"/>
        <v>1</v>
      </c>
      <c r="I365" s="133"/>
      <c r="J365" s="262" t="s">
        <v>4716</v>
      </c>
      <c r="K365" s="138" t="str">
        <f t="shared" si="17"/>
        <v>C282</v>
      </c>
      <c r="L365" s="246" t="str">
        <f t="shared" si="16"/>
        <v>C28.2 - Fabrication d'autres machines d'usage général</v>
      </c>
      <c r="M365" s="138" t="s">
        <v>190</v>
      </c>
      <c r="N365" s="138" t="s">
        <v>192</v>
      </c>
      <c r="O365" s="138" t="s">
        <v>426</v>
      </c>
    </row>
    <row r="366" spans="1:15">
      <c r="A366" s="133" t="s">
        <v>4718</v>
      </c>
      <c r="B366" s="138" t="s">
        <v>3735</v>
      </c>
      <c r="C366" s="138"/>
      <c r="D366" s="138" t="s">
        <v>426</v>
      </c>
      <c r="E366" s="133"/>
      <c r="F366" s="133"/>
      <c r="G366" s="133"/>
      <c r="H366" s="133">
        <f t="shared" si="15"/>
        <v>1</v>
      </c>
      <c r="I366" s="133"/>
      <c r="J366" s="263" t="s">
        <v>4717</v>
      </c>
      <c r="K366" s="138" t="str">
        <f t="shared" si="17"/>
        <v>C2821</v>
      </c>
      <c r="L366" s="246" t="str">
        <f t="shared" si="16"/>
        <v>C28.2.1 - Fabrication de fours et brûleurs</v>
      </c>
      <c r="M366" s="138"/>
      <c r="N366" s="138" t="s">
        <v>192</v>
      </c>
      <c r="O366" s="138" t="s">
        <v>426</v>
      </c>
    </row>
    <row r="367" spans="1:15">
      <c r="A367" s="133" t="s">
        <v>5326</v>
      </c>
      <c r="B367" s="138" t="s">
        <v>3736</v>
      </c>
      <c r="C367" s="138"/>
      <c r="D367" s="138" t="s">
        <v>426</v>
      </c>
      <c r="E367" s="133"/>
      <c r="F367" s="133"/>
      <c r="G367" s="133"/>
      <c r="H367" s="133">
        <f t="shared" si="15"/>
        <v>1</v>
      </c>
      <c r="I367" s="133"/>
      <c r="J367" s="263" t="s">
        <v>4718</v>
      </c>
      <c r="K367" s="138" t="str">
        <f t="shared" si="17"/>
        <v>C2822</v>
      </c>
      <c r="L367" s="246" t="str">
        <f t="shared" si="16"/>
        <v>C28.2.2 - Fabrication de matériel de levage et de manutention</v>
      </c>
      <c r="M367" s="138"/>
      <c r="N367" s="138" t="s">
        <v>192</v>
      </c>
      <c r="O367" s="138" t="s">
        <v>426</v>
      </c>
    </row>
    <row r="368" spans="1:15">
      <c r="A368" s="133" t="s">
        <v>4719</v>
      </c>
      <c r="B368" s="138" t="s">
        <v>3737</v>
      </c>
      <c r="C368" s="138"/>
      <c r="D368" s="138" t="s">
        <v>426</v>
      </c>
      <c r="E368" s="133"/>
      <c r="F368" s="133"/>
      <c r="G368" s="133"/>
      <c r="H368" s="133">
        <f t="shared" si="15"/>
        <v>1</v>
      </c>
      <c r="I368" s="133"/>
      <c r="J368" s="263" t="s">
        <v>5326</v>
      </c>
      <c r="K368" s="138" t="str">
        <f t="shared" si="17"/>
        <v>C2823</v>
      </c>
      <c r="L368" s="246" t="str">
        <f t="shared" si="16"/>
        <v>C28.2.3 - Fabrication machine équipement bureau sauf ordinateurs équipement périph</v>
      </c>
      <c r="M368" s="138"/>
      <c r="N368" s="138" t="s">
        <v>192</v>
      </c>
      <c r="O368" s="138" t="s">
        <v>426</v>
      </c>
    </row>
    <row r="369" spans="1:15">
      <c r="A369" s="133" t="s">
        <v>4720</v>
      </c>
      <c r="B369" s="138" t="s">
        <v>3738</v>
      </c>
      <c r="C369" s="138"/>
      <c r="D369" s="138" t="s">
        <v>426</v>
      </c>
      <c r="E369" s="133"/>
      <c r="F369" s="133"/>
      <c r="G369" s="133"/>
      <c r="H369" s="133">
        <f t="shared" si="15"/>
        <v>1</v>
      </c>
      <c r="I369" s="133"/>
      <c r="J369" s="263" t="s">
        <v>4719</v>
      </c>
      <c r="K369" s="138" t="str">
        <f t="shared" si="17"/>
        <v>C2824</v>
      </c>
      <c r="L369" s="246" t="str">
        <f t="shared" si="16"/>
        <v>C28.2.4 - Fabrication d'outillage portatif à moteur incorporé</v>
      </c>
      <c r="M369" s="138"/>
      <c r="N369" s="138" t="s">
        <v>192</v>
      </c>
      <c r="O369" s="138" t="s">
        <v>426</v>
      </c>
    </row>
    <row r="370" spans="1:15">
      <c r="A370" s="133" t="s">
        <v>4721</v>
      </c>
      <c r="B370" s="138" t="s">
        <v>3739</v>
      </c>
      <c r="C370" s="138"/>
      <c r="D370" s="138" t="s">
        <v>426</v>
      </c>
      <c r="E370" s="133"/>
      <c r="F370" s="133"/>
      <c r="G370" s="133"/>
      <c r="H370" s="133">
        <f t="shared" si="15"/>
        <v>1</v>
      </c>
      <c r="I370" s="133"/>
      <c r="J370" s="263" t="s">
        <v>4720</v>
      </c>
      <c r="K370" s="138" t="str">
        <f t="shared" si="17"/>
        <v>C2825</v>
      </c>
      <c r="L370" s="246" t="str">
        <f t="shared" si="16"/>
        <v>C28.2.5 - Fabrication d'équipements aérauliques frigorifiques industriels</v>
      </c>
      <c r="M370" s="138"/>
      <c r="N370" s="138" t="s">
        <v>192</v>
      </c>
      <c r="O370" s="138" t="s">
        <v>426</v>
      </c>
    </row>
    <row r="371" spans="1:15">
      <c r="A371" s="133" t="s">
        <v>4722</v>
      </c>
      <c r="B371" s="138" t="s">
        <v>3740</v>
      </c>
      <c r="C371" s="138"/>
      <c r="D371" s="138" t="s">
        <v>426</v>
      </c>
      <c r="E371" s="133"/>
      <c r="F371" s="133"/>
      <c r="G371" s="133"/>
      <c r="H371" s="133">
        <f t="shared" si="15"/>
        <v>1</v>
      </c>
      <c r="I371" s="133"/>
      <c r="J371" s="263" t="s">
        <v>4721</v>
      </c>
      <c r="K371" s="138" t="str">
        <f t="shared" si="17"/>
        <v>C2829</v>
      </c>
      <c r="L371" s="246" t="str">
        <f t="shared" si="16"/>
        <v>C28.2.9 - Fabrication de machines diverses d'usage général</v>
      </c>
      <c r="M371" s="138"/>
      <c r="N371" s="138" t="s">
        <v>192</v>
      </c>
      <c r="O371" s="138" t="s">
        <v>426</v>
      </c>
    </row>
    <row r="372" spans="1:15">
      <c r="A372" s="133" t="s">
        <v>4723</v>
      </c>
      <c r="B372" s="138" t="s">
        <v>3741</v>
      </c>
      <c r="C372" s="138"/>
      <c r="D372" s="138" t="s">
        <v>426</v>
      </c>
      <c r="E372" s="133"/>
      <c r="F372" s="133"/>
      <c r="G372" s="133"/>
      <c r="H372" s="133">
        <f t="shared" si="15"/>
        <v>1</v>
      </c>
      <c r="I372" s="133"/>
      <c r="J372" s="262" t="s">
        <v>4722</v>
      </c>
      <c r="K372" s="138" t="str">
        <f t="shared" si="17"/>
        <v>C283</v>
      </c>
      <c r="L372" s="246" t="str">
        <f t="shared" si="16"/>
        <v>C28.3 - Fabrication de machines agricoles et forestières</v>
      </c>
      <c r="M372" s="138" t="s">
        <v>190</v>
      </c>
      <c r="N372" s="138" t="s">
        <v>192</v>
      </c>
      <c r="O372" s="138" t="s">
        <v>426</v>
      </c>
    </row>
    <row r="373" spans="1:15">
      <c r="A373" s="133" t="s">
        <v>4724</v>
      </c>
      <c r="B373" s="138" t="s">
        <v>3742</v>
      </c>
      <c r="C373" s="138"/>
      <c r="D373" s="138" t="s">
        <v>426</v>
      </c>
      <c r="E373" s="133"/>
      <c r="F373" s="133"/>
      <c r="G373" s="133"/>
      <c r="H373" s="133">
        <f t="shared" si="15"/>
        <v>1</v>
      </c>
      <c r="I373" s="133"/>
      <c r="J373" s="263" t="s">
        <v>4723</v>
      </c>
      <c r="K373" s="138" t="str">
        <f t="shared" si="17"/>
        <v>C2830</v>
      </c>
      <c r="L373" s="246" t="str">
        <f t="shared" si="16"/>
        <v>C28.3.0 - Fabrication de machines agricoles et forestières</v>
      </c>
      <c r="M373" s="138"/>
      <c r="N373" s="138" t="s">
        <v>192</v>
      </c>
      <c r="O373" s="138" t="s">
        <v>426</v>
      </c>
    </row>
    <row r="374" spans="1:15">
      <c r="A374" s="133" t="s">
        <v>4725</v>
      </c>
      <c r="B374" s="138" t="s">
        <v>3743</v>
      </c>
      <c r="C374" s="138"/>
      <c r="D374" s="138" t="s">
        <v>426</v>
      </c>
      <c r="E374" s="133"/>
      <c r="F374" s="133"/>
      <c r="G374" s="133"/>
      <c r="H374" s="133">
        <f t="shared" si="15"/>
        <v>1</v>
      </c>
      <c r="I374" s="133"/>
      <c r="J374" s="262" t="s">
        <v>4724</v>
      </c>
      <c r="K374" s="138" t="str">
        <f t="shared" si="17"/>
        <v>C284</v>
      </c>
      <c r="L374" s="246" t="str">
        <f t="shared" si="16"/>
        <v>C28.4 - Fabrication machines formages métaux machines-outils</v>
      </c>
      <c r="M374" s="138" t="s">
        <v>190</v>
      </c>
      <c r="N374" s="138" t="s">
        <v>192</v>
      </c>
      <c r="O374" s="138" t="s">
        <v>426</v>
      </c>
    </row>
    <row r="375" spans="1:15">
      <c r="A375" s="133" t="s">
        <v>4726</v>
      </c>
      <c r="B375" s="138" t="s">
        <v>3744</v>
      </c>
      <c r="C375" s="138"/>
      <c r="D375" s="138" t="s">
        <v>426</v>
      </c>
      <c r="E375" s="133"/>
      <c r="F375" s="133"/>
      <c r="G375" s="133"/>
      <c r="H375" s="133">
        <f t="shared" si="15"/>
        <v>1</v>
      </c>
      <c r="I375" s="133"/>
      <c r="J375" s="263" t="s">
        <v>4725</v>
      </c>
      <c r="K375" s="138" t="str">
        <f t="shared" si="17"/>
        <v>C2841</v>
      </c>
      <c r="L375" s="246" t="str">
        <f t="shared" si="16"/>
        <v>C28.4.1 - Fabrication de machines-outils pour le travail des métaux</v>
      </c>
      <c r="M375" s="138"/>
      <c r="N375" s="138" t="s">
        <v>192</v>
      </c>
      <c r="O375" s="138" t="s">
        <v>426</v>
      </c>
    </row>
    <row r="376" spans="1:15">
      <c r="A376" s="133" t="s">
        <v>4727</v>
      </c>
      <c r="B376" s="138" t="s">
        <v>3745</v>
      </c>
      <c r="C376" s="138"/>
      <c r="D376" s="138" t="s">
        <v>426</v>
      </c>
      <c r="E376" s="133"/>
      <c r="F376" s="133"/>
      <c r="G376" s="133"/>
      <c r="H376" s="133">
        <f t="shared" si="15"/>
        <v>1</v>
      </c>
      <c r="I376" s="133"/>
      <c r="J376" s="263" t="s">
        <v>4726</v>
      </c>
      <c r="K376" s="138" t="str">
        <f t="shared" si="17"/>
        <v>C2849</v>
      </c>
      <c r="L376" s="246" t="str">
        <f t="shared" si="16"/>
        <v>C28.4.9 - Fabrication d'autres machines-outils nca</v>
      </c>
      <c r="M376" s="138"/>
      <c r="N376" s="138" t="s">
        <v>192</v>
      </c>
      <c r="O376" s="138" t="s">
        <v>426</v>
      </c>
    </row>
    <row r="377" spans="1:15">
      <c r="A377" s="133" t="s">
        <v>4728</v>
      </c>
      <c r="B377" s="138" t="s">
        <v>3746</v>
      </c>
      <c r="C377" s="138"/>
      <c r="D377" s="138" t="s">
        <v>426</v>
      </c>
      <c r="E377" s="133"/>
      <c r="F377" s="133"/>
      <c r="G377" s="133"/>
      <c r="H377" s="133">
        <f t="shared" si="15"/>
        <v>1</v>
      </c>
      <c r="I377" s="133"/>
      <c r="J377" s="262" t="s">
        <v>4727</v>
      </c>
      <c r="K377" s="138" t="str">
        <f t="shared" si="17"/>
        <v>C289</v>
      </c>
      <c r="L377" s="246" t="str">
        <f t="shared" si="16"/>
        <v>C28.9 - Fabrication d'autres machines d'usage spécifique</v>
      </c>
      <c r="M377" s="138" t="s">
        <v>190</v>
      </c>
      <c r="N377" s="138" t="s">
        <v>192</v>
      </c>
      <c r="O377" s="138" t="s">
        <v>426</v>
      </c>
    </row>
    <row r="378" spans="1:15">
      <c r="A378" s="133" t="s">
        <v>4729</v>
      </c>
      <c r="B378" s="138" t="s">
        <v>3747</v>
      </c>
      <c r="C378" s="138"/>
      <c r="D378" s="138" t="s">
        <v>426</v>
      </c>
      <c r="E378" s="133"/>
      <c r="F378" s="133"/>
      <c r="G378" s="133"/>
      <c r="H378" s="133">
        <f t="shared" si="15"/>
        <v>1</v>
      </c>
      <c r="I378" s="133"/>
      <c r="J378" s="263" t="s">
        <v>4728</v>
      </c>
      <c r="K378" s="138" t="str">
        <f t="shared" si="17"/>
        <v>C2891</v>
      </c>
      <c r="L378" s="246" t="str">
        <f t="shared" si="16"/>
        <v>C28.9.1 - Fabrication de machines pour la métallurgie</v>
      </c>
      <c r="M378" s="138"/>
      <c r="N378" s="138" t="s">
        <v>192</v>
      </c>
      <c r="O378" s="138" t="s">
        <v>426</v>
      </c>
    </row>
    <row r="379" spans="1:15">
      <c r="A379" s="133" t="s">
        <v>4730</v>
      </c>
      <c r="B379" s="138" t="s">
        <v>3748</v>
      </c>
      <c r="C379" s="138"/>
      <c r="D379" s="138" t="s">
        <v>426</v>
      </c>
      <c r="E379" s="133"/>
      <c r="F379" s="133"/>
      <c r="G379" s="133"/>
      <c r="H379" s="133">
        <f t="shared" si="15"/>
        <v>1</v>
      </c>
      <c r="I379" s="133"/>
      <c r="J379" s="263" t="s">
        <v>4729</v>
      </c>
      <c r="K379" s="138" t="str">
        <f t="shared" si="17"/>
        <v>C2892</v>
      </c>
      <c r="L379" s="246" t="str">
        <f t="shared" si="16"/>
        <v>C28.9.2 - Fabrication de machines pour extraction ou la construction</v>
      </c>
      <c r="M379" s="138"/>
      <c r="N379" s="138" t="s">
        <v>192</v>
      </c>
      <c r="O379" s="138" t="s">
        <v>426</v>
      </c>
    </row>
    <row r="380" spans="1:15">
      <c r="A380" s="133" t="s">
        <v>4731</v>
      </c>
      <c r="B380" s="138" t="s">
        <v>3749</v>
      </c>
      <c r="C380" s="138"/>
      <c r="D380" s="138" t="s">
        <v>426</v>
      </c>
      <c r="E380" s="133"/>
      <c r="F380" s="133"/>
      <c r="G380" s="133"/>
      <c r="H380" s="133">
        <f t="shared" si="15"/>
        <v>1</v>
      </c>
      <c r="I380" s="133"/>
      <c r="J380" s="263" t="s">
        <v>4730</v>
      </c>
      <c r="K380" s="138" t="str">
        <f t="shared" si="17"/>
        <v>C2893</v>
      </c>
      <c r="L380" s="246" t="str">
        <f t="shared" si="16"/>
        <v>C28.9.3 - Fabrication de machines pour industrie agro-alimentaire</v>
      </c>
      <c r="M380" s="138"/>
      <c r="N380" s="138" t="s">
        <v>192</v>
      </c>
      <c r="O380" s="138" t="s">
        <v>426</v>
      </c>
    </row>
    <row r="381" spans="1:15">
      <c r="A381" s="133" t="s">
        <v>4732</v>
      </c>
      <c r="B381" s="138" t="s">
        <v>3750</v>
      </c>
      <c r="C381" s="138"/>
      <c r="D381" s="138" t="s">
        <v>426</v>
      </c>
      <c r="E381" s="133"/>
      <c r="F381" s="133"/>
      <c r="G381" s="133"/>
      <c r="H381" s="133">
        <f t="shared" si="15"/>
        <v>1</v>
      </c>
      <c r="I381" s="133"/>
      <c r="J381" s="263" t="s">
        <v>4731</v>
      </c>
      <c r="K381" s="138" t="str">
        <f t="shared" si="17"/>
        <v>C2894</v>
      </c>
      <c r="L381" s="246" t="str">
        <f t="shared" si="16"/>
        <v>C28.9.4 - Fabrication de machines pour les industries textiles</v>
      </c>
      <c r="M381" s="138"/>
      <c r="N381" s="138" t="s">
        <v>192</v>
      </c>
      <c r="O381" s="138" t="s">
        <v>426</v>
      </c>
    </row>
    <row r="382" spans="1:15">
      <c r="A382" s="133" t="s">
        <v>4733</v>
      </c>
      <c r="B382" s="138" t="s">
        <v>3751</v>
      </c>
      <c r="C382" s="138"/>
      <c r="D382" s="138" t="s">
        <v>426</v>
      </c>
      <c r="E382" s="133"/>
      <c r="F382" s="133"/>
      <c r="G382" s="133"/>
      <c r="H382" s="133">
        <f t="shared" si="15"/>
        <v>1</v>
      </c>
      <c r="I382" s="133"/>
      <c r="J382" s="263" t="s">
        <v>4732</v>
      </c>
      <c r="K382" s="138" t="str">
        <f t="shared" si="17"/>
        <v>C2895</v>
      </c>
      <c r="L382" s="246" t="str">
        <f t="shared" si="16"/>
        <v>C28.9.5 - Fabrication machines pour les industries du papier du carton</v>
      </c>
      <c r="M382" s="138"/>
      <c r="N382" s="138" t="s">
        <v>192</v>
      </c>
      <c r="O382" s="138" t="s">
        <v>426</v>
      </c>
    </row>
    <row r="383" spans="1:15">
      <c r="A383" s="133" t="s">
        <v>4734</v>
      </c>
      <c r="B383" s="138" t="s">
        <v>3752</v>
      </c>
      <c r="C383" s="138"/>
      <c r="D383" s="138" t="s">
        <v>426</v>
      </c>
      <c r="E383" s="133"/>
      <c r="F383" s="133"/>
      <c r="G383" s="133"/>
      <c r="H383" s="133">
        <f t="shared" si="15"/>
        <v>1</v>
      </c>
      <c r="I383" s="133"/>
      <c r="J383" s="263" t="s">
        <v>4733</v>
      </c>
      <c r="K383" s="138" t="str">
        <f t="shared" si="17"/>
        <v>C2896</v>
      </c>
      <c r="L383" s="246" t="str">
        <f t="shared" si="16"/>
        <v>C28.9.6 - Fabrication machines pour le travail du caoutchouc ou plastiques</v>
      </c>
      <c r="M383" s="138"/>
      <c r="N383" s="138" t="s">
        <v>192</v>
      </c>
      <c r="O383" s="138" t="s">
        <v>426</v>
      </c>
    </row>
    <row r="384" spans="1:15">
      <c r="A384" s="133" t="s">
        <v>4735</v>
      </c>
      <c r="B384" s="138" t="s">
        <v>3753</v>
      </c>
      <c r="C384" s="138"/>
      <c r="D384" s="138" t="s">
        <v>426</v>
      </c>
      <c r="E384" s="133"/>
      <c r="F384" s="133"/>
      <c r="G384" s="133"/>
      <c r="H384" s="133">
        <f t="shared" si="15"/>
        <v>1</v>
      </c>
      <c r="I384" s="133"/>
      <c r="J384" s="263" t="s">
        <v>4734</v>
      </c>
      <c r="K384" s="138" t="str">
        <f t="shared" si="17"/>
        <v>C2899</v>
      </c>
      <c r="L384" s="246" t="str">
        <f t="shared" si="16"/>
        <v>C28.9.9 - Fabrication de machines diverses d'usage spécifique</v>
      </c>
      <c r="M384" s="138"/>
      <c r="N384" s="138" t="s">
        <v>192</v>
      </c>
      <c r="O384" s="138" t="s">
        <v>426</v>
      </c>
    </row>
    <row r="385" spans="1:15">
      <c r="A385" s="133" t="s">
        <v>4736</v>
      </c>
      <c r="B385" s="138" t="s">
        <v>3754</v>
      </c>
      <c r="C385" s="138"/>
      <c r="D385" s="138" t="s">
        <v>426</v>
      </c>
      <c r="E385" s="133"/>
      <c r="F385" s="133"/>
      <c r="G385" s="133"/>
      <c r="H385" s="133">
        <f t="shared" si="15"/>
        <v>1</v>
      </c>
      <c r="I385" s="133"/>
      <c r="J385" s="248" t="s">
        <v>4735</v>
      </c>
      <c r="K385" s="138" t="str">
        <f t="shared" si="17"/>
        <v>C29</v>
      </c>
      <c r="L385" s="246" t="str">
        <f t="shared" si="16"/>
        <v>C29 - Industrie automobile</v>
      </c>
      <c r="M385" s="138" t="s">
        <v>190</v>
      </c>
      <c r="N385" s="138" t="s">
        <v>192</v>
      </c>
      <c r="O385" s="138" t="s">
        <v>426</v>
      </c>
    </row>
    <row r="386" spans="1:15">
      <c r="A386" s="133" t="s">
        <v>4737</v>
      </c>
      <c r="B386" s="138" t="s">
        <v>3755</v>
      </c>
      <c r="C386" s="138"/>
      <c r="D386" s="138" t="s">
        <v>426</v>
      </c>
      <c r="E386" s="133"/>
      <c r="F386" s="133"/>
      <c r="G386" s="133"/>
      <c r="H386" s="133">
        <f t="shared" si="15"/>
        <v>1</v>
      </c>
      <c r="I386" s="133"/>
      <c r="J386" s="262" t="s">
        <v>4736</v>
      </c>
      <c r="K386" s="138" t="str">
        <f t="shared" si="17"/>
        <v>C291</v>
      </c>
      <c r="L386" s="246" t="str">
        <f t="shared" si="16"/>
        <v>C29.1 - Construction de véhicules automobiles</v>
      </c>
      <c r="M386" s="138" t="s">
        <v>190</v>
      </c>
      <c r="N386" s="138" t="s">
        <v>192</v>
      </c>
      <c r="O386" s="138" t="s">
        <v>426</v>
      </c>
    </row>
    <row r="387" spans="1:15">
      <c r="A387" s="133" t="s">
        <v>4738</v>
      </c>
      <c r="B387" s="138" t="s">
        <v>3756</v>
      </c>
      <c r="C387" s="138"/>
      <c r="D387" s="138" t="s">
        <v>426</v>
      </c>
      <c r="E387" s="133"/>
      <c r="F387" s="133"/>
      <c r="G387" s="133"/>
      <c r="H387" s="133">
        <f t="shared" ref="H387:H450" si="18">COUNTIF($J$2:$J$1000,A387)</f>
        <v>1</v>
      </c>
      <c r="I387" s="133"/>
      <c r="J387" s="263" t="s">
        <v>4737</v>
      </c>
      <c r="K387" s="138" t="str">
        <f t="shared" si="17"/>
        <v>C2910</v>
      </c>
      <c r="L387" s="246" t="str">
        <f t="shared" si="16"/>
        <v>C29.1.0 - Construction de véhicules automobiles</v>
      </c>
      <c r="M387" s="138"/>
      <c r="N387" s="138" t="s">
        <v>192</v>
      </c>
      <c r="O387" s="138" t="s">
        <v>426</v>
      </c>
    </row>
    <row r="388" spans="1:15">
      <c r="A388" s="133" t="s">
        <v>4739</v>
      </c>
      <c r="B388" s="138" t="s">
        <v>3757</v>
      </c>
      <c r="C388" s="138"/>
      <c r="D388" s="138" t="s">
        <v>426</v>
      </c>
      <c r="E388" s="133"/>
      <c r="F388" s="133"/>
      <c r="G388" s="133"/>
      <c r="H388" s="133">
        <f t="shared" si="18"/>
        <v>1</v>
      </c>
      <c r="I388" s="133"/>
      <c r="J388" s="262" t="s">
        <v>4738</v>
      </c>
      <c r="K388" s="138" t="str">
        <f t="shared" si="17"/>
        <v>C292</v>
      </c>
      <c r="L388" s="246" t="str">
        <f t="shared" ref="L388:L451" si="19">J388</f>
        <v>C29.2 - Fabrication de carrosseries et remorques</v>
      </c>
      <c r="M388" s="138" t="s">
        <v>190</v>
      </c>
      <c r="N388" s="138" t="s">
        <v>192</v>
      </c>
      <c r="O388" s="138" t="s">
        <v>426</v>
      </c>
    </row>
    <row r="389" spans="1:15">
      <c r="A389" s="133" t="s">
        <v>4740</v>
      </c>
      <c r="B389" s="138" t="s">
        <v>3758</v>
      </c>
      <c r="C389" s="138"/>
      <c r="D389" s="138" t="s">
        <v>426</v>
      </c>
      <c r="E389" s="133"/>
      <c r="F389" s="133"/>
      <c r="G389" s="133"/>
      <c r="H389" s="133">
        <f t="shared" si="18"/>
        <v>1</v>
      </c>
      <c r="I389" s="133"/>
      <c r="J389" s="263" t="s">
        <v>4739</v>
      </c>
      <c r="K389" s="138" t="str">
        <f t="shared" si="17"/>
        <v>C2920</v>
      </c>
      <c r="L389" s="246" t="str">
        <f t="shared" si="19"/>
        <v>C29.2.0 - Fabrication de carrosseries et remorques</v>
      </c>
      <c r="M389" s="138"/>
      <c r="N389" s="138" t="s">
        <v>192</v>
      </c>
      <c r="O389" s="138" t="s">
        <v>426</v>
      </c>
    </row>
    <row r="390" spans="1:15">
      <c r="A390" s="133" t="s">
        <v>4741</v>
      </c>
      <c r="B390" s="138" t="s">
        <v>3759</v>
      </c>
      <c r="C390" s="138"/>
      <c r="D390" s="138" t="s">
        <v>426</v>
      </c>
      <c r="E390" s="133"/>
      <c r="F390" s="133"/>
      <c r="G390" s="133"/>
      <c r="H390" s="133">
        <f t="shared" si="18"/>
        <v>1</v>
      </c>
      <c r="I390" s="133"/>
      <c r="J390" s="262" t="s">
        <v>4740</v>
      </c>
      <c r="K390" s="138" t="str">
        <f t="shared" ref="K390:K453" si="20">VLOOKUP(J390,$A$2:$B$1100,2,0)</f>
        <v>C293</v>
      </c>
      <c r="L390" s="246" t="str">
        <f t="shared" si="19"/>
        <v>C29.3 - Fabrication d'équipements automobiles</v>
      </c>
      <c r="M390" s="138" t="s">
        <v>190</v>
      </c>
      <c r="N390" s="138" t="s">
        <v>192</v>
      </c>
      <c r="O390" s="138" t="s">
        <v>426</v>
      </c>
    </row>
    <row r="391" spans="1:15">
      <c r="A391" s="133" t="s">
        <v>4742</v>
      </c>
      <c r="B391" s="138" t="s">
        <v>3760</v>
      </c>
      <c r="C391" s="138"/>
      <c r="D391" s="138" t="s">
        <v>426</v>
      </c>
      <c r="E391" s="133"/>
      <c r="F391" s="133"/>
      <c r="G391" s="133"/>
      <c r="H391" s="133">
        <f t="shared" si="18"/>
        <v>1</v>
      </c>
      <c r="I391" s="133"/>
      <c r="J391" s="263" t="s">
        <v>4741</v>
      </c>
      <c r="K391" s="138" t="str">
        <f t="shared" si="20"/>
        <v>C2931</v>
      </c>
      <c r="L391" s="246" t="str">
        <f t="shared" si="19"/>
        <v>C29.3.1 - Fabrication d'équipements électriques électroniques automobiles</v>
      </c>
      <c r="M391" s="138"/>
      <c r="N391" s="138" t="s">
        <v>192</v>
      </c>
      <c r="O391" s="138" t="s">
        <v>426</v>
      </c>
    </row>
    <row r="392" spans="1:15">
      <c r="A392" s="133" t="s">
        <v>4743</v>
      </c>
      <c r="B392" s="138" t="s">
        <v>3761</v>
      </c>
      <c r="C392" s="138"/>
      <c r="D392" s="138" t="s">
        <v>426</v>
      </c>
      <c r="E392" s="133"/>
      <c r="F392" s="133"/>
      <c r="G392" s="133"/>
      <c r="H392" s="133">
        <f t="shared" si="18"/>
        <v>1</v>
      </c>
      <c r="I392" s="133"/>
      <c r="J392" s="263" t="s">
        <v>4742</v>
      </c>
      <c r="K392" s="138" t="str">
        <f t="shared" si="20"/>
        <v>C2932</v>
      </c>
      <c r="L392" s="246" t="str">
        <f t="shared" si="19"/>
        <v>C29.3.2 - Fabrication d'autres équipements automobiles</v>
      </c>
      <c r="M392" s="138"/>
      <c r="N392" s="138" t="s">
        <v>192</v>
      </c>
      <c r="O392" s="138" t="s">
        <v>426</v>
      </c>
    </row>
    <row r="393" spans="1:15">
      <c r="A393" s="133" t="s">
        <v>4744</v>
      </c>
      <c r="B393" s="138" t="s">
        <v>3762</v>
      </c>
      <c r="C393" s="138"/>
      <c r="D393" s="138" t="s">
        <v>426</v>
      </c>
      <c r="E393" s="133"/>
      <c r="F393" s="133"/>
      <c r="G393" s="133"/>
      <c r="H393" s="133">
        <f t="shared" si="18"/>
        <v>1</v>
      </c>
      <c r="I393" s="133"/>
      <c r="J393" s="248" t="s">
        <v>4743</v>
      </c>
      <c r="K393" s="138" t="str">
        <f t="shared" si="20"/>
        <v>C30</v>
      </c>
      <c r="L393" s="246" t="str">
        <f t="shared" si="19"/>
        <v>C30 - Fabrication d'autres matériels de transport</v>
      </c>
      <c r="M393" s="138" t="s">
        <v>190</v>
      </c>
      <c r="N393" s="138" t="s">
        <v>192</v>
      </c>
      <c r="O393" s="138" t="s">
        <v>426</v>
      </c>
    </row>
    <row r="394" spans="1:15">
      <c r="A394" s="133" t="s">
        <v>4745</v>
      </c>
      <c r="B394" s="138" t="s">
        <v>3763</v>
      </c>
      <c r="C394" s="138"/>
      <c r="D394" s="138" t="s">
        <v>426</v>
      </c>
      <c r="E394" s="133"/>
      <c r="F394" s="133"/>
      <c r="G394" s="133"/>
      <c r="H394" s="133">
        <f t="shared" si="18"/>
        <v>1</v>
      </c>
      <c r="I394" s="133"/>
      <c r="J394" s="262" t="s">
        <v>4744</v>
      </c>
      <c r="K394" s="138" t="str">
        <f t="shared" si="20"/>
        <v>C301</v>
      </c>
      <c r="L394" s="246" t="str">
        <f t="shared" si="19"/>
        <v>C30.1 - Construction navale</v>
      </c>
      <c r="M394" s="138" t="s">
        <v>190</v>
      </c>
      <c r="N394" s="138" t="s">
        <v>192</v>
      </c>
      <c r="O394" s="138" t="s">
        <v>426</v>
      </c>
    </row>
    <row r="395" spans="1:15">
      <c r="A395" s="133" t="s">
        <v>4746</v>
      </c>
      <c r="B395" s="138" t="s">
        <v>3764</v>
      </c>
      <c r="C395" s="138"/>
      <c r="D395" s="138" t="s">
        <v>426</v>
      </c>
      <c r="E395" s="133"/>
      <c r="F395" s="133"/>
      <c r="G395" s="133"/>
      <c r="H395" s="133">
        <f t="shared" si="18"/>
        <v>1</v>
      </c>
      <c r="I395" s="133"/>
      <c r="J395" s="263" t="s">
        <v>4745</v>
      </c>
      <c r="K395" s="138" t="str">
        <f t="shared" si="20"/>
        <v>C3011</v>
      </c>
      <c r="L395" s="246" t="str">
        <f t="shared" si="19"/>
        <v>C30.1.1 - Construction de navires et de structures flottantes</v>
      </c>
      <c r="M395" s="138"/>
      <c r="N395" s="138" t="s">
        <v>192</v>
      </c>
      <c r="O395" s="138" t="s">
        <v>426</v>
      </c>
    </row>
    <row r="396" spans="1:15">
      <c r="A396" s="133" t="s">
        <v>4747</v>
      </c>
      <c r="B396" s="138" t="s">
        <v>3765</v>
      </c>
      <c r="C396" s="138"/>
      <c r="D396" s="138" t="s">
        <v>426</v>
      </c>
      <c r="E396" s="133"/>
      <c r="F396" s="133"/>
      <c r="G396" s="133"/>
      <c r="H396" s="133">
        <f t="shared" si="18"/>
        <v>1</v>
      </c>
      <c r="I396" s="133"/>
      <c r="J396" s="263" t="s">
        <v>4746</v>
      </c>
      <c r="K396" s="138" t="str">
        <f t="shared" si="20"/>
        <v>C3012</v>
      </c>
      <c r="L396" s="246" t="str">
        <f t="shared" si="19"/>
        <v>C30.1.2 - Construction de bateaux de plaisance</v>
      </c>
      <c r="M396" s="138"/>
      <c r="N396" s="138" t="s">
        <v>192</v>
      </c>
      <c r="O396" s="138" t="s">
        <v>426</v>
      </c>
    </row>
    <row r="397" spans="1:15">
      <c r="A397" s="133" t="s">
        <v>4748</v>
      </c>
      <c r="B397" s="138" t="s">
        <v>3766</v>
      </c>
      <c r="C397" s="138"/>
      <c r="D397" s="138" t="s">
        <v>426</v>
      </c>
      <c r="E397" s="133"/>
      <c r="F397" s="133"/>
      <c r="G397" s="133"/>
      <c r="H397" s="133">
        <f t="shared" si="18"/>
        <v>1</v>
      </c>
      <c r="I397" s="133"/>
      <c r="J397" s="262" t="s">
        <v>4747</v>
      </c>
      <c r="K397" s="138" t="str">
        <f t="shared" si="20"/>
        <v>C302</v>
      </c>
      <c r="L397" s="246" t="str">
        <f t="shared" si="19"/>
        <v>C30.2 - Construction de matériel ferroviaire roulant</v>
      </c>
      <c r="M397" s="138" t="s">
        <v>190</v>
      </c>
      <c r="N397" s="138" t="s">
        <v>192</v>
      </c>
      <c r="O397" s="138" t="s">
        <v>426</v>
      </c>
    </row>
    <row r="398" spans="1:15">
      <c r="A398" s="133" t="s">
        <v>4749</v>
      </c>
      <c r="B398" s="138" t="s">
        <v>3767</v>
      </c>
      <c r="C398" s="138"/>
      <c r="D398" s="138" t="s">
        <v>426</v>
      </c>
      <c r="E398" s="133"/>
      <c r="F398" s="133"/>
      <c r="G398" s="133"/>
      <c r="H398" s="133">
        <f t="shared" si="18"/>
        <v>1</v>
      </c>
      <c r="I398" s="133"/>
      <c r="J398" s="263" t="s">
        <v>4748</v>
      </c>
      <c r="K398" s="138" t="str">
        <f t="shared" si="20"/>
        <v>C3020</v>
      </c>
      <c r="L398" s="246" t="str">
        <f t="shared" si="19"/>
        <v>C30.2.0 - Construction de matériel ferroviaire roulant</v>
      </c>
      <c r="M398" s="138"/>
      <c r="N398" s="138" t="s">
        <v>192</v>
      </c>
      <c r="O398" s="138" t="s">
        <v>426</v>
      </c>
    </row>
    <row r="399" spans="1:15">
      <c r="A399" s="133" t="s">
        <v>4750</v>
      </c>
      <c r="B399" s="138" t="s">
        <v>3768</v>
      </c>
      <c r="C399" s="138"/>
      <c r="D399" s="138" t="s">
        <v>426</v>
      </c>
      <c r="E399" s="133"/>
      <c r="F399" s="133"/>
      <c r="G399" s="133"/>
      <c r="H399" s="133">
        <f t="shared" si="18"/>
        <v>1</v>
      </c>
      <c r="I399" s="133"/>
      <c r="J399" s="262" t="s">
        <v>4749</v>
      </c>
      <c r="K399" s="138" t="str">
        <f t="shared" si="20"/>
        <v>C303</v>
      </c>
      <c r="L399" s="246" t="str">
        <f t="shared" si="19"/>
        <v>C30.3 - Construction aéronautique et spatiale</v>
      </c>
      <c r="M399" s="138" t="s">
        <v>190</v>
      </c>
      <c r="N399" s="138" t="s">
        <v>192</v>
      </c>
      <c r="O399" s="138" t="s">
        <v>426</v>
      </c>
    </row>
    <row r="400" spans="1:15">
      <c r="A400" s="133" t="s">
        <v>4751</v>
      </c>
      <c r="B400" s="138" t="s">
        <v>3769</v>
      </c>
      <c r="C400" s="138"/>
      <c r="D400" s="138" t="s">
        <v>426</v>
      </c>
      <c r="E400" s="133"/>
      <c r="F400" s="133"/>
      <c r="G400" s="133"/>
      <c r="H400" s="133">
        <f t="shared" si="18"/>
        <v>1</v>
      </c>
      <c r="I400" s="133"/>
      <c r="J400" s="263" t="s">
        <v>4750</v>
      </c>
      <c r="K400" s="138" t="str">
        <f t="shared" si="20"/>
        <v>C3030</v>
      </c>
      <c r="L400" s="246" t="str">
        <f t="shared" si="19"/>
        <v>C30.3.0 - Construction aéronautique et spatiale</v>
      </c>
      <c r="M400" s="138"/>
      <c r="N400" s="138" t="s">
        <v>192</v>
      </c>
      <c r="O400" s="138" t="s">
        <v>426</v>
      </c>
    </row>
    <row r="401" spans="1:15">
      <c r="A401" s="133" t="s">
        <v>4752</v>
      </c>
      <c r="B401" s="138" t="s">
        <v>3770</v>
      </c>
      <c r="C401" s="138"/>
      <c r="D401" s="138" t="s">
        <v>426</v>
      </c>
      <c r="E401" s="133"/>
      <c r="F401" s="133"/>
      <c r="G401" s="133"/>
      <c r="H401" s="133">
        <f t="shared" si="18"/>
        <v>1</v>
      </c>
      <c r="I401" s="133"/>
      <c r="J401" s="262" t="s">
        <v>4751</v>
      </c>
      <c r="K401" s="138" t="str">
        <f t="shared" si="20"/>
        <v>C304</v>
      </c>
      <c r="L401" s="246" t="str">
        <f t="shared" si="19"/>
        <v>C30.4 - Construction de véhicules militaires de combat</v>
      </c>
      <c r="M401" s="138" t="s">
        <v>190</v>
      </c>
      <c r="N401" s="138" t="s">
        <v>192</v>
      </c>
      <c r="O401" s="138" t="s">
        <v>426</v>
      </c>
    </row>
    <row r="402" spans="1:15">
      <c r="A402" s="133" t="s">
        <v>4753</v>
      </c>
      <c r="B402" s="138" t="s">
        <v>3771</v>
      </c>
      <c r="C402" s="138"/>
      <c r="D402" s="138" t="s">
        <v>426</v>
      </c>
      <c r="E402" s="133"/>
      <c r="F402" s="133"/>
      <c r="G402" s="133"/>
      <c r="H402" s="133">
        <f t="shared" si="18"/>
        <v>1</v>
      </c>
      <c r="I402" s="133"/>
      <c r="J402" s="263" t="s">
        <v>4752</v>
      </c>
      <c r="K402" s="138" t="str">
        <f t="shared" si="20"/>
        <v>C3040</v>
      </c>
      <c r="L402" s="246" t="str">
        <f t="shared" si="19"/>
        <v>C30.4.0 - Construction de véhicules militaires de combat</v>
      </c>
      <c r="M402" s="138"/>
      <c r="N402" s="138" t="s">
        <v>192</v>
      </c>
      <c r="O402" s="138" t="s">
        <v>426</v>
      </c>
    </row>
    <row r="403" spans="1:15">
      <c r="A403" s="133" t="s">
        <v>4754</v>
      </c>
      <c r="B403" s="138" t="s">
        <v>3772</v>
      </c>
      <c r="C403" s="138"/>
      <c r="D403" s="138" t="s">
        <v>426</v>
      </c>
      <c r="E403" s="133"/>
      <c r="F403" s="133"/>
      <c r="G403" s="133"/>
      <c r="H403" s="133">
        <f t="shared" si="18"/>
        <v>1</v>
      </c>
      <c r="I403" s="133"/>
      <c r="J403" s="262" t="s">
        <v>4753</v>
      </c>
      <c r="K403" s="138" t="str">
        <f t="shared" si="20"/>
        <v>C309</v>
      </c>
      <c r="L403" s="246" t="str">
        <f t="shared" si="19"/>
        <v>C30.9 - Fabrication de matériels de transport nca</v>
      </c>
      <c r="M403" s="138" t="s">
        <v>190</v>
      </c>
      <c r="N403" s="138" t="s">
        <v>192</v>
      </c>
      <c r="O403" s="138" t="s">
        <v>426</v>
      </c>
    </row>
    <row r="404" spans="1:15">
      <c r="A404" s="133" t="s">
        <v>4755</v>
      </c>
      <c r="B404" s="138" t="s">
        <v>3773</v>
      </c>
      <c r="C404" s="138"/>
      <c r="D404" s="138" t="s">
        <v>426</v>
      </c>
      <c r="E404" s="133"/>
      <c r="F404" s="133"/>
      <c r="G404" s="133"/>
      <c r="H404" s="133">
        <f t="shared" si="18"/>
        <v>1</v>
      </c>
      <c r="I404" s="133"/>
      <c r="J404" s="263" t="s">
        <v>4754</v>
      </c>
      <c r="K404" s="138" t="str">
        <f t="shared" si="20"/>
        <v>C3091</v>
      </c>
      <c r="L404" s="246" t="str">
        <f t="shared" si="19"/>
        <v>C30.9.1 - Fabrication de motocycles</v>
      </c>
      <c r="M404" s="138"/>
      <c r="N404" s="138" t="s">
        <v>192</v>
      </c>
      <c r="O404" s="138" t="s">
        <v>426</v>
      </c>
    </row>
    <row r="405" spans="1:15">
      <c r="A405" s="133" t="s">
        <v>4756</v>
      </c>
      <c r="B405" s="138" t="s">
        <v>3774</v>
      </c>
      <c r="C405" s="138"/>
      <c r="D405" s="138" t="s">
        <v>426</v>
      </c>
      <c r="E405" s="133"/>
      <c r="F405" s="133"/>
      <c r="G405" s="133"/>
      <c r="H405" s="133">
        <f t="shared" si="18"/>
        <v>1</v>
      </c>
      <c r="I405" s="133"/>
      <c r="J405" s="263" t="s">
        <v>4755</v>
      </c>
      <c r="K405" s="138" t="str">
        <f t="shared" si="20"/>
        <v>C3092</v>
      </c>
      <c r="L405" s="246" t="str">
        <f t="shared" si="19"/>
        <v>C30.9.2 - Fabrication de bicyclettes et de véhicules pour invalides</v>
      </c>
      <c r="M405" s="138"/>
      <c r="N405" s="138" t="s">
        <v>192</v>
      </c>
      <c r="O405" s="138" t="s">
        <v>426</v>
      </c>
    </row>
    <row r="406" spans="1:15">
      <c r="A406" s="133" t="s">
        <v>4757</v>
      </c>
      <c r="B406" s="138" t="s">
        <v>3775</v>
      </c>
      <c r="C406" s="138"/>
      <c r="D406" s="138" t="s">
        <v>426</v>
      </c>
      <c r="E406" s="133"/>
      <c r="F406" s="133"/>
      <c r="G406" s="133"/>
      <c r="H406" s="133">
        <f t="shared" si="18"/>
        <v>1</v>
      </c>
      <c r="I406" s="133"/>
      <c r="J406" s="263" t="s">
        <v>4756</v>
      </c>
      <c r="K406" s="138" t="str">
        <f t="shared" si="20"/>
        <v>C3099</v>
      </c>
      <c r="L406" s="246" t="str">
        <f t="shared" si="19"/>
        <v>C30.9.9 - Fabrication de divers matériels de transport</v>
      </c>
      <c r="M406" s="138"/>
      <c r="N406" s="138" t="s">
        <v>192</v>
      </c>
      <c r="O406" s="138" t="s">
        <v>426</v>
      </c>
    </row>
    <row r="407" spans="1:15">
      <c r="A407" s="133" t="s">
        <v>4758</v>
      </c>
      <c r="B407" s="138" t="s">
        <v>3776</v>
      </c>
      <c r="C407" s="138"/>
      <c r="D407" s="138" t="s">
        <v>426</v>
      </c>
      <c r="E407" s="133"/>
      <c r="F407" s="133"/>
      <c r="G407" s="133"/>
      <c r="H407" s="133">
        <f t="shared" si="18"/>
        <v>1</v>
      </c>
      <c r="I407" s="133"/>
      <c r="J407" s="248" t="s">
        <v>4757</v>
      </c>
      <c r="K407" s="138" t="str">
        <f t="shared" si="20"/>
        <v>C31</v>
      </c>
      <c r="L407" s="246" t="str">
        <f t="shared" si="19"/>
        <v>C31 - Fabrication de meubles</v>
      </c>
      <c r="M407" s="138" t="s">
        <v>190</v>
      </c>
      <c r="N407" s="138" t="s">
        <v>192</v>
      </c>
      <c r="O407" s="138" t="s">
        <v>426</v>
      </c>
    </row>
    <row r="408" spans="1:15">
      <c r="A408" s="133" t="s">
        <v>4759</v>
      </c>
      <c r="B408" s="138" t="s">
        <v>3777</v>
      </c>
      <c r="C408" s="138"/>
      <c r="D408" s="138" t="s">
        <v>426</v>
      </c>
      <c r="E408" s="133"/>
      <c r="F408" s="133"/>
      <c r="G408" s="133"/>
      <c r="H408" s="133">
        <f t="shared" si="18"/>
        <v>1</v>
      </c>
      <c r="I408" s="133"/>
      <c r="J408" s="262" t="s">
        <v>4758</v>
      </c>
      <c r="K408" s="138" t="str">
        <f t="shared" si="20"/>
        <v>C310</v>
      </c>
      <c r="L408" s="246" t="str">
        <f t="shared" si="19"/>
        <v>C31.0 - Fabrication de meubles</v>
      </c>
      <c r="M408" s="138" t="s">
        <v>190</v>
      </c>
      <c r="N408" s="138" t="s">
        <v>192</v>
      </c>
      <c r="O408" s="138" t="s">
        <v>426</v>
      </c>
    </row>
    <row r="409" spans="1:15">
      <c r="A409" s="133" t="s">
        <v>4760</v>
      </c>
      <c r="B409" s="138" t="s">
        <v>3778</v>
      </c>
      <c r="C409" s="138"/>
      <c r="D409" s="138" t="s">
        <v>426</v>
      </c>
      <c r="E409" s="133"/>
      <c r="F409" s="133"/>
      <c r="G409" s="133"/>
      <c r="H409" s="133">
        <f t="shared" si="18"/>
        <v>1</v>
      </c>
      <c r="I409" s="133"/>
      <c r="J409" s="263" t="s">
        <v>4759</v>
      </c>
      <c r="K409" s="138" t="str">
        <f t="shared" si="20"/>
        <v>C3101</v>
      </c>
      <c r="L409" s="246" t="str">
        <f t="shared" si="19"/>
        <v>C31.0.1 - Fabrication de meubles de bureau et de magasin</v>
      </c>
      <c r="M409" s="138"/>
      <c r="N409" s="138" t="s">
        <v>192</v>
      </c>
      <c r="O409" s="138" t="s">
        <v>426</v>
      </c>
    </row>
    <row r="410" spans="1:15">
      <c r="A410" s="133" t="s">
        <v>4761</v>
      </c>
      <c r="B410" s="138" t="s">
        <v>3779</v>
      </c>
      <c r="C410" s="138"/>
      <c r="D410" s="138" t="s">
        <v>426</v>
      </c>
      <c r="E410" s="133"/>
      <c r="F410" s="133"/>
      <c r="G410" s="133"/>
      <c r="H410" s="133">
        <f t="shared" si="18"/>
        <v>1</v>
      </c>
      <c r="I410" s="133"/>
      <c r="J410" s="263" t="s">
        <v>4760</v>
      </c>
      <c r="K410" s="138" t="str">
        <f t="shared" si="20"/>
        <v>C3102</v>
      </c>
      <c r="L410" s="246" t="str">
        <f t="shared" si="19"/>
        <v>C31.0.2 - Fabrication de meubles de cuisine</v>
      </c>
      <c r="M410" s="138"/>
      <c r="N410" s="138" t="s">
        <v>192</v>
      </c>
      <c r="O410" s="138" t="s">
        <v>426</v>
      </c>
    </row>
    <row r="411" spans="1:15">
      <c r="A411" s="133" t="s">
        <v>4762</v>
      </c>
      <c r="B411" s="138" t="s">
        <v>3780</v>
      </c>
      <c r="C411" s="138"/>
      <c r="D411" s="138" t="s">
        <v>426</v>
      </c>
      <c r="E411" s="133"/>
      <c r="F411" s="133"/>
      <c r="G411" s="133"/>
      <c r="H411" s="133">
        <f t="shared" si="18"/>
        <v>1</v>
      </c>
      <c r="I411" s="133"/>
      <c r="J411" s="263" t="s">
        <v>4761</v>
      </c>
      <c r="K411" s="138" t="str">
        <f t="shared" si="20"/>
        <v>C3103</v>
      </c>
      <c r="L411" s="246" t="str">
        <f t="shared" si="19"/>
        <v>C31.0.3 - Fabrication de matelas</v>
      </c>
      <c r="M411" s="138"/>
      <c r="N411" s="138" t="s">
        <v>192</v>
      </c>
      <c r="O411" s="138" t="s">
        <v>426</v>
      </c>
    </row>
    <row r="412" spans="1:15">
      <c r="A412" s="133" t="s">
        <v>4763</v>
      </c>
      <c r="B412" s="138" t="s">
        <v>3781</v>
      </c>
      <c r="C412" s="138"/>
      <c r="D412" s="138" t="s">
        <v>426</v>
      </c>
      <c r="E412" s="133"/>
      <c r="F412" s="133"/>
      <c r="G412" s="133"/>
      <c r="H412" s="133">
        <f t="shared" si="18"/>
        <v>1</v>
      </c>
      <c r="I412" s="133"/>
      <c r="J412" s="263" t="s">
        <v>4762</v>
      </c>
      <c r="K412" s="138" t="str">
        <f t="shared" si="20"/>
        <v>C3109</v>
      </c>
      <c r="L412" s="246" t="str">
        <f t="shared" si="19"/>
        <v>C31.0.9 - Fabrication d'autres meubles</v>
      </c>
      <c r="M412" s="138"/>
      <c r="N412" s="138" t="s">
        <v>192</v>
      </c>
      <c r="O412" s="138" t="s">
        <v>426</v>
      </c>
    </row>
    <row r="413" spans="1:15">
      <c r="A413" s="133" t="s">
        <v>4764</v>
      </c>
      <c r="B413" s="138" t="s">
        <v>3782</v>
      </c>
      <c r="C413" s="138"/>
      <c r="D413" s="138" t="s">
        <v>426</v>
      </c>
      <c r="E413" s="133"/>
      <c r="F413" s="133"/>
      <c r="G413" s="133"/>
      <c r="H413" s="133">
        <f t="shared" si="18"/>
        <v>1</v>
      </c>
      <c r="I413" s="133"/>
      <c r="J413" s="248" t="s">
        <v>4763</v>
      </c>
      <c r="K413" s="138" t="str">
        <f t="shared" si="20"/>
        <v>C32</v>
      </c>
      <c r="L413" s="246" t="str">
        <f t="shared" si="19"/>
        <v>C32 - Autres industries manufacturières</v>
      </c>
      <c r="M413" s="138" t="s">
        <v>190</v>
      </c>
      <c r="N413" s="138" t="s">
        <v>192</v>
      </c>
      <c r="O413" s="138" t="s">
        <v>426</v>
      </c>
    </row>
    <row r="414" spans="1:15">
      <c r="A414" s="133" t="s">
        <v>4765</v>
      </c>
      <c r="B414" s="138" t="s">
        <v>3783</v>
      </c>
      <c r="C414" s="138"/>
      <c r="D414" s="138" t="s">
        <v>426</v>
      </c>
      <c r="E414" s="133"/>
      <c r="F414" s="133"/>
      <c r="G414" s="133"/>
      <c r="H414" s="133">
        <f t="shared" si="18"/>
        <v>1</v>
      </c>
      <c r="I414" s="133"/>
      <c r="J414" s="262" t="s">
        <v>4764</v>
      </c>
      <c r="K414" s="138" t="str">
        <f t="shared" si="20"/>
        <v>C321</v>
      </c>
      <c r="L414" s="246" t="str">
        <f t="shared" si="19"/>
        <v>C32.1 - Bijouterie et frappe de monnaie</v>
      </c>
      <c r="M414" s="138" t="s">
        <v>190</v>
      </c>
      <c r="N414" s="138" t="s">
        <v>192</v>
      </c>
      <c r="O414" s="138" t="s">
        <v>426</v>
      </c>
    </row>
    <row r="415" spans="1:15">
      <c r="A415" s="133" t="s">
        <v>4766</v>
      </c>
      <c r="B415" s="138" t="s">
        <v>3784</v>
      </c>
      <c r="C415" s="138"/>
      <c r="D415" s="138" t="s">
        <v>426</v>
      </c>
      <c r="E415" s="133"/>
      <c r="F415" s="133"/>
      <c r="G415" s="133"/>
      <c r="H415" s="133">
        <f t="shared" si="18"/>
        <v>1</v>
      </c>
      <c r="I415" s="133"/>
      <c r="J415" s="263" t="s">
        <v>4765</v>
      </c>
      <c r="K415" s="138" t="str">
        <f t="shared" si="20"/>
        <v>C3211</v>
      </c>
      <c r="L415" s="246" t="str">
        <f t="shared" si="19"/>
        <v>C32.1.1 - Frappe de monnaie</v>
      </c>
      <c r="M415" s="138"/>
      <c r="N415" s="138" t="s">
        <v>192</v>
      </c>
      <c r="O415" s="138" t="s">
        <v>426</v>
      </c>
    </row>
    <row r="416" spans="1:15">
      <c r="A416" s="133" t="s">
        <v>4767</v>
      </c>
      <c r="B416" s="138" t="s">
        <v>3785</v>
      </c>
      <c r="C416" s="138"/>
      <c r="D416" s="138" t="s">
        <v>426</v>
      </c>
      <c r="E416" s="133"/>
      <c r="F416" s="133"/>
      <c r="G416" s="133"/>
      <c r="H416" s="133">
        <f t="shared" si="18"/>
        <v>1</v>
      </c>
      <c r="I416" s="133"/>
      <c r="J416" s="263" t="s">
        <v>4766</v>
      </c>
      <c r="K416" s="138" t="str">
        <f t="shared" si="20"/>
        <v>C3212</v>
      </c>
      <c r="L416" s="246" t="str">
        <f t="shared" si="19"/>
        <v>C32.1.2 - Bijouterie joaillerie orfèvrerie</v>
      </c>
      <c r="M416" s="138"/>
      <c r="N416" s="138" t="s">
        <v>192</v>
      </c>
      <c r="O416" s="138" t="s">
        <v>426</v>
      </c>
    </row>
    <row r="417" spans="1:15">
      <c r="A417" s="133" t="s">
        <v>4768</v>
      </c>
      <c r="B417" s="138" t="s">
        <v>3786</v>
      </c>
      <c r="C417" s="138"/>
      <c r="D417" s="138" t="s">
        <v>426</v>
      </c>
      <c r="E417" s="133"/>
      <c r="F417" s="133"/>
      <c r="G417" s="133"/>
      <c r="H417" s="133">
        <f t="shared" si="18"/>
        <v>1</v>
      </c>
      <c r="I417" s="133"/>
      <c r="J417" s="263" t="s">
        <v>4767</v>
      </c>
      <c r="K417" s="138" t="str">
        <f t="shared" si="20"/>
        <v>C3213</v>
      </c>
      <c r="L417" s="246" t="str">
        <f t="shared" si="19"/>
        <v>C32.1.3 - Bijouterie fantaisie</v>
      </c>
      <c r="M417" s="138"/>
      <c r="N417" s="138" t="s">
        <v>192</v>
      </c>
      <c r="O417" s="138" t="s">
        <v>426</v>
      </c>
    </row>
    <row r="418" spans="1:15">
      <c r="A418" s="133" t="s">
        <v>4769</v>
      </c>
      <c r="B418" s="138" t="s">
        <v>3787</v>
      </c>
      <c r="C418" s="138"/>
      <c r="D418" s="138" t="s">
        <v>426</v>
      </c>
      <c r="E418" s="133"/>
      <c r="F418" s="133"/>
      <c r="G418" s="133"/>
      <c r="H418" s="133">
        <f t="shared" si="18"/>
        <v>1</v>
      </c>
      <c r="I418" s="133"/>
      <c r="J418" s="262" t="s">
        <v>4768</v>
      </c>
      <c r="K418" s="138" t="str">
        <f t="shared" si="20"/>
        <v>C322</v>
      </c>
      <c r="L418" s="246" t="str">
        <f t="shared" si="19"/>
        <v>C32.2 - Fabrication d'instruments de musique</v>
      </c>
      <c r="M418" s="138" t="s">
        <v>190</v>
      </c>
      <c r="N418" s="138" t="s">
        <v>192</v>
      </c>
      <c r="O418" s="138" t="s">
        <v>426</v>
      </c>
    </row>
    <row r="419" spans="1:15">
      <c r="A419" s="133" t="s">
        <v>4770</v>
      </c>
      <c r="B419" s="138" t="s">
        <v>3788</v>
      </c>
      <c r="C419" s="138"/>
      <c r="D419" s="138" t="s">
        <v>426</v>
      </c>
      <c r="E419" s="133"/>
      <c r="F419" s="133"/>
      <c r="G419" s="133"/>
      <c r="H419" s="133">
        <f t="shared" si="18"/>
        <v>1</v>
      </c>
      <c r="I419" s="133"/>
      <c r="J419" s="263" t="s">
        <v>4769</v>
      </c>
      <c r="K419" s="138" t="str">
        <f t="shared" si="20"/>
        <v>C3220</v>
      </c>
      <c r="L419" s="246" t="str">
        <f t="shared" si="19"/>
        <v>C32.2.0 - Fabrication d'instruments de musique</v>
      </c>
      <c r="M419" s="138"/>
      <c r="N419" s="138" t="s">
        <v>192</v>
      </c>
      <c r="O419" s="138" t="s">
        <v>426</v>
      </c>
    </row>
    <row r="420" spans="1:15">
      <c r="A420" s="133" t="s">
        <v>4771</v>
      </c>
      <c r="B420" s="138" t="s">
        <v>3789</v>
      </c>
      <c r="C420" s="138"/>
      <c r="D420" s="138" t="s">
        <v>426</v>
      </c>
      <c r="E420" s="133"/>
      <c r="F420" s="133"/>
      <c r="G420" s="133"/>
      <c r="H420" s="133">
        <f t="shared" si="18"/>
        <v>1</v>
      </c>
      <c r="I420" s="133"/>
      <c r="J420" s="262" t="s">
        <v>4770</v>
      </c>
      <c r="K420" s="138" t="str">
        <f t="shared" si="20"/>
        <v>C323</v>
      </c>
      <c r="L420" s="246" t="str">
        <f t="shared" si="19"/>
        <v>C32.3 - Fabrication d'articles de sport</v>
      </c>
      <c r="M420" s="138" t="s">
        <v>190</v>
      </c>
      <c r="N420" s="138" t="s">
        <v>192</v>
      </c>
      <c r="O420" s="138" t="s">
        <v>426</v>
      </c>
    </row>
    <row r="421" spans="1:15">
      <c r="A421" s="133" t="s">
        <v>4772</v>
      </c>
      <c r="B421" s="138" t="s">
        <v>3790</v>
      </c>
      <c r="C421" s="138"/>
      <c r="D421" s="138" t="s">
        <v>426</v>
      </c>
      <c r="E421" s="133"/>
      <c r="F421" s="133"/>
      <c r="G421" s="133"/>
      <c r="H421" s="133">
        <f t="shared" si="18"/>
        <v>1</v>
      </c>
      <c r="I421" s="133"/>
      <c r="J421" s="263" t="s">
        <v>4771</v>
      </c>
      <c r="K421" s="138" t="str">
        <f t="shared" si="20"/>
        <v>C3230</v>
      </c>
      <c r="L421" s="246" t="str">
        <f t="shared" si="19"/>
        <v>C32.3.0 - Fabrication d'articles de sport</v>
      </c>
      <c r="M421" s="138"/>
      <c r="N421" s="138" t="s">
        <v>192</v>
      </c>
      <c r="O421" s="138" t="s">
        <v>426</v>
      </c>
    </row>
    <row r="422" spans="1:15">
      <c r="A422" s="133" t="s">
        <v>4773</v>
      </c>
      <c r="B422" s="138" t="s">
        <v>3791</v>
      </c>
      <c r="C422" s="138"/>
      <c r="D422" s="138" t="s">
        <v>426</v>
      </c>
      <c r="E422" s="133"/>
      <c r="F422" s="133"/>
      <c r="G422" s="133"/>
      <c r="H422" s="133">
        <f t="shared" si="18"/>
        <v>1</v>
      </c>
      <c r="I422" s="133"/>
      <c r="J422" s="262" t="s">
        <v>4772</v>
      </c>
      <c r="K422" s="138" t="str">
        <f t="shared" si="20"/>
        <v>C324</v>
      </c>
      <c r="L422" s="246" t="str">
        <f t="shared" si="19"/>
        <v>C32.4 - Fabrication de jeux et jouets</v>
      </c>
      <c r="M422" s="138" t="s">
        <v>190</v>
      </c>
      <c r="N422" s="138" t="s">
        <v>192</v>
      </c>
      <c r="O422" s="138" t="s">
        <v>426</v>
      </c>
    </row>
    <row r="423" spans="1:15">
      <c r="A423" s="133" t="s">
        <v>4774</v>
      </c>
      <c r="B423" s="138" t="s">
        <v>3792</v>
      </c>
      <c r="C423" s="138"/>
      <c r="D423" s="138" t="s">
        <v>426</v>
      </c>
      <c r="E423" s="133"/>
      <c r="F423" s="133"/>
      <c r="G423" s="133"/>
      <c r="H423" s="133">
        <f t="shared" si="18"/>
        <v>1</v>
      </c>
      <c r="I423" s="133"/>
      <c r="J423" s="263" t="s">
        <v>4773</v>
      </c>
      <c r="K423" s="138" t="str">
        <f t="shared" si="20"/>
        <v>C3240</v>
      </c>
      <c r="L423" s="246" t="str">
        <f t="shared" si="19"/>
        <v>C32.4.0 - Fabrication de jeux et jouets</v>
      </c>
      <c r="M423" s="138"/>
      <c r="N423" s="138" t="s">
        <v>192</v>
      </c>
      <c r="O423" s="138" t="s">
        <v>426</v>
      </c>
    </row>
    <row r="424" spans="1:15">
      <c r="A424" s="133" t="s">
        <v>4775</v>
      </c>
      <c r="B424" s="138" t="s">
        <v>3793</v>
      </c>
      <c r="C424" s="138"/>
      <c r="D424" s="138" t="s">
        <v>426</v>
      </c>
      <c r="E424" s="133"/>
      <c r="F424" s="133"/>
      <c r="G424" s="133"/>
      <c r="H424" s="133">
        <f t="shared" si="18"/>
        <v>1</v>
      </c>
      <c r="I424" s="133"/>
      <c r="J424" s="262" t="s">
        <v>4774</v>
      </c>
      <c r="K424" s="138" t="str">
        <f t="shared" si="20"/>
        <v>C325</v>
      </c>
      <c r="L424" s="246" t="str">
        <f t="shared" si="19"/>
        <v>C32.5 - Fabrication d'instruments fournitures à usage médical et dentaire</v>
      </c>
      <c r="M424" s="138" t="s">
        <v>190</v>
      </c>
      <c r="N424" s="138" t="s">
        <v>192</v>
      </c>
      <c r="O424" s="138" t="s">
        <v>426</v>
      </c>
    </row>
    <row r="425" spans="1:15">
      <c r="A425" s="133" t="s">
        <v>4776</v>
      </c>
      <c r="B425" s="138" t="s">
        <v>3794</v>
      </c>
      <c r="C425" s="138"/>
      <c r="D425" s="138" t="s">
        <v>426</v>
      </c>
      <c r="E425" s="133"/>
      <c r="F425" s="133"/>
      <c r="G425" s="133"/>
      <c r="H425" s="133">
        <f t="shared" si="18"/>
        <v>1</v>
      </c>
      <c r="I425" s="133"/>
      <c r="J425" s="263" t="s">
        <v>4775</v>
      </c>
      <c r="K425" s="138" t="str">
        <f t="shared" si="20"/>
        <v>C3250</v>
      </c>
      <c r="L425" s="246" t="str">
        <f t="shared" si="19"/>
        <v>C32.5.0 - Fabrication d'instruments fournitures à usage médical et dentaire</v>
      </c>
      <c r="M425" s="138"/>
      <c r="N425" s="138" t="s">
        <v>192</v>
      </c>
      <c r="O425" s="138" t="s">
        <v>426</v>
      </c>
    </row>
    <row r="426" spans="1:15">
      <c r="A426" s="133" t="s">
        <v>4777</v>
      </c>
      <c r="B426" s="138" t="s">
        <v>3795</v>
      </c>
      <c r="C426" s="138"/>
      <c r="D426" s="138" t="s">
        <v>426</v>
      </c>
      <c r="E426" s="133"/>
      <c r="F426" s="133"/>
      <c r="G426" s="133"/>
      <c r="H426" s="133">
        <f t="shared" si="18"/>
        <v>1</v>
      </c>
      <c r="I426" s="133"/>
      <c r="J426" s="262" t="s">
        <v>4776</v>
      </c>
      <c r="K426" s="138" t="str">
        <f t="shared" si="20"/>
        <v>C329</v>
      </c>
      <c r="L426" s="246" t="str">
        <f t="shared" si="19"/>
        <v>C32.9 - Autres industries diverses</v>
      </c>
      <c r="M426" s="138" t="s">
        <v>190</v>
      </c>
      <c r="N426" s="138" t="s">
        <v>192</v>
      </c>
      <c r="O426" s="138" t="s">
        <v>426</v>
      </c>
    </row>
    <row r="427" spans="1:15">
      <c r="A427" s="133" t="s">
        <v>4778</v>
      </c>
      <c r="B427" s="138" t="s">
        <v>3796</v>
      </c>
      <c r="C427" s="138"/>
      <c r="D427" s="138" t="s">
        <v>426</v>
      </c>
      <c r="E427" s="133"/>
      <c r="F427" s="133"/>
      <c r="G427" s="133"/>
      <c r="H427" s="133">
        <f t="shared" si="18"/>
        <v>1</v>
      </c>
      <c r="I427" s="133"/>
      <c r="J427" s="263" t="s">
        <v>4777</v>
      </c>
      <c r="K427" s="138" t="str">
        <f t="shared" si="20"/>
        <v>C3291</v>
      </c>
      <c r="L427" s="246" t="str">
        <f t="shared" si="19"/>
        <v>C32.9.1 - Industrie de la brosserie</v>
      </c>
      <c r="M427" s="138"/>
      <c r="N427" s="138" t="s">
        <v>192</v>
      </c>
      <c r="O427" s="138" t="s">
        <v>426</v>
      </c>
    </row>
    <row r="428" spans="1:15">
      <c r="A428" s="133" t="s">
        <v>4779</v>
      </c>
      <c r="B428" s="138" t="s">
        <v>3797</v>
      </c>
      <c r="C428" s="138"/>
      <c r="D428" s="138" t="s">
        <v>426</v>
      </c>
      <c r="E428" s="133"/>
      <c r="F428" s="133"/>
      <c r="G428" s="133"/>
      <c r="H428" s="133">
        <f t="shared" si="18"/>
        <v>1</v>
      </c>
      <c r="I428" s="133"/>
      <c r="J428" s="263" t="s">
        <v>4778</v>
      </c>
      <c r="K428" s="138" t="str">
        <f t="shared" si="20"/>
        <v>C3299</v>
      </c>
      <c r="L428" s="246" t="str">
        <f t="shared" si="19"/>
        <v>C32.9.9 - Autres activités manufacturières nca</v>
      </c>
      <c r="M428" s="138"/>
      <c r="N428" s="138" t="s">
        <v>192</v>
      </c>
      <c r="O428" s="138" t="s">
        <v>426</v>
      </c>
    </row>
    <row r="429" spans="1:15">
      <c r="A429" s="133" t="s">
        <v>4780</v>
      </c>
      <c r="B429" s="138" t="s">
        <v>3798</v>
      </c>
      <c r="C429" s="138"/>
      <c r="D429" s="138" t="s">
        <v>426</v>
      </c>
      <c r="E429" s="133"/>
      <c r="F429" s="133"/>
      <c r="G429" s="133"/>
      <c r="H429" s="133">
        <f t="shared" si="18"/>
        <v>1</v>
      </c>
      <c r="I429" s="133"/>
      <c r="J429" s="248" t="s">
        <v>4779</v>
      </c>
      <c r="K429" s="138" t="str">
        <f t="shared" si="20"/>
        <v>C33</v>
      </c>
      <c r="L429" s="246" t="str">
        <f t="shared" si="19"/>
        <v>C33 - Réparation et install de machines et d'équipements</v>
      </c>
      <c r="M429" s="138" t="s">
        <v>190</v>
      </c>
      <c r="N429" s="138" t="s">
        <v>192</v>
      </c>
      <c r="O429" s="138" t="s">
        <v>426</v>
      </c>
    </row>
    <row r="430" spans="1:15">
      <c r="A430" s="133" t="s">
        <v>4781</v>
      </c>
      <c r="B430" s="138" t="s">
        <v>3799</v>
      </c>
      <c r="C430" s="138"/>
      <c r="D430" s="138" t="s">
        <v>426</v>
      </c>
      <c r="E430" s="133"/>
      <c r="F430" s="133"/>
      <c r="G430" s="133"/>
      <c r="H430" s="133">
        <f t="shared" si="18"/>
        <v>1</v>
      </c>
      <c r="I430" s="133"/>
      <c r="J430" s="262" t="s">
        <v>4780</v>
      </c>
      <c r="K430" s="138" t="str">
        <f t="shared" si="20"/>
        <v>C331</v>
      </c>
      <c r="L430" s="246" t="str">
        <f t="shared" si="19"/>
        <v>C33.1 - Réparation d'ouvrages en métaux de machines et d'équipements</v>
      </c>
      <c r="M430" s="138" t="s">
        <v>190</v>
      </c>
      <c r="N430" s="138" t="s">
        <v>192</v>
      </c>
      <c r="O430" s="138" t="s">
        <v>426</v>
      </c>
    </row>
    <row r="431" spans="1:15">
      <c r="A431" s="133" t="s">
        <v>4782</v>
      </c>
      <c r="B431" s="138" t="s">
        <v>3800</v>
      </c>
      <c r="C431" s="138"/>
      <c r="D431" s="138" t="s">
        <v>426</v>
      </c>
      <c r="E431" s="133"/>
      <c r="F431" s="133"/>
      <c r="G431" s="133"/>
      <c r="H431" s="133">
        <f t="shared" si="18"/>
        <v>1</v>
      </c>
      <c r="I431" s="133"/>
      <c r="J431" s="263" t="s">
        <v>4781</v>
      </c>
      <c r="K431" s="138" t="str">
        <f t="shared" si="20"/>
        <v>C3311</v>
      </c>
      <c r="L431" s="246" t="str">
        <f t="shared" si="19"/>
        <v>C33.1.1 - Réparation d'ouvrages en métaux</v>
      </c>
      <c r="M431" s="138"/>
      <c r="N431" s="138" t="s">
        <v>192</v>
      </c>
      <c r="O431" s="138" t="s">
        <v>426</v>
      </c>
    </row>
    <row r="432" spans="1:15">
      <c r="A432" s="133" t="s">
        <v>4783</v>
      </c>
      <c r="B432" s="138" t="s">
        <v>3801</v>
      </c>
      <c r="C432" s="138"/>
      <c r="D432" s="138" t="s">
        <v>426</v>
      </c>
      <c r="E432" s="133"/>
      <c r="F432" s="133"/>
      <c r="G432" s="133"/>
      <c r="H432" s="133">
        <f t="shared" si="18"/>
        <v>1</v>
      </c>
      <c r="I432" s="133"/>
      <c r="J432" s="263" t="s">
        <v>4782</v>
      </c>
      <c r="K432" s="138" t="str">
        <f t="shared" si="20"/>
        <v>C3312</v>
      </c>
      <c r="L432" s="246" t="str">
        <f t="shared" si="19"/>
        <v>C33.1.2 - Réparation de machines</v>
      </c>
      <c r="M432" s="138"/>
      <c r="N432" s="138" t="s">
        <v>192</v>
      </c>
      <c r="O432" s="138" t="s">
        <v>426</v>
      </c>
    </row>
    <row r="433" spans="1:15">
      <c r="A433" s="133" t="s">
        <v>4784</v>
      </c>
      <c r="B433" s="138" t="s">
        <v>3802</v>
      </c>
      <c r="C433" s="138"/>
      <c r="D433" s="138" t="s">
        <v>426</v>
      </c>
      <c r="E433" s="133"/>
      <c r="F433" s="133"/>
      <c r="G433" s="133"/>
      <c r="H433" s="133">
        <f t="shared" si="18"/>
        <v>1</v>
      </c>
      <c r="I433" s="133"/>
      <c r="J433" s="263" t="s">
        <v>4783</v>
      </c>
      <c r="K433" s="138" t="str">
        <f t="shared" si="20"/>
        <v>C3313</v>
      </c>
      <c r="L433" s="246" t="str">
        <f t="shared" si="19"/>
        <v>C33.1.3 - Réparation d'équipements électroniques et optiques</v>
      </c>
      <c r="M433" s="138"/>
      <c r="N433" s="138" t="s">
        <v>192</v>
      </c>
      <c r="O433" s="138" t="s">
        <v>426</v>
      </c>
    </row>
    <row r="434" spans="1:15">
      <c r="A434" s="133" t="s">
        <v>4785</v>
      </c>
      <c r="B434" s="138" t="s">
        <v>3803</v>
      </c>
      <c r="C434" s="138"/>
      <c r="D434" s="138" t="s">
        <v>426</v>
      </c>
      <c r="E434" s="133"/>
      <c r="F434" s="133"/>
      <c r="G434" s="133"/>
      <c r="H434" s="133">
        <f t="shared" si="18"/>
        <v>1</v>
      </c>
      <c r="I434" s="133"/>
      <c r="J434" s="263" t="s">
        <v>4784</v>
      </c>
      <c r="K434" s="138" t="str">
        <f t="shared" si="20"/>
        <v>C3314</v>
      </c>
      <c r="L434" s="246" t="str">
        <f t="shared" si="19"/>
        <v>C33.1.4 - Réparation d'équipements électriques</v>
      </c>
      <c r="M434" s="138"/>
      <c r="N434" s="138" t="s">
        <v>192</v>
      </c>
      <c r="O434" s="138" t="s">
        <v>426</v>
      </c>
    </row>
    <row r="435" spans="1:15">
      <c r="A435" s="133" t="s">
        <v>4786</v>
      </c>
      <c r="B435" s="138" t="s">
        <v>3804</v>
      </c>
      <c r="C435" s="138"/>
      <c r="D435" s="138" t="s">
        <v>426</v>
      </c>
      <c r="E435" s="133"/>
      <c r="F435" s="133"/>
      <c r="G435" s="133"/>
      <c r="H435" s="133">
        <f t="shared" si="18"/>
        <v>1</v>
      </c>
      <c r="I435" s="133"/>
      <c r="J435" s="263" t="s">
        <v>4785</v>
      </c>
      <c r="K435" s="138" t="str">
        <f t="shared" si="20"/>
        <v>C3315</v>
      </c>
      <c r="L435" s="246" t="str">
        <f t="shared" si="19"/>
        <v>C33.1.5 - Réparation navale</v>
      </c>
      <c r="M435" s="138"/>
      <c r="N435" s="138" t="s">
        <v>192</v>
      </c>
      <c r="O435" s="138" t="s">
        <v>426</v>
      </c>
    </row>
    <row r="436" spans="1:15">
      <c r="A436" s="133" t="s">
        <v>4787</v>
      </c>
      <c r="B436" s="138" t="s">
        <v>3805</v>
      </c>
      <c r="C436" s="138"/>
      <c r="D436" s="138" t="s">
        <v>426</v>
      </c>
      <c r="E436" s="133"/>
      <c r="F436" s="133"/>
      <c r="G436" s="133"/>
      <c r="H436" s="133">
        <f t="shared" si="18"/>
        <v>1</v>
      </c>
      <c r="I436" s="133"/>
      <c r="J436" s="263" t="s">
        <v>4786</v>
      </c>
      <c r="K436" s="138" t="str">
        <f t="shared" si="20"/>
        <v>C3316</v>
      </c>
      <c r="L436" s="246" t="str">
        <f t="shared" si="19"/>
        <v>C33.1.6 - Réparation et entretien d'aéronefs et d'engins spatiaux</v>
      </c>
      <c r="M436" s="138"/>
      <c r="N436" s="138" t="s">
        <v>192</v>
      </c>
      <c r="O436" s="138" t="s">
        <v>426</v>
      </c>
    </row>
    <row r="437" spans="1:15">
      <c r="A437" s="133" t="s">
        <v>4788</v>
      </c>
      <c r="B437" s="138" t="s">
        <v>3806</v>
      </c>
      <c r="C437" s="138"/>
      <c r="D437" s="138" t="s">
        <v>426</v>
      </c>
      <c r="E437" s="133"/>
      <c r="F437" s="133"/>
      <c r="G437" s="133"/>
      <c r="H437" s="133">
        <f t="shared" si="18"/>
        <v>1</v>
      </c>
      <c r="I437" s="133"/>
      <c r="J437" s="263" t="s">
        <v>4787</v>
      </c>
      <c r="K437" s="138" t="str">
        <f t="shared" si="20"/>
        <v>C3317</v>
      </c>
      <c r="L437" s="246" t="str">
        <f t="shared" si="19"/>
        <v>C33.1.7 - Réparation et entretien d'autres matériels de transport</v>
      </c>
      <c r="M437" s="138"/>
      <c r="N437" s="138" t="s">
        <v>192</v>
      </c>
      <c r="O437" s="138" t="s">
        <v>426</v>
      </c>
    </row>
    <row r="438" spans="1:15">
      <c r="A438" s="133" t="s">
        <v>4789</v>
      </c>
      <c r="B438" s="138" t="s">
        <v>3807</v>
      </c>
      <c r="C438" s="138"/>
      <c r="D438" s="138" t="s">
        <v>426</v>
      </c>
      <c r="E438" s="133"/>
      <c r="F438" s="133"/>
      <c r="G438" s="133"/>
      <c r="H438" s="133">
        <f t="shared" si="18"/>
        <v>1</v>
      </c>
      <c r="I438" s="133"/>
      <c r="J438" s="263" t="s">
        <v>4788</v>
      </c>
      <c r="K438" s="138" t="str">
        <f t="shared" si="20"/>
        <v>C3319</v>
      </c>
      <c r="L438" s="246" t="str">
        <f t="shared" si="19"/>
        <v>C33.1.9 - Réparation d'autres équipements</v>
      </c>
      <c r="M438" s="138"/>
      <c r="N438" s="138" t="s">
        <v>192</v>
      </c>
      <c r="O438" s="138" t="s">
        <v>426</v>
      </c>
    </row>
    <row r="439" spans="1:15">
      <c r="A439" s="133" t="s">
        <v>4790</v>
      </c>
      <c r="B439" s="138" t="s">
        <v>3808</v>
      </c>
      <c r="C439" s="138"/>
      <c r="D439" s="138" t="s">
        <v>426</v>
      </c>
      <c r="E439" s="133"/>
      <c r="F439" s="133"/>
      <c r="G439" s="133"/>
      <c r="H439" s="133">
        <f t="shared" si="18"/>
        <v>1</v>
      </c>
      <c r="I439" s="133"/>
      <c r="J439" s="262" t="s">
        <v>4789</v>
      </c>
      <c r="K439" s="138" t="str">
        <f t="shared" si="20"/>
        <v>C332</v>
      </c>
      <c r="L439" s="246" t="str">
        <f t="shared" si="19"/>
        <v>C33.2 - Install de machines et d'équipements industriels</v>
      </c>
      <c r="M439" s="138" t="s">
        <v>190</v>
      </c>
      <c r="N439" s="138" t="s">
        <v>192</v>
      </c>
      <c r="O439" s="138" t="s">
        <v>426</v>
      </c>
    </row>
    <row r="440" spans="1:15">
      <c r="A440" s="133" t="s">
        <v>4791</v>
      </c>
      <c r="B440" s="138" t="s">
        <v>3809</v>
      </c>
      <c r="C440" s="138"/>
      <c r="D440" s="138" t="s">
        <v>426</v>
      </c>
      <c r="E440" s="133"/>
      <c r="F440" s="133"/>
      <c r="G440" s="133"/>
      <c r="H440" s="133">
        <f t="shared" si="18"/>
        <v>1</v>
      </c>
      <c r="I440" s="133"/>
      <c r="J440" s="263" t="s">
        <v>4790</v>
      </c>
      <c r="K440" s="138" t="str">
        <f t="shared" si="20"/>
        <v>C3320</v>
      </c>
      <c r="L440" s="246" t="str">
        <f t="shared" si="19"/>
        <v>C33.2.0 - Install de machines et d'équipements industriels</v>
      </c>
      <c r="M440" s="138"/>
      <c r="N440" s="138" t="s">
        <v>192</v>
      </c>
      <c r="O440" s="138" t="s">
        <v>426</v>
      </c>
    </row>
    <row r="441" spans="1:15">
      <c r="A441" s="133" t="s">
        <v>4792</v>
      </c>
      <c r="B441" s="138" t="s">
        <v>3810</v>
      </c>
      <c r="C441" s="138"/>
      <c r="D441" s="138" t="s">
        <v>426</v>
      </c>
      <c r="E441" s="133"/>
      <c r="F441" s="133"/>
      <c r="G441" s="133"/>
      <c r="H441" s="133">
        <f t="shared" si="18"/>
        <v>1</v>
      </c>
      <c r="I441" s="133"/>
      <c r="J441" s="247" t="s">
        <v>4791</v>
      </c>
      <c r="K441" s="138" t="str">
        <f t="shared" si="20"/>
        <v>D</v>
      </c>
      <c r="L441" s="246" t="str">
        <f t="shared" si="19"/>
        <v>D - PROD DISTRIBUTION D'ÉLECTRICITÉ GAZ VAPEUR D'AIR CONDITIONNÉ</v>
      </c>
      <c r="M441" s="138" t="s">
        <v>190</v>
      </c>
      <c r="N441" s="138" t="s">
        <v>192</v>
      </c>
      <c r="O441" s="138" t="s">
        <v>426</v>
      </c>
    </row>
    <row r="442" spans="1:15">
      <c r="A442" s="133" t="s">
        <v>4793</v>
      </c>
      <c r="B442" s="138" t="s">
        <v>3811</v>
      </c>
      <c r="C442" s="138"/>
      <c r="D442" s="138" t="s">
        <v>426</v>
      </c>
      <c r="E442" s="133"/>
      <c r="F442" s="133"/>
      <c r="G442" s="133"/>
      <c r="H442" s="133">
        <f t="shared" si="18"/>
        <v>1</v>
      </c>
      <c r="I442" s="133"/>
      <c r="J442" s="248" t="s">
        <v>4792</v>
      </c>
      <c r="K442" s="138" t="str">
        <f t="shared" si="20"/>
        <v>D35</v>
      </c>
      <c r="L442" s="246" t="str">
        <f t="shared" si="19"/>
        <v>D35 - Prod distribution d'électricité gaz vapeur d'air conditionné</v>
      </c>
      <c r="M442" s="138" t="s">
        <v>190</v>
      </c>
      <c r="N442" s="138" t="s">
        <v>192</v>
      </c>
      <c r="O442" s="138" t="s">
        <v>426</v>
      </c>
    </row>
    <row r="443" spans="1:15">
      <c r="A443" s="133" t="s">
        <v>4794</v>
      </c>
      <c r="B443" s="138" t="s">
        <v>3812</v>
      </c>
      <c r="C443" s="138"/>
      <c r="D443" s="138" t="s">
        <v>426</v>
      </c>
      <c r="E443" s="133"/>
      <c r="F443" s="133"/>
      <c r="G443" s="133"/>
      <c r="H443" s="133">
        <f t="shared" si="18"/>
        <v>1</v>
      </c>
      <c r="I443" s="133"/>
      <c r="J443" s="262" t="s">
        <v>4793</v>
      </c>
      <c r="K443" s="138" t="str">
        <f t="shared" si="20"/>
        <v>D351</v>
      </c>
      <c r="L443" s="246" t="str">
        <f t="shared" si="19"/>
        <v>D35.1 - Production transport et distribution d'électricité</v>
      </c>
      <c r="M443" s="138" t="s">
        <v>190</v>
      </c>
      <c r="N443" s="138" t="s">
        <v>192</v>
      </c>
      <c r="O443" s="138" t="s">
        <v>426</v>
      </c>
    </row>
    <row r="444" spans="1:15">
      <c r="A444" s="133" t="s">
        <v>4795</v>
      </c>
      <c r="B444" s="138" t="s">
        <v>3813</v>
      </c>
      <c r="C444" s="138"/>
      <c r="D444" s="138" t="s">
        <v>426</v>
      </c>
      <c r="E444" s="133"/>
      <c r="F444" s="133"/>
      <c r="G444" s="133"/>
      <c r="H444" s="133">
        <f t="shared" si="18"/>
        <v>1</v>
      </c>
      <c r="I444" s="133"/>
      <c r="J444" s="263" t="s">
        <v>4794</v>
      </c>
      <c r="K444" s="138" t="str">
        <f t="shared" si="20"/>
        <v>D3511</v>
      </c>
      <c r="L444" s="246" t="str">
        <f t="shared" si="19"/>
        <v>D35.1.1 - Production d'électricité</v>
      </c>
      <c r="M444" s="138"/>
      <c r="N444" s="138" t="s">
        <v>192</v>
      </c>
      <c r="O444" s="138" t="s">
        <v>426</v>
      </c>
    </row>
    <row r="445" spans="1:15">
      <c r="A445" s="133" t="s">
        <v>4796</v>
      </c>
      <c r="B445" s="138" t="s">
        <v>3814</v>
      </c>
      <c r="C445" s="138"/>
      <c r="D445" s="138" t="s">
        <v>426</v>
      </c>
      <c r="E445" s="133"/>
      <c r="F445" s="133"/>
      <c r="G445" s="133"/>
      <c r="H445" s="133">
        <f t="shared" si="18"/>
        <v>1</v>
      </c>
      <c r="I445" s="133"/>
      <c r="J445" s="263" t="s">
        <v>4795</v>
      </c>
      <c r="K445" s="138" t="str">
        <f t="shared" si="20"/>
        <v>D3512</v>
      </c>
      <c r="L445" s="246" t="str">
        <f t="shared" si="19"/>
        <v>D35.1.2 - Transport d'électricité</v>
      </c>
      <c r="M445" s="138"/>
      <c r="N445" s="138" t="s">
        <v>192</v>
      </c>
      <c r="O445" s="138" t="s">
        <v>426</v>
      </c>
    </row>
    <row r="446" spans="1:15">
      <c r="A446" s="133" t="s">
        <v>4797</v>
      </c>
      <c r="B446" s="138" t="s">
        <v>3815</v>
      </c>
      <c r="C446" s="138"/>
      <c r="D446" s="138" t="s">
        <v>426</v>
      </c>
      <c r="E446" s="133"/>
      <c r="F446" s="133"/>
      <c r="G446" s="133"/>
      <c r="H446" s="133">
        <f t="shared" si="18"/>
        <v>1</v>
      </c>
      <c r="I446" s="133"/>
      <c r="J446" s="263" t="s">
        <v>4796</v>
      </c>
      <c r="K446" s="138" t="str">
        <f t="shared" si="20"/>
        <v>D3513</v>
      </c>
      <c r="L446" s="246" t="str">
        <f t="shared" si="19"/>
        <v>D35.1.3 - Distribution d'électricité</v>
      </c>
      <c r="M446" s="138"/>
      <c r="N446" s="138" t="s">
        <v>192</v>
      </c>
      <c r="O446" s="138" t="s">
        <v>426</v>
      </c>
    </row>
    <row r="447" spans="1:15">
      <c r="A447" s="133" t="s">
        <v>4798</v>
      </c>
      <c r="B447" s="138" t="s">
        <v>3816</v>
      </c>
      <c r="C447" s="138"/>
      <c r="D447" s="138" t="s">
        <v>426</v>
      </c>
      <c r="E447" s="133"/>
      <c r="F447" s="133"/>
      <c r="G447" s="133"/>
      <c r="H447" s="133">
        <f t="shared" si="18"/>
        <v>1</v>
      </c>
      <c r="I447" s="133"/>
      <c r="J447" s="263" t="s">
        <v>4797</v>
      </c>
      <c r="K447" s="138" t="str">
        <f t="shared" si="20"/>
        <v>D3514</v>
      </c>
      <c r="L447" s="246" t="str">
        <f t="shared" si="19"/>
        <v>D35.1.4 - Commerce d'électricité</v>
      </c>
      <c r="M447" s="138"/>
      <c r="N447" s="138" t="s">
        <v>192</v>
      </c>
      <c r="O447" s="138" t="s">
        <v>426</v>
      </c>
    </row>
    <row r="448" spans="1:15">
      <c r="A448" s="133" t="s">
        <v>4799</v>
      </c>
      <c r="B448" s="138" t="s">
        <v>3817</v>
      </c>
      <c r="C448" s="138"/>
      <c r="D448" s="138" t="s">
        <v>426</v>
      </c>
      <c r="E448" s="133"/>
      <c r="F448" s="133"/>
      <c r="G448" s="133"/>
      <c r="H448" s="133">
        <f t="shared" si="18"/>
        <v>1</v>
      </c>
      <c r="I448" s="133"/>
      <c r="J448" s="262" t="s">
        <v>4798</v>
      </c>
      <c r="K448" s="138" t="str">
        <f t="shared" si="20"/>
        <v>D352</v>
      </c>
      <c r="L448" s="246" t="str">
        <f t="shared" si="19"/>
        <v>D35.2 - Production et distribution de combustibles gazeux</v>
      </c>
      <c r="M448" s="138" t="s">
        <v>190</v>
      </c>
      <c r="N448" s="138" t="s">
        <v>192</v>
      </c>
      <c r="O448" s="138" t="s">
        <v>426</v>
      </c>
    </row>
    <row r="449" spans="1:15">
      <c r="A449" s="133" t="s">
        <v>4800</v>
      </c>
      <c r="B449" s="138" t="s">
        <v>3818</v>
      </c>
      <c r="C449" s="138"/>
      <c r="D449" s="138" t="s">
        <v>426</v>
      </c>
      <c r="E449" s="133"/>
      <c r="F449" s="133"/>
      <c r="G449" s="133"/>
      <c r="H449" s="133">
        <f t="shared" si="18"/>
        <v>1</v>
      </c>
      <c r="I449" s="133"/>
      <c r="J449" s="263" t="s">
        <v>4799</v>
      </c>
      <c r="K449" s="138" t="str">
        <f t="shared" si="20"/>
        <v>D3521</v>
      </c>
      <c r="L449" s="246" t="str">
        <f t="shared" si="19"/>
        <v>D35.2.1 - Production de combustibles gazeux</v>
      </c>
      <c r="M449" s="138"/>
      <c r="N449" s="138" t="s">
        <v>192</v>
      </c>
      <c r="O449" s="138" t="s">
        <v>426</v>
      </c>
    </row>
    <row r="450" spans="1:15">
      <c r="A450" s="133" t="s">
        <v>4801</v>
      </c>
      <c r="B450" s="138" t="s">
        <v>3819</v>
      </c>
      <c r="C450" s="138"/>
      <c r="D450" s="138" t="s">
        <v>426</v>
      </c>
      <c r="E450" s="133"/>
      <c r="F450" s="133"/>
      <c r="G450" s="133"/>
      <c r="H450" s="133">
        <f t="shared" si="18"/>
        <v>1</v>
      </c>
      <c r="I450" s="133"/>
      <c r="J450" s="263" t="s">
        <v>4800</v>
      </c>
      <c r="K450" s="138" t="str">
        <f t="shared" si="20"/>
        <v>D3522</v>
      </c>
      <c r="L450" s="246" t="str">
        <f t="shared" si="19"/>
        <v>D35.2.2 - Distribution de combustibles gazeux</v>
      </c>
      <c r="M450" s="138"/>
      <c r="N450" s="138" t="s">
        <v>192</v>
      </c>
      <c r="O450" s="138" t="s">
        <v>426</v>
      </c>
    </row>
    <row r="451" spans="1:15">
      <c r="A451" s="133" t="s">
        <v>4802</v>
      </c>
      <c r="B451" s="138" t="s">
        <v>3820</v>
      </c>
      <c r="C451" s="138"/>
      <c r="D451" s="138" t="s">
        <v>426</v>
      </c>
      <c r="E451" s="133"/>
      <c r="F451" s="133"/>
      <c r="G451" s="133"/>
      <c r="H451" s="133">
        <f t="shared" ref="H451:H514" si="21">COUNTIF($J$2:$J$1000,A451)</f>
        <v>1</v>
      </c>
      <c r="I451" s="133"/>
      <c r="J451" s="263" t="s">
        <v>4801</v>
      </c>
      <c r="K451" s="138" t="str">
        <f t="shared" si="20"/>
        <v>D3523</v>
      </c>
      <c r="L451" s="246" t="str">
        <f t="shared" si="19"/>
        <v>D35.2.3 - Commerce de combustibles gazeux</v>
      </c>
      <c r="M451" s="138"/>
      <c r="N451" s="138" t="s">
        <v>192</v>
      </c>
      <c r="O451" s="138" t="s">
        <v>426</v>
      </c>
    </row>
    <row r="452" spans="1:15">
      <c r="A452" s="133" t="s">
        <v>4803</v>
      </c>
      <c r="B452" s="138" t="s">
        <v>3821</v>
      </c>
      <c r="C452" s="138"/>
      <c r="D452" s="138" t="s">
        <v>426</v>
      </c>
      <c r="E452" s="133"/>
      <c r="F452" s="133"/>
      <c r="G452" s="133"/>
      <c r="H452" s="133">
        <f t="shared" si="21"/>
        <v>1</v>
      </c>
      <c r="I452" s="133"/>
      <c r="J452" s="262" t="s">
        <v>4802</v>
      </c>
      <c r="K452" s="138" t="str">
        <f t="shared" si="20"/>
        <v>D353</v>
      </c>
      <c r="L452" s="246" t="str">
        <f t="shared" ref="L452:L515" si="22">J452</f>
        <v>D35.3 - Production et distribution de vapeur et d'air conditionné</v>
      </c>
      <c r="M452" s="138" t="s">
        <v>190</v>
      </c>
      <c r="N452" s="138" t="s">
        <v>192</v>
      </c>
      <c r="O452" s="138" t="s">
        <v>426</v>
      </c>
    </row>
    <row r="453" spans="1:15">
      <c r="A453" s="133" t="s">
        <v>4804</v>
      </c>
      <c r="B453" s="138" t="s">
        <v>3822</v>
      </c>
      <c r="C453" s="138"/>
      <c r="D453" s="138" t="s">
        <v>426</v>
      </c>
      <c r="E453" s="133"/>
      <c r="F453" s="133"/>
      <c r="G453" s="133"/>
      <c r="H453" s="133">
        <f t="shared" si="21"/>
        <v>1</v>
      </c>
      <c r="I453" s="133"/>
      <c r="J453" s="263" t="s">
        <v>4803</v>
      </c>
      <c r="K453" s="138" t="str">
        <f t="shared" si="20"/>
        <v>D3530</v>
      </c>
      <c r="L453" s="246" t="str">
        <f t="shared" si="22"/>
        <v>D35.3.0 - Production et distribution de vapeur et d'air conditionné</v>
      </c>
      <c r="M453" s="138"/>
      <c r="N453" s="138" t="s">
        <v>192</v>
      </c>
      <c r="O453" s="138" t="s">
        <v>426</v>
      </c>
    </row>
    <row r="454" spans="1:15">
      <c r="A454" s="133" t="s">
        <v>4805</v>
      </c>
      <c r="B454" s="138" t="s">
        <v>3823</v>
      </c>
      <c r="C454" s="138"/>
      <c r="D454" s="138" t="s">
        <v>426</v>
      </c>
      <c r="E454" s="133"/>
      <c r="F454" s="133"/>
      <c r="G454" s="133"/>
      <c r="H454" s="133">
        <f t="shared" si="21"/>
        <v>1</v>
      </c>
      <c r="I454" s="133"/>
      <c r="J454" s="247" t="s">
        <v>4804</v>
      </c>
      <c r="K454" s="138" t="str">
        <f t="shared" ref="K454:K517" si="23">VLOOKUP(J454,$A$2:$B$1100,2,0)</f>
        <v>E</v>
      </c>
      <c r="L454" s="246" t="str">
        <f t="shared" si="22"/>
        <v>E - PROD DISTRIB D'EAU ASSAINISSEMENT GESTIONS DÉCHETS DÉPOLLUTION</v>
      </c>
      <c r="M454" s="138" t="s">
        <v>190</v>
      </c>
      <c r="N454" s="138" t="s">
        <v>192</v>
      </c>
      <c r="O454" s="138" t="s">
        <v>426</v>
      </c>
    </row>
    <row r="455" spans="1:15">
      <c r="A455" s="133" t="s">
        <v>4806</v>
      </c>
      <c r="B455" s="138" t="s">
        <v>3824</v>
      </c>
      <c r="C455" s="138"/>
      <c r="D455" s="138" t="s">
        <v>426</v>
      </c>
      <c r="E455" s="133"/>
      <c r="F455" s="133"/>
      <c r="G455" s="133"/>
      <c r="H455" s="133">
        <f t="shared" si="21"/>
        <v>1</v>
      </c>
      <c r="I455" s="133"/>
      <c r="J455" s="248" t="s">
        <v>4805</v>
      </c>
      <c r="K455" s="138" t="str">
        <f t="shared" si="23"/>
        <v>E36</v>
      </c>
      <c r="L455" s="246" t="str">
        <f t="shared" si="22"/>
        <v>E36 - Captage traitement et distribution d'eau</v>
      </c>
      <c r="M455" s="138" t="s">
        <v>190</v>
      </c>
      <c r="N455" s="138" t="s">
        <v>192</v>
      </c>
      <c r="O455" s="138" t="s">
        <v>426</v>
      </c>
    </row>
    <row r="456" spans="1:15">
      <c r="A456" s="133" t="s">
        <v>4807</v>
      </c>
      <c r="B456" s="138" t="s">
        <v>3825</v>
      </c>
      <c r="C456" s="138"/>
      <c r="D456" s="138" t="s">
        <v>426</v>
      </c>
      <c r="E456" s="133"/>
      <c r="F456" s="133"/>
      <c r="G456" s="133"/>
      <c r="H456" s="133">
        <f t="shared" si="21"/>
        <v>1</v>
      </c>
      <c r="I456" s="133"/>
      <c r="J456" s="262" t="s">
        <v>4806</v>
      </c>
      <c r="K456" s="138" t="str">
        <f t="shared" si="23"/>
        <v>E360</v>
      </c>
      <c r="L456" s="246" t="str">
        <f t="shared" si="22"/>
        <v>E36.0 - Captage traitement et distribution d'eau</v>
      </c>
      <c r="M456" s="138" t="s">
        <v>190</v>
      </c>
      <c r="N456" s="138" t="s">
        <v>192</v>
      </c>
      <c r="O456" s="138" t="s">
        <v>426</v>
      </c>
    </row>
    <row r="457" spans="1:15">
      <c r="A457" s="133" t="s">
        <v>4808</v>
      </c>
      <c r="B457" s="138" t="s">
        <v>3826</v>
      </c>
      <c r="C457" s="138"/>
      <c r="D457" s="138" t="s">
        <v>426</v>
      </c>
      <c r="E457" s="133"/>
      <c r="F457" s="133"/>
      <c r="G457" s="133"/>
      <c r="H457" s="133">
        <f t="shared" si="21"/>
        <v>1</v>
      </c>
      <c r="I457" s="133"/>
      <c r="J457" s="263" t="s">
        <v>4807</v>
      </c>
      <c r="K457" s="138" t="str">
        <f t="shared" si="23"/>
        <v>E3600</v>
      </c>
      <c r="L457" s="246" t="str">
        <f t="shared" si="22"/>
        <v>E36.0.0 - Captage traitement et distribution d'eau</v>
      </c>
      <c r="M457" s="138"/>
      <c r="N457" s="138" t="s">
        <v>192</v>
      </c>
      <c r="O457" s="138" t="s">
        <v>426</v>
      </c>
    </row>
    <row r="458" spans="1:15">
      <c r="A458" s="133" t="s">
        <v>4809</v>
      </c>
      <c r="B458" s="138" t="s">
        <v>3827</v>
      </c>
      <c r="C458" s="138"/>
      <c r="D458" s="138" t="s">
        <v>426</v>
      </c>
      <c r="E458" s="133"/>
      <c r="F458" s="133"/>
      <c r="G458" s="133"/>
      <c r="H458" s="133">
        <f t="shared" si="21"/>
        <v>1</v>
      </c>
      <c r="I458" s="133"/>
      <c r="J458" s="248" t="s">
        <v>4808</v>
      </c>
      <c r="K458" s="138" t="str">
        <f t="shared" si="23"/>
        <v>E37</v>
      </c>
      <c r="L458" s="246" t="str">
        <f t="shared" si="22"/>
        <v>E37 - Assainissement</v>
      </c>
      <c r="M458" s="138" t="s">
        <v>190</v>
      </c>
      <c r="N458" s="138" t="s">
        <v>192</v>
      </c>
      <c r="O458" s="138" t="s">
        <v>426</v>
      </c>
    </row>
    <row r="459" spans="1:15">
      <c r="A459" s="133" t="s">
        <v>4810</v>
      </c>
      <c r="B459" s="138" t="s">
        <v>3828</v>
      </c>
      <c r="C459" s="138"/>
      <c r="D459" s="138" t="s">
        <v>426</v>
      </c>
      <c r="E459" s="133"/>
      <c r="F459" s="133"/>
      <c r="G459" s="133"/>
      <c r="H459" s="133">
        <f t="shared" si="21"/>
        <v>1</v>
      </c>
      <c r="I459" s="133"/>
      <c r="J459" s="262" t="s">
        <v>4809</v>
      </c>
      <c r="K459" s="138" t="str">
        <f t="shared" si="23"/>
        <v>E370</v>
      </c>
      <c r="L459" s="246" t="str">
        <f t="shared" si="22"/>
        <v>E37.0 - Assainissement</v>
      </c>
      <c r="M459" s="138" t="s">
        <v>190</v>
      </c>
      <c r="N459" s="138" t="s">
        <v>192</v>
      </c>
      <c r="O459" s="138" t="s">
        <v>426</v>
      </c>
    </row>
    <row r="460" spans="1:15">
      <c r="A460" s="133" t="s">
        <v>4811</v>
      </c>
      <c r="B460" s="138" t="s">
        <v>3829</v>
      </c>
      <c r="C460" s="138"/>
      <c r="D460" s="138" t="s">
        <v>426</v>
      </c>
      <c r="E460" s="133"/>
      <c r="F460" s="133"/>
      <c r="G460" s="133"/>
      <c r="H460" s="133">
        <f t="shared" si="21"/>
        <v>1</v>
      </c>
      <c r="I460" s="133"/>
      <c r="J460" s="263" t="s">
        <v>4810</v>
      </c>
      <c r="K460" s="138" t="str">
        <f t="shared" si="23"/>
        <v>E3700</v>
      </c>
      <c r="L460" s="246" t="str">
        <f t="shared" si="22"/>
        <v>E37.0.0 - Assainissement</v>
      </c>
      <c r="M460" s="138"/>
      <c r="N460" s="138" t="s">
        <v>192</v>
      </c>
      <c r="O460" s="138" t="s">
        <v>426</v>
      </c>
    </row>
    <row r="461" spans="1:15">
      <c r="A461" s="133" t="s">
        <v>4812</v>
      </c>
      <c r="B461" s="138" t="s">
        <v>3830</v>
      </c>
      <c r="C461" s="138"/>
      <c r="D461" s="138" t="s">
        <v>426</v>
      </c>
      <c r="E461" s="133"/>
      <c r="F461" s="133"/>
      <c r="G461" s="133"/>
      <c r="H461" s="133">
        <f t="shared" si="21"/>
        <v>1</v>
      </c>
      <c r="I461" s="133"/>
      <c r="J461" s="248" t="s">
        <v>4811</v>
      </c>
      <c r="K461" s="138" t="str">
        <f t="shared" si="23"/>
        <v>E38</v>
      </c>
      <c r="L461" s="246" t="str">
        <f t="shared" si="22"/>
        <v>E38 - Collecte traitement et élimination des déchets; récupération</v>
      </c>
      <c r="M461" s="138" t="s">
        <v>190</v>
      </c>
      <c r="N461" s="138" t="s">
        <v>192</v>
      </c>
      <c r="O461" s="138" t="s">
        <v>426</v>
      </c>
    </row>
    <row r="462" spans="1:15">
      <c r="A462" s="133" t="s">
        <v>4813</v>
      </c>
      <c r="B462" s="138" t="s">
        <v>3831</v>
      </c>
      <c r="C462" s="138"/>
      <c r="D462" s="138" t="s">
        <v>426</v>
      </c>
      <c r="E462" s="133"/>
      <c r="F462" s="133"/>
      <c r="G462" s="133"/>
      <c r="H462" s="133">
        <f t="shared" si="21"/>
        <v>1</v>
      </c>
      <c r="I462" s="133"/>
      <c r="J462" s="262" t="s">
        <v>4812</v>
      </c>
      <c r="K462" s="138" t="str">
        <f t="shared" si="23"/>
        <v>E381</v>
      </c>
      <c r="L462" s="246" t="str">
        <f t="shared" si="22"/>
        <v>E38.1 - Collecte des déchets</v>
      </c>
      <c r="M462" s="138" t="s">
        <v>190</v>
      </c>
      <c r="N462" s="138" t="s">
        <v>192</v>
      </c>
      <c r="O462" s="138" t="s">
        <v>426</v>
      </c>
    </row>
    <row r="463" spans="1:15">
      <c r="A463" s="133" t="s">
        <v>4814</v>
      </c>
      <c r="B463" s="138" t="s">
        <v>3832</v>
      </c>
      <c r="C463" s="138"/>
      <c r="D463" s="138" t="s">
        <v>426</v>
      </c>
      <c r="E463" s="133"/>
      <c r="F463" s="133"/>
      <c r="G463" s="133"/>
      <c r="H463" s="133">
        <f t="shared" si="21"/>
        <v>1</v>
      </c>
      <c r="I463" s="133"/>
      <c r="J463" s="263" t="s">
        <v>4813</v>
      </c>
      <c r="K463" s="138" t="str">
        <f t="shared" si="23"/>
        <v>E3811</v>
      </c>
      <c r="L463" s="246" t="str">
        <f t="shared" si="22"/>
        <v>E38.1.1 - Collecte des déchets non dangereux</v>
      </c>
      <c r="M463" s="138"/>
      <c r="N463" s="138" t="s">
        <v>192</v>
      </c>
      <c r="O463" s="138" t="s">
        <v>426</v>
      </c>
    </row>
    <row r="464" spans="1:15">
      <c r="A464" s="133" t="s">
        <v>4815</v>
      </c>
      <c r="B464" s="138" t="s">
        <v>3833</v>
      </c>
      <c r="C464" s="138"/>
      <c r="D464" s="138" t="s">
        <v>426</v>
      </c>
      <c r="E464" s="133"/>
      <c r="F464" s="133"/>
      <c r="G464" s="133"/>
      <c r="H464" s="133">
        <f t="shared" si="21"/>
        <v>1</v>
      </c>
      <c r="I464" s="133"/>
      <c r="J464" s="263" t="s">
        <v>4814</v>
      </c>
      <c r="K464" s="138" t="str">
        <f t="shared" si="23"/>
        <v>E3812</v>
      </c>
      <c r="L464" s="246" t="str">
        <f t="shared" si="22"/>
        <v>E38.1.2 - Collecte des déchets dangereux</v>
      </c>
      <c r="M464" s="138"/>
      <c r="N464" s="138" t="s">
        <v>192</v>
      </c>
      <c r="O464" s="138" t="s">
        <v>426</v>
      </c>
    </row>
    <row r="465" spans="1:15">
      <c r="A465" s="133" t="s">
        <v>4816</v>
      </c>
      <c r="B465" s="138" t="s">
        <v>3834</v>
      </c>
      <c r="C465" s="138"/>
      <c r="D465" s="138" t="s">
        <v>426</v>
      </c>
      <c r="E465" s="133"/>
      <c r="F465" s="133"/>
      <c r="G465" s="133"/>
      <c r="H465" s="133">
        <f t="shared" si="21"/>
        <v>1</v>
      </c>
      <c r="I465" s="133"/>
      <c r="J465" s="262" t="s">
        <v>4815</v>
      </c>
      <c r="K465" s="138" t="str">
        <f t="shared" si="23"/>
        <v>E382</v>
      </c>
      <c r="L465" s="246" t="str">
        <f t="shared" si="22"/>
        <v>E38.2 - Traitement et élimination des déchets</v>
      </c>
      <c r="M465" s="138" t="s">
        <v>190</v>
      </c>
      <c r="N465" s="138" t="s">
        <v>192</v>
      </c>
      <c r="O465" s="138" t="s">
        <v>426</v>
      </c>
    </row>
    <row r="466" spans="1:15">
      <c r="A466" s="133" t="s">
        <v>4817</v>
      </c>
      <c r="B466" s="138" t="s">
        <v>3835</v>
      </c>
      <c r="C466" s="138"/>
      <c r="D466" s="138" t="s">
        <v>426</v>
      </c>
      <c r="E466" s="133"/>
      <c r="F466" s="133"/>
      <c r="G466" s="133"/>
      <c r="H466" s="133">
        <f t="shared" si="21"/>
        <v>1</v>
      </c>
      <c r="I466" s="133"/>
      <c r="J466" s="263" t="s">
        <v>4816</v>
      </c>
      <c r="K466" s="138" t="str">
        <f t="shared" si="23"/>
        <v>E3821</v>
      </c>
      <c r="L466" s="246" t="str">
        <f t="shared" si="22"/>
        <v>E38.2.1 - Traitement et élimination des déchets non dangereux</v>
      </c>
      <c r="M466" s="138"/>
      <c r="N466" s="138" t="s">
        <v>192</v>
      </c>
      <c r="O466" s="138" t="s">
        <v>426</v>
      </c>
    </row>
    <row r="467" spans="1:15">
      <c r="A467" s="133" t="s">
        <v>4818</v>
      </c>
      <c r="B467" s="138" t="s">
        <v>3836</v>
      </c>
      <c r="C467" s="138"/>
      <c r="D467" s="138" t="s">
        <v>426</v>
      </c>
      <c r="E467" s="133"/>
      <c r="F467" s="133"/>
      <c r="G467" s="133"/>
      <c r="H467" s="133">
        <f t="shared" si="21"/>
        <v>1</v>
      </c>
      <c r="I467" s="133"/>
      <c r="J467" s="263" t="s">
        <v>4817</v>
      </c>
      <c r="K467" s="138" t="str">
        <f t="shared" si="23"/>
        <v>E3822</v>
      </c>
      <c r="L467" s="246" t="str">
        <f t="shared" si="22"/>
        <v>E38.2.2 - Traitement et élimination des déchets dangereux</v>
      </c>
      <c r="M467" s="138"/>
      <c r="N467" s="138" t="s">
        <v>192</v>
      </c>
      <c r="O467" s="138" t="s">
        <v>426</v>
      </c>
    </row>
    <row r="468" spans="1:15">
      <c r="A468" s="133" t="s">
        <v>4819</v>
      </c>
      <c r="B468" s="138" t="s">
        <v>3837</v>
      </c>
      <c r="C468" s="138"/>
      <c r="D468" s="138" t="s">
        <v>426</v>
      </c>
      <c r="E468" s="133"/>
      <c r="F468" s="133"/>
      <c r="G468" s="133"/>
      <c r="H468" s="133">
        <f t="shared" si="21"/>
        <v>1</v>
      </c>
      <c r="I468" s="133"/>
      <c r="J468" s="262" t="s">
        <v>4818</v>
      </c>
      <c r="K468" s="138" t="str">
        <f t="shared" si="23"/>
        <v>E383</v>
      </c>
      <c r="L468" s="246" t="str">
        <f t="shared" si="22"/>
        <v>E38.3 - Récupération</v>
      </c>
      <c r="M468" s="138" t="s">
        <v>190</v>
      </c>
      <c r="N468" s="138" t="s">
        <v>192</v>
      </c>
      <c r="O468" s="138" t="s">
        <v>426</v>
      </c>
    </row>
    <row r="469" spans="1:15">
      <c r="A469" s="133" t="s">
        <v>4820</v>
      </c>
      <c r="B469" s="138" t="s">
        <v>3838</v>
      </c>
      <c r="C469" s="138"/>
      <c r="D469" s="138" t="s">
        <v>426</v>
      </c>
      <c r="E469" s="133"/>
      <c r="F469" s="133"/>
      <c r="G469" s="133"/>
      <c r="H469" s="133">
        <f t="shared" si="21"/>
        <v>1</v>
      </c>
      <c r="I469" s="133"/>
      <c r="J469" s="263" t="s">
        <v>4819</v>
      </c>
      <c r="K469" s="138" t="str">
        <f t="shared" si="23"/>
        <v>E3831</v>
      </c>
      <c r="L469" s="246" t="str">
        <f t="shared" si="22"/>
        <v>E38.3.1 - Démantèlement d'épaves</v>
      </c>
      <c r="M469" s="138"/>
      <c r="N469" s="138" t="s">
        <v>192</v>
      </c>
      <c r="O469" s="138" t="s">
        <v>426</v>
      </c>
    </row>
    <row r="470" spans="1:15">
      <c r="A470" s="133" t="s">
        <v>4821</v>
      </c>
      <c r="B470" s="138" t="s">
        <v>3839</v>
      </c>
      <c r="C470" s="138"/>
      <c r="D470" s="138" t="s">
        <v>426</v>
      </c>
      <c r="E470" s="133"/>
      <c r="F470" s="133"/>
      <c r="G470" s="133"/>
      <c r="H470" s="133">
        <f t="shared" si="21"/>
        <v>1</v>
      </c>
      <c r="I470" s="133"/>
      <c r="J470" s="263" t="s">
        <v>4820</v>
      </c>
      <c r="K470" s="138" t="str">
        <f t="shared" si="23"/>
        <v>E3832</v>
      </c>
      <c r="L470" s="246" t="str">
        <f t="shared" si="22"/>
        <v>E38.3.2 - Récupération de déchets triés</v>
      </c>
      <c r="M470" s="138"/>
      <c r="N470" s="138" t="s">
        <v>192</v>
      </c>
      <c r="O470" s="138" t="s">
        <v>426</v>
      </c>
    </row>
    <row r="471" spans="1:15">
      <c r="A471" s="133" t="s">
        <v>4822</v>
      </c>
      <c r="B471" s="138" t="s">
        <v>3840</v>
      </c>
      <c r="C471" s="138"/>
      <c r="D471" s="138" t="s">
        <v>426</v>
      </c>
      <c r="E471" s="133"/>
      <c r="F471" s="133"/>
      <c r="G471" s="133"/>
      <c r="H471" s="133">
        <f t="shared" si="21"/>
        <v>1</v>
      </c>
      <c r="I471" s="133"/>
      <c r="J471" s="248" t="s">
        <v>4821</v>
      </c>
      <c r="K471" s="138" t="str">
        <f t="shared" si="23"/>
        <v>E39</v>
      </c>
      <c r="L471" s="246" t="str">
        <f t="shared" si="22"/>
        <v>E39 - Dépollution et autres services de gestion des déchets</v>
      </c>
      <c r="M471" s="138" t="s">
        <v>190</v>
      </c>
      <c r="N471" s="138" t="s">
        <v>192</v>
      </c>
      <c r="O471" s="138" t="s">
        <v>426</v>
      </c>
    </row>
    <row r="472" spans="1:15">
      <c r="A472" s="133" t="s">
        <v>4823</v>
      </c>
      <c r="B472" s="138" t="s">
        <v>3841</v>
      </c>
      <c r="C472" s="138"/>
      <c r="D472" s="138" t="s">
        <v>426</v>
      </c>
      <c r="E472" s="133"/>
      <c r="F472" s="133"/>
      <c r="G472" s="133"/>
      <c r="H472" s="133">
        <f t="shared" si="21"/>
        <v>1</v>
      </c>
      <c r="I472" s="133"/>
      <c r="J472" s="262" t="s">
        <v>4822</v>
      </c>
      <c r="K472" s="138" t="str">
        <f t="shared" si="23"/>
        <v>E390</v>
      </c>
      <c r="L472" s="246" t="str">
        <f t="shared" si="22"/>
        <v>E39.0 - Dépollution et autres services de gestion des déchets</v>
      </c>
      <c r="M472" s="138" t="s">
        <v>190</v>
      </c>
      <c r="N472" s="138" t="s">
        <v>192</v>
      </c>
      <c r="O472" s="138" t="s">
        <v>426</v>
      </c>
    </row>
    <row r="473" spans="1:15">
      <c r="A473" s="133" t="s">
        <v>4824</v>
      </c>
      <c r="B473" s="138" t="s">
        <v>3842</v>
      </c>
      <c r="C473" s="138"/>
      <c r="D473" s="138" t="s">
        <v>426</v>
      </c>
      <c r="E473" s="133"/>
      <c r="F473" s="133"/>
      <c r="G473" s="133"/>
      <c r="H473" s="133">
        <f t="shared" si="21"/>
        <v>1</v>
      </c>
      <c r="I473" s="133"/>
      <c r="J473" s="263" t="s">
        <v>4823</v>
      </c>
      <c r="K473" s="138" t="str">
        <f t="shared" si="23"/>
        <v>E3900</v>
      </c>
      <c r="L473" s="246" t="str">
        <f t="shared" si="22"/>
        <v>E39.0.0 - Dépollution et autres services de gestion des déchets</v>
      </c>
      <c r="M473" s="138"/>
      <c r="N473" s="138" t="s">
        <v>192</v>
      </c>
      <c r="O473" s="138" t="s">
        <v>426</v>
      </c>
    </row>
    <row r="474" spans="1:15">
      <c r="A474" s="133" t="s">
        <v>4825</v>
      </c>
      <c r="B474" s="138" t="s">
        <v>3843</v>
      </c>
      <c r="C474" s="138"/>
      <c r="D474" s="138" t="s">
        <v>426</v>
      </c>
      <c r="E474" s="133"/>
      <c r="F474" s="133"/>
      <c r="G474" s="133"/>
      <c r="H474" s="133">
        <f t="shared" si="21"/>
        <v>1</v>
      </c>
      <c r="I474" s="133"/>
      <c r="J474" s="247" t="s">
        <v>4824</v>
      </c>
      <c r="K474" s="138" t="str">
        <f t="shared" si="23"/>
        <v>F</v>
      </c>
      <c r="L474" s="246" t="str">
        <f t="shared" si="22"/>
        <v>F - CONSTRUCTION</v>
      </c>
      <c r="M474" s="138" t="s">
        <v>190</v>
      </c>
      <c r="N474" s="138" t="s">
        <v>192</v>
      </c>
      <c r="O474" s="138" t="s">
        <v>426</v>
      </c>
    </row>
    <row r="475" spans="1:15">
      <c r="A475" s="133" t="s">
        <v>4826</v>
      </c>
      <c r="B475" s="138" t="s">
        <v>3844</v>
      </c>
      <c r="C475" s="138"/>
      <c r="D475" s="138" t="s">
        <v>426</v>
      </c>
      <c r="E475" s="133"/>
      <c r="F475" s="133"/>
      <c r="G475" s="133"/>
      <c r="H475" s="133">
        <f t="shared" si="21"/>
        <v>1</v>
      </c>
      <c r="I475" s="133"/>
      <c r="J475" s="248" t="s">
        <v>4825</v>
      </c>
      <c r="K475" s="138" t="str">
        <f t="shared" si="23"/>
        <v>F41</v>
      </c>
      <c r="L475" s="246" t="str">
        <f t="shared" si="22"/>
        <v>F41 - Construction de bâtiments</v>
      </c>
      <c r="M475" s="138" t="s">
        <v>190</v>
      </c>
      <c r="N475" s="138" t="s">
        <v>192</v>
      </c>
      <c r="O475" s="138" t="s">
        <v>426</v>
      </c>
    </row>
    <row r="476" spans="1:15">
      <c r="A476" s="133" t="s">
        <v>4827</v>
      </c>
      <c r="B476" s="138" t="s">
        <v>3845</v>
      </c>
      <c r="C476" s="138"/>
      <c r="D476" s="138" t="s">
        <v>426</v>
      </c>
      <c r="E476" s="133"/>
      <c r="F476" s="133"/>
      <c r="G476" s="133"/>
      <c r="H476" s="133">
        <f t="shared" si="21"/>
        <v>1</v>
      </c>
      <c r="I476" s="133"/>
      <c r="J476" s="262" t="s">
        <v>4826</v>
      </c>
      <c r="K476" s="138" t="str">
        <f t="shared" si="23"/>
        <v>F411</v>
      </c>
      <c r="L476" s="246" t="str">
        <f t="shared" si="22"/>
        <v>F41.1 - Promotion immobilière</v>
      </c>
      <c r="M476" s="138" t="s">
        <v>190</v>
      </c>
      <c r="N476" s="138" t="s">
        <v>192</v>
      </c>
      <c r="O476" s="138" t="s">
        <v>426</v>
      </c>
    </row>
    <row r="477" spans="1:15">
      <c r="A477" s="133" t="s">
        <v>4828</v>
      </c>
      <c r="B477" s="138" t="s">
        <v>3846</v>
      </c>
      <c r="C477" s="138"/>
      <c r="D477" s="138" t="s">
        <v>426</v>
      </c>
      <c r="E477" s="133"/>
      <c r="F477" s="133"/>
      <c r="G477" s="133"/>
      <c r="H477" s="133">
        <f t="shared" si="21"/>
        <v>1</v>
      </c>
      <c r="I477" s="133"/>
      <c r="J477" s="263" t="s">
        <v>4827</v>
      </c>
      <c r="K477" s="138" t="str">
        <f t="shared" si="23"/>
        <v>F4110</v>
      </c>
      <c r="L477" s="246" t="str">
        <f t="shared" si="22"/>
        <v>F41.1.0 - Promotion immobilière</v>
      </c>
      <c r="M477" s="138"/>
      <c r="N477" s="138" t="s">
        <v>192</v>
      </c>
      <c r="O477" s="138" t="s">
        <v>426</v>
      </c>
    </row>
    <row r="478" spans="1:15">
      <c r="A478" s="133" t="s">
        <v>4829</v>
      </c>
      <c r="B478" s="138" t="s">
        <v>3847</v>
      </c>
      <c r="C478" s="138"/>
      <c r="D478" s="138" t="s">
        <v>426</v>
      </c>
      <c r="E478" s="133"/>
      <c r="F478" s="133"/>
      <c r="G478" s="133"/>
      <c r="H478" s="133">
        <f t="shared" si="21"/>
        <v>1</v>
      </c>
      <c r="I478" s="133"/>
      <c r="J478" s="262" t="s">
        <v>4828</v>
      </c>
      <c r="K478" s="138" t="str">
        <f t="shared" si="23"/>
        <v>F412</v>
      </c>
      <c r="L478" s="246" t="str">
        <f t="shared" si="22"/>
        <v>F41.2 - Construction de bâtiments</v>
      </c>
      <c r="M478" s="138" t="s">
        <v>190</v>
      </c>
      <c r="N478" s="138" t="s">
        <v>192</v>
      </c>
      <c r="O478" s="138" t="s">
        <v>426</v>
      </c>
    </row>
    <row r="479" spans="1:15">
      <c r="A479" s="133" t="s">
        <v>4830</v>
      </c>
      <c r="B479" s="138" t="s">
        <v>3848</v>
      </c>
      <c r="C479" s="138"/>
      <c r="D479" s="138" t="s">
        <v>426</v>
      </c>
      <c r="E479" s="133"/>
      <c r="F479" s="133"/>
      <c r="G479" s="133"/>
      <c r="H479" s="133">
        <f t="shared" si="21"/>
        <v>1</v>
      </c>
      <c r="I479" s="133"/>
      <c r="J479" s="263" t="s">
        <v>4829</v>
      </c>
      <c r="K479" s="138" t="str">
        <f t="shared" si="23"/>
        <v>F4120</v>
      </c>
      <c r="L479" s="246" t="str">
        <f t="shared" si="22"/>
        <v>F41.2.0 - Construction de bâtiments</v>
      </c>
      <c r="M479" s="138"/>
      <c r="N479" s="138" t="s">
        <v>192</v>
      </c>
      <c r="O479" s="138" t="s">
        <v>426</v>
      </c>
    </row>
    <row r="480" spans="1:15">
      <c r="A480" s="133" t="s">
        <v>4831</v>
      </c>
      <c r="B480" s="138" t="s">
        <v>3849</v>
      </c>
      <c r="C480" s="138"/>
      <c r="D480" s="138" t="s">
        <v>426</v>
      </c>
      <c r="E480" s="133"/>
      <c r="F480" s="133"/>
      <c r="G480" s="133"/>
      <c r="H480" s="133">
        <f t="shared" si="21"/>
        <v>1</v>
      </c>
      <c r="I480" s="133"/>
      <c r="J480" s="248" t="s">
        <v>4830</v>
      </c>
      <c r="K480" s="138" t="str">
        <f t="shared" si="23"/>
        <v>F42</v>
      </c>
      <c r="L480" s="246" t="str">
        <f t="shared" si="22"/>
        <v>F42 - Génie civil</v>
      </c>
      <c r="M480" s="138" t="s">
        <v>190</v>
      </c>
      <c r="N480" s="138" t="s">
        <v>192</v>
      </c>
      <c r="O480" s="138" t="s">
        <v>426</v>
      </c>
    </row>
    <row r="481" spans="1:15">
      <c r="A481" s="133" t="s">
        <v>4832</v>
      </c>
      <c r="B481" s="138" t="s">
        <v>3850</v>
      </c>
      <c r="C481" s="138"/>
      <c r="D481" s="138" t="s">
        <v>426</v>
      </c>
      <c r="E481" s="133"/>
      <c r="F481" s="133"/>
      <c r="G481" s="133"/>
      <c r="H481" s="133">
        <f t="shared" si="21"/>
        <v>1</v>
      </c>
      <c r="I481" s="133"/>
      <c r="J481" s="262" t="s">
        <v>4831</v>
      </c>
      <c r="K481" s="138" t="str">
        <f t="shared" si="23"/>
        <v>F421</v>
      </c>
      <c r="L481" s="246" t="str">
        <f t="shared" si="22"/>
        <v>F42.1 - Construction de routes et de voies ferrées</v>
      </c>
      <c r="M481" s="138" t="s">
        <v>190</v>
      </c>
      <c r="N481" s="138" t="s">
        <v>192</v>
      </c>
      <c r="O481" s="138" t="s">
        <v>426</v>
      </c>
    </row>
    <row r="482" spans="1:15">
      <c r="A482" s="133" t="s">
        <v>4833</v>
      </c>
      <c r="B482" s="138" t="s">
        <v>3851</v>
      </c>
      <c r="C482" s="138"/>
      <c r="D482" s="138" t="s">
        <v>426</v>
      </c>
      <c r="E482" s="133"/>
      <c r="F482" s="133"/>
      <c r="G482" s="133"/>
      <c r="H482" s="133">
        <f t="shared" si="21"/>
        <v>1</v>
      </c>
      <c r="I482" s="133"/>
      <c r="J482" s="263" t="s">
        <v>4832</v>
      </c>
      <c r="K482" s="138" t="str">
        <f t="shared" si="23"/>
        <v>F4211</v>
      </c>
      <c r="L482" s="246" t="str">
        <f t="shared" si="22"/>
        <v>F42.1.1 - Construction de routes et autoroutes</v>
      </c>
      <c r="M482" s="138"/>
      <c r="N482" s="138" t="s">
        <v>192</v>
      </c>
      <c r="O482" s="138" t="s">
        <v>426</v>
      </c>
    </row>
    <row r="483" spans="1:15">
      <c r="A483" s="133" t="s">
        <v>4834</v>
      </c>
      <c r="B483" s="138" t="s">
        <v>3852</v>
      </c>
      <c r="C483" s="138"/>
      <c r="D483" s="138" t="s">
        <v>426</v>
      </c>
      <c r="E483" s="133"/>
      <c r="F483" s="133"/>
      <c r="G483" s="133"/>
      <c r="H483" s="133">
        <f t="shared" si="21"/>
        <v>1</v>
      </c>
      <c r="I483" s="133"/>
      <c r="J483" s="263" t="s">
        <v>4833</v>
      </c>
      <c r="K483" s="138" t="str">
        <f t="shared" si="23"/>
        <v>F4212</v>
      </c>
      <c r="L483" s="246" t="str">
        <f t="shared" si="22"/>
        <v>F42.1.2 - Construction de voies ferrées de surface et souterraines</v>
      </c>
      <c r="M483" s="138"/>
      <c r="N483" s="138" t="s">
        <v>192</v>
      </c>
      <c r="O483" s="138" t="s">
        <v>426</v>
      </c>
    </row>
    <row r="484" spans="1:15">
      <c r="A484" s="133" t="s">
        <v>4835</v>
      </c>
      <c r="B484" s="138" t="s">
        <v>3853</v>
      </c>
      <c r="C484" s="138"/>
      <c r="D484" s="138" t="s">
        <v>426</v>
      </c>
      <c r="E484" s="133"/>
      <c r="F484" s="133"/>
      <c r="G484" s="133"/>
      <c r="H484" s="133">
        <f t="shared" si="21"/>
        <v>1</v>
      </c>
      <c r="I484" s="133"/>
      <c r="J484" s="263" t="s">
        <v>4834</v>
      </c>
      <c r="K484" s="138" t="str">
        <f t="shared" si="23"/>
        <v>F4213</v>
      </c>
      <c r="L484" s="246" t="str">
        <f t="shared" si="22"/>
        <v>F42.1.3 - Construction de ponts et tunnels</v>
      </c>
      <c r="M484" s="138"/>
      <c r="N484" s="138" t="s">
        <v>192</v>
      </c>
      <c r="O484" s="138" t="s">
        <v>426</v>
      </c>
    </row>
    <row r="485" spans="1:15">
      <c r="A485" s="133" t="s">
        <v>4836</v>
      </c>
      <c r="B485" s="138" t="s">
        <v>3854</v>
      </c>
      <c r="C485" s="138"/>
      <c r="D485" s="138" t="s">
        <v>426</v>
      </c>
      <c r="E485" s="133"/>
      <c r="F485" s="133"/>
      <c r="G485" s="133"/>
      <c r="H485" s="133">
        <f t="shared" si="21"/>
        <v>1</v>
      </c>
      <c r="I485" s="133"/>
      <c r="J485" s="262" t="s">
        <v>4835</v>
      </c>
      <c r="K485" s="138" t="str">
        <f t="shared" si="23"/>
        <v>F422</v>
      </c>
      <c r="L485" s="246" t="str">
        <f t="shared" si="22"/>
        <v>F42.2 - Construction de réseaux et de lignes</v>
      </c>
      <c r="M485" s="138" t="s">
        <v>190</v>
      </c>
      <c r="N485" s="138" t="s">
        <v>192</v>
      </c>
      <c r="O485" s="138" t="s">
        <v>426</v>
      </c>
    </row>
    <row r="486" spans="1:15">
      <c r="A486" s="133" t="s">
        <v>4837</v>
      </c>
      <c r="B486" s="138" t="s">
        <v>3855</v>
      </c>
      <c r="C486" s="138"/>
      <c r="D486" s="138" t="s">
        <v>426</v>
      </c>
      <c r="E486" s="133"/>
      <c r="F486" s="133"/>
      <c r="G486" s="133"/>
      <c r="H486" s="133">
        <f t="shared" si="21"/>
        <v>1</v>
      </c>
      <c r="I486" s="133"/>
      <c r="J486" s="263" t="s">
        <v>4836</v>
      </c>
      <c r="K486" s="138" t="str">
        <f t="shared" si="23"/>
        <v>F4221</v>
      </c>
      <c r="L486" s="246" t="str">
        <f t="shared" si="22"/>
        <v>F42.2.1 - Construction de réseaux pour fluides</v>
      </c>
      <c r="M486" s="138"/>
      <c r="N486" s="138" t="s">
        <v>192</v>
      </c>
      <c r="O486" s="138" t="s">
        <v>426</v>
      </c>
    </row>
    <row r="487" spans="1:15">
      <c r="A487" s="133" t="s">
        <v>4838</v>
      </c>
      <c r="B487" s="138" t="s">
        <v>3856</v>
      </c>
      <c r="C487" s="138"/>
      <c r="D487" s="138" t="s">
        <v>426</v>
      </c>
      <c r="E487" s="133"/>
      <c r="F487" s="133"/>
      <c r="G487" s="133"/>
      <c r="H487" s="133">
        <f t="shared" si="21"/>
        <v>1</v>
      </c>
      <c r="I487" s="133"/>
      <c r="J487" s="263" t="s">
        <v>4837</v>
      </c>
      <c r="K487" s="138" t="str">
        <f t="shared" si="23"/>
        <v>F4222</v>
      </c>
      <c r="L487" s="246" t="str">
        <f t="shared" si="22"/>
        <v>F42.2.2 - Construction lignes réseaux d'électricité télécommunications</v>
      </c>
      <c r="M487" s="138"/>
      <c r="N487" s="138" t="s">
        <v>192</v>
      </c>
      <c r="O487" s="138" t="s">
        <v>426</v>
      </c>
    </row>
    <row r="488" spans="1:15">
      <c r="A488" s="133" t="s">
        <v>4839</v>
      </c>
      <c r="B488" s="138" t="s">
        <v>3857</v>
      </c>
      <c r="C488" s="138"/>
      <c r="D488" s="138" t="s">
        <v>426</v>
      </c>
      <c r="E488" s="133"/>
      <c r="F488" s="133"/>
      <c r="G488" s="133"/>
      <c r="H488" s="133">
        <f t="shared" si="21"/>
        <v>1</v>
      </c>
      <c r="I488" s="133"/>
      <c r="J488" s="262" t="s">
        <v>4838</v>
      </c>
      <c r="K488" s="138" t="str">
        <f t="shared" si="23"/>
        <v>F429</v>
      </c>
      <c r="L488" s="246" t="str">
        <f t="shared" si="22"/>
        <v>F42.9 - Construction d'autres ouvrages de génie civil</v>
      </c>
      <c r="M488" s="138" t="s">
        <v>190</v>
      </c>
      <c r="N488" s="138" t="s">
        <v>192</v>
      </c>
      <c r="O488" s="138" t="s">
        <v>426</v>
      </c>
    </row>
    <row r="489" spans="1:15">
      <c r="A489" s="133" t="s">
        <v>4840</v>
      </c>
      <c r="B489" s="138" t="s">
        <v>3858</v>
      </c>
      <c r="C489" s="138"/>
      <c r="D489" s="138" t="s">
        <v>426</v>
      </c>
      <c r="E489" s="133"/>
      <c r="F489" s="133"/>
      <c r="G489" s="133"/>
      <c r="H489" s="133">
        <f t="shared" si="21"/>
        <v>1</v>
      </c>
      <c r="I489" s="133"/>
      <c r="J489" s="263" t="s">
        <v>4839</v>
      </c>
      <c r="K489" s="138" t="str">
        <f t="shared" si="23"/>
        <v>F4291</v>
      </c>
      <c r="L489" s="246" t="str">
        <f t="shared" si="22"/>
        <v>F42.9.1 - Travaux maritimes et fluviaux</v>
      </c>
      <c r="M489" s="138"/>
      <c r="N489" s="138" t="s">
        <v>192</v>
      </c>
      <c r="O489" s="138" t="s">
        <v>426</v>
      </c>
    </row>
    <row r="490" spans="1:15">
      <c r="A490" s="133" t="s">
        <v>4841</v>
      </c>
      <c r="B490" s="138" t="s">
        <v>3859</v>
      </c>
      <c r="C490" s="138"/>
      <c r="D490" s="138" t="s">
        <v>426</v>
      </c>
      <c r="E490" s="133"/>
      <c r="F490" s="133"/>
      <c r="G490" s="133"/>
      <c r="H490" s="133">
        <f t="shared" si="21"/>
        <v>1</v>
      </c>
      <c r="I490" s="133"/>
      <c r="J490" s="263" t="s">
        <v>4840</v>
      </c>
      <c r="K490" s="138" t="str">
        <f t="shared" si="23"/>
        <v>F4299</v>
      </c>
      <c r="L490" s="246" t="str">
        <f t="shared" si="22"/>
        <v>F42.9.9 - Construction d'autres ouvrages de génie civil nca</v>
      </c>
      <c r="M490" s="138"/>
      <c r="N490" s="138" t="s">
        <v>192</v>
      </c>
      <c r="O490" s="138" t="s">
        <v>426</v>
      </c>
    </row>
    <row r="491" spans="1:15">
      <c r="A491" s="133" t="s">
        <v>4842</v>
      </c>
      <c r="B491" s="138" t="s">
        <v>3860</v>
      </c>
      <c r="C491" s="138"/>
      <c r="D491" s="138" t="s">
        <v>426</v>
      </c>
      <c r="E491" s="133"/>
      <c r="F491" s="133"/>
      <c r="G491" s="133"/>
      <c r="H491" s="133">
        <f t="shared" si="21"/>
        <v>1</v>
      </c>
      <c r="I491" s="133"/>
      <c r="J491" s="248" t="s">
        <v>4841</v>
      </c>
      <c r="K491" s="138" t="str">
        <f t="shared" si="23"/>
        <v>F43</v>
      </c>
      <c r="L491" s="246" t="str">
        <f t="shared" si="22"/>
        <v>F43 - Travaux de construction spécialisés</v>
      </c>
      <c r="M491" s="138" t="s">
        <v>190</v>
      </c>
      <c r="N491" s="138" t="s">
        <v>192</v>
      </c>
      <c r="O491" s="138" t="s">
        <v>426</v>
      </c>
    </row>
    <row r="492" spans="1:15">
      <c r="A492" s="133" t="s">
        <v>4843</v>
      </c>
      <c r="B492" s="138" t="s">
        <v>3861</v>
      </c>
      <c r="C492" s="138"/>
      <c r="D492" s="138" t="s">
        <v>426</v>
      </c>
      <c r="E492" s="133"/>
      <c r="F492" s="133"/>
      <c r="G492" s="133"/>
      <c r="H492" s="133">
        <f t="shared" si="21"/>
        <v>1</v>
      </c>
      <c r="I492" s="133"/>
      <c r="J492" s="262" t="s">
        <v>4842</v>
      </c>
      <c r="K492" s="138" t="str">
        <f t="shared" si="23"/>
        <v>F431</v>
      </c>
      <c r="L492" s="246" t="str">
        <f t="shared" si="22"/>
        <v>F43.1 - Démolition et préparation des sites</v>
      </c>
      <c r="M492" s="138" t="s">
        <v>190</v>
      </c>
      <c r="N492" s="138" t="s">
        <v>192</v>
      </c>
      <c r="O492" s="138" t="s">
        <v>426</v>
      </c>
    </row>
    <row r="493" spans="1:15">
      <c r="A493" s="133" t="s">
        <v>4844</v>
      </c>
      <c r="B493" s="138" t="s">
        <v>3862</v>
      </c>
      <c r="C493" s="138"/>
      <c r="D493" s="138" t="s">
        <v>426</v>
      </c>
      <c r="E493" s="133"/>
      <c r="F493" s="133"/>
      <c r="G493" s="133"/>
      <c r="H493" s="133">
        <f t="shared" si="21"/>
        <v>1</v>
      </c>
      <c r="I493" s="133"/>
      <c r="J493" s="263" t="s">
        <v>4843</v>
      </c>
      <c r="K493" s="138" t="str">
        <f t="shared" si="23"/>
        <v>F4311</v>
      </c>
      <c r="L493" s="246" t="str">
        <f t="shared" si="22"/>
        <v>F43.1.1 - Démolition</v>
      </c>
      <c r="M493" s="138"/>
      <c r="N493" s="138" t="s">
        <v>192</v>
      </c>
      <c r="O493" s="138" t="s">
        <v>426</v>
      </c>
    </row>
    <row r="494" spans="1:15">
      <c r="A494" s="133" t="s">
        <v>4845</v>
      </c>
      <c r="B494" s="138" t="s">
        <v>3863</v>
      </c>
      <c r="C494" s="138"/>
      <c r="D494" s="138" t="s">
        <v>426</v>
      </c>
      <c r="E494" s="133"/>
      <c r="F494" s="133"/>
      <c r="G494" s="133"/>
      <c r="H494" s="133">
        <f t="shared" si="21"/>
        <v>1</v>
      </c>
      <c r="I494" s="133"/>
      <c r="J494" s="263" t="s">
        <v>4844</v>
      </c>
      <c r="K494" s="138" t="str">
        <f t="shared" si="23"/>
        <v>F4312</v>
      </c>
      <c r="L494" s="246" t="str">
        <f t="shared" si="22"/>
        <v>F43.1.2 - Préparation des sites</v>
      </c>
      <c r="M494" s="138"/>
      <c r="N494" s="138" t="s">
        <v>192</v>
      </c>
      <c r="O494" s="138" t="s">
        <v>426</v>
      </c>
    </row>
    <row r="495" spans="1:15">
      <c r="A495" s="133" t="s">
        <v>4846</v>
      </c>
      <c r="B495" s="138" t="s">
        <v>3864</v>
      </c>
      <c r="C495" s="138"/>
      <c r="D495" s="138" t="s">
        <v>426</v>
      </c>
      <c r="E495" s="133"/>
      <c r="F495" s="133"/>
      <c r="G495" s="133"/>
      <c r="H495" s="133">
        <f t="shared" si="21"/>
        <v>1</v>
      </c>
      <c r="I495" s="133"/>
      <c r="J495" s="263" t="s">
        <v>4845</v>
      </c>
      <c r="K495" s="138" t="str">
        <f t="shared" si="23"/>
        <v>F4313</v>
      </c>
      <c r="L495" s="246" t="str">
        <f t="shared" si="22"/>
        <v>F43.1.3 - Forages et sondages</v>
      </c>
      <c r="M495" s="138"/>
      <c r="N495" s="138" t="s">
        <v>192</v>
      </c>
      <c r="O495" s="138" t="s">
        <v>426</v>
      </c>
    </row>
    <row r="496" spans="1:15">
      <c r="A496" s="133" t="s">
        <v>4847</v>
      </c>
      <c r="B496" s="138" t="s">
        <v>3865</v>
      </c>
      <c r="C496" s="138"/>
      <c r="D496" s="138" t="s">
        <v>426</v>
      </c>
      <c r="E496" s="133"/>
      <c r="F496" s="133"/>
      <c r="G496" s="133"/>
      <c r="H496" s="133">
        <f t="shared" si="21"/>
        <v>1</v>
      </c>
      <c r="I496" s="133"/>
      <c r="J496" s="262" t="s">
        <v>4846</v>
      </c>
      <c r="K496" s="138" t="str">
        <f t="shared" si="23"/>
        <v>F432</v>
      </c>
      <c r="L496" s="246" t="str">
        <f t="shared" si="22"/>
        <v>F43.2 - Travaux d'install électrique plomberie autres travaux d'install</v>
      </c>
      <c r="M496" s="138" t="s">
        <v>190</v>
      </c>
      <c r="N496" s="138" t="s">
        <v>192</v>
      </c>
      <c r="O496" s="138" t="s">
        <v>426</v>
      </c>
    </row>
    <row r="497" spans="1:15">
      <c r="A497" s="133" t="s">
        <v>4848</v>
      </c>
      <c r="B497" s="138" t="s">
        <v>3866</v>
      </c>
      <c r="C497" s="138"/>
      <c r="D497" s="138" t="s">
        <v>426</v>
      </c>
      <c r="E497" s="133"/>
      <c r="F497" s="133"/>
      <c r="G497" s="133"/>
      <c r="H497" s="133">
        <f t="shared" si="21"/>
        <v>1</v>
      </c>
      <c r="I497" s="133"/>
      <c r="J497" s="263" t="s">
        <v>4847</v>
      </c>
      <c r="K497" s="138" t="str">
        <f t="shared" si="23"/>
        <v>F4321</v>
      </c>
      <c r="L497" s="246" t="str">
        <f t="shared" si="22"/>
        <v>F43.2.1 - Installation électrique</v>
      </c>
      <c r="M497" s="138"/>
      <c r="N497" s="138" t="s">
        <v>192</v>
      </c>
      <c r="O497" s="138" t="s">
        <v>426</v>
      </c>
    </row>
    <row r="498" spans="1:15">
      <c r="A498" s="133" t="s">
        <v>4849</v>
      </c>
      <c r="B498" s="138" t="s">
        <v>3867</v>
      </c>
      <c r="C498" s="138"/>
      <c r="D498" s="138" t="s">
        <v>426</v>
      </c>
      <c r="E498" s="133"/>
      <c r="F498" s="133"/>
      <c r="G498" s="133"/>
      <c r="H498" s="133">
        <f t="shared" si="21"/>
        <v>1</v>
      </c>
      <c r="I498" s="133"/>
      <c r="J498" s="263" t="s">
        <v>4848</v>
      </c>
      <c r="K498" s="138" t="str">
        <f t="shared" si="23"/>
        <v>F4322</v>
      </c>
      <c r="L498" s="246" t="str">
        <f t="shared" si="22"/>
        <v>F43.2.2 - Plomberie install chauffage conditionnement d'air</v>
      </c>
      <c r="M498" s="138"/>
      <c r="N498" s="138" t="s">
        <v>192</v>
      </c>
      <c r="O498" s="138" t="s">
        <v>426</v>
      </c>
    </row>
    <row r="499" spans="1:15">
      <c r="A499" s="133" t="s">
        <v>4850</v>
      </c>
      <c r="B499" s="138" t="s">
        <v>3868</v>
      </c>
      <c r="C499" s="138"/>
      <c r="D499" s="138" t="s">
        <v>426</v>
      </c>
      <c r="E499" s="133"/>
      <c r="F499" s="133"/>
      <c r="G499" s="133"/>
      <c r="H499" s="133">
        <f t="shared" si="21"/>
        <v>1</v>
      </c>
      <c r="I499" s="133"/>
      <c r="J499" s="263" t="s">
        <v>4849</v>
      </c>
      <c r="K499" s="138" t="str">
        <f t="shared" si="23"/>
        <v>F4329</v>
      </c>
      <c r="L499" s="246" t="str">
        <f t="shared" si="22"/>
        <v>F43.2.9 - Autres installations</v>
      </c>
      <c r="M499" s="138"/>
      <c r="N499" s="138" t="s">
        <v>192</v>
      </c>
      <c r="O499" s="138" t="s">
        <v>426</v>
      </c>
    </row>
    <row r="500" spans="1:15">
      <c r="A500" s="133" t="s">
        <v>4851</v>
      </c>
      <c r="B500" s="138" t="s">
        <v>3869</v>
      </c>
      <c r="C500" s="138"/>
      <c r="D500" s="138" t="s">
        <v>426</v>
      </c>
      <c r="E500" s="133"/>
      <c r="F500" s="133"/>
      <c r="G500" s="133"/>
      <c r="H500" s="133">
        <f t="shared" si="21"/>
        <v>1</v>
      </c>
      <c r="I500" s="133"/>
      <c r="J500" s="262" t="s">
        <v>4850</v>
      </c>
      <c r="K500" s="138" t="str">
        <f t="shared" si="23"/>
        <v>F433</v>
      </c>
      <c r="L500" s="246" t="str">
        <f t="shared" si="22"/>
        <v>F43.3 - Travaux de finition</v>
      </c>
      <c r="M500" s="138" t="s">
        <v>190</v>
      </c>
      <c r="N500" s="138" t="s">
        <v>192</v>
      </c>
      <c r="O500" s="138" t="s">
        <v>426</v>
      </c>
    </row>
    <row r="501" spans="1:15">
      <c r="A501" s="133" t="s">
        <v>4852</v>
      </c>
      <c r="B501" s="138" t="s">
        <v>3870</v>
      </c>
      <c r="C501" s="138"/>
      <c r="D501" s="138" t="s">
        <v>426</v>
      </c>
      <c r="E501" s="133"/>
      <c r="F501" s="133"/>
      <c r="G501" s="133"/>
      <c r="H501" s="133">
        <f t="shared" si="21"/>
        <v>1</v>
      </c>
      <c r="I501" s="133"/>
      <c r="J501" s="263" t="s">
        <v>4851</v>
      </c>
      <c r="K501" s="138" t="str">
        <f t="shared" si="23"/>
        <v>F4331</v>
      </c>
      <c r="L501" s="246" t="str">
        <f t="shared" si="22"/>
        <v>F43.3.1 - Plâtrerie</v>
      </c>
      <c r="M501" s="138"/>
      <c r="N501" s="138" t="s">
        <v>192</v>
      </c>
      <c r="O501" s="138" t="s">
        <v>426</v>
      </c>
    </row>
    <row r="502" spans="1:15">
      <c r="A502" s="133" t="s">
        <v>4853</v>
      </c>
      <c r="B502" s="138" t="s">
        <v>3871</v>
      </c>
      <c r="C502" s="138"/>
      <c r="D502" s="138" t="s">
        <v>426</v>
      </c>
      <c r="E502" s="133"/>
      <c r="F502" s="133"/>
      <c r="G502" s="133"/>
      <c r="H502" s="133">
        <f t="shared" si="21"/>
        <v>1</v>
      </c>
      <c r="I502" s="133"/>
      <c r="J502" s="263" t="s">
        <v>4852</v>
      </c>
      <c r="K502" s="138" t="str">
        <f t="shared" si="23"/>
        <v>F4332</v>
      </c>
      <c r="L502" s="246" t="str">
        <f t="shared" si="22"/>
        <v>F43.3.2 - Menuiserie</v>
      </c>
      <c r="M502" s="138"/>
      <c r="N502" s="138" t="s">
        <v>192</v>
      </c>
      <c r="O502" s="138" t="s">
        <v>426</v>
      </c>
    </row>
    <row r="503" spans="1:15">
      <c r="A503" s="133" t="s">
        <v>4854</v>
      </c>
      <c r="B503" s="138" t="s">
        <v>3872</v>
      </c>
      <c r="C503" s="138"/>
      <c r="D503" s="138" t="s">
        <v>426</v>
      </c>
      <c r="E503" s="133"/>
      <c r="F503" s="133"/>
      <c r="G503" s="133"/>
      <c r="H503" s="133">
        <f t="shared" si="21"/>
        <v>1</v>
      </c>
      <c r="I503" s="133"/>
      <c r="J503" s="263" t="s">
        <v>4853</v>
      </c>
      <c r="K503" s="138" t="str">
        <f t="shared" si="23"/>
        <v>F4333</v>
      </c>
      <c r="L503" s="246" t="str">
        <f t="shared" si="22"/>
        <v>F43.3.3 - Revêtement des sols et des murs</v>
      </c>
      <c r="M503" s="138"/>
      <c r="N503" s="138" t="s">
        <v>192</v>
      </c>
      <c r="O503" s="138" t="s">
        <v>426</v>
      </c>
    </row>
    <row r="504" spans="1:15">
      <c r="A504" s="133" t="s">
        <v>4855</v>
      </c>
      <c r="B504" s="138" t="s">
        <v>3873</v>
      </c>
      <c r="C504" s="138"/>
      <c r="D504" s="138" t="s">
        <v>426</v>
      </c>
      <c r="E504" s="133"/>
      <c r="F504" s="133"/>
      <c r="G504" s="133"/>
      <c r="H504" s="133">
        <f t="shared" si="21"/>
        <v>1</v>
      </c>
      <c r="I504" s="133"/>
      <c r="J504" s="263" t="s">
        <v>4854</v>
      </c>
      <c r="K504" s="138" t="str">
        <f t="shared" si="23"/>
        <v>F4334</v>
      </c>
      <c r="L504" s="246" t="str">
        <f t="shared" si="22"/>
        <v>F43.3.4 - Peinture et vitrerie</v>
      </c>
      <c r="M504" s="138"/>
      <c r="N504" s="138" t="s">
        <v>192</v>
      </c>
      <c r="O504" s="138" t="s">
        <v>426</v>
      </c>
    </row>
    <row r="505" spans="1:15">
      <c r="A505" s="133" t="s">
        <v>4856</v>
      </c>
      <c r="B505" s="138" t="s">
        <v>3874</v>
      </c>
      <c r="C505" s="138"/>
      <c r="D505" s="138" t="s">
        <v>426</v>
      </c>
      <c r="E505" s="133"/>
      <c r="F505" s="133"/>
      <c r="G505" s="133"/>
      <c r="H505" s="133">
        <f t="shared" si="21"/>
        <v>1</v>
      </c>
      <c r="I505" s="133"/>
      <c r="J505" s="263" t="s">
        <v>4855</v>
      </c>
      <c r="K505" s="138" t="str">
        <f t="shared" si="23"/>
        <v>F4339</v>
      </c>
      <c r="L505" s="246" t="str">
        <f t="shared" si="22"/>
        <v>F43.3.9 - Autres finitions</v>
      </c>
      <c r="M505" s="138"/>
      <c r="N505" s="138" t="s">
        <v>192</v>
      </c>
      <c r="O505" s="138" t="s">
        <v>426</v>
      </c>
    </row>
    <row r="506" spans="1:15">
      <c r="A506" s="133" t="s">
        <v>4857</v>
      </c>
      <c r="B506" s="138" t="s">
        <v>3875</v>
      </c>
      <c r="C506" s="138"/>
      <c r="D506" s="138" t="s">
        <v>426</v>
      </c>
      <c r="E506" s="133"/>
      <c r="F506" s="133"/>
      <c r="G506" s="133"/>
      <c r="H506" s="133">
        <f t="shared" si="21"/>
        <v>1</v>
      </c>
      <c r="I506" s="133"/>
      <c r="J506" s="262" t="s">
        <v>4856</v>
      </c>
      <c r="K506" s="138" t="str">
        <f t="shared" si="23"/>
        <v>F439</v>
      </c>
      <c r="L506" s="246" t="str">
        <f t="shared" si="22"/>
        <v>F43.9 - Autres travaux de construction spécialisés</v>
      </c>
      <c r="M506" s="138" t="s">
        <v>190</v>
      </c>
      <c r="N506" s="138" t="s">
        <v>192</v>
      </c>
      <c r="O506" s="138" t="s">
        <v>426</v>
      </c>
    </row>
    <row r="507" spans="1:15">
      <c r="A507" s="133" t="s">
        <v>4858</v>
      </c>
      <c r="B507" s="138" t="s">
        <v>3876</v>
      </c>
      <c r="C507" s="138"/>
      <c r="D507" s="138" t="s">
        <v>426</v>
      </c>
      <c r="E507" s="133"/>
      <c r="F507" s="133"/>
      <c r="G507" s="133"/>
      <c r="H507" s="133">
        <f t="shared" si="21"/>
        <v>1</v>
      </c>
      <c r="I507" s="133"/>
      <c r="J507" s="263" t="s">
        <v>4857</v>
      </c>
      <c r="K507" s="138" t="str">
        <f t="shared" si="23"/>
        <v>F4391</v>
      </c>
      <c r="L507" s="246" t="str">
        <f t="shared" si="22"/>
        <v>F43.9.1 - Travaux de couverture</v>
      </c>
      <c r="M507" s="138"/>
      <c r="N507" s="138" t="s">
        <v>192</v>
      </c>
      <c r="O507" s="138" t="s">
        <v>426</v>
      </c>
    </row>
    <row r="508" spans="1:15">
      <c r="A508" s="133" t="s">
        <v>4859</v>
      </c>
      <c r="B508" s="138" t="s">
        <v>3877</v>
      </c>
      <c r="C508" s="138"/>
      <c r="D508" s="138" t="s">
        <v>426</v>
      </c>
      <c r="E508" s="133"/>
      <c r="F508" s="133"/>
      <c r="G508" s="133"/>
      <c r="H508" s="133">
        <f t="shared" si="21"/>
        <v>1</v>
      </c>
      <c r="I508" s="133"/>
      <c r="J508" s="263" t="s">
        <v>4858</v>
      </c>
      <c r="K508" s="138" t="str">
        <f t="shared" si="23"/>
        <v>F4399</v>
      </c>
      <c r="L508" s="246" t="str">
        <f t="shared" si="22"/>
        <v>F43.9.9 - Autres travaux spécialisés de construction nca</v>
      </c>
      <c r="M508" s="138"/>
      <c r="N508" s="138" t="s">
        <v>192</v>
      </c>
      <c r="O508" s="138" t="s">
        <v>426</v>
      </c>
    </row>
    <row r="509" spans="1:15">
      <c r="A509" s="133" t="s">
        <v>4860</v>
      </c>
      <c r="B509" s="138" t="s">
        <v>3878</v>
      </c>
      <c r="C509" s="138"/>
      <c r="D509" s="138" t="s">
        <v>426</v>
      </c>
      <c r="E509" s="133"/>
      <c r="F509" s="133"/>
      <c r="G509" s="133"/>
      <c r="H509" s="133">
        <f t="shared" si="21"/>
        <v>1</v>
      </c>
      <c r="I509" s="133"/>
      <c r="J509" s="247" t="s">
        <v>4859</v>
      </c>
      <c r="K509" s="138" t="str">
        <f t="shared" si="23"/>
        <v>G</v>
      </c>
      <c r="L509" s="246" t="str">
        <f t="shared" si="22"/>
        <v>G - COMMERCE; RÉPARATION AUTOMOBILE</v>
      </c>
      <c r="M509" s="138" t="s">
        <v>190</v>
      </c>
      <c r="N509" s="138" t="s">
        <v>192</v>
      </c>
      <c r="O509" s="138" t="s">
        <v>426</v>
      </c>
    </row>
    <row r="510" spans="1:15">
      <c r="A510" s="133" t="s">
        <v>4861</v>
      </c>
      <c r="B510" s="138" t="s">
        <v>3879</v>
      </c>
      <c r="C510" s="138"/>
      <c r="D510" s="138" t="s">
        <v>426</v>
      </c>
      <c r="E510" s="133"/>
      <c r="F510" s="133"/>
      <c r="G510" s="133"/>
      <c r="H510" s="133">
        <f t="shared" si="21"/>
        <v>1</v>
      </c>
      <c r="I510" s="133"/>
      <c r="J510" s="248" t="s">
        <v>4860</v>
      </c>
      <c r="K510" s="138" t="str">
        <f t="shared" si="23"/>
        <v>G45</v>
      </c>
      <c r="L510" s="246" t="str">
        <f t="shared" si="22"/>
        <v>G45 - Commerce et réparation automobiles</v>
      </c>
      <c r="M510" s="138" t="s">
        <v>190</v>
      </c>
      <c r="N510" s="138" t="s">
        <v>192</v>
      </c>
      <c r="O510" s="138" t="s">
        <v>426</v>
      </c>
    </row>
    <row r="511" spans="1:15">
      <c r="A511" s="133" t="s">
        <v>4862</v>
      </c>
      <c r="B511" s="138" t="s">
        <v>3880</v>
      </c>
      <c r="C511" s="138"/>
      <c r="D511" s="138" t="s">
        <v>426</v>
      </c>
      <c r="E511" s="133"/>
      <c r="F511" s="133"/>
      <c r="G511" s="133"/>
      <c r="H511" s="133">
        <f t="shared" si="21"/>
        <v>1</v>
      </c>
      <c r="I511" s="133"/>
      <c r="J511" s="262" t="s">
        <v>4861</v>
      </c>
      <c r="K511" s="138" t="str">
        <f t="shared" si="23"/>
        <v>G451</v>
      </c>
      <c r="L511" s="246" t="str">
        <f t="shared" si="22"/>
        <v>G45.1 - Commerce de véhicules automobiles</v>
      </c>
      <c r="M511" s="138" t="s">
        <v>190</v>
      </c>
      <c r="N511" s="138" t="s">
        <v>192</v>
      </c>
      <c r="O511" s="138" t="s">
        <v>426</v>
      </c>
    </row>
    <row r="512" spans="1:15">
      <c r="A512" s="133" t="s">
        <v>4863</v>
      </c>
      <c r="B512" s="138" t="s">
        <v>3881</v>
      </c>
      <c r="C512" s="138"/>
      <c r="D512" s="138" t="s">
        <v>426</v>
      </c>
      <c r="E512" s="133"/>
      <c r="F512" s="133"/>
      <c r="G512" s="133"/>
      <c r="H512" s="133">
        <f t="shared" si="21"/>
        <v>1</v>
      </c>
      <c r="I512" s="133"/>
      <c r="J512" s="263" t="s">
        <v>4862</v>
      </c>
      <c r="K512" s="138" t="str">
        <f t="shared" si="23"/>
        <v>G4511</v>
      </c>
      <c r="L512" s="246" t="str">
        <f t="shared" si="22"/>
        <v>G45.1.1 - Commerce de voitures et de véhicules automobiles légers</v>
      </c>
      <c r="M512" s="138"/>
      <c r="N512" s="138" t="s">
        <v>192</v>
      </c>
      <c r="O512" s="138" t="s">
        <v>426</v>
      </c>
    </row>
    <row r="513" spans="1:15">
      <c r="A513" s="133" t="s">
        <v>4864</v>
      </c>
      <c r="B513" s="138" t="s">
        <v>3882</v>
      </c>
      <c r="C513" s="138"/>
      <c r="D513" s="138" t="s">
        <v>426</v>
      </c>
      <c r="E513" s="133"/>
      <c r="F513" s="133"/>
      <c r="G513" s="133"/>
      <c r="H513" s="133">
        <f t="shared" si="21"/>
        <v>1</v>
      </c>
      <c r="I513" s="133"/>
      <c r="J513" s="263" t="s">
        <v>4863</v>
      </c>
      <c r="K513" s="138" t="str">
        <f t="shared" si="23"/>
        <v>G4519</v>
      </c>
      <c r="L513" s="246" t="str">
        <f t="shared" si="22"/>
        <v>G45.1.9 - Commerce d'autres véhicules automobiles</v>
      </c>
      <c r="M513" s="138"/>
      <c r="N513" s="138" t="s">
        <v>192</v>
      </c>
      <c r="O513" s="138" t="s">
        <v>426</v>
      </c>
    </row>
    <row r="514" spans="1:15">
      <c r="A514" s="133" t="s">
        <v>4865</v>
      </c>
      <c r="B514" s="138" t="s">
        <v>3883</v>
      </c>
      <c r="C514" s="138"/>
      <c r="D514" s="138" t="s">
        <v>426</v>
      </c>
      <c r="E514" s="133"/>
      <c r="F514" s="133"/>
      <c r="G514" s="133"/>
      <c r="H514" s="133">
        <f t="shared" si="21"/>
        <v>1</v>
      </c>
      <c r="I514" s="133"/>
      <c r="J514" s="262" t="s">
        <v>4864</v>
      </c>
      <c r="K514" s="138" t="str">
        <f t="shared" si="23"/>
        <v>G452</v>
      </c>
      <c r="L514" s="246" t="str">
        <f t="shared" si="22"/>
        <v>G45.2 - Entretien et réparation de véhicules automobiles</v>
      </c>
      <c r="M514" s="138" t="s">
        <v>190</v>
      </c>
      <c r="N514" s="138" t="s">
        <v>192</v>
      </c>
      <c r="O514" s="138" t="s">
        <v>426</v>
      </c>
    </row>
    <row r="515" spans="1:15">
      <c r="A515" s="133" t="s">
        <v>4866</v>
      </c>
      <c r="B515" s="138" t="s">
        <v>3884</v>
      </c>
      <c r="C515" s="138"/>
      <c r="D515" s="138" t="s">
        <v>426</v>
      </c>
      <c r="E515" s="133"/>
      <c r="F515" s="133"/>
      <c r="G515" s="133"/>
      <c r="H515" s="133">
        <f t="shared" ref="H515:H578" si="24">COUNTIF($J$2:$J$1000,A515)</f>
        <v>1</v>
      </c>
      <c r="I515" s="133"/>
      <c r="J515" s="263" t="s">
        <v>4865</v>
      </c>
      <c r="K515" s="138" t="str">
        <f t="shared" si="23"/>
        <v>G4520</v>
      </c>
      <c r="L515" s="246" t="str">
        <f t="shared" si="22"/>
        <v>G45.2.0 - Entretien et réparation de véhicules automobiles</v>
      </c>
      <c r="M515" s="138"/>
      <c r="N515" s="138" t="s">
        <v>192</v>
      </c>
      <c r="O515" s="138" t="s">
        <v>426</v>
      </c>
    </row>
    <row r="516" spans="1:15">
      <c r="A516" s="133" t="s">
        <v>4867</v>
      </c>
      <c r="B516" s="138" t="s">
        <v>3885</v>
      </c>
      <c r="C516" s="138"/>
      <c r="D516" s="138" t="s">
        <v>426</v>
      </c>
      <c r="E516" s="133"/>
      <c r="F516" s="133"/>
      <c r="G516" s="133"/>
      <c r="H516" s="133">
        <f t="shared" si="24"/>
        <v>1</v>
      </c>
      <c r="I516" s="133"/>
      <c r="J516" s="262" t="s">
        <v>4866</v>
      </c>
      <c r="K516" s="138" t="str">
        <f t="shared" si="23"/>
        <v>G453</v>
      </c>
      <c r="L516" s="246" t="str">
        <f t="shared" ref="L516:L579" si="25">J516</f>
        <v>G45.3 - Commerce d'équipements automobiles</v>
      </c>
      <c r="M516" s="138" t="s">
        <v>190</v>
      </c>
      <c r="N516" s="138" t="s">
        <v>192</v>
      </c>
      <c r="O516" s="138" t="s">
        <v>426</v>
      </c>
    </row>
    <row r="517" spans="1:15">
      <c r="A517" s="133" t="s">
        <v>4868</v>
      </c>
      <c r="B517" s="138" t="s">
        <v>3886</v>
      </c>
      <c r="C517" s="138"/>
      <c r="D517" s="138" t="s">
        <v>426</v>
      </c>
      <c r="E517" s="133"/>
      <c r="F517" s="133"/>
      <c r="G517" s="133"/>
      <c r="H517" s="133">
        <f t="shared" si="24"/>
        <v>1</v>
      </c>
      <c r="I517" s="133"/>
      <c r="J517" s="263" t="s">
        <v>4867</v>
      </c>
      <c r="K517" s="138" t="str">
        <f t="shared" si="23"/>
        <v>G4531</v>
      </c>
      <c r="L517" s="246" t="str">
        <f t="shared" si="25"/>
        <v>G45.3.1 - Commerce de gros d'équipements automobiles</v>
      </c>
      <c r="M517" s="138"/>
      <c r="N517" s="138" t="s">
        <v>192</v>
      </c>
      <c r="O517" s="138" t="s">
        <v>426</v>
      </c>
    </row>
    <row r="518" spans="1:15">
      <c r="A518" s="133" t="s">
        <v>4869</v>
      </c>
      <c r="B518" s="138" t="s">
        <v>3887</v>
      </c>
      <c r="C518" s="138"/>
      <c r="D518" s="138" t="s">
        <v>426</v>
      </c>
      <c r="E518" s="133"/>
      <c r="F518" s="133"/>
      <c r="G518" s="133"/>
      <c r="H518" s="133">
        <f t="shared" si="24"/>
        <v>1</v>
      </c>
      <c r="I518" s="133"/>
      <c r="J518" s="263" t="s">
        <v>4868</v>
      </c>
      <c r="K518" s="138" t="str">
        <f t="shared" ref="K518:K581" si="26">VLOOKUP(J518,$A$2:$B$1100,2,0)</f>
        <v>G4532</v>
      </c>
      <c r="L518" s="246" t="str">
        <f t="shared" si="25"/>
        <v>G45.3.2 - Commerce de détail d'équipements automobiles</v>
      </c>
      <c r="M518" s="138"/>
      <c r="N518" s="138" t="s">
        <v>192</v>
      </c>
      <c r="O518" s="138" t="s">
        <v>426</v>
      </c>
    </row>
    <row r="519" spans="1:15">
      <c r="A519" s="133" t="s">
        <v>4870</v>
      </c>
      <c r="B519" s="138" t="s">
        <v>3888</v>
      </c>
      <c r="C519" s="138"/>
      <c r="D519" s="138" t="s">
        <v>426</v>
      </c>
      <c r="E519" s="133"/>
      <c r="F519" s="133"/>
      <c r="G519" s="133"/>
      <c r="H519" s="133">
        <f t="shared" si="24"/>
        <v>1</v>
      </c>
      <c r="I519" s="133"/>
      <c r="J519" s="262" t="s">
        <v>4869</v>
      </c>
      <c r="K519" s="138" t="str">
        <f t="shared" si="26"/>
        <v>G454</v>
      </c>
      <c r="L519" s="246" t="str">
        <f t="shared" si="25"/>
        <v>G45.4 - Commerce et réparation de motocycles</v>
      </c>
      <c r="M519" s="138" t="s">
        <v>190</v>
      </c>
      <c r="N519" s="138" t="s">
        <v>192</v>
      </c>
      <c r="O519" s="138" t="s">
        <v>426</v>
      </c>
    </row>
    <row r="520" spans="1:15">
      <c r="A520" s="133" t="s">
        <v>4871</v>
      </c>
      <c r="B520" s="138" t="s">
        <v>3889</v>
      </c>
      <c r="C520" s="138"/>
      <c r="D520" s="138" t="s">
        <v>426</v>
      </c>
      <c r="E520" s="133"/>
      <c r="F520" s="133"/>
      <c r="G520" s="133"/>
      <c r="H520" s="133">
        <f t="shared" si="24"/>
        <v>1</v>
      </c>
      <c r="I520" s="133"/>
      <c r="J520" s="263" t="s">
        <v>4870</v>
      </c>
      <c r="K520" s="138" t="str">
        <f t="shared" si="26"/>
        <v>G4540</v>
      </c>
      <c r="L520" s="246" t="str">
        <f t="shared" si="25"/>
        <v>G45.4.0 - Commerce et réparation de motocycles</v>
      </c>
      <c r="M520" s="138"/>
      <c r="N520" s="138" t="s">
        <v>192</v>
      </c>
      <c r="O520" s="138" t="s">
        <v>426</v>
      </c>
    </row>
    <row r="521" spans="1:15">
      <c r="A521" s="133" t="s">
        <v>4872</v>
      </c>
      <c r="B521" s="138" t="s">
        <v>3890</v>
      </c>
      <c r="C521" s="138"/>
      <c r="D521" s="138" t="s">
        <v>426</v>
      </c>
      <c r="E521" s="133"/>
      <c r="F521" s="133"/>
      <c r="G521" s="133"/>
      <c r="H521" s="133">
        <f t="shared" si="24"/>
        <v>1</v>
      </c>
      <c r="I521" s="133"/>
      <c r="J521" s="248" t="s">
        <v>4871</v>
      </c>
      <c r="K521" s="138" t="str">
        <f t="shared" si="26"/>
        <v>G46</v>
      </c>
      <c r="L521" s="246" t="str">
        <f t="shared" si="25"/>
        <v>G46 - Commerce de gros</v>
      </c>
      <c r="M521" s="138" t="s">
        <v>190</v>
      </c>
      <c r="N521" s="138" t="s">
        <v>192</v>
      </c>
      <c r="O521" s="138" t="s">
        <v>426</v>
      </c>
    </row>
    <row r="522" spans="1:15">
      <c r="A522" s="133" t="s">
        <v>5327</v>
      </c>
      <c r="B522" s="138" t="s">
        <v>3891</v>
      </c>
      <c r="C522" s="138"/>
      <c r="D522" s="138" t="s">
        <v>426</v>
      </c>
      <c r="E522" s="133"/>
      <c r="F522" s="133"/>
      <c r="G522" s="133"/>
      <c r="H522" s="133">
        <f t="shared" si="24"/>
        <v>1</v>
      </c>
      <c r="I522" s="133"/>
      <c r="J522" s="262" t="s">
        <v>4872</v>
      </c>
      <c r="K522" s="138" t="str">
        <f t="shared" si="26"/>
        <v>G461</v>
      </c>
      <c r="L522" s="246" t="str">
        <f t="shared" si="25"/>
        <v>G46.1 - Intermédiaires du commerce de gros</v>
      </c>
      <c r="M522" s="138" t="s">
        <v>190</v>
      </c>
      <c r="N522" s="138" t="s">
        <v>192</v>
      </c>
      <c r="O522" s="138" t="s">
        <v>426</v>
      </c>
    </row>
    <row r="523" spans="1:15">
      <c r="A523" s="133" t="s">
        <v>5328</v>
      </c>
      <c r="B523" s="138" t="s">
        <v>3892</v>
      </c>
      <c r="C523" s="138"/>
      <c r="D523" s="138" t="s">
        <v>426</v>
      </c>
      <c r="E523" s="133"/>
      <c r="F523" s="133"/>
      <c r="G523" s="133"/>
      <c r="H523" s="133">
        <f t="shared" si="24"/>
        <v>1</v>
      </c>
      <c r="I523" s="133"/>
      <c r="J523" s="263" t="s">
        <v>5327</v>
      </c>
      <c r="K523" s="138" t="str">
        <f t="shared" si="26"/>
        <v>G4611</v>
      </c>
      <c r="L523" s="246" t="str">
        <f t="shared" si="25"/>
        <v>G46.1.1 - Interméd du Commerce en matières premières agricoles animaux vivants</v>
      </c>
      <c r="M523" s="138"/>
      <c r="N523" s="138" t="s">
        <v>192</v>
      </c>
      <c r="O523" s="138" t="s">
        <v>426</v>
      </c>
    </row>
    <row r="524" spans="1:15">
      <c r="A524" s="133" t="s">
        <v>4873</v>
      </c>
      <c r="B524" s="138" t="s">
        <v>3893</v>
      </c>
      <c r="C524" s="138"/>
      <c r="D524" s="138" t="s">
        <v>426</v>
      </c>
      <c r="E524" s="133"/>
      <c r="F524" s="133"/>
      <c r="G524" s="133"/>
      <c r="H524" s="133">
        <f t="shared" si="24"/>
        <v>1</v>
      </c>
      <c r="I524" s="133"/>
      <c r="J524" s="263" t="s">
        <v>5328</v>
      </c>
      <c r="K524" s="138" t="str">
        <f t="shared" si="26"/>
        <v>G4612</v>
      </c>
      <c r="L524" s="246" t="str">
        <f t="shared" si="25"/>
        <v>G46.1.2 - Interméd du Commerce en combustib métaux minéraux produits chimiques</v>
      </c>
      <c r="M524" s="138"/>
      <c r="N524" s="138" t="s">
        <v>192</v>
      </c>
      <c r="O524" s="138" t="s">
        <v>426</v>
      </c>
    </row>
    <row r="525" spans="1:15">
      <c r="A525" s="133" t="s">
        <v>5329</v>
      </c>
      <c r="B525" s="138" t="s">
        <v>3894</v>
      </c>
      <c r="C525" s="138"/>
      <c r="D525" s="138" t="s">
        <v>426</v>
      </c>
      <c r="E525" s="133"/>
      <c r="F525" s="133"/>
      <c r="G525" s="133"/>
      <c r="H525" s="133">
        <f t="shared" si="24"/>
        <v>1</v>
      </c>
      <c r="I525" s="133"/>
      <c r="J525" s="263" t="s">
        <v>4873</v>
      </c>
      <c r="K525" s="138" t="str">
        <f t="shared" si="26"/>
        <v>G4613</v>
      </c>
      <c r="L525" s="246" t="str">
        <f t="shared" si="25"/>
        <v>G46.1.3 - Intermédiaires du commerce en bois et matériaux de construction</v>
      </c>
      <c r="M525" s="138"/>
      <c r="N525" s="138" t="s">
        <v>192</v>
      </c>
      <c r="O525" s="138" t="s">
        <v>426</v>
      </c>
    </row>
    <row r="526" spans="1:15">
      <c r="A526" s="133" t="s">
        <v>5330</v>
      </c>
      <c r="B526" s="138" t="s">
        <v>3895</v>
      </c>
      <c r="C526" s="138"/>
      <c r="D526" s="138" t="s">
        <v>426</v>
      </c>
      <c r="E526" s="133"/>
      <c r="F526" s="133"/>
      <c r="G526" s="133"/>
      <c r="H526" s="133">
        <f t="shared" si="24"/>
        <v>1</v>
      </c>
      <c r="I526" s="133"/>
      <c r="J526" s="263" t="s">
        <v>5329</v>
      </c>
      <c r="K526" s="138" t="str">
        <f t="shared" si="26"/>
        <v>G4614</v>
      </c>
      <c r="L526" s="246" t="str">
        <f t="shared" si="25"/>
        <v>G46.1.4 - Interméd du Commerce en machines équipements industriels navire avion</v>
      </c>
      <c r="M526" s="138"/>
      <c r="N526" s="138" t="s">
        <v>192</v>
      </c>
      <c r="O526" s="138" t="s">
        <v>426</v>
      </c>
    </row>
    <row r="527" spans="1:15">
      <c r="A527" s="133" t="s">
        <v>5331</v>
      </c>
      <c r="B527" s="138" t="s">
        <v>3896</v>
      </c>
      <c r="C527" s="138"/>
      <c r="D527" s="138" t="s">
        <v>426</v>
      </c>
      <c r="E527" s="133"/>
      <c r="F527" s="133"/>
      <c r="G527" s="133"/>
      <c r="H527" s="133">
        <f t="shared" si="24"/>
        <v>1</v>
      </c>
      <c r="I527" s="133"/>
      <c r="J527" s="263" t="s">
        <v>5330</v>
      </c>
      <c r="K527" s="138" t="str">
        <f t="shared" si="26"/>
        <v>G4615</v>
      </c>
      <c r="L527" s="246" t="str">
        <f t="shared" si="25"/>
        <v>G46.1.5 - Intermédiaires du Commerce en meubles articles ménage quincaillerie</v>
      </c>
      <c r="M527" s="138"/>
      <c r="N527" s="138" t="s">
        <v>192</v>
      </c>
      <c r="O527" s="138" t="s">
        <v>426</v>
      </c>
    </row>
    <row r="528" spans="1:15">
      <c r="A528" s="133" t="s">
        <v>4874</v>
      </c>
      <c r="B528" s="138" t="s">
        <v>3897</v>
      </c>
      <c r="C528" s="138"/>
      <c r="D528" s="138" t="s">
        <v>426</v>
      </c>
      <c r="E528" s="133"/>
      <c r="F528" s="133"/>
      <c r="G528" s="133"/>
      <c r="H528" s="133">
        <f t="shared" si="24"/>
        <v>1</v>
      </c>
      <c r="I528" s="133"/>
      <c r="J528" s="263" t="s">
        <v>5331</v>
      </c>
      <c r="K528" s="138" t="str">
        <f t="shared" si="26"/>
        <v>G4616</v>
      </c>
      <c r="L528" s="246" t="str">
        <f t="shared" si="25"/>
        <v>G46.1.6 - Interméd du Commerce habillement fourrure chaussure article en cuir</v>
      </c>
      <c r="M528" s="138"/>
      <c r="N528" s="138" t="s">
        <v>192</v>
      </c>
      <c r="O528" s="138" t="s">
        <v>426</v>
      </c>
    </row>
    <row r="529" spans="1:15">
      <c r="A529" s="133" t="s">
        <v>4875</v>
      </c>
      <c r="B529" s="138" t="s">
        <v>3898</v>
      </c>
      <c r="C529" s="138"/>
      <c r="D529" s="138" t="s">
        <v>426</v>
      </c>
      <c r="E529" s="133"/>
      <c r="F529" s="133"/>
      <c r="G529" s="133"/>
      <c r="H529" s="133">
        <f t="shared" si="24"/>
        <v>1</v>
      </c>
      <c r="I529" s="133"/>
      <c r="J529" s="263" t="s">
        <v>4874</v>
      </c>
      <c r="K529" s="138" t="str">
        <f t="shared" si="26"/>
        <v>G4617</v>
      </c>
      <c r="L529" s="246" t="str">
        <f t="shared" si="25"/>
        <v>G46.1.7 - Intermédiaires du commerce en denrées boissons et tabac</v>
      </c>
      <c r="M529" s="138"/>
      <c r="N529" s="138" t="s">
        <v>192</v>
      </c>
      <c r="O529" s="138" t="s">
        <v>426</v>
      </c>
    </row>
    <row r="530" spans="1:15">
      <c r="A530" s="133" t="s">
        <v>4876</v>
      </c>
      <c r="B530" s="138" t="s">
        <v>3899</v>
      </c>
      <c r="C530" s="138"/>
      <c r="D530" s="138" t="s">
        <v>426</v>
      </c>
      <c r="E530" s="133"/>
      <c r="F530" s="133"/>
      <c r="G530" s="133"/>
      <c r="H530" s="133">
        <f t="shared" si="24"/>
        <v>1</v>
      </c>
      <c r="I530" s="133"/>
      <c r="J530" s="263" t="s">
        <v>4875</v>
      </c>
      <c r="K530" s="138" t="str">
        <f t="shared" si="26"/>
        <v>G4618</v>
      </c>
      <c r="L530" s="246" t="str">
        <f t="shared" si="25"/>
        <v>G46.1.8 - Autres intermédiaires spécialisés du commerce</v>
      </c>
      <c r="M530" s="138"/>
      <c r="N530" s="138" t="s">
        <v>192</v>
      </c>
      <c r="O530" s="138" t="s">
        <v>426</v>
      </c>
    </row>
    <row r="531" spans="1:15">
      <c r="A531" s="133" t="s">
        <v>4877</v>
      </c>
      <c r="B531" s="138" t="s">
        <v>3900</v>
      </c>
      <c r="C531" s="138"/>
      <c r="D531" s="138" t="s">
        <v>426</v>
      </c>
      <c r="E531" s="133"/>
      <c r="F531" s="133"/>
      <c r="G531" s="133"/>
      <c r="H531" s="133">
        <f t="shared" si="24"/>
        <v>1</v>
      </c>
      <c r="I531" s="133"/>
      <c r="J531" s="263" t="s">
        <v>4876</v>
      </c>
      <c r="K531" s="138" t="str">
        <f t="shared" si="26"/>
        <v>G4619</v>
      </c>
      <c r="L531" s="246" t="str">
        <f t="shared" si="25"/>
        <v>G46.1.9 - Intermédiaires du commerce en produits divers</v>
      </c>
      <c r="M531" s="138"/>
      <c r="N531" s="138" t="s">
        <v>192</v>
      </c>
      <c r="O531" s="138" t="s">
        <v>426</v>
      </c>
    </row>
    <row r="532" spans="1:15">
      <c r="A532" s="133" t="s">
        <v>5332</v>
      </c>
      <c r="B532" s="138" t="s">
        <v>3901</v>
      </c>
      <c r="C532" s="138"/>
      <c r="D532" s="138" t="s">
        <v>426</v>
      </c>
      <c r="E532" s="133"/>
      <c r="F532" s="133"/>
      <c r="G532" s="133"/>
      <c r="H532" s="133">
        <f t="shared" si="24"/>
        <v>1</v>
      </c>
      <c r="I532" s="133"/>
      <c r="J532" s="262" t="s">
        <v>4877</v>
      </c>
      <c r="K532" s="138" t="str">
        <f t="shared" si="26"/>
        <v>G462</v>
      </c>
      <c r="L532" s="246" t="str">
        <f t="shared" si="25"/>
        <v>G46.2 - Commerce de gros de produits agricoles bruts</v>
      </c>
      <c r="M532" s="138" t="s">
        <v>190</v>
      </c>
      <c r="N532" s="138" t="s">
        <v>192</v>
      </c>
      <c r="O532" s="138" t="s">
        <v>426</v>
      </c>
    </row>
    <row r="533" spans="1:15">
      <c r="A533" s="133" t="s">
        <v>4878</v>
      </c>
      <c r="B533" s="138" t="s">
        <v>3902</v>
      </c>
      <c r="C533" s="138"/>
      <c r="D533" s="138" t="s">
        <v>426</v>
      </c>
      <c r="E533" s="133"/>
      <c r="F533" s="133"/>
      <c r="G533" s="133"/>
      <c r="H533" s="133">
        <f t="shared" si="24"/>
        <v>1</v>
      </c>
      <c r="I533" s="133"/>
      <c r="J533" s="263" t="s">
        <v>5332</v>
      </c>
      <c r="K533" s="138" t="str">
        <f t="shared" si="26"/>
        <v>G4621</v>
      </c>
      <c r="L533" s="246" t="str">
        <f t="shared" si="25"/>
        <v>G46.2.1 - Commerce gros céréales tabac non manufacturé aliments pour le bétail</v>
      </c>
      <c r="M533" s="138"/>
      <c r="N533" s="138" t="s">
        <v>192</v>
      </c>
      <c r="O533" s="138" t="s">
        <v>426</v>
      </c>
    </row>
    <row r="534" spans="1:15">
      <c r="A534" s="133" t="s">
        <v>4879</v>
      </c>
      <c r="B534" s="138" t="s">
        <v>3903</v>
      </c>
      <c r="C534" s="138"/>
      <c r="D534" s="138" t="s">
        <v>426</v>
      </c>
      <c r="E534" s="133"/>
      <c r="F534" s="133"/>
      <c r="G534" s="133"/>
      <c r="H534" s="133">
        <f t="shared" si="24"/>
        <v>1</v>
      </c>
      <c r="I534" s="133"/>
      <c r="J534" s="263" t="s">
        <v>4878</v>
      </c>
      <c r="K534" s="138" t="str">
        <f t="shared" si="26"/>
        <v>G4622</v>
      </c>
      <c r="L534" s="246" t="str">
        <f t="shared" si="25"/>
        <v>G46.2.2 - Commerce de gros de fleurs et plantes</v>
      </c>
      <c r="M534" s="138"/>
      <c r="N534" s="138" t="s">
        <v>192</v>
      </c>
      <c r="O534" s="138" t="s">
        <v>426</v>
      </c>
    </row>
    <row r="535" spans="1:15">
      <c r="A535" s="133" t="s">
        <v>4880</v>
      </c>
      <c r="B535" s="138" t="s">
        <v>3904</v>
      </c>
      <c r="C535" s="138"/>
      <c r="D535" s="138" t="s">
        <v>426</v>
      </c>
      <c r="E535" s="133"/>
      <c r="F535" s="133"/>
      <c r="G535" s="133"/>
      <c r="H535" s="133">
        <f t="shared" si="24"/>
        <v>1</v>
      </c>
      <c r="I535" s="133"/>
      <c r="J535" s="263" t="s">
        <v>4879</v>
      </c>
      <c r="K535" s="138" t="str">
        <f t="shared" si="26"/>
        <v>G4623</v>
      </c>
      <c r="L535" s="246" t="str">
        <f t="shared" si="25"/>
        <v>G46.2.3 - Commerce de gros d'animaux vivants</v>
      </c>
      <c r="M535" s="138"/>
      <c r="N535" s="138" t="s">
        <v>192</v>
      </c>
      <c r="O535" s="138" t="s">
        <v>426</v>
      </c>
    </row>
    <row r="536" spans="1:15">
      <c r="A536" s="133" t="s">
        <v>4881</v>
      </c>
      <c r="B536" s="138" t="s">
        <v>3905</v>
      </c>
      <c r="C536" s="138"/>
      <c r="D536" s="138" t="s">
        <v>426</v>
      </c>
      <c r="E536" s="133"/>
      <c r="F536" s="133"/>
      <c r="G536" s="133"/>
      <c r="H536" s="133">
        <f t="shared" si="24"/>
        <v>1</v>
      </c>
      <c r="I536" s="133"/>
      <c r="J536" s="263" t="s">
        <v>4880</v>
      </c>
      <c r="K536" s="138" t="str">
        <f t="shared" si="26"/>
        <v>G4624</v>
      </c>
      <c r="L536" s="246" t="str">
        <f t="shared" si="25"/>
        <v>G46.2.4 - Commerce de gros de cuirs et peaux</v>
      </c>
      <c r="M536" s="138"/>
      <c r="N536" s="138" t="s">
        <v>192</v>
      </c>
      <c r="O536" s="138" t="s">
        <v>426</v>
      </c>
    </row>
    <row r="537" spans="1:15">
      <c r="A537" s="133" t="s">
        <v>4882</v>
      </c>
      <c r="B537" s="138" t="s">
        <v>3906</v>
      </c>
      <c r="C537" s="138"/>
      <c r="D537" s="138" t="s">
        <v>426</v>
      </c>
      <c r="E537" s="133"/>
      <c r="F537" s="133"/>
      <c r="G537" s="133"/>
      <c r="H537" s="133">
        <f t="shared" si="24"/>
        <v>1</v>
      </c>
      <c r="I537" s="133"/>
      <c r="J537" s="262" t="s">
        <v>4881</v>
      </c>
      <c r="K537" s="138" t="str">
        <f t="shared" si="26"/>
        <v>G463</v>
      </c>
      <c r="L537" s="246" t="str">
        <f t="shared" si="25"/>
        <v>G46.3 - Commerce de gros de produits alimentaires</v>
      </c>
      <c r="M537" s="138" t="s">
        <v>190</v>
      </c>
      <c r="N537" s="138" t="s">
        <v>192</v>
      </c>
      <c r="O537" s="138" t="s">
        <v>426</v>
      </c>
    </row>
    <row r="538" spans="1:15">
      <c r="A538" s="133" t="s">
        <v>4883</v>
      </c>
      <c r="B538" s="138" t="s">
        <v>3907</v>
      </c>
      <c r="C538" s="138"/>
      <c r="D538" s="138" t="s">
        <v>426</v>
      </c>
      <c r="E538" s="133"/>
      <c r="F538" s="133"/>
      <c r="G538" s="133"/>
      <c r="H538" s="133">
        <f t="shared" si="24"/>
        <v>1</v>
      </c>
      <c r="I538" s="133"/>
      <c r="J538" s="263" t="s">
        <v>4882</v>
      </c>
      <c r="K538" s="138" t="str">
        <f t="shared" si="26"/>
        <v>G4631</v>
      </c>
      <c r="L538" s="246" t="str">
        <f t="shared" si="25"/>
        <v>G46.3.1 - Commerce de gros de fruits et légumes</v>
      </c>
      <c r="M538" s="138"/>
      <c r="N538" s="138" t="s">
        <v>192</v>
      </c>
      <c r="O538" s="138" t="s">
        <v>426</v>
      </c>
    </row>
    <row r="539" spans="1:15">
      <c r="A539" s="133" t="s">
        <v>4884</v>
      </c>
      <c r="B539" s="138" t="s">
        <v>3908</v>
      </c>
      <c r="C539" s="138"/>
      <c r="D539" s="138" t="s">
        <v>426</v>
      </c>
      <c r="E539" s="133"/>
      <c r="F539" s="133"/>
      <c r="G539" s="133"/>
      <c r="H539" s="133">
        <f t="shared" si="24"/>
        <v>1</v>
      </c>
      <c r="I539" s="133"/>
      <c r="J539" s="263" t="s">
        <v>4883</v>
      </c>
      <c r="K539" s="138" t="str">
        <f t="shared" si="26"/>
        <v>G4632</v>
      </c>
      <c r="L539" s="246" t="str">
        <f t="shared" si="25"/>
        <v>G46.3.2 - Commerce de gros de viandes</v>
      </c>
      <c r="M539" s="138"/>
      <c r="N539" s="138" t="s">
        <v>192</v>
      </c>
      <c r="O539" s="138" t="s">
        <v>426</v>
      </c>
    </row>
    <row r="540" spans="1:15">
      <c r="A540" s="133" t="s">
        <v>4885</v>
      </c>
      <c r="B540" s="138" t="s">
        <v>3909</v>
      </c>
      <c r="C540" s="138"/>
      <c r="D540" s="138" t="s">
        <v>426</v>
      </c>
      <c r="E540" s="133"/>
      <c r="F540" s="133"/>
      <c r="G540" s="133"/>
      <c r="H540" s="133">
        <f t="shared" si="24"/>
        <v>1</v>
      </c>
      <c r="I540" s="133"/>
      <c r="J540" s="263" t="s">
        <v>4884</v>
      </c>
      <c r="K540" s="138" t="str">
        <f t="shared" si="26"/>
        <v>G4633</v>
      </c>
      <c r="L540" s="246" t="str">
        <f t="shared" si="25"/>
        <v>G46.3.3 - Commerce de gros de produits laitiers ?ufs et huiles</v>
      </c>
      <c r="M540" s="138"/>
      <c r="N540" s="138" t="s">
        <v>192</v>
      </c>
      <c r="O540" s="138" t="s">
        <v>426</v>
      </c>
    </row>
    <row r="541" spans="1:15">
      <c r="A541" s="133" t="s">
        <v>4886</v>
      </c>
      <c r="B541" s="138" t="s">
        <v>3910</v>
      </c>
      <c r="C541" s="138"/>
      <c r="D541" s="138" t="s">
        <v>426</v>
      </c>
      <c r="E541" s="133"/>
      <c r="F541" s="133"/>
      <c r="G541" s="133"/>
      <c r="H541" s="133">
        <f t="shared" si="24"/>
        <v>1</v>
      </c>
      <c r="I541" s="133"/>
      <c r="J541" s="263" t="s">
        <v>4885</v>
      </c>
      <c r="K541" s="138" t="str">
        <f t="shared" si="26"/>
        <v>G4634</v>
      </c>
      <c r="L541" s="246" t="str">
        <f t="shared" si="25"/>
        <v>G46.3.4 - Commerce de gros de boissons</v>
      </c>
      <c r="M541" s="138"/>
      <c r="N541" s="138" t="s">
        <v>192</v>
      </c>
      <c r="O541" s="138" t="s">
        <v>426</v>
      </c>
    </row>
    <row r="542" spans="1:15">
      <c r="A542" s="133" t="s">
        <v>4887</v>
      </c>
      <c r="B542" s="138" t="s">
        <v>3911</v>
      </c>
      <c r="C542" s="138"/>
      <c r="D542" s="138" t="s">
        <v>426</v>
      </c>
      <c r="E542" s="133"/>
      <c r="F542" s="133"/>
      <c r="G542" s="133"/>
      <c r="H542" s="133">
        <f t="shared" si="24"/>
        <v>1</v>
      </c>
      <c r="I542" s="133"/>
      <c r="J542" s="263" t="s">
        <v>4886</v>
      </c>
      <c r="K542" s="138" t="str">
        <f t="shared" si="26"/>
        <v>G4635</v>
      </c>
      <c r="L542" s="246" t="str">
        <f t="shared" si="25"/>
        <v>G46.3.5 - Commerce de gros de tabac</v>
      </c>
      <c r="M542" s="138"/>
      <c r="N542" s="138" t="s">
        <v>192</v>
      </c>
      <c r="O542" s="138" t="s">
        <v>426</v>
      </c>
    </row>
    <row r="543" spans="1:15">
      <c r="A543" s="133" t="s">
        <v>4888</v>
      </c>
      <c r="B543" s="138" t="s">
        <v>3912</v>
      </c>
      <c r="C543" s="138"/>
      <c r="D543" s="138" t="s">
        <v>426</v>
      </c>
      <c r="E543" s="133"/>
      <c r="F543" s="133"/>
      <c r="G543" s="133"/>
      <c r="H543" s="133">
        <f t="shared" si="24"/>
        <v>1</v>
      </c>
      <c r="I543" s="133"/>
      <c r="J543" s="263" t="s">
        <v>4887</v>
      </c>
      <c r="K543" s="138" t="str">
        <f t="shared" si="26"/>
        <v>G4636</v>
      </c>
      <c r="L543" s="246" t="str">
        <f t="shared" si="25"/>
        <v>G46.3.6 - Commerce de gros de sucre chocolat et confiserie</v>
      </c>
      <c r="M543" s="138"/>
      <c r="N543" s="138" t="s">
        <v>192</v>
      </c>
      <c r="O543" s="138" t="s">
        <v>426</v>
      </c>
    </row>
    <row r="544" spans="1:15">
      <c r="A544" s="133" t="s">
        <v>4889</v>
      </c>
      <c r="B544" s="138" t="s">
        <v>3913</v>
      </c>
      <c r="C544" s="138"/>
      <c r="D544" s="138" t="s">
        <v>426</v>
      </c>
      <c r="E544" s="133"/>
      <c r="F544" s="133"/>
      <c r="G544" s="133"/>
      <c r="H544" s="133">
        <f t="shared" si="24"/>
        <v>1</v>
      </c>
      <c r="I544" s="133"/>
      <c r="J544" s="263" t="s">
        <v>4888</v>
      </c>
      <c r="K544" s="138" t="str">
        <f t="shared" si="26"/>
        <v>G4637</v>
      </c>
      <c r="L544" s="246" t="str">
        <f t="shared" si="25"/>
        <v>G46.3.7 - Commerce de gros de café thé cacao et épices</v>
      </c>
      <c r="M544" s="138"/>
      <c r="N544" s="138" t="s">
        <v>192</v>
      </c>
      <c r="O544" s="138" t="s">
        <v>426</v>
      </c>
    </row>
    <row r="545" spans="1:15">
      <c r="A545" s="133" t="s">
        <v>4890</v>
      </c>
      <c r="B545" s="138" t="s">
        <v>3914</v>
      </c>
      <c r="C545" s="138"/>
      <c r="D545" s="138" t="s">
        <v>426</v>
      </c>
      <c r="E545" s="133"/>
      <c r="F545" s="133"/>
      <c r="G545" s="133"/>
      <c r="H545" s="133">
        <f t="shared" si="24"/>
        <v>1</v>
      </c>
      <c r="I545" s="133"/>
      <c r="J545" s="263" t="s">
        <v>4889</v>
      </c>
      <c r="K545" s="138" t="str">
        <f t="shared" si="26"/>
        <v>G4638</v>
      </c>
      <c r="L545" s="246" t="str">
        <f t="shared" si="25"/>
        <v>G46.3.8 - Autres commerces de gros alimentaires spécialisés</v>
      </c>
      <c r="M545" s="138"/>
      <c r="N545" s="138" t="s">
        <v>192</v>
      </c>
      <c r="O545" s="138" t="s">
        <v>426</v>
      </c>
    </row>
    <row r="546" spans="1:15">
      <c r="A546" s="133" t="s">
        <v>4891</v>
      </c>
      <c r="B546" s="138" t="s">
        <v>3915</v>
      </c>
      <c r="C546" s="138"/>
      <c r="D546" s="138" t="s">
        <v>426</v>
      </c>
      <c r="E546" s="133"/>
      <c r="F546" s="133"/>
      <c r="G546" s="133"/>
      <c r="H546" s="133">
        <f t="shared" si="24"/>
        <v>1</v>
      </c>
      <c r="I546" s="133"/>
      <c r="J546" s="263" t="s">
        <v>4890</v>
      </c>
      <c r="K546" s="138" t="str">
        <f t="shared" si="26"/>
        <v>G4639</v>
      </c>
      <c r="L546" s="246" t="str">
        <f t="shared" si="25"/>
        <v>G46.3.9 - Commerce de gros non spécialisé de denrées boissons et tabac</v>
      </c>
      <c r="M546" s="138"/>
      <c r="N546" s="138" t="s">
        <v>192</v>
      </c>
      <c r="O546" s="138" t="s">
        <v>426</v>
      </c>
    </row>
    <row r="547" spans="1:15">
      <c r="A547" s="133" t="s">
        <v>4892</v>
      </c>
      <c r="B547" s="138" t="s">
        <v>3916</v>
      </c>
      <c r="C547" s="138"/>
      <c r="D547" s="138" t="s">
        <v>426</v>
      </c>
      <c r="E547" s="133"/>
      <c r="F547" s="133"/>
      <c r="G547" s="133"/>
      <c r="H547" s="133">
        <f t="shared" si="24"/>
        <v>1</v>
      </c>
      <c r="I547" s="133"/>
      <c r="J547" s="262" t="s">
        <v>4891</v>
      </c>
      <c r="K547" s="138" t="str">
        <f t="shared" si="26"/>
        <v>G464</v>
      </c>
      <c r="L547" s="246" t="str">
        <f t="shared" si="25"/>
        <v>G46.4 - Commerce de gros de biens de consommation non alimentaires</v>
      </c>
      <c r="M547" s="138" t="s">
        <v>190</v>
      </c>
      <c r="N547" s="138" t="s">
        <v>192</v>
      </c>
      <c r="O547" s="138" t="s">
        <v>426</v>
      </c>
    </row>
    <row r="548" spans="1:15">
      <c r="A548" s="133" t="s">
        <v>4893</v>
      </c>
      <c r="B548" s="138" t="s">
        <v>3917</v>
      </c>
      <c r="C548" s="138"/>
      <c r="D548" s="138" t="s">
        <v>426</v>
      </c>
      <c r="E548" s="133"/>
      <c r="F548" s="133"/>
      <c r="G548" s="133"/>
      <c r="H548" s="133">
        <f t="shared" si="24"/>
        <v>1</v>
      </c>
      <c r="I548" s="133"/>
      <c r="J548" s="263" t="s">
        <v>4892</v>
      </c>
      <c r="K548" s="138" t="str">
        <f t="shared" si="26"/>
        <v>G4641</v>
      </c>
      <c r="L548" s="246" t="str">
        <f t="shared" si="25"/>
        <v>G46.4.1 - Commerce de gros de textiles</v>
      </c>
      <c r="M548" s="138"/>
      <c r="N548" s="138" t="s">
        <v>192</v>
      </c>
      <c r="O548" s="138" t="s">
        <v>426</v>
      </c>
    </row>
    <row r="549" spans="1:15">
      <c r="A549" s="133" t="s">
        <v>4894</v>
      </c>
      <c r="B549" s="138" t="s">
        <v>3918</v>
      </c>
      <c r="C549" s="138"/>
      <c r="D549" s="138" t="s">
        <v>426</v>
      </c>
      <c r="E549" s="133"/>
      <c r="F549" s="133"/>
      <c r="G549" s="133"/>
      <c r="H549" s="133">
        <f t="shared" si="24"/>
        <v>1</v>
      </c>
      <c r="I549" s="133"/>
      <c r="J549" s="263" t="s">
        <v>4893</v>
      </c>
      <c r="K549" s="138" t="str">
        <f t="shared" si="26"/>
        <v>G4642</v>
      </c>
      <c r="L549" s="246" t="str">
        <f t="shared" si="25"/>
        <v>G46.4.2 - Commerce de gros d'habillement et de chaussures</v>
      </c>
      <c r="M549" s="138"/>
      <c r="N549" s="138" t="s">
        <v>192</v>
      </c>
      <c r="O549" s="138" t="s">
        <v>426</v>
      </c>
    </row>
    <row r="550" spans="1:15">
      <c r="A550" s="133" t="s">
        <v>4895</v>
      </c>
      <c r="B550" s="138" t="s">
        <v>3919</v>
      </c>
      <c r="C550" s="138"/>
      <c r="D550" s="138" t="s">
        <v>426</v>
      </c>
      <c r="E550" s="133"/>
      <c r="F550" s="133"/>
      <c r="G550" s="133"/>
      <c r="H550" s="133">
        <f t="shared" si="24"/>
        <v>1</v>
      </c>
      <c r="I550" s="133"/>
      <c r="J550" s="263" t="s">
        <v>4894</v>
      </c>
      <c r="K550" s="138" t="str">
        <f t="shared" si="26"/>
        <v>G4643</v>
      </c>
      <c r="L550" s="246" t="str">
        <f t="shared" si="25"/>
        <v>G46.4.3 - Commerce gros d'appareils électroménagers radio/télévision</v>
      </c>
      <c r="M550" s="138"/>
      <c r="N550" s="138" t="s">
        <v>192</v>
      </c>
      <c r="O550" s="138" t="s">
        <v>426</v>
      </c>
    </row>
    <row r="551" spans="1:15">
      <c r="A551" s="133" t="s">
        <v>4896</v>
      </c>
      <c r="B551" s="138" t="s">
        <v>3920</v>
      </c>
      <c r="C551" s="138"/>
      <c r="D551" s="138" t="s">
        <v>426</v>
      </c>
      <c r="E551" s="133"/>
      <c r="F551" s="133"/>
      <c r="G551" s="133"/>
      <c r="H551" s="133">
        <f t="shared" si="24"/>
        <v>1</v>
      </c>
      <c r="I551" s="133"/>
      <c r="J551" s="263" t="s">
        <v>4895</v>
      </c>
      <c r="K551" s="138" t="str">
        <f t="shared" si="26"/>
        <v>G4644</v>
      </c>
      <c r="L551" s="246" t="str">
        <f t="shared" si="25"/>
        <v>G46.4.4 - Commerce de gros de céramique verrerie et produits d'entretien</v>
      </c>
      <c r="M551" s="138"/>
      <c r="N551" s="138" t="s">
        <v>192</v>
      </c>
      <c r="O551" s="138" t="s">
        <v>426</v>
      </c>
    </row>
    <row r="552" spans="1:15">
      <c r="A552" s="133" t="s">
        <v>4897</v>
      </c>
      <c r="B552" s="138" t="s">
        <v>3921</v>
      </c>
      <c r="C552" s="138"/>
      <c r="D552" s="138" t="s">
        <v>426</v>
      </c>
      <c r="E552" s="133"/>
      <c r="F552" s="133"/>
      <c r="G552" s="133"/>
      <c r="H552" s="133">
        <f t="shared" si="24"/>
        <v>1</v>
      </c>
      <c r="I552" s="133"/>
      <c r="J552" s="263" t="s">
        <v>4896</v>
      </c>
      <c r="K552" s="138" t="str">
        <f t="shared" si="26"/>
        <v>G4645</v>
      </c>
      <c r="L552" s="246" t="str">
        <f t="shared" si="25"/>
        <v>G46.4.5 - Commerce de gros de parfumerie et de produits de beauté</v>
      </c>
      <c r="M552" s="138"/>
      <c r="N552" s="138" t="s">
        <v>192</v>
      </c>
      <c r="O552" s="138" t="s">
        <v>426</v>
      </c>
    </row>
    <row r="553" spans="1:15">
      <c r="A553" s="133" t="s">
        <v>4898</v>
      </c>
      <c r="B553" s="138" t="s">
        <v>3922</v>
      </c>
      <c r="C553" s="138"/>
      <c r="D553" s="138" t="s">
        <v>426</v>
      </c>
      <c r="E553" s="133"/>
      <c r="F553" s="133"/>
      <c r="G553" s="133"/>
      <c r="H553" s="133">
        <f t="shared" si="24"/>
        <v>1</v>
      </c>
      <c r="I553" s="133"/>
      <c r="J553" s="263" t="s">
        <v>4897</v>
      </c>
      <c r="K553" s="138" t="str">
        <f t="shared" si="26"/>
        <v>G4646</v>
      </c>
      <c r="L553" s="246" t="str">
        <f t="shared" si="25"/>
        <v>G46.4.6 - Commerce de gros de produits pharmaceutiques</v>
      </c>
      <c r="M553" s="138"/>
      <c r="N553" s="138" t="s">
        <v>192</v>
      </c>
      <c r="O553" s="138" t="s">
        <v>426</v>
      </c>
    </row>
    <row r="554" spans="1:15">
      <c r="A554" s="133" t="s">
        <v>4899</v>
      </c>
      <c r="B554" s="138" t="s">
        <v>3923</v>
      </c>
      <c r="C554" s="138"/>
      <c r="D554" s="138" t="s">
        <v>426</v>
      </c>
      <c r="E554" s="133"/>
      <c r="F554" s="133"/>
      <c r="G554" s="133"/>
      <c r="H554" s="133">
        <f t="shared" si="24"/>
        <v>1</v>
      </c>
      <c r="I554" s="133"/>
      <c r="J554" s="263" t="s">
        <v>4898</v>
      </c>
      <c r="K554" s="138" t="str">
        <f t="shared" si="26"/>
        <v>G4647</v>
      </c>
      <c r="L554" s="246" t="str">
        <f t="shared" si="25"/>
        <v>G46.4.7 - Commerce de gros de meubles de tapis et d'appareils d'éclairage</v>
      </c>
      <c r="M554" s="138"/>
      <c r="N554" s="138" t="s">
        <v>192</v>
      </c>
      <c r="O554" s="138" t="s">
        <v>426</v>
      </c>
    </row>
    <row r="555" spans="1:15">
      <c r="A555" s="133" t="s">
        <v>4900</v>
      </c>
      <c r="B555" s="138" t="s">
        <v>3924</v>
      </c>
      <c r="C555" s="138"/>
      <c r="D555" s="138" t="s">
        <v>426</v>
      </c>
      <c r="E555" s="133"/>
      <c r="F555" s="133"/>
      <c r="G555" s="133"/>
      <c r="H555" s="133">
        <f t="shared" si="24"/>
        <v>1</v>
      </c>
      <c r="I555" s="133"/>
      <c r="J555" s="263" t="s">
        <v>4899</v>
      </c>
      <c r="K555" s="138" t="str">
        <f t="shared" si="26"/>
        <v>G4648</v>
      </c>
      <c r="L555" s="246" t="str">
        <f t="shared" si="25"/>
        <v>G46.4.8 - Commerce de gros d'articles d'horlogerie et de bijouterie</v>
      </c>
      <c r="M555" s="138"/>
      <c r="N555" s="138" t="s">
        <v>192</v>
      </c>
      <c r="O555" s="138" t="s">
        <v>426</v>
      </c>
    </row>
    <row r="556" spans="1:15">
      <c r="A556" s="133" t="s">
        <v>5333</v>
      </c>
      <c r="B556" s="138" t="s">
        <v>3925</v>
      </c>
      <c r="C556" s="138"/>
      <c r="D556" s="138" t="s">
        <v>426</v>
      </c>
      <c r="E556" s="133"/>
      <c r="F556" s="133"/>
      <c r="G556" s="133"/>
      <c r="H556" s="133">
        <f t="shared" si="24"/>
        <v>1</v>
      </c>
      <c r="I556" s="133"/>
      <c r="J556" s="263" t="s">
        <v>4900</v>
      </c>
      <c r="K556" s="138" t="str">
        <f t="shared" si="26"/>
        <v>G4649</v>
      </c>
      <c r="L556" s="246" t="str">
        <f t="shared" si="25"/>
        <v>G46.4.9 - Commerce de gros de biens de consommation non alimentaires divers</v>
      </c>
      <c r="M556" s="138"/>
      <c r="N556" s="138" t="s">
        <v>192</v>
      </c>
      <c r="O556" s="138" t="s">
        <v>426</v>
      </c>
    </row>
    <row r="557" spans="1:15">
      <c r="A557" s="133" t="s">
        <v>5334</v>
      </c>
      <c r="B557" s="138" t="s">
        <v>3926</v>
      </c>
      <c r="C557" s="138"/>
      <c r="D557" s="138" t="s">
        <v>426</v>
      </c>
      <c r="E557" s="133"/>
      <c r="F557" s="133"/>
      <c r="G557" s="133"/>
      <c r="H557" s="133">
        <f t="shared" si="24"/>
        <v>1</v>
      </c>
      <c r="I557" s="133"/>
      <c r="J557" s="262" t="s">
        <v>5333</v>
      </c>
      <c r="K557" s="138" t="str">
        <f t="shared" si="26"/>
        <v>G465</v>
      </c>
      <c r="L557" s="246" t="str">
        <f t="shared" si="25"/>
        <v>G46.5 - Commerce gros équipements techno information la communication TIC</v>
      </c>
      <c r="M557" s="138" t="s">
        <v>190</v>
      </c>
      <c r="N557" s="138" t="s">
        <v>192</v>
      </c>
      <c r="O557" s="138" t="s">
        <v>426</v>
      </c>
    </row>
    <row r="558" spans="1:15">
      <c r="A558" s="133" t="s">
        <v>5335</v>
      </c>
      <c r="B558" s="138" t="s">
        <v>3927</v>
      </c>
      <c r="C558" s="138"/>
      <c r="D558" s="138" t="s">
        <v>426</v>
      </c>
      <c r="E558" s="133"/>
      <c r="F558" s="133"/>
      <c r="G558" s="133"/>
      <c r="H558" s="133">
        <f t="shared" si="24"/>
        <v>1</v>
      </c>
      <c r="I558" s="133"/>
      <c r="J558" s="263" t="s">
        <v>5334</v>
      </c>
      <c r="K558" s="138" t="str">
        <f t="shared" si="26"/>
        <v>G4651</v>
      </c>
      <c r="L558" s="246" t="str">
        <f t="shared" si="25"/>
        <v>G46.5.1 - Commerce gros ordinateurs équipements informatiques périph logiciels</v>
      </c>
      <c r="M558" s="138"/>
      <c r="N558" s="138" t="s">
        <v>192</v>
      </c>
      <c r="O558" s="138" t="s">
        <v>426</v>
      </c>
    </row>
    <row r="559" spans="1:15">
      <c r="A559" s="133" t="s">
        <v>4901</v>
      </c>
      <c r="B559" s="138" t="s">
        <v>3928</v>
      </c>
      <c r="C559" s="138"/>
      <c r="D559" s="138" t="s">
        <v>426</v>
      </c>
      <c r="E559" s="133"/>
      <c r="F559" s="133"/>
      <c r="G559" s="133"/>
      <c r="H559" s="133">
        <f t="shared" si="24"/>
        <v>1</v>
      </c>
      <c r="I559" s="133"/>
      <c r="J559" s="263" t="s">
        <v>5335</v>
      </c>
      <c r="K559" s="138" t="str">
        <f t="shared" si="26"/>
        <v>G4652</v>
      </c>
      <c r="L559" s="246" t="str">
        <f t="shared" si="25"/>
        <v>G46.5.2 - Commerce gros d'équipements compo électroniques télécommunication</v>
      </c>
      <c r="M559" s="138"/>
      <c r="N559" s="138" t="s">
        <v>192</v>
      </c>
      <c r="O559" s="138" t="s">
        <v>426</v>
      </c>
    </row>
    <row r="560" spans="1:15">
      <c r="A560" s="133" t="s">
        <v>4902</v>
      </c>
      <c r="B560" s="138" t="s">
        <v>3929</v>
      </c>
      <c r="C560" s="138"/>
      <c r="D560" s="138" t="s">
        <v>426</v>
      </c>
      <c r="E560" s="133"/>
      <c r="F560" s="133"/>
      <c r="G560" s="133"/>
      <c r="H560" s="133">
        <f t="shared" si="24"/>
        <v>1</v>
      </c>
      <c r="I560" s="133"/>
      <c r="J560" s="262" t="s">
        <v>4901</v>
      </c>
      <c r="K560" s="138" t="str">
        <f t="shared" si="26"/>
        <v>G466</v>
      </c>
      <c r="L560" s="246" t="str">
        <f t="shared" si="25"/>
        <v>G46.6 - Commerce de gros d'autres équipements industriels</v>
      </c>
      <c r="M560" s="138" t="s">
        <v>190</v>
      </c>
      <c r="N560" s="138" t="s">
        <v>192</v>
      </c>
      <c r="O560" s="138" t="s">
        <v>426</v>
      </c>
    </row>
    <row r="561" spans="1:15">
      <c r="A561" s="133" t="s">
        <v>4903</v>
      </c>
      <c r="B561" s="138" t="s">
        <v>3930</v>
      </c>
      <c r="C561" s="138"/>
      <c r="D561" s="138" t="s">
        <v>426</v>
      </c>
      <c r="E561" s="133"/>
      <c r="F561" s="133"/>
      <c r="G561" s="133"/>
      <c r="H561" s="133">
        <f t="shared" si="24"/>
        <v>1</v>
      </c>
      <c r="I561" s="133"/>
      <c r="J561" s="263" t="s">
        <v>4902</v>
      </c>
      <c r="K561" s="138" t="str">
        <f t="shared" si="26"/>
        <v>G4661</v>
      </c>
      <c r="L561" s="246" t="str">
        <f t="shared" si="25"/>
        <v>G46.6.1 - Commerce de gros de matériel agricole</v>
      </c>
      <c r="M561" s="138"/>
      <c r="N561" s="138" t="s">
        <v>192</v>
      </c>
      <c r="O561" s="138" t="s">
        <v>426</v>
      </c>
    </row>
    <row r="562" spans="1:15">
      <c r="A562" s="133" t="s">
        <v>5336</v>
      </c>
      <c r="B562" s="138" t="s">
        <v>3931</v>
      </c>
      <c r="C562" s="138"/>
      <c r="D562" s="138" t="s">
        <v>426</v>
      </c>
      <c r="E562" s="133"/>
      <c r="F562" s="133"/>
      <c r="G562" s="133"/>
      <c r="H562" s="133">
        <f t="shared" si="24"/>
        <v>1</v>
      </c>
      <c r="I562" s="133"/>
      <c r="J562" s="263" t="s">
        <v>4903</v>
      </c>
      <c r="K562" s="138" t="str">
        <f t="shared" si="26"/>
        <v>G4662</v>
      </c>
      <c r="L562" s="246" t="str">
        <f t="shared" si="25"/>
        <v>G46.6.2 - Commerce de gros de machines-outils</v>
      </c>
      <c r="M562" s="138"/>
      <c r="N562" s="138" t="s">
        <v>192</v>
      </c>
      <c r="O562" s="138" t="s">
        <v>426</v>
      </c>
    </row>
    <row r="563" spans="1:15">
      <c r="A563" s="133" t="s">
        <v>4904</v>
      </c>
      <c r="B563" s="138" t="s">
        <v>3932</v>
      </c>
      <c r="C563" s="138"/>
      <c r="D563" s="138" t="s">
        <v>426</v>
      </c>
      <c r="E563" s="133"/>
      <c r="F563" s="133"/>
      <c r="G563" s="133"/>
      <c r="H563" s="133">
        <f t="shared" si="24"/>
        <v>1</v>
      </c>
      <c r="I563" s="133"/>
      <c r="J563" s="263" t="s">
        <v>5336</v>
      </c>
      <c r="K563" s="138" t="str">
        <f t="shared" si="26"/>
        <v>G4663</v>
      </c>
      <c r="L563" s="246" t="str">
        <f t="shared" si="25"/>
        <v>G46.6.3 - Commerce gros machines pour extract la construction le génie civil</v>
      </c>
      <c r="M563" s="138"/>
      <c r="N563" s="138" t="s">
        <v>192</v>
      </c>
      <c r="O563" s="138" t="s">
        <v>426</v>
      </c>
    </row>
    <row r="564" spans="1:15">
      <c r="A564" s="133" t="s">
        <v>4905</v>
      </c>
      <c r="B564" s="138" t="s">
        <v>3933</v>
      </c>
      <c r="C564" s="138"/>
      <c r="D564" s="138" t="s">
        <v>426</v>
      </c>
      <c r="E564" s="133"/>
      <c r="F564" s="133"/>
      <c r="G564" s="133"/>
      <c r="H564" s="133">
        <f t="shared" si="24"/>
        <v>1</v>
      </c>
      <c r="I564" s="133"/>
      <c r="J564" s="263" t="s">
        <v>4904</v>
      </c>
      <c r="K564" s="138" t="str">
        <f t="shared" si="26"/>
        <v>G4664</v>
      </c>
      <c r="L564" s="246" t="str">
        <f t="shared" si="25"/>
        <v>G46.6.4 - Commerce gros machines pour industrie textile habillement</v>
      </c>
      <c r="M564" s="138"/>
      <c r="N564" s="138" t="s">
        <v>192</v>
      </c>
      <c r="O564" s="138" t="s">
        <v>426</v>
      </c>
    </row>
    <row r="565" spans="1:15">
      <c r="A565" s="133" t="s">
        <v>4906</v>
      </c>
      <c r="B565" s="138" t="s">
        <v>3934</v>
      </c>
      <c r="C565" s="138"/>
      <c r="D565" s="138" t="s">
        <v>426</v>
      </c>
      <c r="E565" s="133"/>
      <c r="F565" s="133"/>
      <c r="G565" s="133"/>
      <c r="H565" s="133">
        <f t="shared" si="24"/>
        <v>1</v>
      </c>
      <c r="I565" s="133"/>
      <c r="J565" s="263" t="s">
        <v>4905</v>
      </c>
      <c r="K565" s="138" t="str">
        <f t="shared" si="26"/>
        <v>G4665</v>
      </c>
      <c r="L565" s="246" t="str">
        <f t="shared" si="25"/>
        <v>G46.6.5 - Commerce de gros de mobilier de bureau</v>
      </c>
      <c r="M565" s="138"/>
      <c r="N565" s="138" t="s">
        <v>192</v>
      </c>
      <c r="O565" s="138" t="s">
        <v>426</v>
      </c>
    </row>
    <row r="566" spans="1:15">
      <c r="A566" s="133" t="s">
        <v>4907</v>
      </c>
      <c r="B566" s="138" t="s">
        <v>3935</v>
      </c>
      <c r="C566" s="138"/>
      <c r="D566" s="138" t="s">
        <v>426</v>
      </c>
      <c r="E566" s="133"/>
      <c r="F566" s="133"/>
      <c r="G566" s="133"/>
      <c r="H566" s="133">
        <f t="shared" si="24"/>
        <v>1</v>
      </c>
      <c r="I566" s="133"/>
      <c r="J566" s="263" t="s">
        <v>4906</v>
      </c>
      <c r="K566" s="138" t="str">
        <f t="shared" si="26"/>
        <v>G4666</v>
      </c>
      <c r="L566" s="246" t="str">
        <f t="shared" si="25"/>
        <v>G46.6.6 - Commerce de gros d'autres machines et équipements de bureau</v>
      </c>
      <c r="M566" s="138"/>
      <c r="N566" s="138" t="s">
        <v>192</v>
      </c>
      <c r="O566" s="138" t="s">
        <v>426</v>
      </c>
    </row>
    <row r="567" spans="1:15">
      <c r="A567" s="133" t="s">
        <v>4908</v>
      </c>
      <c r="B567" s="138" t="s">
        <v>3936</v>
      </c>
      <c r="C567" s="138"/>
      <c r="D567" s="138" t="s">
        <v>426</v>
      </c>
      <c r="E567" s="133"/>
      <c r="F567" s="133"/>
      <c r="G567" s="133"/>
      <c r="H567" s="133">
        <f t="shared" si="24"/>
        <v>1</v>
      </c>
      <c r="I567" s="133"/>
      <c r="J567" s="263" t="s">
        <v>4907</v>
      </c>
      <c r="K567" s="138" t="str">
        <f t="shared" si="26"/>
        <v>G4669</v>
      </c>
      <c r="L567" s="246" t="str">
        <f t="shared" si="25"/>
        <v>G46.6.9 - Commerce de gros d'autres machines et équipements</v>
      </c>
      <c r="M567" s="138"/>
      <c r="N567" s="138" t="s">
        <v>192</v>
      </c>
      <c r="O567" s="138" t="s">
        <v>426</v>
      </c>
    </row>
    <row r="568" spans="1:15">
      <c r="A568" s="133" t="s">
        <v>4909</v>
      </c>
      <c r="B568" s="138" t="s">
        <v>3937</v>
      </c>
      <c r="C568" s="138"/>
      <c r="D568" s="138" t="s">
        <v>426</v>
      </c>
      <c r="E568" s="133"/>
      <c r="F568" s="133"/>
      <c r="G568" s="133"/>
      <c r="H568" s="133">
        <f t="shared" si="24"/>
        <v>1</v>
      </c>
      <c r="I568" s="133"/>
      <c r="J568" s="262" t="s">
        <v>4908</v>
      </c>
      <c r="K568" s="138" t="str">
        <f t="shared" si="26"/>
        <v>G467</v>
      </c>
      <c r="L568" s="246" t="str">
        <f t="shared" si="25"/>
        <v>G46.7 - Autres commerces de gros spécialisés</v>
      </c>
      <c r="M568" s="138" t="s">
        <v>190</v>
      </c>
      <c r="N568" s="138" t="s">
        <v>192</v>
      </c>
      <c r="O568" s="138" t="s">
        <v>426</v>
      </c>
    </row>
    <row r="569" spans="1:15">
      <c r="A569" s="133" t="s">
        <v>4910</v>
      </c>
      <c r="B569" s="138" t="s">
        <v>3938</v>
      </c>
      <c r="C569" s="138"/>
      <c r="D569" s="138" t="s">
        <v>426</v>
      </c>
      <c r="E569" s="133"/>
      <c r="F569" s="133"/>
      <c r="G569" s="133"/>
      <c r="H569" s="133">
        <f t="shared" si="24"/>
        <v>1</v>
      </c>
      <c r="I569" s="133"/>
      <c r="J569" s="263" t="s">
        <v>4909</v>
      </c>
      <c r="K569" s="138" t="str">
        <f t="shared" si="26"/>
        <v>G4671</v>
      </c>
      <c r="L569" s="246" t="str">
        <f t="shared" si="25"/>
        <v>G46.7.1 - Commerce de gros de combustibles</v>
      </c>
      <c r="M569" s="138"/>
      <c r="N569" s="138" t="s">
        <v>192</v>
      </c>
      <c r="O569" s="138" t="s">
        <v>426</v>
      </c>
    </row>
    <row r="570" spans="1:15">
      <c r="A570" s="133" t="s">
        <v>4911</v>
      </c>
      <c r="B570" s="138" t="s">
        <v>3939</v>
      </c>
      <c r="C570" s="138"/>
      <c r="D570" s="138" t="s">
        <v>426</v>
      </c>
      <c r="E570" s="133"/>
      <c r="F570" s="133"/>
      <c r="G570" s="133"/>
      <c r="H570" s="133">
        <f t="shared" si="24"/>
        <v>1</v>
      </c>
      <c r="I570" s="133"/>
      <c r="J570" s="263" t="s">
        <v>4910</v>
      </c>
      <c r="K570" s="138" t="str">
        <f t="shared" si="26"/>
        <v>G4672</v>
      </c>
      <c r="L570" s="246" t="str">
        <f t="shared" si="25"/>
        <v>G46.7.2 - Commerce de gros de minerais et métaux</v>
      </c>
      <c r="M570" s="138"/>
      <c r="N570" s="138" t="s">
        <v>192</v>
      </c>
      <c r="O570" s="138" t="s">
        <v>426</v>
      </c>
    </row>
    <row r="571" spans="1:15">
      <c r="A571" s="133" t="s">
        <v>4912</v>
      </c>
      <c r="B571" s="138" t="s">
        <v>3940</v>
      </c>
      <c r="C571" s="138"/>
      <c r="D571" s="138" t="s">
        <v>426</v>
      </c>
      <c r="E571" s="133"/>
      <c r="F571" s="133"/>
      <c r="G571" s="133"/>
      <c r="H571" s="133">
        <f t="shared" si="24"/>
        <v>1</v>
      </c>
      <c r="I571" s="133"/>
      <c r="J571" s="263" t="s">
        <v>4911</v>
      </c>
      <c r="K571" s="138" t="str">
        <f t="shared" si="26"/>
        <v>G4673</v>
      </c>
      <c r="L571" s="246" t="str">
        <f t="shared" si="25"/>
        <v>G46.7.3 - Commerce de gros de bois et de matériaux de construction</v>
      </c>
      <c r="M571" s="138"/>
      <c r="N571" s="138" t="s">
        <v>192</v>
      </c>
      <c r="O571" s="138" t="s">
        <v>426</v>
      </c>
    </row>
    <row r="572" spans="1:15">
      <c r="A572" s="133" t="s">
        <v>4913</v>
      </c>
      <c r="B572" s="138" t="s">
        <v>3941</v>
      </c>
      <c r="C572" s="138"/>
      <c r="D572" s="138" t="s">
        <v>426</v>
      </c>
      <c r="E572" s="133"/>
      <c r="F572" s="133"/>
      <c r="G572" s="133"/>
      <c r="H572" s="133">
        <f t="shared" si="24"/>
        <v>1</v>
      </c>
      <c r="I572" s="133"/>
      <c r="J572" s="263" t="s">
        <v>4912</v>
      </c>
      <c r="K572" s="138" t="str">
        <f t="shared" si="26"/>
        <v>G4674</v>
      </c>
      <c r="L572" s="246" t="str">
        <f t="shared" si="25"/>
        <v>G46.7.4 - Commerce gros quincaillerie fournitures pour plomberie chauffage</v>
      </c>
      <c r="M572" s="138"/>
      <c r="N572" s="138" t="s">
        <v>192</v>
      </c>
      <c r="O572" s="138" t="s">
        <v>426</v>
      </c>
    </row>
    <row r="573" spans="1:15">
      <c r="A573" s="133" t="s">
        <v>4914</v>
      </c>
      <c r="B573" s="138" t="s">
        <v>3942</v>
      </c>
      <c r="C573" s="138"/>
      <c r="D573" s="138" t="s">
        <v>426</v>
      </c>
      <c r="E573" s="133"/>
      <c r="F573" s="133"/>
      <c r="G573" s="133"/>
      <c r="H573" s="133">
        <f t="shared" si="24"/>
        <v>1</v>
      </c>
      <c r="I573" s="133"/>
      <c r="J573" s="263" t="s">
        <v>4913</v>
      </c>
      <c r="K573" s="138" t="str">
        <f t="shared" si="26"/>
        <v>G4675</v>
      </c>
      <c r="L573" s="246" t="str">
        <f t="shared" si="25"/>
        <v>G46.7.5 - Commerce de gros de produits chimiques</v>
      </c>
      <c r="M573" s="138"/>
      <c r="N573" s="138" t="s">
        <v>192</v>
      </c>
      <c r="O573" s="138" t="s">
        <v>426</v>
      </c>
    </row>
    <row r="574" spans="1:15">
      <c r="A574" s="133" t="s">
        <v>4915</v>
      </c>
      <c r="B574" s="138" t="s">
        <v>3943</v>
      </c>
      <c r="C574" s="138"/>
      <c r="D574" s="138" t="s">
        <v>426</v>
      </c>
      <c r="E574" s="133"/>
      <c r="F574" s="133"/>
      <c r="G574" s="133"/>
      <c r="H574" s="133">
        <f t="shared" si="24"/>
        <v>1</v>
      </c>
      <c r="I574" s="133"/>
      <c r="J574" s="263" t="s">
        <v>4914</v>
      </c>
      <c r="K574" s="138" t="str">
        <f t="shared" si="26"/>
        <v>G4676</v>
      </c>
      <c r="L574" s="246" t="str">
        <f t="shared" si="25"/>
        <v>G46.7.6 - Commerce de gros d'autres produits intermédiaires</v>
      </c>
      <c r="M574" s="138"/>
      <c r="N574" s="138" t="s">
        <v>192</v>
      </c>
      <c r="O574" s="138" t="s">
        <v>426</v>
      </c>
    </row>
    <row r="575" spans="1:15">
      <c r="A575" s="133" t="s">
        <v>4916</v>
      </c>
      <c r="B575" s="138" t="s">
        <v>3944</v>
      </c>
      <c r="C575" s="138"/>
      <c r="D575" s="138" t="s">
        <v>426</v>
      </c>
      <c r="E575" s="133"/>
      <c r="F575" s="133"/>
      <c r="G575" s="133"/>
      <c r="H575" s="133">
        <f t="shared" si="24"/>
        <v>1</v>
      </c>
      <c r="I575" s="133"/>
      <c r="J575" s="263" t="s">
        <v>4915</v>
      </c>
      <c r="K575" s="138" t="str">
        <f t="shared" si="26"/>
        <v>G4677</v>
      </c>
      <c r="L575" s="246" t="str">
        <f t="shared" si="25"/>
        <v>G46.7.7 - Commerce de gros de déchets et débris</v>
      </c>
      <c r="M575" s="138"/>
      <c r="N575" s="138" t="s">
        <v>192</v>
      </c>
      <c r="O575" s="138" t="s">
        <v>426</v>
      </c>
    </row>
    <row r="576" spans="1:15">
      <c r="A576" s="133" t="s">
        <v>4917</v>
      </c>
      <c r="B576" s="138" t="s">
        <v>3945</v>
      </c>
      <c r="C576" s="138"/>
      <c r="D576" s="138" t="s">
        <v>426</v>
      </c>
      <c r="E576" s="133"/>
      <c r="F576" s="133"/>
      <c r="G576" s="133"/>
      <c r="H576" s="133">
        <f t="shared" si="24"/>
        <v>1</v>
      </c>
      <c r="I576" s="133"/>
      <c r="J576" s="262" t="s">
        <v>4916</v>
      </c>
      <c r="K576" s="138" t="str">
        <f t="shared" si="26"/>
        <v>G469</v>
      </c>
      <c r="L576" s="246" t="str">
        <f t="shared" si="25"/>
        <v>G46.9 - Commerce de gros non spécialisé</v>
      </c>
      <c r="M576" s="138" t="s">
        <v>190</v>
      </c>
      <c r="N576" s="138" t="s">
        <v>192</v>
      </c>
      <c r="O576" s="138" t="s">
        <v>426</v>
      </c>
    </row>
    <row r="577" spans="1:15">
      <c r="A577" s="133" t="s">
        <v>4918</v>
      </c>
      <c r="B577" s="138" t="s">
        <v>3946</v>
      </c>
      <c r="C577" s="138"/>
      <c r="D577" s="138" t="s">
        <v>426</v>
      </c>
      <c r="E577" s="133"/>
      <c r="F577" s="133"/>
      <c r="G577" s="133"/>
      <c r="H577" s="133">
        <f t="shared" si="24"/>
        <v>1</v>
      </c>
      <c r="I577" s="133"/>
      <c r="J577" s="263" t="s">
        <v>4917</v>
      </c>
      <c r="K577" s="138" t="str">
        <f t="shared" si="26"/>
        <v>G4690</v>
      </c>
      <c r="L577" s="246" t="str">
        <f t="shared" si="25"/>
        <v>G46.9.0 - Commerce de gros non spécialisé</v>
      </c>
      <c r="M577" s="138"/>
      <c r="N577" s="138" t="s">
        <v>192</v>
      </c>
      <c r="O577" s="138" t="s">
        <v>426</v>
      </c>
    </row>
    <row r="578" spans="1:15">
      <c r="A578" s="133" t="s">
        <v>4919</v>
      </c>
      <c r="B578" s="138" t="s">
        <v>3947</v>
      </c>
      <c r="C578" s="138"/>
      <c r="D578" s="138" t="s">
        <v>426</v>
      </c>
      <c r="E578" s="133"/>
      <c r="F578" s="133"/>
      <c r="G578" s="133"/>
      <c r="H578" s="133">
        <f t="shared" si="24"/>
        <v>1</v>
      </c>
      <c r="I578" s="133"/>
      <c r="J578" s="248" t="s">
        <v>4918</v>
      </c>
      <c r="K578" s="138" t="str">
        <f t="shared" si="26"/>
        <v>G47</v>
      </c>
      <c r="L578" s="246" t="str">
        <f t="shared" si="25"/>
        <v>G47 - Commerce de détail</v>
      </c>
      <c r="M578" s="138" t="s">
        <v>190</v>
      </c>
      <c r="N578" s="138" t="s">
        <v>192</v>
      </c>
      <c r="O578" s="138" t="s">
        <v>426</v>
      </c>
    </row>
    <row r="579" spans="1:15">
      <c r="A579" s="133" t="s">
        <v>5337</v>
      </c>
      <c r="B579" s="138" t="s">
        <v>3948</v>
      </c>
      <c r="C579" s="138"/>
      <c r="D579" s="138" t="s">
        <v>426</v>
      </c>
      <c r="E579" s="133"/>
      <c r="F579" s="133"/>
      <c r="G579" s="133"/>
      <c r="H579" s="133">
        <f t="shared" ref="H579:H642" si="27">COUNTIF($J$2:$J$1000,A579)</f>
        <v>1</v>
      </c>
      <c r="I579" s="133"/>
      <c r="J579" s="262" t="s">
        <v>4919</v>
      </c>
      <c r="K579" s="138" t="str">
        <f t="shared" si="26"/>
        <v>G471</v>
      </c>
      <c r="L579" s="246" t="str">
        <f t="shared" si="25"/>
        <v>G47.1 - Commerce de détail en magasin non spécialisé</v>
      </c>
      <c r="M579" s="138" t="s">
        <v>190</v>
      </c>
      <c r="N579" s="138" t="s">
        <v>192</v>
      </c>
      <c r="O579" s="138" t="s">
        <v>426</v>
      </c>
    </row>
    <row r="580" spans="1:15">
      <c r="A580" s="133" t="s">
        <v>5338</v>
      </c>
      <c r="B580" s="138" t="s">
        <v>3949</v>
      </c>
      <c r="C580" s="138"/>
      <c r="D580" s="138" t="s">
        <v>426</v>
      </c>
      <c r="E580" s="133"/>
      <c r="F580" s="133"/>
      <c r="G580" s="133"/>
      <c r="H580" s="133">
        <f t="shared" si="27"/>
        <v>1</v>
      </c>
      <c r="I580" s="133"/>
      <c r="J580" s="263" t="s">
        <v>5337</v>
      </c>
      <c r="K580" s="138" t="str">
        <f t="shared" si="26"/>
        <v>G4711</v>
      </c>
      <c r="L580" s="246" t="str">
        <f t="shared" ref="L580:L643" si="28">J580</f>
        <v>G47.1.1 - Commerce détail en magasin non spécialisé à prédominance alimentaire</v>
      </c>
      <c r="M580" s="138"/>
      <c r="N580" s="138" t="s">
        <v>192</v>
      </c>
      <c r="O580" s="138" t="s">
        <v>426</v>
      </c>
    </row>
    <row r="581" spans="1:15">
      <c r="A581" s="133" t="s">
        <v>4920</v>
      </c>
      <c r="B581" s="138" t="s">
        <v>3950</v>
      </c>
      <c r="C581" s="138"/>
      <c r="D581" s="138" t="s">
        <v>426</v>
      </c>
      <c r="E581" s="133"/>
      <c r="F581" s="133"/>
      <c r="G581" s="133"/>
      <c r="H581" s="133">
        <f t="shared" si="27"/>
        <v>1</v>
      </c>
      <c r="I581" s="133"/>
      <c r="J581" s="263" t="s">
        <v>5338</v>
      </c>
      <c r="K581" s="138" t="str">
        <f t="shared" si="26"/>
        <v>G4719</v>
      </c>
      <c r="L581" s="246" t="str">
        <f t="shared" si="28"/>
        <v>G47.1.9 - Commerce détail en magasin non spé sans prédominance alimentaire</v>
      </c>
      <c r="M581" s="138"/>
      <c r="N581" s="138" t="s">
        <v>192</v>
      </c>
      <c r="O581" s="138" t="s">
        <v>426</v>
      </c>
    </row>
    <row r="582" spans="1:15">
      <c r="A582" s="133" t="s">
        <v>4921</v>
      </c>
      <c r="B582" s="138" t="s">
        <v>3951</v>
      </c>
      <c r="C582" s="138"/>
      <c r="D582" s="138" t="s">
        <v>426</v>
      </c>
      <c r="E582" s="133"/>
      <c r="F582" s="133"/>
      <c r="G582" s="133"/>
      <c r="H582" s="133">
        <f t="shared" si="27"/>
        <v>1</v>
      </c>
      <c r="I582" s="133"/>
      <c r="J582" s="262" t="s">
        <v>4920</v>
      </c>
      <c r="K582" s="138" t="str">
        <f t="shared" ref="K582:K645" si="29">VLOOKUP(J582,$A$2:$B$1100,2,0)</f>
        <v>G472</v>
      </c>
      <c r="L582" s="246" t="str">
        <f t="shared" si="28"/>
        <v>G47.2 - Commerce de détail alimentaire en magasin spécialisé</v>
      </c>
      <c r="M582" s="138" t="s">
        <v>190</v>
      </c>
      <c r="N582" s="138" t="s">
        <v>192</v>
      </c>
      <c r="O582" s="138" t="s">
        <v>426</v>
      </c>
    </row>
    <row r="583" spans="1:15">
      <c r="A583" s="133" t="s">
        <v>4922</v>
      </c>
      <c r="B583" s="138" t="s">
        <v>3952</v>
      </c>
      <c r="C583" s="138"/>
      <c r="D583" s="138" t="s">
        <v>426</v>
      </c>
      <c r="E583" s="133"/>
      <c r="F583" s="133"/>
      <c r="G583" s="133"/>
      <c r="H583" s="133">
        <f t="shared" si="27"/>
        <v>1</v>
      </c>
      <c r="I583" s="133"/>
      <c r="J583" s="263" t="s">
        <v>4921</v>
      </c>
      <c r="K583" s="138" t="str">
        <f t="shared" si="29"/>
        <v>G4721</v>
      </c>
      <c r="L583" s="246" t="str">
        <f t="shared" si="28"/>
        <v>G47.2.1 - Commerce de détail de fruits et légumes</v>
      </c>
      <c r="M583" s="138"/>
      <c r="N583" s="138" t="s">
        <v>192</v>
      </c>
      <c r="O583" s="138" t="s">
        <v>426</v>
      </c>
    </row>
    <row r="584" spans="1:15">
      <c r="A584" s="133" t="s">
        <v>4923</v>
      </c>
      <c r="B584" s="138" t="s">
        <v>3953</v>
      </c>
      <c r="C584" s="138"/>
      <c r="D584" s="138" t="s">
        <v>426</v>
      </c>
      <c r="E584" s="133"/>
      <c r="F584" s="133"/>
      <c r="G584" s="133"/>
      <c r="H584" s="133">
        <f t="shared" si="27"/>
        <v>1</v>
      </c>
      <c r="I584" s="133"/>
      <c r="J584" s="263" t="s">
        <v>4922</v>
      </c>
      <c r="K584" s="138" t="str">
        <f t="shared" si="29"/>
        <v>G4722</v>
      </c>
      <c r="L584" s="246" t="str">
        <f t="shared" si="28"/>
        <v>G47.2.2 - Commerce de détail de viandes et produits à base de viande</v>
      </c>
      <c r="M584" s="138"/>
      <c r="N584" s="138" t="s">
        <v>192</v>
      </c>
      <c r="O584" s="138" t="s">
        <v>426</v>
      </c>
    </row>
    <row r="585" spans="1:15">
      <c r="A585" s="133" t="s">
        <v>4924</v>
      </c>
      <c r="B585" s="138" t="s">
        <v>3954</v>
      </c>
      <c r="C585" s="138"/>
      <c r="D585" s="138" t="s">
        <v>426</v>
      </c>
      <c r="E585" s="133"/>
      <c r="F585" s="133"/>
      <c r="G585" s="133"/>
      <c r="H585" s="133">
        <f t="shared" si="27"/>
        <v>1</v>
      </c>
      <c r="I585" s="133"/>
      <c r="J585" s="263" t="s">
        <v>4923</v>
      </c>
      <c r="K585" s="138" t="str">
        <f t="shared" si="29"/>
        <v>G4723</v>
      </c>
      <c r="L585" s="246" t="str">
        <f t="shared" si="28"/>
        <v>G47.2.3 - Commerce de détail de poissons crustacés et mollusques</v>
      </c>
      <c r="M585" s="138"/>
      <c r="N585" s="138" t="s">
        <v>192</v>
      </c>
      <c r="O585" s="138" t="s">
        <v>426</v>
      </c>
    </row>
    <row r="586" spans="1:15">
      <c r="A586" s="133" t="s">
        <v>4925</v>
      </c>
      <c r="B586" s="138" t="s">
        <v>3955</v>
      </c>
      <c r="C586" s="138"/>
      <c r="D586" s="138" t="s">
        <v>426</v>
      </c>
      <c r="E586" s="133"/>
      <c r="F586" s="133"/>
      <c r="G586" s="133"/>
      <c r="H586" s="133">
        <f t="shared" si="27"/>
        <v>1</v>
      </c>
      <c r="I586" s="133"/>
      <c r="J586" s="263" t="s">
        <v>4924</v>
      </c>
      <c r="K586" s="138" t="str">
        <f t="shared" si="29"/>
        <v>G4724</v>
      </c>
      <c r="L586" s="246" t="str">
        <f t="shared" si="28"/>
        <v>G47.2.4 - Commerce de détail de pain pâtisserie et confiserie</v>
      </c>
      <c r="M586" s="138"/>
      <c r="N586" s="138" t="s">
        <v>192</v>
      </c>
      <c r="O586" s="138" t="s">
        <v>426</v>
      </c>
    </row>
    <row r="587" spans="1:15">
      <c r="A587" s="133" t="s">
        <v>4926</v>
      </c>
      <c r="B587" s="138" t="s">
        <v>3956</v>
      </c>
      <c r="C587" s="138"/>
      <c r="D587" s="138" t="s">
        <v>426</v>
      </c>
      <c r="E587" s="133"/>
      <c r="F587" s="133"/>
      <c r="G587" s="133"/>
      <c r="H587" s="133">
        <f t="shared" si="27"/>
        <v>1</v>
      </c>
      <c r="I587" s="133"/>
      <c r="J587" s="263" t="s">
        <v>4925</v>
      </c>
      <c r="K587" s="138" t="str">
        <f t="shared" si="29"/>
        <v>G4725</v>
      </c>
      <c r="L587" s="246" t="str">
        <f t="shared" si="28"/>
        <v>G47.2.5 - Commerce de détail de boissons</v>
      </c>
      <c r="M587" s="138"/>
      <c r="N587" s="138" t="s">
        <v>192</v>
      </c>
      <c r="O587" s="138" t="s">
        <v>426</v>
      </c>
    </row>
    <row r="588" spans="1:15">
      <c r="A588" s="133" t="s">
        <v>4927</v>
      </c>
      <c r="B588" s="138" t="s">
        <v>3957</v>
      </c>
      <c r="C588" s="138"/>
      <c r="D588" s="138" t="s">
        <v>426</v>
      </c>
      <c r="E588" s="133"/>
      <c r="F588" s="133"/>
      <c r="G588" s="133"/>
      <c r="H588" s="133">
        <f t="shared" si="27"/>
        <v>1</v>
      </c>
      <c r="I588" s="133"/>
      <c r="J588" s="263" t="s">
        <v>4926</v>
      </c>
      <c r="K588" s="138" t="str">
        <f t="shared" si="29"/>
        <v>G4726</v>
      </c>
      <c r="L588" s="246" t="str">
        <f t="shared" si="28"/>
        <v>G47.2.6 - Commerce de détail de tabac</v>
      </c>
      <c r="M588" s="138"/>
      <c r="N588" s="138" t="s">
        <v>192</v>
      </c>
      <c r="O588" s="138" t="s">
        <v>426</v>
      </c>
    </row>
    <row r="589" spans="1:15">
      <c r="A589" s="133" t="s">
        <v>4928</v>
      </c>
      <c r="B589" s="138" t="s">
        <v>3958</v>
      </c>
      <c r="C589" s="138"/>
      <c r="D589" s="138" t="s">
        <v>426</v>
      </c>
      <c r="E589" s="133"/>
      <c r="F589" s="133"/>
      <c r="G589" s="133"/>
      <c r="H589" s="133">
        <f t="shared" si="27"/>
        <v>1</v>
      </c>
      <c r="I589" s="133"/>
      <c r="J589" s="263" t="s">
        <v>4927</v>
      </c>
      <c r="K589" s="138" t="str">
        <f t="shared" si="29"/>
        <v>G4729</v>
      </c>
      <c r="L589" s="246" t="str">
        <f t="shared" si="28"/>
        <v>G47.2.9 - Autres commerces de détail alimentaires en magasin spécialisé</v>
      </c>
      <c r="M589" s="138"/>
      <c r="N589" s="138" t="s">
        <v>192</v>
      </c>
      <c r="O589" s="138" t="s">
        <v>426</v>
      </c>
    </row>
    <row r="590" spans="1:15">
      <c r="A590" s="133" t="s">
        <v>4929</v>
      </c>
      <c r="B590" s="138" t="s">
        <v>3959</v>
      </c>
      <c r="C590" s="138"/>
      <c r="D590" s="138" t="s">
        <v>426</v>
      </c>
      <c r="E590" s="133"/>
      <c r="F590" s="133"/>
      <c r="G590" s="133"/>
      <c r="H590" s="133">
        <f t="shared" si="27"/>
        <v>1</v>
      </c>
      <c r="I590" s="133"/>
      <c r="J590" s="262" t="s">
        <v>4928</v>
      </c>
      <c r="K590" s="138" t="str">
        <f t="shared" si="29"/>
        <v>G473</v>
      </c>
      <c r="L590" s="246" t="str">
        <f t="shared" si="28"/>
        <v>G47.3 - Commerce de détail de carburants en station-service</v>
      </c>
      <c r="M590" s="138" t="s">
        <v>190</v>
      </c>
      <c r="N590" s="138" t="s">
        <v>192</v>
      </c>
      <c r="O590" s="138" t="s">
        <v>426</v>
      </c>
    </row>
    <row r="591" spans="1:15">
      <c r="A591" s="133" t="s">
        <v>5339</v>
      </c>
      <c r="B591" s="138" t="s">
        <v>3960</v>
      </c>
      <c r="C591" s="138"/>
      <c r="D591" s="138" t="s">
        <v>426</v>
      </c>
      <c r="E591" s="133"/>
      <c r="F591" s="133"/>
      <c r="G591" s="133"/>
      <c r="H591" s="133">
        <f t="shared" si="27"/>
        <v>1</v>
      </c>
      <c r="I591" s="133"/>
      <c r="J591" s="263" t="s">
        <v>4929</v>
      </c>
      <c r="K591" s="138" t="str">
        <f t="shared" si="29"/>
        <v>G4730</v>
      </c>
      <c r="L591" s="246" t="str">
        <f t="shared" si="28"/>
        <v>G47.3.0 - Commerce de détail de carburants en station-service</v>
      </c>
      <c r="M591" s="138"/>
      <c r="N591" s="138" t="s">
        <v>192</v>
      </c>
      <c r="O591" s="138" t="s">
        <v>426</v>
      </c>
    </row>
    <row r="592" spans="1:15">
      <c r="A592" s="133" t="s">
        <v>5340</v>
      </c>
      <c r="B592" s="138" t="s">
        <v>3961</v>
      </c>
      <c r="C592" s="138"/>
      <c r="D592" s="138" t="s">
        <v>426</v>
      </c>
      <c r="E592" s="133"/>
      <c r="F592" s="133"/>
      <c r="G592" s="133"/>
      <c r="H592" s="133">
        <f t="shared" si="27"/>
        <v>1</v>
      </c>
      <c r="I592" s="133"/>
      <c r="J592" s="262" t="s">
        <v>5339</v>
      </c>
      <c r="K592" s="138" t="str">
        <f t="shared" si="29"/>
        <v>G474</v>
      </c>
      <c r="L592" s="246" t="str">
        <f t="shared" si="28"/>
        <v>G47.4 - Commerce détail équipem technologie communication TIC en magasin spé</v>
      </c>
      <c r="M592" s="138" t="s">
        <v>190</v>
      </c>
      <c r="N592" s="138" t="s">
        <v>192</v>
      </c>
      <c r="O592" s="138" t="s">
        <v>426</v>
      </c>
    </row>
    <row r="593" spans="1:15">
      <c r="A593" s="133" t="s">
        <v>4930</v>
      </c>
      <c r="B593" s="138" t="s">
        <v>3962</v>
      </c>
      <c r="C593" s="138"/>
      <c r="D593" s="138" t="s">
        <v>426</v>
      </c>
      <c r="E593" s="133"/>
      <c r="F593" s="133"/>
      <c r="G593" s="133"/>
      <c r="H593" s="133">
        <f t="shared" si="27"/>
        <v>1</v>
      </c>
      <c r="I593" s="133"/>
      <c r="J593" s="263" t="s">
        <v>5340</v>
      </c>
      <c r="K593" s="138" t="str">
        <f t="shared" si="29"/>
        <v>G4741</v>
      </c>
      <c r="L593" s="246" t="str">
        <f t="shared" si="28"/>
        <v>G47.4.1 - Commerce détail ordinateurs unités périph logiciels en magasin spé</v>
      </c>
      <c r="M593" s="138"/>
      <c r="N593" s="138" t="s">
        <v>192</v>
      </c>
      <c r="O593" s="138" t="s">
        <v>426</v>
      </c>
    </row>
    <row r="594" spans="1:15">
      <c r="A594" s="133" t="s">
        <v>4931</v>
      </c>
      <c r="B594" s="138" t="s">
        <v>3963</v>
      </c>
      <c r="C594" s="138"/>
      <c r="D594" s="138" t="s">
        <v>426</v>
      </c>
      <c r="E594" s="133"/>
      <c r="F594" s="133"/>
      <c r="G594" s="133"/>
      <c r="H594" s="133">
        <f t="shared" si="27"/>
        <v>1</v>
      </c>
      <c r="I594" s="133"/>
      <c r="J594" s="263" t="s">
        <v>4930</v>
      </c>
      <c r="K594" s="138" t="str">
        <f t="shared" si="29"/>
        <v>G4742</v>
      </c>
      <c r="L594" s="246" t="str">
        <f t="shared" si="28"/>
        <v>G47.4.2 - Commerce détail matériels télécommunication en magasin spécialisé</v>
      </c>
      <c r="M594" s="138"/>
      <c r="N594" s="138" t="s">
        <v>192</v>
      </c>
      <c r="O594" s="138" t="s">
        <v>426</v>
      </c>
    </row>
    <row r="595" spans="1:15">
      <c r="A595" s="133" t="s">
        <v>5341</v>
      </c>
      <c r="B595" s="138" t="s">
        <v>3964</v>
      </c>
      <c r="C595" s="138"/>
      <c r="D595" s="138" t="s">
        <v>426</v>
      </c>
      <c r="E595" s="133"/>
      <c r="F595" s="133"/>
      <c r="G595" s="133"/>
      <c r="H595" s="133">
        <f t="shared" si="27"/>
        <v>1</v>
      </c>
      <c r="I595" s="133"/>
      <c r="J595" s="263" t="s">
        <v>4931</v>
      </c>
      <c r="K595" s="138" t="str">
        <f t="shared" si="29"/>
        <v>G4743</v>
      </c>
      <c r="L595" s="246" t="str">
        <f t="shared" si="28"/>
        <v>G47.4.3 - Commerce de détail de matériels audio/vidéo en magasin spécialisé</v>
      </c>
      <c r="M595" s="138"/>
      <c r="N595" s="138" t="s">
        <v>192</v>
      </c>
      <c r="O595" s="138" t="s">
        <v>426</v>
      </c>
    </row>
    <row r="596" spans="1:15">
      <c r="A596" s="133" t="s">
        <v>4932</v>
      </c>
      <c r="B596" s="138" t="s">
        <v>3965</v>
      </c>
      <c r="C596" s="138"/>
      <c r="D596" s="138" t="s">
        <v>426</v>
      </c>
      <c r="E596" s="133"/>
      <c r="F596" s="133"/>
      <c r="G596" s="133"/>
      <c r="H596" s="133">
        <f t="shared" si="27"/>
        <v>1</v>
      </c>
      <c r="I596" s="133"/>
      <c r="J596" s="262" t="s">
        <v>5341</v>
      </c>
      <c r="K596" s="138" t="str">
        <f t="shared" si="29"/>
        <v>G475</v>
      </c>
      <c r="L596" s="246" t="str">
        <f t="shared" si="28"/>
        <v>G47.5 - Commerce détail d'autres équipements du foyer en magasin spécialisé</v>
      </c>
      <c r="M596" s="138" t="s">
        <v>190</v>
      </c>
      <c r="N596" s="138" t="s">
        <v>192</v>
      </c>
      <c r="O596" s="138" t="s">
        <v>426</v>
      </c>
    </row>
    <row r="597" spans="1:15">
      <c r="A597" s="133" t="s">
        <v>5342</v>
      </c>
      <c r="B597" s="138" t="s">
        <v>3966</v>
      </c>
      <c r="C597" s="138"/>
      <c r="D597" s="138" t="s">
        <v>426</v>
      </c>
      <c r="E597" s="133"/>
      <c r="F597" s="133"/>
      <c r="G597" s="133"/>
      <c r="H597" s="133">
        <f t="shared" si="27"/>
        <v>1</v>
      </c>
      <c r="I597" s="133"/>
      <c r="J597" s="263" t="s">
        <v>4932</v>
      </c>
      <c r="K597" s="138" t="str">
        <f t="shared" si="29"/>
        <v>G4751</v>
      </c>
      <c r="L597" s="246" t="str">
        <f t="shared" si="28"/>
        <v>G47.5.1 - Commerce de détail de textiles en magasin spécialisé</v>
      </c>
      <c r="M597" s="138"/>
      <c r="N597" s="138" t="s">
        <v>192</v>
      </c>
      <c r="O597" s="138" t="s">
        <v>426</v>
      </c>
    </row>
    <row r="598" spans="1:15">
      <c r="A598" s="133" t="s">
        <v>5343</v>
      </c>
      <c r="B598" s="138" t="s">
        <v>3967</v>
      </c>
      <c r="C598" s="138"/>
      <c r="D598" s="138" t="s">
        <v>426</v>
      </c>
      <c r="E598" s="133"/>
      <c r="F598" s="133"/>
      <c r="G598" s="133"/>
      <c r="H598" s="133">
        <f t="shared" si="27"/>
        <v>1</v>
      </c>
      <c r="I598" s="133"/>
      <c r="J598" s="263" t="s">
        <v>5342</v>
      </c>
      <c r="K598" s="138" t="str">
        <f t="shared" si="29"/>
        <v>G4752</v>
      </c>
      <c r="L598" s="246" t="str">
        <f t="shared" si="28"/>
        <v>G47.5.2 - Commerce détail quincaillerie peintures verres en magasin spécialisé</v>
      </c>
      <c r="M598" s="138"/>
      <c r="N598" s="138" t="s">
        <v>192</v>
      </c>
      <c r="O598" s="138" t="s">
        <v>426</v>
      </c>
    </row>
    <row r="599" spans="1:15">
      <c r="A599" s="133" t="s">
        <v>4933</v>
      </c>
      <c r="B599" s="138" t="s">
        <v>3968</v>
      </c>
      <c r="C599" s="138"/>
      <c r="D599" s="138" t="s">
        <v>426</v>
      </c>
      <c r="E599" s="133"/>
      <c r="F599" s="133"/>
      <c r="G599" s="133"/>
      <c r="H599" s="133">
        <f t="shared" si="27"/>
        <v>1</v>
      </c>
      <c r="I599" s="133"/>
      <c r="J599" s="263" t="s">
        <v>5343</v>
      </c>
      <c r="K599" s="138" t="str">
        <f t="shared" si="29"/>
        <v>G4753</v>
      </c>
      <c r="L599" s="246" t="str">
        <f t="shared" si="28"/>
        <v>G47.5.3 - Commerce détail tapis moquettes revêtements murs sols en magasin spé</v>
      </c>
      <c r="M599" s="138"/>
      <c r="N599" s="138" t="s">
        <v>192</v>
      </c>
      <c r="O599" s="138" t="s">
        <v>426</v>
      </c>
    </row>
    <row r="600" spans="1:15">
      <c r="A600" s="133" t="s">
        <v>5344</v>
      </c>
      <c r="B600" s="138" t="s">
        <v>3969</v>
      </c>
      <c r="C600" s="138"/>
      <c r="D600" s="138" t="s">
        <v>426</v>
      </c>
      <c r="E600" s="133"/>
      <c r="F600" s="133"/>
      <c r="G600" s="133"/>
      <c r="H600" s="133">
        <f t="shared" si="27"/>
        <v>1</v>
      </c>
      <c r="I600" s="133"/>
      <c r="J600" s="263" t="s">
        <v>4933</v>
      </c>
      <c r="K600" s="138" t="str">
        <f t="shared" si="29"/>
        <v>G4754</v>
      </c>
      <c r="L600" s="246" t="str">
        <f t="shared" si="28"/>
        <v>G47.5.4 - Commerce détail d'appareils électroménagers en magasin spécialisé</v>
      </c>
      <c r="M600" s="138"/>
      <c r="N600" s="138" t="s">
        <v>192</v>
      </c>
      <c r="O600" s="138" t="s">
        <v>426</v>
      </c>
    </row>
    <row r="601" spans="1:15">
      <c r="A601" s="133" t="s">
        <v>4934</v>
      </c>
      <c r="B601" s="138" t="s">
        <v>3970</v>
      </c>
      <c r="C601" s="138"/>
      <c r="D601" s="138" t="s">
        <v>426</v>
      </c>
      <c r="E601" s="133"/>
      <c r="F601" s="133"/>
      <c r="G601" s="133"/>
      <c r="H601" s="133">
        <f t="shared" si="27"/>
        <v>1</v>
      </c>
      <c r="I601" s="133"/>
      <c r="J601" s="263" t="s">
        <v>5344</v>
      </c>
      <c r="K601" s="138" t="str">
        <f t="shared" si="29"/>
        <v>G4759</v>
      </c>
      <c r="L601" s="246" t="str">
        <f t="shared" si="28"/>
        <v>G47.5.9 - Commerce détail meuble appareil éclairage ménage nca en mag spé</v>
      </c>
      <c r="M601" s="138"/>
      <c r="N601" s="138" t="s">
        <v>192</v>
      </c>
      <c r="O601" s="138" t="s">
        <v>426</v>
      </c>
    </row>
    <row r="602" spans="1:15">
      <c r="A602" s="133" t="s">
        <v>4935</v>
      </c>
      <c r="B602" s="138" t="s">
        <v>3971</v>
      </c>
      <c r="C602" s="138"/>
      <c r="D602" s="138" t="s">
        <v>426</v>
      </c>
      <c r="E602" s="133"/>
      <c r="F602" s="133"/>
      <c r="G602" s="133"/>
      <c r="H602" s="133">
        <f t="shared" si="27"/>
        <v>1</v>
      </c>
      <c r="I602" s="133"/>
      <c r="J602" s="262" t="s">
        <v>4934</v>
      </c>
      <c r="K602" s="138" t="str">
        <f t="shared" si="29"/>
        <v>G476</v>
      </c>
      <c r="L602" s="246" t="str">
        <f t="shared" si="28"/>
        <v>G47.6 - Commerce détail biens culturels loisirs en magasin spécialisé</v>
      </c>
      <c r="M602" s="138" t="s">
        <v>190</v>
      </c>
      <c r="N602" s="138" t="s">
        <v>192</v>
      </c>
      <c r="O602" s="138" t="s">
        <v>426</v>
      </c>
    </row>
    <row r="603" spans="1:15">
      <c r="A603" s="133" t="s">
        <v>4936</v>
      </c>
      <c r="B603" s="138" t="s">
        <v>3972</v>
      </c>
      <c r="C603" s="138"/>
      <c r="D603" s="138" t="s">
        <v>426</v>
      </c>
      <c r="E603" s="133"/>
      <c r="F603" s="133"/>
      <c r="G603" s="133"/>
      <c r="H603" s="133">
        <f t="shared" si="27"/>
        <v>1</v>
      </c>
      <c r="I603" s="133"/>
      <c r="J603" s="263" t="s">
        <v>4935</v>
      </c>
      <c r="K603" s="138" t="str">
        <f t="shared" si="29"/>
        <v>G4761</v>
      </c>
      <c r="L603" s="246" t="str">
        <f t="shared" si="28"/>
        <v>G47.6.1 - Commerce de détail de livres en magasin spécialisé</v>
      </c>
      <c r="M603" s="138"/>
      <c r="N603" s="138" t="s">
        <v>192</v>
      </c>
      <c r="O603" s="138" t="s">
        <v>426</v>
      </c>
    </row>
    <row r="604" spans="1:15">
      <c r="A604" s="133" t="s">
        <v>5345</v>
      </c>
      <c r="B604" s="138" t="s">
        <v>3973</v>
      </c>
      <c r="C604" s="138"/>
      <c r="D604" s="138" t="s">
        <v>426</v>
      </c>
      <c r="E604" s="133"/>
      <c r="F604" s="133"/>
      <c r="G604" s="133"/>
      <c r="H604" s="133">
        <f t="shared" si="27"/>
        <v>1</v>
      </c>
      <c r="I604" s="133"/>
      <c r="J604" s="263" t="s">
        <v>4936</v>
      </c>
      <c r="K604" s="138" t="str">
        <f t="shared" si="29"/>
        <v>G4762</v>
      </c>
      <c r="L604" s="246" t="str">
        <f t="shared" si="28"/>
        <v>G47.6.2 - Commerce de détail de journaux et papeterie en magasin spécialisé</v>
      </c>
      <c r="M604" s="138"/>
      <c r="N604" s="138" t="s">
        <v>192</v>
      </c>
      <c r="O604" s="138" t="s">
        <v>426</v>
      </c>
    </row>
    <row r="605" spans="1:15">
      <c r="A605" s="133" t="s">
        <v>4937</v>
      </c>
      <c r="B605" s="138" t="s">
        <v>3974</v>
      </c>
      <c r="C605" s="138"/>
      <c r="D605" s="138" t="s">
        <v>426</v>
      </c>
      <c r="E605" s="133"/>
      <c r="F605" s="133"/>
      <c r="G605" s="133"/>
      <c r="H605" s="133">
        <f t="shared" si="27"/>
        <v>1</v>
      </c>
      <c r="I605" s="133"/>
      <c r="J605" s="263" t="s">
        <v>5345</v>
      </c>
      <c r="K605" s="138" t="str">
        <f t="shared" si="29"/>
        <v>G4763</v>
      </c>
      <c r="L605" s="246" t="str">
        <f t="shared" si="28"/>
        <v>G47.6.3 - Commerce détail d'enregistrements musicaux vidéo en magasin spé</v>
      </c>
      <c r="M605" s="138"/>
      <c r="N605" s="138" t="s">
        <v>192</v>
      </c>
      <c r="O605" s="138" t="s">
        <v>426</v>
      </c>
    </row>
    <row r="606" spans="1:15">
      <c r="A606" s="133" t="s">
        <v>4938</v>
      </c>
      <c r="B606" s="138" t="s">
        <v>3975</v>
      </c>
      <c r="C606" s="138"/>
      <c r="D606" s="138" t="s">
        <v>426</v>
      </c>
      <c r="E606" s="133"/>
      <c r="F606" s="133"/>
      <c r="G606" s="133"/>
      <c r="H606" s="133">
        <f t="shared" si="27"/>
        <v>1</v>
      </c>
      <c r="I606" s="133"/>
      <c r="J606" s="263" t="s">
        <v>4937</v>
      </c>
      <c r="K606" s="138" t="str">
        <f t="shared" si="29"/>
        <v>G4764</v>
      </c>
      <c r="L606" s="246" t="str">
        <f t="shared" si="28"/>
        <v>G47.6.4 - Commerce de détail d'équipements sportifs en magasin spécialisé</v>
      </c>
      <c r="M606" s="138"/>
      <c r="N606" s="138" t="s">
        <v>192</v>
      </c>
      <c r="O606" s="138" t="s">
        <v>426</v>
      </c>
    </row>
    <row r="607" spans="1:15">
      <c r="A607" s="133" t="s">
        <v>4939</v>
      </c>
      <c r="B607" s="138" t="s">
        <v>3976</v>
      </c>
      <c r="C607" s="138"/>
      <c r="D607" s="138" t="s">
        <v>426</v>
      </c>
      <c r="E607" s="133"/>
      <c r="F607" s="133"/>
      <c r="G607" s="133"/>
      <c r="H607" s="133">
        <f t="shared" si="27"/>
        <v>1</v>
      </c>
      <c r="I607" s="133"/>
      <c r="J607" s="263" t="s">
        <v>4938</v>
      </c>
      <c r="K607" s="138" t="str">
        <f t="shared" si="29"/>
        <v>G4765</v>
      </c>
      <c r="L607" s="246" t="str">
        <f t="shared" si="28"/>
        <v>G47.6.5 - Commerce de détail de jeux et jouets en magasin spécialisé</v>
      </c>
      <c r="M607" s="138"/>
      <c r="N607" s="138" t="s">
        <v>192</v>
      </c>
      <c r="O607" s="138" t="s">
        <v>426</v>
      </c>
    </row>
    <row r="608" spans="1:15">
      <c r="A608" s="133" t="s">
        <v>4940</v>
      </c>
      <c r="B608" s="138" t="s">
        <v>3977</v>
      </c>
      <c r="C608" s="138"/>
      <c r="D608" s="138" t="s">
        <v>426</v>
      </c>
      <c r="E608" s="133"/>
      <c r="F608" s="133"/>
      <c r="G608" s="133"/>
      <c r="H608" s="133">
        <f t="shared" si="27"/>
        <v>1</v>
      </c>
      <c r="I608" s="133"/>
      <c r="J608" s="262" t="s">
        <v>4939</v>
      </c>
      <c r="K608" s="138" t="str">
        <f t="shared" si="29"/>
        <v>G477</v>
      </c>
      <c r="L608" s="246" t="str">
        <f t="shared" si="28"/>
        <v>G47.7 - Autres commerces de détail en magasin spécialisé</v>
      </c>
      <c r="M608" s="138" t="s">
        <v>190</v>
      </c>
      <c r="N608" s="138" t="s">
        <v>192</v>
      </c>
      <c r="O608" s="138" t="s">
        <v>426</v>
      </c>
    </row>
    <row r="609" spans="1:15">
      <c r="A609" s="133" t="s">
        <v>5346</v>
      </c>
      <c r="B609" s="138" t="s">
        <v>3978</v>
      </c>
      <c r="C609" s="138"/>
      <c r="D609" s="138" t="s">
        <v>426</v>
      </c>
      <c r="E609" s="133"/>
      <c r="F609" s="133"/>
      <c r="G609" s="133"/>
      <c r="H609" s="133">
        <f t="shared" si="27"/>
        <v>1</v>
      </c>
      <c r="I609" s="133"/>
      <c r="J609" s="263" t="s">
        <v>4940</v>
      </c>
      <c r="K609" s="138" t="str">
        <f t="shared" si="29"/>
        <v>G4771</v>
      </c>
      <c r="L609" s="246" t="str">
        <f t="shared" si="28"/>
        <v>G47.7.1 - Commerce de détail d'habillement en magasin spécialisé</v>
      </c>
      <c r="M609" s="138"/>
      <c r="N609" s="138" t="s">
        <v>192</v>
      </c>
      <c r="O609" s="138" t="s">
        <v>426</v>
      </c>
    </row>
    <row r="610" spans="1:15">
      <c r="A610" s="133" t="s">
        <v>4941</v>
      </c>
      <c r="B610" s="138" t="s">
        <v>3979</v>
      </c>
      <c r="C610" s="138"/>
      <c r="D610" s="138" t="s">
        <v>426</v>
      </c>
      <c r="E610" s="133"/>
      <c r="F610" s="133"/>
      <c r="G610" s="133"/>
      <c r="H610" s="133">
        <f t="shared" si="27"/>
        <v>1</v>
      </c>
      <c r="I610" s="133"/>
      <c r="J610" s="263" t="s">
        <v>5346</v>
      </c>
      <c r="K610" s="138" t="str">
        <f t="shared" si="29"/>
        <v>G4772</v>
      </c>
      <c r="L610" s="246" t="str">
        <f t="shared" si="28"/>
        <v>G47.7.2 - Commerce détail chaussures d'articles en cuir en magasin spécialisé</v>
      </c>
      <c r="M610" s="138"/>
      <c r="N610" s="138" t="s">
        <v>192</v>
      </c>
      <c r="O610" s="138" t="s">
        <v>426</v>
      </c>
    </row>
    <row r="611" spans="1:15">
      <c r="A611" s="133" t="s">
        <v>5347</v>
      </c>
      <c r="B611" s="138" t="s">
        <v>3980</v>
      </c>
      <c r="C611" s="138"/>
      <c r="D611" s="138" t="s">
        <v>426</v>
      </c>
      <c r="E611" s="133"/>
      <c r="F611" s="133"/>
      <c r="G611" s="133"/>
      <c r="H611" s="133">
        <f t="shared" si="27"/>
        <v>1</v>
      </c>
      <c r="I611" s="133"/>
      <c r="J611" s="263" t="s">
        <v>4941</v>
      </c>
      <c r="K611" s="138" t="str">
        <f t="shared" si="29"/>
        <v>G4773</v>
      </c>
      <c r="L611" s="246" t="str">
        <f t="shared" si="28"/>
        <v>G47.7.3 - Commerce détail produits pharmaceutiques en magasin spécialisé</v>
      </c>
      <c r="M611" s="138"/>
      <c r="N611" s="138" t="s">
        <v>192</v>
      </c>
      <c r="O611" s="138" t="s">
        <v>426</v>
      </c>
    </row>
    <row r="612" spans="1:15">
      <c r="A612" s="133" t="s">
        <v>4942</v>
      </c>
      <c r="B612" s="138" t="s">
        <v>3981</v>
      </c>
      <c r="C612" s="138"/>
      <c r="D612" s="138" t="s">
        <v>426</v>
      </c>
      <c r="E612" s="133"/>
      <c r="F612" s="133"/>
      <c r="G612" s="133"/>
      <c r="H612" s="133">
        <f t="shared" si="27"/>
        <v>1</v>
      </c>
      <c r="I612" s="133"/>
      <c r="J612" s="263" t="s">
        <v>5347</v>
      </c>
      <c r="K612" s="138" t="str">
        <f t="shared" si="29"/>
        <v>G4774</v>
      </c>
      <c r="L612" s="246" t="str">
        <f t="shared" si="28"/>
        <v>G47.7.4 - Commerce détail d'articles médicaux orthopédiques en magasin spé</v>
      </c>
      <c r="M612" s="138"/>
      <c r="N612" s="138" t="s">
        <v>192</v>
      </c>
      <c r="O612" s="138" t="s">
        <v>426</v>
      </c>
    </row>
    <row r="613" spans="1:15">
      <c r="A613" s="133" t="s">
        <v>4943</v>
      </c>
      <c r="B613" s="138" t="s">
        <v>3982</v>
      </c>
      <c r="C613" s="138"/>
      <c r="D613" s="138" t="s">
        <v>426</v>
      </c>
      <c r="E613" s="133"/>
      <c r="F613" s="133"/>
      <c r="G613" s="133"/>
      <c r="H613" s="133">
        <f t="shared" si="27"/>
        <v>1</v>
      </c>
      <c r="I613" s="133"/>
      <c r="J613" s="263" t="s">
        <v>4942</v>
      </c>
      <c r="K613" s="138" t="str">
        <f t="shared" si="29"/>
        <v>G4775</v>
      </c>
      <c r="L613" s="246" t="str">
        <f t="shared" si="28"/>
        <v>G47.7.5 - Commerce détail parfumerie produits beauté en magasin spécialisé</v>
      </c>
      <c r="M613" s="138"/>
      <c r="N613" s="138" t="s">
        <v>192</v>
      </c>
      <c r="O613" s="138" t="s">
        <v>426</v>
      </c>
    </row>
    <row r="614" spans="1:15">
      <c r="A614" s="133" t="s">
        <v>5348</v>
      </c>
      <c r="B614" s="138" t="s">
        <v>3983</v>
      </c>
      <c r="C614" s="138"/>
      <c r="D614" s="138" t="s">
        <v>426</v>
      </c>
      <c r="E614" s="133"/>
      <c r="F614" s="133"/>
      <c r="G614" s="133"/>
      <c r="H614" s="133">
        <f t="shared" si="27"/>
        <v>1</v>
      </c>
      <c r="I614" s="133"/>
      <c r="J614" s="263" t="s">
        <v>4943</v>
      </c>
      <c r="K614" s="138" t="str">
        <f t="shared" si="29"/>
        <v>G4776</v>
      </c>
      <c r="L614" s="246" t="str">
        <f t="shared" si="28"/>
        <v>G47.7.6 - Com détail fleur plante graine engrais animaux aliment en mag spé</v>
      </c>
      <c r="M614" s="138"/>
      <c r="N614" s="138" t="s">
        <v>192</v>
      </c>
      <c r="O614" s="138" t="s">
        <v>426</v>
      </c>
    </row>
    <row r="615" spans="1:15">
      <c r="A615" s="133" t="s">
        <v>4944</v>
      </c>
      <c r="B615" s="138" t="s">
        <v>3984</v>
      </c>
      <c r="C615" s="138"/>
      <c r="D615" s="138" t="s">
        <v>426</v>
      </c>
      <c r="E615" s="133"/>
      <c r="F615" s="133"/>
      <c r="G615" s="133"/>
      <c r="H615" s="133">
        <f t="shared" si="27"/>
        <v>1</v>
      </c>
      <c r="I615" s="133"/>
      <c r="J615" s="263" t="s">
        <v>5348</v>
      </c>
      <c r="K615" s="138" t="str">
        <f t="shared" si="29"/>
        <v>G4777</v>
      </c>
      <c r="L615" s="246" t="str">
        <f t="shared" si="28"/>
        <v>G47.7.7 - Commerce détail d'articles d'horlogerie bijouterie en magasin spé</v>
      </c>
      <c r="M615" s="138"/>
      <c r="N615" s="138" t="s">
        <v>192</v>
      </c>
      <c r="O615" s="138" t="s">
        <v>426</v>
      </c>
    </row>
    <row r="616" spans="1:15">
      <c r="A616" s="133" t="s">
        <v>4945</v>
      </c>
      <c r="B616" s="138" t="s">
        <v>3985</v>
      </c>
      <c r="C616" s="138"/>
      <c r="D616" s="138" t="s">
        <v>426</v>
      </c>
      <c r="E616" s="133"/>
      <c r="F616" s="133"/>
      <c r="G616" s="133"/>
      <c r="H616" s="133">
        <f t="shared" si="27"/>
        <v>1</v>
      </c>
      <c r="I616" s="133"/>
      <c r="J616" s="263" t="s">
        <v>4944</v>
      </c>
      <c r="K616" s="138" t="str">
        <f t="shared" si="29"/>
        <v>G4778</v>
      </c>
      <c r="L616" s="246" t="str">
        <f t="shared" si="28"/>
        <v>G47.7.8 - Commerces de détail spécialisés divers</v>
      </c>
      <c r="M616" s="138"/>
      <c r="N616" s="138" t="s">
        <v>192</v>
      </c>
      <c r="O616" s="138" t="s">
        <v>426</v>
      </c>
    </row>
    <row r="617" spans="1:15">
      <c r="A617" s="133" t="s">
        <v>4946</v>
      </c>
      <c r="B617" s="138" t="s">
        <v>3986</v>
      </c>
      <c r="C617" s="138"/>
      <c r="D617" s="138" t="s">
        <v>426</v>
      </c>
      <c r="E617" s="133"/>
      <c r="F617" s="133"/>
      <c r="G617" s="133"/>
      <c r="H617" s="133">
        <f t="shared" si="27"/>
        <v>1</v>
      </c>
      <c r="I617" s="133"/>
      <c r="J617" s="263" t="s">
        <v>4945</v>
      </c>
      <c r="K617" s="138" t="str">
        <f t="shared" si="29"/>
        <v>G4779</v>
      </c>
      <c r="L617" s="246" t="str">
        <f t="shared" si="28"/>
        <v>G47.7.9 - Commerce de détail de biens d'occasion en magasin</v>
      </c>
      <c r="M617" s="138"/>
      <c r="N617" s="138" t="s">
        <v>192</v>
      </c>
      <c r="O617" s="138" t="s">
        <v>426</v>
      </c>
    </row>
    <row r="618" spans="1:15">
      <c r="A618" s="133" t="s">
        <v>4947</v>
      </c>
      <c r="B618" s="138" t="s">
        <v>3987</v>
      </c>
      <c r="C618" s="138"/>
      <c r="D618" s="138" t="s">
        <v>426</v>
      </c>
      <c r="E618" s="133"/>
      <c r="F618" s="133"/>
      <c r="G618" s="133"/>
      <c r="H618" s="133">
        <f t="shared" si="27"/>
        <v>1</v>
      </c>
      <c r="I618" s="133"/>
      <c r="J618" s="262" t="s">
        <v>4946</v>
      </c>
      <c r="K618" s="138" t="str">
        <f t="shared" si="29"/>
        <v>G478</v>
      </c>
      <c r="L618" s="246" t="str">
        <f t="shared" si="28"/>
        <v>G47.8 - Commerce de détail sur éventaires et marchés</v>
      </c>
      <c r="M618" s="138" t="s">
        <v>190</v>
      </c>
      <c r="N618" s="138" t="s">
        <v>192</v>
      </c>
      <c r="O618" s="138" t="s">
        <v>426</v>
      </c>
    </row>
    <row r="619" spans="1:15">
      <c r="A619" s="133" t="s">
        <v>5349</v>
      </c>
      <c r="B619" s="138" t="s">
        <v>3988</v>
      </c>
      <c r="C619" s="138"/>
      <c r="D619" s="138" t="s">
        <v>426</v>
      </c>
      <c r="E619" s="133"/>
      <c r="F619" s="133"/>
      <c r="G619" s="133"/>
      <c r="H619" s="133">
        <f t="shared" si="27"/>
        <v>1</v>
      </c>
      <c r="I619" s="133"/>
      <c r="J619" s="263" t="s">
        <v>4947</v>
      </c>
      <c r="K619" s="138" t="str">
        <f t="shared" si="29"/>
        <v>G4781</v>
      </c>
      <c r="L619" s="246" t="str">
        <f t="shared" si="28"/>
        <v>G47.8.1 - Commerce de détail alimentaire sur éventaires et marchés</v>
      </c>
      <c r="M619" s="138"/>
      <c r="N619" s="138" t="s">
        <v>192</v>
      </c>
      <c r="O619" s="138" t="s">
        <v>426</v>
      </c>
    </row>
    <row r="620" spans="1:15">
      <c r="A620" s="133" t="s">
        <v>4948</v>
      </c>
      <c r="B620" s="138" t="s">
        <v>3989</v>
      </c>
      <c r="C620" s="138"/>
      <c r="D620" s="138" t="s">
        <v>426</v>
      </c>
      <c r="E620" s="133"/>
      <c r="F620" s="133"/>
      <c r="G620" s="133"/>
      <c r="H620" s="133">
        <f t="shared" si="27"/>
        <v>1</v>
      </c>
      <c r="I620" s="133"/>
      <c r="J620" s="263" t="s">
        <v>5349</v>
      </c>
      <c r="K620" s="138" t="str">
        <f t="shared" si="29"/>
        <v>G4782</v>
      </c>
      <c r="L620" s="246" t="str">
        <f t="shared" si="28"/>
        <v>G47.8.2 - Commerce détail textiles habillement chaussures sur éventaires marché</v>
      </c>
      <c r="M620" s="138"/>
      <c r="N620" s="138" t="s">
        <v>192</v>
      </c>
      <c r="O620" s="138" t="s">
        <v>426</v>
      </c>
    </row>
    <row r="621" spans="1:15">
      <c r="A621" s="133" t="s">
        <v>4949</v>
      </c>
      <c r="B621" s="138" t="s">
        <v>3990</v>
      </c>
      <c r="C621" s="138"/>
      <c r="D621" s="138" t="s">
        <v>426</v>
      </c>
      <c r="E621" s="133"/>
      <c r="F621" s="133"/>
      <c r="G621" s="133"/>
      <c r="H621" s="133">
        <f t="shared" si="27"/>
        <v>1</v>
      </c>
      <c r="I621" s="133"/>
      <c r="J621" s="263" t="s">
        <v>4948</v>
      </c>
      <c r="K621" s="138" t="str">
        <f t="shared" si="29"/>
        <v>G4789</v>
      </c>
      <c r="L621" s="246" t="str">
        <f t="shared" si="28"/>
        <v>G47.8.9 - Autres commerces de détail sur éventaires et marchés</v>
      </c>
      <c r="M621" s="138"/>
      <c r="N621" s="138" t="s">
        <v>192</v>
      </c>
      <c r="O621" s="138" t="s">
        <v>426</v>
      </c>
    </row>
    <row r="622" spans="1:15">
      <c r="A622" s="133" t="s">
        <v>4950</v>
      </c>
      <c r="B622" s="138" t="s">
        <v>3991</v>
      </c>
      <c r="C622" s="138"/>
      <c r="D622" s="138" t="s">
        <v>426</v>
      </c>
      <c r="E622" s="133"/>
      <c r="F622" s="133"/>
      <c r="G622" s="133"/>
      <c r="H622" s="133">
        <f t="shared" si="27"/>
        <v>1</v>
      </c>
      <c r="I622" s="133"/>
      <c r="J622" s="262" t="s">
        <v>4949</v>
      </c>
      <c r="K622" s="138" t="str">
        <f t="shared" si="29"/>
        <v>G479</v>
      </c>
      <c r="L622" s="246" t="str">
        <f t="shared" si="28"/>
        <v>G47.9 - Commerce de détail hors magasin éventaires ou marchés</v>
      </c>
      <c r="M622" s="138" t="s">
        <v>190</v>
      </c>
      <c r="N622" s="138" t="s">
        <v>192</v>
      </c>
      <c r="O622" s="138" t="s">
        <v>426</v>
      </c>
    </row>
    <row r="623" spans="1:15">
      <c r="A623" s="133" t="s">
        <v>4951</v>
      </c>
      <c r="B623" s="138" t="s">
        <v>3992</v>
      </c>
      <c r="C623" s="138"/>
      <c r="D623" s="138" t="s">
        <v>426</v>
      </c>
      <c r="E623" s="133"/>
      <c r="F623" s="133"/>
      <c r="G623" s="133"/>
      <c r="H623" s="133">
        <f t="shared" si="27"/>
        <v>1</v>
      </c>
      <c r="I623" s="133"/>
      <c r="J623" s="263" t="s">
        <v>4950</v>
      </c>
      <c r="K623" s="138" t="str">
        <f t="shared" si="29"/>
        <v>G4791</v>
      </c>
      <c r="L623" s="246" t="str">
        <f t="shared" si="28"/>
        <v>G47.9.1 - Vente à distance</v>
      </c>
      <c r="M623" s="138"/>
      <c r="N623" s="138" t="s">
        <v>192</v>
      </c>
      <c r="O623" s="138" t="s">
        <v>426</v>
      </c>
    </row>
    <row r="624" spans="1:15">
      <c r="A624" s="133" t="s">
        <v>4952</v>
      </c>
      <c r="B624" s="138" t="s">
        <v>3993</v>
      </c>
      <c r="C624" s="138"/>
      <c r="D624" s="138" t="s">
        <v>426</v>
      </c>
      <c r="E624" s="133"/>
      <c r="F624" s="133"/>
      <c r="G624" s="133"/>
      <c r="H624" s="133">
        <f t="shared" si="27"/>
        <v>1</v>
      </c>
      <c r="I624" s="133"/>
      <c r="J624" s="263" t="s">
        <v>4951</v>
      </c>
      <c r="K624" s="138" t="str">
        <f t="shared" si="29"/>
        <v>G4799</v>
      </c>
      <c r="L624" s="246" t="str">
        <f t="shared" si="28"/>
        <v>G47.9.9 - Autres commerces de détail hors magasin éventaires ou marchés</v>
      </c>
      <c r="M624" s="138"/>
      <c r="N624" s="138" t="s">
        <v>192</v>
      </c>
      <c r="O624" s="138" t="s">
        <v>426</v>
      </c>
    </row>
    <row r="625" spans="1:15">
      <c r="A625" s="133" t="s">
        <v>4953</v>
      </c>
      <c r="B625" s="138" t="s">
        <v>3994</v>
      </c>
      <c r="C625" s="138"/>
      <c r="D625" s="138" t="s">
        <v>426</v>
      </c>
      <c r="E625" s="133"/>
      <c r="F625" s="133"/>
      <c r="G625" s="133"/>
      <c r="H625" s="133">
        <f t="shared" si="27"/>
        <v>1</v>
      </c>
      <c r="I625" s="133"/>
      <c r="J625" s="247" t="s">
        <v>4952</v>
      </c>
      <c r="K625" s="138" t="str">
        <f t="shared" si="29"/>
        <v>H</v>
      </c>
      <c r="L625" s="246" t="str">
        <f t="shared" si="28"/>
        <v>H - TRANSPORTS ET ENTREPOSAGE</v>
      </c>
      <c r="M625" s="138" t="s">
        <v>190</v>
      </c>
      <c r="N625" s="138" t="s">
        <v>192</v>
      </c>
      <c r="O625" s="138" t="s">
        <v>426</v>
      </c>
    </row>
    <row r="626" spans="1:15">
      <c r="A626" s="133" t="s">
        <v>4954</v>
      </c>
      <c r="B626" s="138" t="s">
        <v>3995</v>
      </c>
      <c r="C626" s="138"/>
      <c r="D626" s="138" t="s">
        <v>426</v>
      </c>
      <c r="E626" s="133"/>
      <c r="F626" s="133"/>
      <c r="G626" s="133"/>
      <c r="H626" s="133">
        <f t="shared" si="27"/>
        <v>1</v>
      </c>
      <c r="I626" s="133"/>
      <c r="J626" s="248" t="s">
        <v>4953</v>
      </c>
      <c r="K626" s="138" t="str">
        <f t="shared" si="29"/>
        <v>H49</v>
      </c>
      <c r="L626" s="246" t="str">
        <f t="shared" si="28"/>
        <v>H49 - Transports terrestres</v>
      </c>
      <c r="M626" s="138" t="s">
        <v>190</v>
      </c>
      <c r="N626" s="138" t="s">
        <v>192</v>
      </c>
      <c r="O626" s="138" t="s">
        <v>426</v>
      </c>
    </row>
    <row r="627" spans="1:15">
      <c r="A627" s="133" t="s">
        <v>4955</v>
      </c>
      <c r="B627" s="138" t="s">
        <v>3996</v>
      </c>
      <c r="C627" s="138"/>
      <c r="D627" s="138" t="s">
        <v>426</v>
      </c>
      <c r="E627" s="133"/>
      <c r="F627" s="133"/>
      <c r="G627" s="133"/>
      <c r="H627" s="133">
        <f t="shared" si="27"/>
        <v>1</v>
      </c>
      <c r="I627" s="133"/>
      <c r="J627" s="262" t="s">
        <v>4954</v>
      </c>
      <c r="K627" s="138" t="str">
        <f t="shared" si="29"/>
        <v>H491</v>
      </c>
      <c r="L627" s="246" t="str">
        <f t="shared" si="28"/>
        <v>H49.1 - Transport ferroviaire interurbain de voyageurs</v>
      </c>
      <c r="M627" s="138" t="s">
        <v>190</v>
      </c>
      <c r="N627" s="138" t="s">
        <v>192</v>
      </c>
      <c r="O627" s="138" t="s">
        <v>426</v>
      </c>
    </row>
    <row r="628" spans="1:15">
      <c r="A628" s="133" t="s">
        <v>4956</v>
      </c>
      <c r="B628" s="138" t="s">
        <v>3997</v>
      </c>
      <c r="C628" s="138"/>
      <c r="D628" s="138" t="s">
        <v>426</v>
      </c>
      <c r="E628" s="133"/>
      <c r="F628" s="133"/>
      <c r="G628" s="133"/>
      <c r="H628" s="133">
        <f t="shared" si="27"/>
        <v>1</v>
      </c>
      <c r="I628" s="133"/>
      <c r="J628" s="263" t="s">
        <v>4955</v>
      </c>
      <c r="K628" s="138" t="str">
        <f t="shared" si="29"/>
        <v>H4910</v>
      </c>
      <c r="L628" s="246" t="str">
        <f t="shared" si="28"/>
        <v>H49.1.0 - Transport ferroviaire interurbain de voyageurs</v>
      </c>
      <c r="M628" s="138"/>
      <c r="N628" s="138" t="s">
        <v>192</v>
      </c>
      <c r="O628" s="138" t="s">
        <v>426</v>
      </c>
    </row>
    <row r="629" spans="1:15">
      <c r="A629" s="133" t="s">
        <v>4957</v>
      </c>
      <c r="B629" s="138" t="s">
        <v>3998</v>
      </c>
      <c r="C629" s="138"/>
      <c r="D629" s="138" t="s">
        <v>426</v>
      </c>
      <c r="E629" s="133"/>
      <c r="F629" s="133"/>
      <c r="G629" s="133"/>
      <c r="H629" s="133">
        <f t="shared" si="27"/>
        <v>1</v>
      </c>
      <c r="I629" s="133"/>
      <c r="J629" s="262" t="s">
        <v>4956</v>
      </c>
      <c r="K629" s="138" t="str">
        <f t="shared" si="29"/>
        <v>H492</v>
      </c>
      <c r="L629" s="246" t="str">
        <f t="shared" si="28"/>
        <v>H49.2 - Transports ferroviaires de fret</v>
      </c>
      <c r="M629" s="138" t="s">
        <v>190</v>
      </c>
      <c r="N629" s="138" t="s">
        <v>192</v>
      </c>
      <c r="O629" s="138" t="s">
        <v>426</v>
      </c>
    </row>
    <row r="630" spans="1:15">
      <c r="A630" s="133" t="s">
        <v>4958</v>
      </c>
      <c r="B630" s="138" t="s">
        <v>3999</v>
      </c>
      <c r="C630" s="138"/>
      <c r="D630" s="138" t="s">
        <v>426</v>
      </c>
      <c r="E630" s="133"/>
      <c r="F630" s="133"/>
      <c r="G630" s="133"/>
      <c r="H630" s="133">
        <f t="shared" si="27"/>
        <v>1</v>
      </c>
      <c r="I630" s="133"/>
      <c r="J630" s="263" t="s">
        <v>4957</v>
      </c>
      <c r="K630" s="138" t="str">
        <f t="shared" si="29"/>
        <v>H4920</v>
      </c>
      <c r="L630" s="246" t="str">
        <f t="shared" si="28"/>
        <v>H49.2.0 - Transports ferroviaires de fret</v>
      </c>
      <c r="M630" s="138"/>
      <c r="N630" s="138" t="s">
        <v>192</v>
      </c>
      <c r="O630" s="138" t="s">
        <v>426</v>
      </c>
    </row>
    <row r="631" spans="1:15">
      <c r="A631" s="133" t="s">
        <v>4959</v>
      </c>
      <c r="B631" s="138" t="s">
        <v>4000</v>
      </c>
      <c r="C631" s="138"/>
      <c r="D631" s="138" t="s">
        <v>426</v>
      </c>
      <c r="E631" s="133"/>
      <c r="F631" s="133"/>
      <c r="G631" s="133"/>
      <c r="H631" s="133">
        <f t="shared" si="27"/>
        <v>1</v>
      </c>
      <c r="I631" s="133"/>
      <c r="J631" s="262" t="s">
        <v>4958</v>
      </c>
      <c r="K631" s="138" t="str">
        <f t="shared" si="29"/>
        <v>H493</v>
      </c>
      <c r="L631" s="246" t="str">
        <f t="shared" si="28"/>
        <v>H49.3 - Transports urbains et routiers de voyageurs</v>
      </c>
      <c r="M631" s="138" t="s">
        <v>190</v>
      </c>
      <c r="N631" s="138" t="s">
        <v>192</v>
      </c>
      <c r="O631" s="138" t="s">
        <v>426</v>
      </c>
    </row>
    <row r="632" spans="1:15">
      <c r="A632" s="133" t="s">
        <v>4960</v>
      </c>
      <c r="B632" s="138" t="s">
        <v>4001</v>
      </c>
      <c r="C632" s="138"/>
      <c r="D632" s="138" t="s">
        <v>426</v>
      </c>
      <c r="E632" s="133"/>
      <c r="F632" s="133"/>
      <c r="G632" s="133"/>
      <c r="H632" s="133">
        <f t="shared" si="27"/>
        <v>1</v>
      </c>
      <c r="I632" s="133"/>
      <c r="J632" s="263" t="s">
        <v>4959</v>
      </c>
      <c r="K632" s="138" t="str">
        <f t="shared" si="29"/>
        <v>H4931</v>
      </c>
      <c r="L632" s="246" t="str">
        <f t="shared" si="28"/>
        <v>H49.3.1 - Transports urbains et suburbains de voyageurs</v>
      </c>
      <c r="M632" s="138"/>
      <c r="N632" s="138" t="s">
        <v>192</v>
      </c>
      <c r="O632" s="138" t="s">
        <v>426</v>
      </c>
    </row>
    <row r="633" spans="1:15">
      <c r="A633" s="133" t="s">
        <v>4961</v>
      </c>
      <c r="B633" s="138" t="s">
        <v>4002</v>
      </c>
      <c r="C633" s="138"/>
      <c r="D633" s="138" t="s">
        <v>426</v>
      </c>
      <c r="E633" s="133"/>
      <c r="F633" s="133"/>
      <c r="G633" s="133"/>
      <c r="H633" s="133">
        <f t="shared" si="27"/>
        <v>1</v>
      </c>
      <c r="I633" s="133"/>
      <c r="J633" s="263" t="s">
        <v>4960</v>
      </c>
      <c r="K633" s="138" t="str">
        <f t="shared" si="29"/>
        <v>H4932</v>
      </c>
      <c r="L633" s="246" t="str">
        <f t="shared" si="28"/>
        <v>H49.3.2 - Transports de voyageurs par taxis</v>
      </c>
      <c r="M633" s="138"/>
      <c r="N633" s="138" t="s">
        <v>192</v>
      </c>
      <c r="O633" s="138" t="s">
        <v>426</v>
      </c>
    </row>
    <row r="634" spans="1:15">
      <c r="A634" s="133" t="s">
        <v>4962</v>
      </c>
      <c r="B634" s="138" t="s">
        <v>4003</v>
      </c>
      <c r="C634" s="138"/>
      <c r="D634" s="138" t="s">
        <v>426</v>
      </c>
      <c r="E634" s="133"/>
      <c r="F634" s="133"/>
      <c r="G634" s="133"/>
      <c r="H634" s="133">
        <f t="shared" si="27"/>
        <v>1</v>
      </c>
      <c r="I634" s="133"/>
      <c r="J634" s="263" t="s">
        <v>4961</v>
      </c>
      <c r="K634" s="138" t="str">
        <f t="shared" si="29"/>
        <v>H4939</v>
      </c>
      <c r="L634" s="246" t="str">
        <f t="shared" si="28"/>
        <v>H49.3.9 - Autres transports routiers de voyageurs</v>
      </c>
      <c r="M634" s="138"/>
      <c r="N634" s="138" t="s">
        <v>192</v>
      </c>
      <c r="O634" s="138" t="s">
        <v>426</v>
      </c>
    </row>
    <row r="635" spans="1:15">
      <c r="A635" s="133" t="s">
        <v>4963</v>
      </c>
      <c r="B635" s="138" t="s">
        <v>4004</v>
      </c>
      <c r="C635" s="138"/>
      <c r="D635" s="138" t="s">
        <v>426</v>
      </c>
      <c r="E635" s="133"/>
      <c r="F635" s="133"/>
      <c r="G635" s="133"/>
      <c r="H635" s="133">
        <f t="shared" si="27"/>
        <v>1</v>
      </c>
      <c r="I635" s="133"/>
      <c r="J635" s="262" t="s">
        <v>4962</v>
      </c>
      <c r="K635" s="138" t="str">
        <f t="shared" si="29"/>
        <v>H494</v>
      </c>
      <c r="L635" s="246" t="str">
        <f t="shared" si="28"/>
        <v>H49.4 - Transports routiers de fret</v>
      </c>
      <c r="M635" s="138" t="s">
        <v>190</v>
      </c>
      <c r="N635" s="138" t="s">
        <v>192</v>
      </c>
      <c r="O635" s="138" t="s">
        <v>426</v>
      </c>
    </row>
    <row r="636" spans="1:15">
      <c r="A636" s="133" t="s">
        <v>4964</v>
      </c>
      <c r="B636" s="138" t="s">
        <v>4005</v>
      </c>
      <c r="C636" s="138"/>
      <c r="D636" s="138" t="s">
        <v>426</v>
      </c>
      <c r="E636" s="133"/>
      <c r="F636" s="133"/>
      <c r="G636" s="133"/>
      <c r="H636" s="133">
        <f t="shared" si="27"/>
        <v>1</v>
      </c>
      <c r="I636" s="133"/>
      <c r="J636" s="263" t="s">
        <v>4963</v>
      </c>
      <c r="K636" s="138" t="str">
        <f t="shared" si="29"/>
        <v>H4941</v>
      </c>
      <c r="L636" s="246" t="str">
        <f t="shared" si="28"/>
        <v>H49.4.1 - Transports routiers de fret</v>
      </c>
      <c r="M636" s="138"/>
      <c r="N636" s="138" t="s">
        <v>192</v>
      </c>
      <c r="O636" s="138" t="s">
        <v>426</v>
      </c>
    </row>
    <row r="637" spans="1:15">
      <c r="A637" s="133" t="s">
        <v>4965</v>
      </c>
      <c r="B637" s="138" t="s">
        <v>4006</v>
      </c>
      <c r="C637" s="138"/>
      <c r="D637" s="138" t="s">
        <v>426</v>
      </c>
      <c r="E637" s="133"/>
      <c r="F637" s="133"/>
      <c r="G637" s="133"/>
      <c r="H637" s="133">
        <f t="shared" si="27"/>
        <v>1</v>
      </c>
      <c r="I637" s="133"/>
      <c r="J637" s="263" t="s">
        <v>4964</v>
      </c>
      <c r="K637" s="138" t="str">
        <f t="shared" si="29"/>
        <v>H4942</v>
      </c>
      <c r="L637" s="246" t="str">
        <f t="shared" si="28"/>
        <v>H49.4.2 - Déménagement</v>
      </c>
      <c r="M637" s="138"/>
      <c r="N637" s="138" t="s">
        <v>192</v>
      </c>
      <c r="O637" s="138" t="s">
        <v>426</v>
      </c>
    </row>
    <row r="638" spans="1:15">
      <c r="A638" s="133" t="s">
        <v>4966</v>
      </c>
      <c r="B638" s="138" t="s">
        <v>4007</v>
      </c>
      <c r="C638" s="138"/>
      <c r="D638" s="138" t="s">
        <v>426</v>
      </c>
      <c r="E638" s="133"/>
      <c r="F638" s="133"/>
      <c r="G638" s="133"/>
      <c r="H638" s="133">
        <f t="shared" si="27"/>
        <v>1</v>
      </c>
      <c r="I638" s="133"/>
      <c r="J638" s="262" t="s">
        <v>4965</v>
      </c>
      <c r="K638" s="138" t="str">
        <f t="shared" si="29"/>
        <v>H495</v>
      </c>
      <c r="L638" s="246" t="str">
        <f t="shared" si="28"/>
        <v>H49.5 - Transports par conduites</v>
      </c>
      <c r="M638" s="138" t="s">
        <v>190</v>
      </c>
      <c r="N638" s="138" t="s">
        <v>192</v>
      </c>
      <c r="O638" s="138" t="s">
        <v>426</v>
      </c>
    </row>
    <row r="639" spans="1:15">
      <c r="A639" s="133" t="s">
        <v>4967</v>
      </c>
      <c r="B639" s="138" t="s">
        <v>4008</v>
      </c>
      <c r="C639" s="138"/>
      <c r="D639" s="138" t="s">
        <v>426</v>
      </c>
      <c r="E639" s="133"/>
      <c r="F639" s="133"/>
      <c r="G639" s="133"/>
      <c r="H639" s="133">
        <f t="shared" si="27"/>
        <v>1</v>
      </c>
      <c r="I639" s="133"/>
      <c r="J639" s="263" t="s">
        <v>4966</v>
      </c>
      <c r="K639" s="138" t="str">
        <f t="shared" si="29"/>
        <v>H4950</v>
      </c>
      <c r="L639" s="246" t="str">
        <f t="shared" si="28"/>
        <v>H49.5.0 - Transports par conduites</v>
      </c>
      <c r="M639" s="138"/>
      <c r="N639" s="138" t="s">
        <v>192</v>
      </c>
      <c r="O639" s="138" t="s">
        <v>426</v>
      </c>
    </row>
    <row r="640" spans="1:15">
      <c r="A640" s="133" t="s">
        <v>4968</v>
      </c>
      <c r="B640" s="138" t="s">
        <v>4009</v>
      </c>
      <c r="C640" s="138"/>
      <c r="D640" s="138" t="s">
        <v>426</v>
      </c>
      <c r="E640" s="133"/>
      <c r="F640" s="133"/>
      <c r="G640" s="133"/>
      <c r="H640" s="133">
        <f t="shared" si="27"/>
        <v>1</v>
      </c>
      <c r="I640" s="133"/>
      <c r="J640" s="248" t="s">
        <v>4967</v>
      </c>
      <c r="K640" s="138" t="str">
        <f t="shared" si="29"/>
        <v>H50</v>
      </c>
      <c r="L640" s="246" t="str">
        <f t="shared" si="28"/>
        <v>H50 - Transports par eau</v>
      </c>
      <c r="M640" s="138" t="s">
        <v>190</v>
      </c>
      <c r="N640" s="138" t="s">
        <v>192</v>
      </c>
      <c r="O640" s="138" t="s">
        <v>426</v>
      </c>
    </row>
    <row r="641" spans="1:15">
      <c r="A641" s="133" t="s">
        <v>4969</v>
      </c>
      <c r="B641" s="138" t="s">
        <v>4010</v>
      </c>
      <c r="C641" s="138"/>
      <c r="D641" s="138" t="s">
        <v>426</v>
      </c>
      <c r="E641" s="133"/>
      <c r="F641" s="133"/>
      <c r="G641" s="133"/>
      <c r="H641" s="133">
        <f t="shared" si="27"/>
        <v>1</v>
      </c>
      <c r="I641" s="133"/>
      <c r="J641" s="262" t="s">
        <v>4968</v>
      </c>
      <c r="K641" s="138" t="str">
        <f t="shared" si="29"/>
        <v>H501</v>
      </c>
      <c r="L641" s="246" t="str">
        <f t="shared" si="28"/>
        <v>H50.1 - Transports maritimes et côtiers de passagers</v>
      </c>
      <c r="M641" s="138" t="s">
        <v>190</v>
      </c>
      <c r="N641" s="138" t="s">
        <v>192</v>
      </c>
      <c r="O641" s="138" t="s">
        <v>426</v>
      </c>
    </row>
    <row r="642" spans="1:15">
      <c r="A642" s="133" t="s">
        <v>4970</v>
      </c>
      <c r="B642" s="138" t="s">
        <v>4011</v>
      </c>
      <c r="C642" s="138"/>
      <c r="D642" s="138" t="s">
        <v>426</v>
      </c>
      <c r="E642" s="133"/>
      <c r="F642" s="133"/>
      <c r="G642" s="133"/>
      <c r="H642" s="133">
        <f t="shared" si="27"/>
        <v>1</v>
      </c>
      <c r="I642" s="133"/>
      <c r="J642" s="263" t="s">
        <v>4969</v>
      </c>
      <c r="K642" s="138" t="str">
        <f t="shared" si="29"/>
        <v>H5010</v>
      </c>
      <c r="L642" s="246" t="str">
        <f t="shared" si="28"/>
        <v>H50.1.0 - Transports maritimes et côtiers de passagers</v>
      </c>
      <c r="M642" s="138"/>
      <c r="N642" s="138" t="s">
        <v>192</v>
      </c>
      <c r="O642" s="138" t="s">
        <v>426</v>
      </c>
    </row>
    <row r="643" spans="1:15">
      <c r="A643" s="133" t="s">
        <v>4971</v>
      </c>
      <c r="B643" s="138" t="s">
        <v>4012</v>
      </c>
      <c r="C643" s="138"/>
      <c r="D643" s="138" t="s">
        <v>426</v>
      </c>
      <c r="E643" s="133"/>
      <c r="F643" s="133"/>
      <c r="G643" s="133"/>
      <c r="H643" s="133">
        <f t="shared" ref="H643:H706" si="30">COUNTIF($J$2:$J$1000,A643)</f>
        <v>1</v>
      </c>
      <c r="I643" s="133"/>
      <c r="J643" s="262" t="s">
        <v>4970</v>
      </c>
      <c r="K643" s="138" t="str">
        <f t="shared" si="29"/>
        <v>H502</v>
      </c>
      <c r="L643" s="246" t="str">
        <f t="shared" si="28"/>
        <v>H50.2 - Transports maritimes et côtiers de fret</v>
      </c>
      <c r="M643" s="138" t="s">
        <v>190</v>
      </c>
      <c r="N643" s="138" t="s">
        <v>192</v>
      </c>
      <c r="O643" s="138" t="s">
        <v>426</v>
      </c>
    </row>
    <row r="644" spans="1:15">
      <c r="A644" s="133" t="s">
        <v>4972</v>
      </c>
      <c r="B644" s="138" t="s">
        <v>4013</v>
      </c>
      <c r="C644" s="138"/>
      <c r="D644" s="138" t="s">
        <v>426</v>
      </c>
      <c r="E644" s="133"/>
      <c r="F644" s="133"/>
      <c r="G644" s="133"/>
      <c r="H644" s="133">
        <f t="shared" si="30"/>
        <v>1</v>
      </c>
      <c r="I644" s="133"/>
      <c r="J644" s="263" t="s">
        <v>4971</v>
      </c>
      <c r="K644" s="138" t="str">
        <f t="shared" si="29"/>
        <v>H5020</v>
      </c>
      <c r="L644" s="246" t="str">
        <f t="shared" ref="L644:L707" si="31">J644</f>
        <v>H50.2.0 - Transports maritimes et côtiers de fret</v>
      </c>
      <c r="M644" s="138"/>
      <c r="N644" s="138" t="s">
        <v>192</v>
      </c>
      <c r="O644" s="138" t="s">
        <v>426</v>
      </c>
    </row>
    <row r="645" spans="1:15">
      <c r="A645" s="133" t="s">
        <v>4973</v>
      </c>
      <c r="B645" s="138" t="s">
        <v>4014</v>
      </c>
      <c r="C645" s="138"/>
      <c r="D645" s="138" t="s">
        <v>426</v>
      </c>
      <c r="E645" s="133"/>
      <c r="F645" s="133"/>
      <c r="G645" s="133"/>
      <c r="H645" s="133">
        <f t="shared" si="30"/>
        <v>1</v>
      </c>
      <c r="I645" s="133"/>
      <c r="J645" s="262" t="s">
        <v>4972</v>
      </c>
      <c r="K645" s="138" t="str">
        <f t="shared" si="29"/>
        <v>H503</v>
      </c>
      <c r="L645" s="246" t="str">
        <f t="shared" si="31"/>
        <v>H50.3 - Transports fluviaux de passagers</v>
      </c>
      <c r="M645" s="138" t="s">
        <v>190</v>
      </c>
      <c r="N645" s="138" t="s">
        <v>192</v>
      </c>
      <c r="O645" s="138" t="s">
        <v>426</v>
      </c>
    </row>
    <row r="646" spans="1:15">
      <c r="A646" s="133" t="s">
        <v>4974</v>
      </c>
      <c r="B646" s="138" t="s">
        <v>4015</v>
      </c>
      <c r="C646" s="138"/>
      <c r="D646" s="138" t="s">
        <v>426</v>
      </c>
      <c r="E646" s="133"/>
      <c r="F646" s="133"/>
      <c r="G646" s="133"/>
      <c r="H646" s="133">
        <f t="shared" si="30"/>
        <v>1</v>
      </c>
      <c r="I646" s="133"/>
      <c r="J646" s="263" t="s">
        <v>4973</v>
      </c>
      <c r="K646" s="138" t="str">
        <f t="shared" ref="K646:K709" si="32">VLOOKUP(J646,$A$2:$B$1100,2,0)</f>
        <v>H5030</v>
      </c>
      <c r="L646" s="246" t="str">
        <f t="shared" si="31"/>
        <v>H50.3.0 - Transports fluviaux de passagers</v>
      </c>
      <c r="M646" s="138"/>
      <c r="N646" s="138" t="s">
        <v>192</v>
      </c>
      <c r="O646" s="138" t="s">
        <v>426</v>
      </c>
    </row>
    <row r="647" spans="1:15">
      <c r="A647" s="133" t="s">
        <v>4975</v>
      </c>
      <c r="B647" s="138" t="s">
        <v>4016</v>
      </c>
      <c r="C647" s="138"/>
      <c r="D647" s="138" t="s">
        <v>426</v>
      </c>
      <c r="E647" s="133"/>
      <c r="F647" s="133"/>
      <c r="G647" s="133"/>
      <c r="H647" s="133">
        <f t="shared" si="30"/>
        <v>1</v>
      </c>
      <c r="I647" s="133"/>
      <c r="J647" s="262" t="s">
        <v>4974</v>
      </c>
      <c r="K647" s="138" t="str">
        <f t="shared" si="32"/>
        <v>H504</v>
      </c>
      <c r="L647" s="246" t="str">
        <f t="shared" si="31"/>
        <v>H50.4 - Transports fluviaux de fret</v>
      </c>
      <c r="M647" s="138" t="s">
        <v>190</v>
      </c>
      <c r="N647" s="138" t="s">
        <v>192</v>
      </c>
      <c r="O647" s="138" t="s">
        <v>426</v>
      </c>
    </row>
    <row r="648" spans="1:15">
      <c r="A648" s="133" t="s">
        <v>4976</v>
      </c>
      <c r="B648" s="138" t="s">
        <v>4017</v>
      </c>
      <c r="C648" s="138"/>
      <c r="D648" s="138" t="s">
        <v>426</v>
      </c>
      <c r="E648" s="133"/>
      <c r="F648" s="133"/>
      <c r="G648" s="133"/>
      <c r="H648" s="133">
        <f t="shared" si="30"/>
        <v>1</v>
      </c>
      <c r="I648" s="133"/>
      <c r="J648" s="263" t="s">
        <v>4975</v>
      </c>
      <c r="K648" s="138" t="str">
        <f t="shared" si="32"/>
        <v>H5040</v>
      </c>
      <c r="L648" s="246" t="str">
        <f t="shared" si="31"/>
        <v>H50.4.0 - Transports fluviaux de fret</v>
      </c>
      <c r="M648" s="138"/>
      <c r="N648" s="138" t="s">
        <v>192</v>
      </c>
      <c r="O648" s="138" t="s">
        <v>426</v>
      </c>
    </row>
    <row r="649" spans="1:15">
      <c r="A649" s="133" t="s">
        <v>4977</v>
      </c>
      <c r="B649" s="138" t="s">
        <v>4018</v>
      </c>
      <c r="C649" s="138"/>
      <c r="D649" s="138" t="s">
        <v>426</v>
      </c>
      <c r="E649" s="133"/>
      <c r="F649" s="133"/>
      <c r="G649" s="133"/>
      <c r="H649" s="133">
        <f t="shared" si="30"/>
        <v>1</v>
      </c>
      <c r="I649" s="133"/>
      <c r="J649" s="248" t="s">
        <v>4976</v>
      </c>
      <c r="K649" s="138" t="str">
        <f t="shared" si="32"/>
        <v>H51</v>
      </c>
      <c r="L649" s="246" t="str">
        <f t="shared" si="31"/>
        <v>H51 - Transports aériens</v>
      </c>
      <c r="M649" s="138" t="s">
        <v>190</v>
      </c>
      <c r="N649" s="138" t="s">
        <v>192</v>
      </c>
      <c r="O649" s="138" t="s">
        <v>426</v>
      </c>
    </row>
    <row r="650" spans="1:15">
      <c r="A650" s="133" t="s">
        <v>4978</v>
      </c>
      <c r="B650" s="138" t="s">
        <v>4019</v>
      </c>
      <c r="C650" s="138"/>
      <c r="D650" s="138" t="s">
        <v>426</v>
      </c>
      <c r="E650" s="133"/>
      <c r="F650" s="133"/>
      <c r="G650" s="133"/>
      <c r="H650" s="133">
        <f t="shared" si="30"/>
        <v>1</v>
      </c>
      <c r="I650" s="133"/>
      <c r="J650" s="262" t="s">
        <v>4977</v>
      </c>
      <c r="K650" s="138" t="str">
        <f t="shared" si="32"/>
        <v>H511</v>
      </c>
      <c r="L650" s="246" t="str">
        <f t="shared" si="31"/>
        <v>H51.1 - Transports aériens de passagers</v>
      </c>
      <c r="M650" s="138" t="s">
        <v>190</v>
      </c>
      <c r="N650" s="138" t="s">
        <v>192</v>
      </c>
      <c r="O650" s="138" t="s">
        <v>426</v>
      </c>
    </row>
    <row r="651" spans="1:15">
      <c r="A651" s="133" t="s">
        <v>4979</v>
      </c>
      <c r="B651" s="138" t="s">
        <v>4020</v>
      </c>
      <c r="C651" s="138"/>
      <c r="D651" s="138" t="s">
        <v>426</v>
      </c>
      <c r="E651" s="133"/>
      <c r="F651" s="133"/>
      <c r="G651" s="133"/>
      <c r="H651" s="133">
        <f t="shared" si="30"/>
        <v>1</v>
      </c>
      <c r="I651" s="133"/>
      <c r="J651" s="263" t="s">
        <v>4978</v>
      </c>
      <c r="K651" s="138" t="str">
        <f t="shared" si="32"/>
        <v>H5110</v>
      </c>
      <c r="L651" s="246" t="str">
        <f t="shared" si="31"/>
        <v>H51.1.0 - Transports aériens de passagers</v>
      </c>
      <c r="M651" s="138"/>
      <c r="N651" s="138" t="s">
        <v>192</v>
      </c>
      <c r="O651" s="138" t="s">
        <v>426</v>
      </c>
    </row>
    <row r="652" spans="1:15">
      <c r="A652" s="133" t="s">
        <v>4980</v>
      </c>
      <c r="B652" s="138" t="s">
        <v>4021</v>
      </c>
      <c r="C652" s="138"/>
      <c r="D652" s="138" t="s">
        <v>426</v>
      </c>
      <c r="E652" s="133"/>
      <c r="F652" s="133"/>
      <c r="G652" s="133"/>
      <c r="H652" s="133">
        <f t="shared" si="30"/>
        <v>1</v>
      </c>
      <c r="I652" s="133"/>
      <c r="J652" s="262" t="s">
        <v>4979</v>
      </c>
      <c r="K652" s="138" t="str">
        <f t="shared" si="32"/>
        <v>H512</v>
      </c>
      <c r="L652" s="246" t="str">
        <f t="shared" si="31"/>
        <v>H51.2 - Transports aériens de fret et transports spatiaux</v>
      </c>
      <c r="M652" s="138" t="s">
        <v>190</v>
      </c>
      <c r="N652" s="138" t="s">
        <v>192</v>
      </c>
      <c r="O652" s="138" t="s">
        <v>426</v>
      </c>
    </row>
    <row r="653" spans="1:15">
      <c r="A653" s="133" t="s">
        <v>4981</v>
      </c>
      <c r="B653" s="138" t="s">
        <v>4022</v>
      </c>
      <c r="C653" s="138"/>
      <c r="D653" s="138" t="s">
        <v>426</v>
      </c>
      <c r="E653" s="133"/>
      <c r="F653" s="133"/>
      <c r="G653" s="133"/>
      <c r="H653" s="133">
        <f t="shared" si="30"/>
        <v>1</v>
      </c>
      <c r="I653" s="133"/>
      <c r="J653" s="263" t="s">
        <v>4980</v>
      </c>
      <c r="K653" s="138" t="str">
        <f t="shared" si="32"/>
        <v>H5121</v>
      </c>
      <c r="L653" s="246" t="str">
        <f t="shared" si="31"/>
        <v>H51.2.1 - Transports aériens de fret</v>
      </c>
      <c r="M653" s="138"/>
      <c r="N653" s="138" t="s">
        <v>192</v>
      </c>
      <c r="O653" s="138" t="s">
        <v>426</v>
      </c>
    </row>
    <row r="654" spans="1:15">
      <c r="A654" s="133" t="s">
        <v>4982</v>
      </c>
      <c r="B654" s="138" t="s">
        <v>4023</v>
      </c>
      <c r="C654" s="138"/>
      <c r="D654" s="138" t="s">
        <v>426</v>
      </c>
      <c r="E654" s="133"/>
      <c r="F654" s="133"/>
      <c r="G654" s="133"/>
      <c r="H654" s="133">
        <f t="shared" si="30"/>
        <v>1</v>
      </c>
      <c r="I654" s="133"/>
      <c r="J654" s="263" t="s">
        <v>4981</v>
      </c>
      <c r="K654" s="138" t="str">
        <f t="shared" si="32"/>
        <v>H5122</v>
      </c>
      <c r="L654" s="246" t="str">
        <f t="shared" si="31"/>
        <v>H51.2.2 - Transports spatiaux</v>
      </c>
      <c r="M654" s="138"/>
      <c r="N654" s="138" t="s">
        <v>192</v>
      </c>
      <c r="O654" s="138" t="s">
        <v>426</v>
      </c>
    </row>
    <row r="655" spans="1:15">
      <c r="A655" s="133" t="s">
        <v>4983</v>
      </c>
      <c r="B655" s="138" t="s">
        <v>4024</v>
      </c>
      <c r="C655" s="138"/>
      <c r="D655" s="138" t="s">
        <v>426</v>
      </c>
      <c r="E655" s="133"/>
      <c r="F655" s="133"/>
      <c r="G655" s="133"/>
      <c r="H655" s="133">
        <f t="shared" si="30"/>
        <v>1</v>
      </c>
      <c r="I655" s="133"/>
      <c r="J655" s="248" t="s">
        <v>4982</v>
      </c>
      <c r="K655" s="138" t="str">
        <f t="shared" si="32"/>
        <v>H52</v>
      </c>
      <c r="L655" s="246" t="str">
        <f t="shared" si="31"/>
        <v>H52 - Entreposage et services auxiliaires des transports</v>
      </c>
      <c r="M655" s="138" t="s">
        <v>190</v>
      </c>
      <c r="N655" s="138" t="s">
        <v>192</v>
      </c>
      <c r="O655" s="138" t="s">
        <v>426</v>
      </c>
    </row>
    <row r="656" spans="1:15">
      <c r="A656" s="133" t="s">
        <v>4984</v>
      </c>
      <c r="B656" s="138" t="s">
        <v>4025</v>
      </c>
      <c r="C656" s="138"/>
      <c r="D656" s="138" t="s">
        <v>426</v>
      </c>
      <c r="E656" s="133"/>
      <c r="F656" s="133"/>
      <c r="G656" s="133"/>
      <c r="H656" s="133">
        <f t="shared" si="30"/>
        <v>1</v>
      </c>
      <c r="I656" s="133"/>
      <c r="J656" s="262" t="s">
        <v>4983</v>
      </c>
      <c r="K656" s="138" t="str">
        <f t="shared" si="32"/>
        <v>H521</v>
      </c>
      <c r="L656" s="246" t="str">
        <f t="shared" si="31"/>
        <v>H52.1 - Entreposage et stockage</v>
      </c>
      <c r="M656" s="138" t="s">
        <v>190</v>
      </c>
      <c r="N656" s="138" t="s">
        <v>192</v>
      </c>
      <c r="O656" s="138" t="s">
        <v>426</v>
      </c>
    </row>
    <row r="657" spans="1:15">
      <c r="A657" s="133" t="s">
        <v>4985</v>
      </c>
      <c r="B657" s="138" t="s">
        <v>4026</v>
      </c>
      <c r="C657" s="138"/>
      <c r="D657" s="138" t="s">
        <v>426</v>
      </c>
      <c r="E657" s="133"/>
      <c r="F657" s="133"/>
      <c r="G657" s="133"/>
      <c r="H657" s="133">
        <f t="shared" si="30"/>
        <v>1</v>
      </c>
      <c r="I657" s="133"/>
      <c r="J657" s="263" t="s">
        <v>4984</v>
      </c>
      <c r="K657" s="138" t="str">
        <f t="shared" si="32"/>
        <v>H5210</v>
      </c>
      <c r="L657" s="246" t="str">
        <f t="shared" si="31"/>
        <v>H52.1.0 - Entreposage et stockage</v>
      </c>
      <c r="M657" s="138"/>
      <c r="N657" s="138" t="s">
        <v>192</v>
      </c>
      <c r="O657" s="138" t="s">
        <v>426</v>
      </c>
    </row>
    <row r="658" spans="1:15">
      <c r="A658" s="133" t="s">
        <v>4986</v>
      </c>
      <c r="B658" s="138" t="s">
        <v>4027</v>
      </c>
      <c r="C658" s="138"/>
      <c r="D658" s="138" t="s">
        <v>426</v>
      </c>
      <c r="E658" s="133"/>
      <c r="F658" s="133"/>
      <c r="G658" s="133"/>
      <c r="H658" s="133">
        <f t="shared" si="30"/>
        <v>1</v>
      </c>
      <c r="I658" s="133"/>
      <c r="J658" s="262" t="s">
        <v>4985</v>
      </c>
      <c r="K658" s="138" t="str">
        <f t="shared" si="32"/>
        <v>H522</v>
      </c>
      <c r="L658" s="246" t="str">
        <f t="shared" si="31"/>
        <v>H52.2 - Services auxiliaires des transports</v>
      </c>
      <c r="M658" s="138" t="s">
        <v>190</v>
      </c>
      <c r="N658" s="138" t="s">
        <v>192</v>
      </c>
      <c r="O658" s="138" t="s">
        <v>426</v>
      </c>
    </row>
    <row r="659" spans="1:15">
      <c r="A659" s="133" t="s">
        <v>4987</v>
      </c>
      <c r="B659" s="138" t="s">
        <v>4028</v>
      </c>
      <c r="C659" s="138"/>
      <c r="D659" s="138" t="s">
        <v>426</v>
      </c>
      <c r="E659" s="133"/>
      <c r="F659" s="133"/>
      <c r="G659" s="133"/>
      <c r="H659" s="133">
        <f t="shared" si="30"/>
        <v>1</v>
      </c>
      <c r="I659" s="133"/>
      <c r="J659" s="263" t="s">
        <v>4986</v>
      </c>
      <c r="K659" s="138" t="str">
        <f t="shared" si="32"/>
        <v>H5221</v>
      </c>
      <c r="L659" s="246" t="str">
        <f t="shared" si="31"/>
        <v>H52.2.1 - Services annexes des transports terrestres</v>
      </c>
      <c r="M659" s="138"/>
      <c r="N659" s="138" t="s">
        <v>192</v>
      </c>
      <c r="O659" s="138" t="s">
        <v>426</v>
      </c>
    </row>
    <row r="660" spans="1:15">
      <c r="A660" s="133" t="s">
        <v>4988</v>
      </c>
      <c r="B660" s="138" t="s">
        <v>4029</v>
      </c>
      <c r="C660" s="138"/>
      <c r="D660" s="138" t="s">
        <v>426</v>
      </c>
      <c r="E660" s="133"/>
      <c r="F660" s="133"/>
      <c r="G660" s="133"/>
      <c r="H660" s="133">
        <f t="shared" si="30"/>
        <v>1</v>
      </c>
      <c r="I660" s="133"/>
      <c r="J660" s="263" t="s">
        <v>4987</v>
      </c>
      <c r="K660" s="138" t="str">
        <f t="shared" si="32"/>
        <v>H5222</v>
      </c>
      <c r="L660" s="246" t="str">
        <f t="shared" si="31"/>
        <v>H52.2.2 - Services annexes des transports par eau</v>
      </c>
      <c r="M660" s="138"/>
      <c r="N660" s="138" t="s">
        <v>192</v>
      </c>
      <c r="O660" s="138" t="s">
        <v>426</v>
      </c>
    </row>
    <row r="661" spans="1:15">
      <c r="A661" s="133" t="s">
        <v>4989</v>
      </c>
      <c r="B661" s="138" t="s">
        <v>4030</v>
      </c>
      <c r="C661" s="138"/>
      <c r="D661" s="138" t="s">
        <v>426</v>
      </c>
      <c r="E661" s="133"/>
      <c r="F661" s="133"/>
      <c r="G661" s="133"/>
      <c r="H661" s="133">
        <f t="shared" si="30"/>
        <v>1</v>
      </c>
      <c r="I661" s="133"/>
      <c r="J661" s="263" t="s">
        <v>4988</v>
      </c>
      <c r="K661" s="138" t="str">
        <f t="shared" si="32"/>
        <v>H5223</v>
      </c>
      <c r="L661" s="246" t="str">
        <f t="shared" si="31"/>
        <v>H52.2.3 - Services annexes des transports aériens</v>
      </c>
      <c r="M661" s="138"/>
      <c r="N661" s="138" t="s">
        <v>192</v>
      </c>
      <c r="O661" s="138" t="s">
        <v>426</v>
      </c>
    </row>
    <row r="662" spans="1:15">
      <c r="A662" s="133" t="s">
        <v>4990</v>
      </c>
      <c r="B662" s="138" t="s">
        <v>4031</v>
      </c>
      <c r="C662" s="138"/>
      <c r="D662" s="138" t="s">
        <v>426</v>
      </c>
      <c r="E662" s="133"/>
      <c r="F662" s="133"/>
      <c r="G662" s="133"/>
      <c r="H662" s="133">
        <f t="shared" si="30"/>
        <v>1</v>
      </c>
      <c r="I662" s="133"/>
      <c r="J662" s="263" t="s">
        <v>4989</v>
      </c>
      <c r="K662" s="138" t="str">
        <f t="shared" si="32"/>
        <v>H5224</v>
      </c>
      <c r="L662" s="246" t="str">
        <f t="shared" si="31"/>
        <v>H52.2.4 - Manutention</v>
      </c>
      <c r="M662" s="138"/>
      <c r="N662" s="138" t="s">
        <v>192</v>
      </c>
      <c r="O662" s="138" t="s">
        <v>426</v>
      </c>
    </row>
    <row r="663" spans="1:15">
      <c r="A663" s="133" t="s">
        <v>4991</v>
      </c>
      <c r="B663" s="138" t="s">
        <v>4032</v>
      </c>
      <c r="C663" s="138"/>
      <c r="D663" s="138" t="s">
        <v>426</v>
      </c>
      <c r="E663" s="133"/>
      <c r="F663" s="133"/>
      <c r="G663" s="133"/>
      <c r="H663" s="133">
        <f t="shared" si="30"/>
        <v>1</v>
      </c>
      <c r="I663" s="133"/>
      <c r="J663" s="263" t="s">
        <v>4990</v>
      </c>
      <c r="K663" s="138" t="str">
        <f t="shared" si="32"/>
        <v>H5229</v>
      </c>
      <c r="L663" s="246" t="str">
        <f t="shared" si="31"/>
        <v>H52.2.9 - Autres services auxiliaires des transports</v>
      </c>
      <c r="M663" s="138"/>
      <c r="N663" s="138" t="s">
        <v>192</v>
      </c>
      <c r="O663" s="138" t="s">
        <v>426</v>
      </c>
    </row>
    <row r="664" spans="1:15">
      <c r="A664" s="133" t="s">
        <v>4992</v>
      </c>
      <c r="B664" s="138" t="s">
        <v>4033</v>
      </c>
      <c r="C664" s="138"/>
      <c r="D664" s="138" t="s">
        <v>426</v>
      </c>
      <c r="E664" s="133"/>
      <c r="F664" s="133"/>
      <c r="G664" s="133"/>
      <c r="H664" s="133">
        <f t="shared" si="30"/>
        <v>1</v>
      </c>
      <c r="I664" s="133"/>
      <c r="J664" s="248" t="s">
        <v>4991</v>
      </c>
      <c r="K664" s="138" t="str">
        <f t="shared" si="32"/>
        <v>H53</v>
      </c>
      <c r="L664" s="246" t="str">
        <f t="shared" si="31"/>
        <v>H53 - Activités de poste et de courrier</v>
      </c>
      <c r="M664" s="138" t="s">
        <v>190</v>
      </c>
      <c r="N664" s="138" t="s">
        <v>192</v>
      </c>
      <c r="O664" s="138" t="s">
        <v>426</v>
      </c>
    </row>
    <row r="665" spans="1:15">
      <c r="A665" s="133" t="s">
        <v>4993</v>
      </c>
      <c r="B665" s="138" t="s">
        <v>4034</v>
      </c>
      <c r="C665" s="138"/>
      <c r="D665" s="138" t="s">
        <v>426</v>
      </c>
      <c r="E665" s="133"/>
      <c r="F665" s="133"/>
      <c r="G665" s="133"/>
      <c r="H665" s="133">
        <f t="shared" si="30"/>
        <v>1</v>
      </c>
      <c r="I665" s="133"/>
      <c r="J665" s="262" t="s">
        <v>4992</v>
      </c>
      <c r="K665" s="138" t="str">
        <f t="shared" si="32"/>
        <v>H531</v>
      </c>
      <c r="L665" s="246" t="str">
        <f t="shared" si="31"/>
        <v>H53.1 - Activités poste dans le cadre d'une obligation service universel</v>
      </c>
      <c r="M665" s="138" t="s">
        <v>190</v>
      </c>
      <c r="N665" s="138" t="s">
        <v>192</v>
      </c>
      <c r="O665" s="138" t="s">
        <v>426</v>
      </c>
    </row>
    <row r="666" spans="1:15">
      <c r="A666" s="133" t="s">
        <v>4994</v>
      </c>
      <c r="B666" s="138" t="s">
        <v>4035</v>
      </c>
      <c r="C666" s="138"/>
      <c r="D666" s="138" t="s">
        <v>426</v>
      </c>
      <c r="E666" s="133"/>
      <c r="F666" s="133"/>
      <c r="G666" s="133"/>
      <c r="H666" s="133">
        <f t="shared" si="30"/>
        <v>1</v>
      </c>
      <c r="I666" s="133"/>
      <c r="J666" s="263" t="s">
        <v>4993</v>
      </c>
      <c r="K666" s="138" t="str">
        <f t="shared" si="32"/>
        <v>H5310</v>
      </c>
      <c r="L666" s="246" t="str">
        <f t="shared" si="31"/>
        <v>H53.1.0 - Activités poste dans le cadre d'une obligation service universel</v>
      </c>
      <c r="M666" s="138"/>
      <c r="N666" s="138" t="s">
        <v>192</v>
      </c>
      <c r="O666" s="138" t="s">
        <v>426</v>
      </c>
    </row>
    <row r="667" spans="1:15">
      <c r="A667" s="133" t="s">
        <v>4995</v>
      </c>
      <c r="B667" s="138" t="s">
        <v>4036</v>
      </c>
      <c r="C667" s="138"/>
      <c r="D667" s="138" t="s">
        <v>426</v>
      </c>
      <c r="E667" s="133"/>
      <c r="F667" s="133"/>
      <c r="G667" s="133"/>
      <c r="H667" s="133">
        <f t="shared" si="30"/>
        <v>1</v>
      </c>
      <c r="I667" s="133"/>
      <c r="J667" s="262" t="s">
        <v>4994</v>
      </c>
      <c r="K667" s="138" t="str">
        <f t="shared" si="32"/>
        <v>H532</v>
      </c>
      <c r="L667" s="246" t="str">
        <f t="shared" si="31"/>
        <v>H53.2 - Autres activités de poste et de courrier</v>
      </c>
      <c r="M667" s="138" t="s">
        <v>190</v>
      </c>
      <c r="N667" s="138" t="s">
        <v>192</v>
      </c>
      <c r="O667" s="138" t="s">
        <v>426</v>
      </c>
    </row>
    <row r="668" spans="1:15">
      <c r="A668" s="133" t="s">
        <v>4996</v>
      </c>
      <c r="B668" s="138" t="s">
        <v>4037</v>
      </c>
      <c r="C668" s="138"/>
      <c r="D668" s="138" t="s">
        <v>426</v>
      </c>
      <c r="E668" s="133"/>
      <c r="F668" s="133"/>
      <c r="G668" s="133"/>
      <c r="H668" s="133">
        <f t="shared" si="30"/>
        <v>1</v>
      </c>
      <c r="I668" s="133"/>
      <c r="J668" s="263" t="s">
        <v>4995</v>
      </c>
      <c r="K668" s="138" t="str">
        <f t="shared" si="32"/>
        <v>H5320</v>
      </c>
      <c r="L668" s="246" t="str">
        <f t="shared" si="31"/>
        <v>H53.2.0 - Autres activités de poste et de courrier</v>
      </c>
      <c r="M668" s="138"/>
      <c r="N668" s="138" t="s">
        <v>192</v>
      </c>
      <c r="O668" s="138" t="s">
        <v>426</v>
      </c>
    </row>
    <row r="669" spans="1:15">
      <c r="A669" s="133" t="s">
        <v>4997</v>
      </c>
      <c r="B669" s="138" t="s">
        <v>4038</v>
      </c>
      <c r="C669" s="138"/>
      <c r="D669" s="138" t="s">
        <v>426</v>
      </c>
      <c r="E669" s="133"/>
      <c r="F669" s="133"/>
      <c r="G669" s="133"/>
      <c r="H669" s="133">
        <f t="shared" si="30"/>
        <v>1</v>
      </c>
      <c r="I669" s="133"/>
      <c r="J669" s="247" t="s">
        <v>4996</v>
      </c>
      <c r="K669" s="138" t="str">
        <f t="shared" si="32"/>
        <v>I</v>
      </c>
      <c r="L669" s="246" t="str">
        <f t="shared" si="31"/>
        <v>I - HÉBERGEMENT ET RESTAURATION</v>
      </c>
      <c r="M669" s="138" t="s">
        <v>190</v>
      </c>
      <c r="N669" s="138" t="s">
        <v>192</v>
      </c>
      <c r="O669" s="138" t="s">
        <v>426</v>
      </c>
    </row>
    <row r="670" spans="1:15">
      <c r="A670" s="133" t="s">
        <v>4998</v>
      </c>
      <c r="B670" s="138" t="s">
        <v>4039</v>
      </c>
      <c r="C670" s="138"/>
      <c r="D670" s="138" t="s">
        <v>426</v>
      </c>
      <c r="E670" s="133"/>
      <c r="F670" s="133"/>
      <c r="G670" s="133"/>
      <c r="H670" s="133">
        <f t="shared" si="30"/>
        <v>1</v>
      </c>
      <c r="I670" s="133"/>
      <c r="J670" s="248" t="s">
        <v>4997</v>
      </c>
      <c r="K670" s="138" t="str">
        <f t="shared" si="32"/>
        <v>I55</v>
      </c>
      <c r="L670" s="246" t="str">
        <f t="shared" si="31"/>
        <v>I55 - Hébergement</v>
      </c>
      <c r="M670" s="138" t="s">
        <v>190</v>
      </c>
      <c r="N670" s="138" t="s">
        <v>192</v>
      </c>
      <c r="O670" s="138" t="s">
        <v>426</v>
      </c>
    </row>
    <row r="671" spans="1:15">
      <c r="A671" s="133" t="s">
        <v>4999</v>
      </c>
      <c r="B671" s="138" t="s">
        <v>4040</v>
      </c>
      <c r="C671" s="138"/>
      <c r="D671" s="138" t="s">
        <v>426</v>
      </c>
      <c r="E671" s="133"/>
      <c r="F671" s="133"/>
      <c r="G671" s="133"/>
      <c r="H671" s="133">
        <f t="shared" si="30"/>
        <v>1</v>
      </c>
      <c r="I671" s="133"/>
      <c r="J671" s="262" t="s">
        <v>4998</v>
      </c>
      <c r="K671" s="138" t="str">
        <f t="shared" si="32"/>
        <v>I551</v>
      </c>
      <c r="L671" s="246" t="str">
        <f t="shared" si="31"/>
        <v>I55.1 - Hôtels et hébergement similaire</v>
      </c>
      <c r="M671" s="138" t="s">
        <v>190</v>
      </c>
      <c r="N671" s="138" t="s">
        <v>192</v>
      </c>
      <c r="O671" s="138" t="s">
        <v>426</v>
      </c>
    </row>
    <row r="672" spans="1:15">
      <c r="A672" s="133" t="s">
        <v>5000</v>
      </c>
      <c r="B672" s="138" t="s">
        <v>4041</v>
      </c>
      <c r="C672" s="138"/>
      <c r="D672" s="138" t="s">
        <v>426</v>
      </c>
      <c r="E672" s="133"/>
      <c r="F672" s="133"/>
      <c r="G672" s="133"/>
      <c r="H672" s="133">
        <f t="shared" si="30"/>
        <v>1</v>
      </c>
      <c r="I672" s="133"/>
      <c r="J672" s="263" t="s">
        <v>4999</v>
      </c>
      <c r="K672" s="138" t="str">
        <f t="shared" si="32"/>
        <v>I5510</v>
      </c>
      <c r="L672" s="246" t="str">
        <f t="shared" si="31"/>
        <v>I55.1.0 - Hôtels et hébergement similaire</v>
      </c>
      <c r="M672" s="138"/>
      <c r="N672" s="138" t="s">
        <v>192</v>
      </c>
      <c r="O672" s="138" t="s">
        <v>426</v>
      </c>
    </row>
    <row r="673" spans="1:15">
      <c r="A673" s="133" t="s">
        <v>5001</v>
      </c>
      <c r="B673" s="138" t="s">
        <v>4042</v>
      </c>
      <c r="C673" s="138"/>
      <c r="D673" s="138" t="s">
        <v>426</v>
      </c>
      <c r="E673" s="133"/>
      <c r="F673" s="133"/>
      <c r="G673" s="133"/>
      <c r="H673" s="133">
        <f t="shared" si="30"/>
        <v>1</v>
      </c>
      <c r="I673" s="133"/>
      <c r="J673" s="262" t="s">
        <v>5000</v>
      </c>
      <c r="K673" s="138" t="str">
        <f t="shared" si="32"/>
        <v>I552</v>
      </c>
      <c r="L673" s="246" t="str">
        <f t="shared" si="31"/>
        <v>I55.2 - Hébergement touristique et autre hébergement collectif</v>
      </c>
      <c r="M673" s="138" t="s">
        <v>190</v>
      </c>
      <c r="N673" s="138" t="s">
        <v>192</v>
      </c>
      <c r="O673" s="138" t="s">
        <v>426</v>
      </c>
    </row>
    <row r="674" spans="1:15">
      <c r="A674" s="133" t="s">
        <v>5002</v>
      </c>
      <c r="B674" s="138" t="s">
        <v>4043</v>
      </c>
      <c r="C674" s="138"/>
      <c r="D674" s="138" t="s">
        <v>426</v>
      </c>
      <c r="E674" s="133"/>
      <c r="F674" s="133"/>
      <c r="G674" s="133"/>
      <c r="H674" s="133">
        <f t="shared" si="30"/>
        <v>1</v>
      </c>
      <c r="I674" s="133"/>
      <c r="J674" s="263" t="s">
        <v>5001</v>
      </c>
      <c r="K674" s="138" t="str">
        <f t="shared" si="32"/>
        <v>I5520</v>
      </c>
      <c r="L674" s="246" t="str">
        <f t="shared" si="31"/>
        <v>I55.2.0 - Hébergement touristique et autre hébergement collectif</v>
      </c>
      <c r="M674" s="138"/>
      <c r="N674" s="138" t="s">
        <v>192</v>
      </c>
      <c r="O674" s="138" t="s">
        <v>426</v>
      </c>
    </row>
    <row r="675" spans="1:15">
      <c r="A675" s="133" t="s">
        <v>5003</v>
      </c>
      <c r="B675" s="138" t="s">
        <v>4044</v>
      </c>
      <c r="C675" s="138"/>
      <c r="D675" s="138" t="s">
        <v>426</v>
      </c>
      <c r="E675" s="133"/>
      <c r="F675" s="133"/>
      <c r="G675" s="133"/>
      <c r="H675" s="133">
        <f t="shared" si="30"/>
        <v>1</v>
      </c>
      <c r="I675" s="133"/>
      <c r="J675" s="262" t="s">
        <v>5002</v>
      </c>
      <c r="K675" s="138" t="str">
        <f t="shared" si="32"/>
        <v>I553</v>
      </c>
      <c r="L675" s="246" t="str">
        <f t="shared" si="31"/>
        <v>I55.3 - Terrains camping parcs pour caravanes ou véhicules loisirs</v>
      </c>
      <c r="M675" s="138" t="s">
        <v>190</v>
      </c>
      <c r="N675" s="138" t="s">
        <v>192</v>
      </c>
      <c r="O675" s="138" t="s">
        <v>426</v>
      </c>
    </row>
    <row r="676" spans="1:15">
      <c r="A676" s="133" t="s">
        <v>5004</v>
      </c>
      <c r="B676" s="138" t="s">
        <v>4045</v>
      </c>
      <c r="C676" s="138"/>
      <c r="D676" s="138" t="s">
        <v>426</v>
      </c>
      <c r="E676" s="133"/>
      <c r="F676" s="133"/>
      <c r="G676" s="133"/>
      <c r="H676" s="133">
        <f t="shared" si="30"/>
        <v>1</v>
      </c>
      <c r="I676" s="133"/>
      <c r="J676" s="263" t="s">
        <v>5003</v>
      </c>
      <c r="K676" s="138" t="str">
        <f t="shared" si="32"/>
        <v>I5530</v>
      </c>
      <c r="L676" s="246" t="str">
        <f t="shared" si="31"/>
        <v>I55.3.0 - Terrains camping parcs pour caravanes ou véhicules loisirs</v>
      </c>
      <c r="M676" s="138"/>
      <c r="N676" s="138" t="s">
        <v>192</v>
      </c>
      <c r="O676" s="138" t="s">
        <v>426</v>
      </c>
    </row>
    <row r="677" spans="1:15">
      <c r="A677" s="133" t="s">
        <v>5005</v>
      </c>
      <c r="B677" s="138" t="s">
        <v>4046</v>
      </c>
      <c r="C677" s="138"/>
      <c r="D677" s="138" t="s">
        <v>426</v>
      </c>
      <c r="E677" s="133"/>
      <c r="F677" s="133"/>
      <c r="G677" s="133"/>
      <c r="H677" s="133">
        <f t="shared" si="30"/>
        <v>1</v>
      </c>
      <c r="I677" s="133"/>
      <c r="J677" s="262" t="s">
        <v>5004</v>
      </c>
      <c r="K677" s="138" t="str">
        <f t="shared" si="32"/>
        <v>I559</v>
      </c>
      <c r="L677" s="246" t="str">
        <f t="shared" si="31"/>
        <v>I55.9 - Hébergements divers</v>
      </c>
      <c r="M677" s="138" t="s">
        <v>190</v>
      </c>
      <c r="N677" s="138" t="s">
        <v>192</v>
      </c>
      <c r="O677" s="138" t="s">
        <v>426</v>
      </c>
    </row>
    <row r="678" spans="1:15">
      <c r="A678" s="133" t="s">
        <v>5006</v>
      </c>
      <c r="B678" s="138" t="s">
        <v>4047</v>
      </c>
      <c r="C678" s="138"/>
      <c r="D678" s="138" t="s">
        <v>426</v>
      </c>
      <c r="E678" s="133"/>
      <c r="F678" s="133"/>
      <c r="G678" s="133"/>
      <c r="H678" s="133">
        <f t="shared" si="30"/>
        <v>1</v>
      </c>
      <c r="I678" s="133"/>
      <c r="J678" s="263" t="s">
        <v>5005</v>
      </c>
      <c r="K678" s="138" t="str">
        <f t="shared" si="32"/>
        <v>I5590</v>
      </c>
      <c r="L678" s="246" t="str">
        <f t="shared" si="31"/>
        <v>I55.9.0 - Hébergements divers</v>
      </c>
      <c r="M678" s="138"/>
      <c r="N678" s="138" t="s">
        <v>192</v>
      </c>
      <c r="O678" s="138" t="s">
        <v>426</v>
      </c>
    </row>
    <row r="679" spans="1:15">
      <c r="A679" s="133" t="s">
        <v>5007</v>
      </c>
      <c r="B679" s="138" t="s">
        <v>4048</v>
      </c>
      <c r="C679" s="138"/>
      <c r="D679" s="138" t="s">
        <v>426</v>
      </c>
      <c r="E679" s="133"/>
      <c r="F679" s="133"/>
      <c r="G679" s="133"/>
      <c r="H679" s="133">
        <f t="shared" si="30"/>
        <v>1</v>
      </c>
      <c r="I679" s="133"/>
      <c r="J679" s="248" t="s">
        <v>5006</v>
      </c>
      <c r="K679" s="138" t="str">
        <f t="shared" si="32"/>
        <v>I56</v>
      </c>
      <c r="L679" s="246" t="str">
        <f t="shared" si="31"/>
        <v>I56 - Restauration</v>
      </c>
      <c r="M679" s="138" t="s">
        <v>190</v>
      </c>
      <c r="N679" s="138" t="s">
        <v>192</v>
      </c>
      <c r="O679" s="138" t="s">
        <v>426</v>
      </c>
    </row>
    <row r="680" spans="1:15">
      <c r="A680" s="133" t="s">
        <v>5008</v>
      </c>
      <c r="B680" s="138" t="s">
        <v>4049</v>
      </c>
      <c r="C680" s="138"/>
      <c r="D680" s="138" t="s">
        <v>426</v>
      </c>
      <c r="E680" s="133"/>
      <c r="F680" s="133"/>
      <c r="G680" s="133"/>
      <c r="H680" s="133">
        <f t="shared" si="30"/>
        <v>1</v>
      </c>
      <c r="I680" s="133"/>
      <c r="J680" s="262" t="s">
        <v>5007</v>
      </c>
      <c r="K680" s="138" t="str">
        <f t="shared" si="32"/>
        <v>I561</v>
      </c>
      <c r="L680" s="246" t="str">
        <f t="shared" si="31"/>
        <v>I56.1 - Restaurants et services de restauration mobile</v>
      </c>
      <c r="M680" s="138" t="s">
        <v>190</v>
      </c>
      <c r="N680" s="138" t="s">
        <v>192</v>
      </c>
      <c r="O680" s="138" t="s">
        <v>426</v>
      </c>
    </row>
    <row r="681" spans="1:15">
      <c r="A681" s="133" t="s">
        <v>5009</v>
      </c>
      <c r="B681" s="138" t="s">
        <v>4050</v>
      </c>
      <c r="C681" s="138"/>
      <c r="D681" s="138" t="s">
        <v>426</v>
      </c>
      <c r="E681" s="133"/>
      <c r="F681" s="133"/>
      <c r="G681" s="133"/>
      <c r="H681" s="133">
        <f t="shared" si="30"/>
        <v>1</v>
      </c>
      <c r="I681" s="133"/>
      <c r="J681" s="263" t="s">
        <v>5008</v>
      </c>
      <c r="K681" s="138" t="str">
        <f t="shared" si="32"/>
        <v>I5610</v>
      </c>
      <c r="L681" s="246" t="str">
        <f t="shared" si="31"/>
        <v>I56.1.0 - Restaurants et services de restauration mobile</v>
      </c>
      <c r="M681" s="138"/>
      <c r="N681" s="138" t="s">
        <v>192</v>
      </c>
      <c r="O681" s="138" t="s">
        <v>426</v>
      </c>
    </row>
    <row r="682" spans="1:15">
      <c r="A682" s="133" t="s">
        <v>5010</v>
      </c>
      <c r="B682" s="138" t="s">
        <v>4051</v>
      </c>
      <c r="C682" s="138"/>
      <c r="D682" s="138" t="s">
        <v>426</v>
      </c>
      <c r="E682" s="133"/>
      <c r="F682" s="133"/>
      <c r="G682" s="133"/>
      <c r="H682" s="133">
        <f t="shared" si="30"/>
        <v>1</v>
      </c>
      <c r="I682" s="133"/>
      <c r="J682" s="262" t="s">
        <v>5009</v>
      </c>
      <c r="K682" s="138" t="str">
        <f t="shared" si="32"/>
        <v>I562</v>
      </c>
      <c r="L682" s="246" t="str">
        <f t="shared" si="31"/>
        <v>I56.2 - Traiteurs et autres services de restauration</v>
      </c>
      <c r="M682" s="138" t="s">
        <v>190</v>
      </c>
      <c r="N682" s="138" t="s">
        <v>192</v>
      </c>
      <c r="O682" s="138" t="s">
        <v>426</v>
      </c>
    </row>
    <row r="683" spans="1:15">
      <c r="A683" s="133" t="s">
        <v>5011</v>
      </c>
      <c r="B683" s="138" t="s">
        <v>4052</v>
      </c>
      <c r="C683" s="138"/>
      <c r="D683" s="138" t="s">
        <v>426</v>
      </c>
      <c r="E683" s="133"/>
      <c r="F683" s="133"/>
      <c r="G683" s="133"/>
      <c r="H683" s="133">
        <f t="shared" si="30"/>
        <v>1</v>
      </c>
      <c r="I683" s="133"/>
      <c r="J683" s="263" t="s">
        <v>5010</v>
      </c>
      <c r="K683" s="138" t="str">
        <f t="shared" si="32"/>
        <v>I5621</v>
      </c>
      <c r="L683" s="246" t="str">
        <f t="shared" si="31"/>
        <v>I56.2.1 - Services des traiteurs</v>
      </c>
      <c r="M683" s="138"/>
      <c r="N683" s="138" t="s">
        <v>192</v>
      </c>
      <c r="O683" s="138" t="s">
        <v>426</v>
      </c>
    </row>
    <row r="684" spans="1:15">
      <c r="A684" s="133" t="s">
        <v>5012</v>
      </c>
      <c r="B684" s="138" t="s">
        <v>4053</v>
      </c>
      <c r="C684" s="138"/>
      <c r="D684" s="138" t="s">
        <v>426</v>
      </c>
      <c r="E684" s="133"/>
      <c r="F684" s="133"/>
      <c r="G684" s="133"/>
      <c r="H684" s="133">
        <f t="shared" si="30"/>
        <v>1</v>
      </c>
      <c r="I684" s="133"/>
      <c r="J684" s="263" t="s">
        <v>5011</v>
      </c>
      <c r="K684" s="138" t="str">
        <f t="shared" si="32"/>
        <v>I5629</v>
      </c>
      <c r="L684" s="246" t="str">
        <f t="shared" si="31"/>
        <v>I56.2.9 - Autres services de restauration nca</v>
      </c>
      <c r="M684" s="138"/>
      <c r="N684" s="138" t="s">
        <v>192</v>
      </c>
      <c r="O684" s="138" t="s">
        <v>426</v>
      </c>
    </row>
    <row r="685" spans="1:15">
      <c r="A685" s="133" t="s">
        <v>5013</v>
      </c>
      <c r="B685" s="138" t="s">
        <v>4054</v>
      </c>
      <c r="C685" s="138"/>
      <c r="D685" s="138" t="s">
        <v>426</v>
      </c>
      <c r="E685" s="133"/>
      <c r="F685" s="133"/>
      <c r="G685" s="133"/>
      <c r="H685" s="133">
        <f t="shared" si="30"/>
        <v>1</v>
      </c>
      <c r="I685" s="133"/>
      <c r="J685" s="262" t="s">
        <v>5012</v>
      </c>
      <c r="K685" s="138" t="str">
        <f t="shared" si="32"/>
        <v>I563</v>
      </c>
      <c r="L685" s="246" t="str">
        <f t="shared" si="31"/>
        <v>I56.3 - Services des débits de boissons</v>
      </c>
      <c r="M685" s="138" t="s">
        <v>190</v>
      </c>
      <c r="N685" s="138" t="s">
        <v>192</v>
      </c>
      <c r="O685" s="138" t="s">
        <v>426</v>
      </c>
    </row>
    <row r="686" spans="1:15">
      <c r="A686" s="133" t="s">
        <v>5014</v>
      </c>
      <c r="B686" s="138" t="s">
        <v>4055</v>
      </c>
      <c r="C686" s="138"/>
      <c r="D686" s="138" t="s">
        <v>426</v>
      </c>
      <c r="E686" s="133"/>
      <c r="F686" s="133"/>
      <c r="G686" s="133"/>
      <c r="H686" s="133">
        <f t="shared" si="30"/>
        <v>1</v>
      </c>
      <c r="I686" s="133"/>
      <c r="J686" s="263" t="s">
        <v>5013</v>
      </c>
      <c r="K686" s="138" t="str">
        <f t="shared" si="32"/>
        <v>I5630</v>
      </c>
      <c r="L686" s="246" t="str">
        <f t="shared" si="31"/>
        <v>I56.3.0 - Services des débits de boissons</v>
      </c>
      <c r="M686" s="138"/>
      <c r="N686" s="138" t="s">
        <v>192</v>
      </c>
      <c r="O686" s="138" t="s">
        <v>426</v>
      </c>
    </row>
    <row r="687" spans="1:15">
      <c r="A687" s="133" t="s">
        <v>5015</v>
      </c>
      <c r="B687" s="138" t="s">
        <v>4056</v>
      </c>
      <c r="C687" s="138"/>
      <c r="D687" s="138" t="s">
        <v>426</v>
      </c>
      <c r="E687" s="133"/>
      <c r="F687" s="133"/>
      <c r="G687" s="133"/>
      <c r="H687" s="133">
        <f t="shared" si="30"/>
        <v>1</v>
      </c>
      <c r="I687" s="133"/>
      <c r="J687" s="247" t="s">
        <v>5014</v>
      </c>
      <c r="K687" s="138" t="str">
        <f t="shared" si="32"/>
        <v>J</v>
      </c>
      <c r="L687" s="246" t="str">
        <f t="shared" si="31"/>
        <v>J - INFORMATION ET COMMUNICATION</v>
      </c>
      <c r="M687" s="138" t="s">
        <v>190</v>
      </c>
      <c r="N687" s="138" t="s">
        <v>192</v>
      </c>
      <c r="O687" s="138" t="s">
        <v>426</v>
      </c>
    </row>
    <row r="688" spans="1:15">
      <c r="A688" s="133" t="s">
        <v>5016</v>
      </c>
      <c r="B688" s="138" t="s">
        <v>4057</v>
      </c>
      <c r="C688" s="138"/>
      <c r="D688" s="138" t="s">
        <v>426</v>
      </c>
      <c r="E688" s="133"/>
      <c r="F688" s="133"/>
      <c r="G688" s="133"/>
      <c r="H688" s="133">
        <f t="shared" si="30"/>
        <v>1</v>
      </c>
      <c r="I688" s="133"/>
      <c r="J688" s="248" t="s">
        <v>5015</v>
      </c>
      <c r="K688" s="138" t="str">
        <f t="shared" si="32"/>
        <v>J58</v>
      </c>
      <c r="L688" s="246" t="str">
        <f t="shared" si="31"/>
        <v>J58 - Édition</v>
      </c>
      <c r="M688" s="138" t="s">
        <v>190</v>
      </c>
      <c r="N688" s="138" t="s">
        <v>192</v>
      </c>
      <c r="O688" s="138" t="s">
        <v>426</v>
      </c>
    </row>
    <row r="689" spans="1:15">
      <c r="A689" s="133" t="s">
        <v>5017</v>
      </c>
      <c r="B689" s="138" t="s">
        <v>4058</v>
      </c>
      <c r="C689" s="138"/>
      <c r="D689" s="138" t="s">
        <v>426</v>
      </c>
      <c r="E689" s="133"/>
      <c r="F689" s="133"/>
      <c r="G689" s="133"/>
      <c r="H689" s="133">
        <f t="shared" si="30"/>
        <v>1</v>
      </c>
      <c r="I689" s="133"/>
      <c r="J689" s="262" t="s">
        <v>5016</v>
      </c>
      <c r="K689" s="138" t="str">
        <f t="shared" si="32"/>
        <v>J581</v>
      </c>
      <c r="L689" s="246" t="str">
        <f t="shared" si="31"/>
        <v>J58.1 - Édition de livres et périodiques et autres activités d'édition</v>
      </c>
      <c r="M689" s="138"/>
      <c r="N689" s="138" t="s">
        <v>192</v>
      </c>
      <c r="O689" s="138" t="s">
        <v>426</v>
      </c>
    </row>
    <row r="690" spans="1:15">
      <c r="A690" s="133" t="s">
        <v>5018</v>
      </c>
      <c r="B690" s="138" t="s">
        <v>4059</v>
      </c>
      <c r="C690" s="138"/>
      <c r="D690" s="138" t="s">
        <v>426</v>
      </c>
      <c r="E690" s="133"/>
      <c r="F690" s="133"/>
      <c r="G690" s="133"/>
      <c r="H690" s="133">
        <f t="shared" si="30"/>
        <v>1</v>
      </c>
      <c r="I690" s="133"/>
      <c r="J690" s="262" t="s">
        <v>5017</v>
      </c>
      <c r="K690" s="138" t="str">
        <f t="shared" si="32"/>
        <v>J5811</v>
      </c>
      <c r="L690" s="246" t="str">
        <f t="shared" si="31"/>
        <v>J58.1.1 - Édition de livres</v>
      </c>
      <c r="M690" s="138"/>
      <c r="N690" s="138" t="s">
        <v>192</v>
      </c>
      <c r="O690" s="138" t="s">
        <v>426</v>
      </c>
    </row>
    <row r="691" spans="1:15">
      <c r="A691" s="133" t="s">
        <v>5019</v>
      </c>
      <c r="B691" s="138" t="s">
        <v>4060</v>
      </c>
      <c r="C691" s="138"/>
      <c r="D691" s="138" t="s">
        <v>426</v>
      </c>
      <c r="E691" s="133"/>
      <c r="F691" s="133"/>
      <c r="G691" s="133"/>
      <c r="H691" s="133">
        <f t="shared" si="30"/>
        <v>1</v>
      </c>
      <c r="I691" s="133"/>
      <c r="J691" s="262" t="s">
        <v>5018</v>
      </c>
      <c r="K691" s="138" t="str">
        <f t="shared" si="32"/>
        <v>J5812</v>
      </c>
      <c r="L691" s="246" t="str">
        <f t="shared" si="31"/>
        <v>J58.1.2 - Édition de répertoires et de fichiers d'adresses</v>
      </c>
      <c r="M691" s="138"/>
      <c r="N691" s="138" t="s">
        <v>192</v>
      </c>
      <c r="O691" s="138" t="s">
        <v>426</v>
      </c>
    </row>
    <row r="692" spans="1:15">
      <c r="A692" s="133" t="s">
        <v>5020</v>
      </c>
      <c r="B692" s="138" t="s">
        <v>4061</v>
      </c>
      <c r="C692" s="138"/>
      <c r="D692" s="138" t="s">
        <v>426</v>
      </c>
      <c r="E692" s="133"/>
      <c r="F692" s="133"/>
      <c r="G692" s="133"/>
      <c r="H692" s="133">
        <f t="shared" si="30"/>
        <v>1</v>
      </c>
      <c r="I692" s="133"/>
      <c r="J692" s="262" t="s">
        <v>5019</v>
      </c>
      <c r="K692" s="138" t="str">
        <f t="shared" si="32"/>
        <v>J5813</v>
      </c>
      <c r="L692" s="246" t="str">
        <f t="shared" si="31"/>
        <v>J58.1.3 - Édition de journaux</v>
      </c>
      <c r="M692" s="138"/>
      <c r="N692" s="138" t="s">
        <v>192</v>
      </c>
      <c r="O692" s="138" t="s">
        <v>426</v>
      </c>
    </row>
    <row r="693" spans="1:15">
      <c r="A693" s="133" t="s">
        <v>5021</v>
      </c>
      <c r="B693" s="138" t="s">
        <v>4062</v>
      </c>
      <c r="C693" s="138"/>
      <c r="D693" s="138" t="s">
        <v>426</v>
      </c>
      <c r="E693" s="133"/>
      <c r="F693" s="133"/>
      <c r="G693" s="133"/>
      <c r="H693" s="133">
        <f t="shared" si="30"/>
        <v>1</v>
      </c>
      <c r="I693" s="133"/>
      <c r="J693" s="262" t="s">
        <v>5020</v>
      </c>
      <c r="K693" s="138" t="str">
        <f t="shared" si="32"/>
        <v>J5814</v>
      </c>
      <c r="L693" s="246" t="str">
        <f t="shared" si="31"/>
        <v>J58.1.4 - Édition de revues et périodiques</v>
      </c>
      <c r="M693" s="138"/>
      <c r="N693" s="138" t="s">
        <v>192</v>
      </c>
      <c r="O693" s="138" t="s">
        <v>426</v>
      </c>
    </row>
    <row r="694" spans="1:15">
      <c r="A694" s="133" t="s">
        <v>5022</v>
      </c>
      <c r="B694" s="138" t="s">
        <v>4063</v>
      </c>
      <c r="C694" s="138"/>
      <c r="D694" s="138" t="s">
        <v>426</v>
      </c>
      <c r="E694" s="133"/>
      <c r="F694" s="133"/>
      <c r="G694" s="133"/>
      <c r="H694" s="133">
        <f t="shared" si="30"/>
        <v>1</v>
      </c>
      <c r="I694" s="133"/>
      <c r="J694" s="262" t="s">
        <v>5021</v>
      </c>
      <c r="K694" s="138" t="str">
        <f t="shared" si="32"/>
        <v>J5819</v>
      </c>
      <c r="L694" s="246" t="str">
        <f t="shared" si="31"/>
        <v>J58.1.9 - Autres activités d'édition</v>
      </c>
      <c r="M694" s="138"/>
      <c r="N694" s="138" t="s">
        <v>192</v>
      </c>
      <c r="O694" s="138" t="s">
        <v>426</v>
      </c>
    </row>
    <row r="695" spans="1:15">
      <c r="A695" s="133" t="s">
        <v>5023</v>
      </c>
      <c r="B695" s="138" t="s">
        <v>4064</v>
      </c>
      <c r="C695" s="138"/>
      <c r="D695" s="138" t="s">
        <v>426</v>
      </c>
      <c r="E695" s="133"/>
      <c r="F695" s="133"/>
      <c r="G695" s="133"/>
      <c r="H695" s="133">
        <f t="shared" si="30"/>
        <v>1</v>
      </c>
      <c r="I695" s="133"/>
      <c r="J695" s="262" t="s">
        <v>5022</v>
      </c>
      <c r="K695" s="138" t="str">
        <f t="shared" si="32"/>
        <v>J582</v>
      </c>
      <c r="L695" s="246" t="str">
        <f t="shared" si="31"/>
        <v>J58.2 - Édition de logiciels</v>
      </c>
      <c r="M695" s="138"/>
      <c r="N695" s="138" t="s">
        <v>192</v>
      </c>
      <c r="O695" s="138" t="s">
        <v>426</v>
      </c>
    </row>
    <row r="696" spans="1:15">
      <c r="A696" s="133" t="s">
        <v>5024</v>
      </c>
      <c r="B696" s="138" t="s">
        <v>4065</v>
      </c>
      <c r="C696" s="138"/>
      <c r="D696" s="138" t="s">
        <v>426</v>
      </c>
      <c r="E696" s="133"/>
      <c r="F696" s="133"/>
      <c r="G696" s="133"/>
      <c r="H696" s="133">
        <f t="shared" si="30"/>
        <v>1</v>
      </c>
      <c r="I696" s="133"/>
      <c r="J696" s="262" t="s">
        <v>5023</v>
      </c>
      <c r="K696" s="138" t="str">
        <f t="shared" si="32"/>
        <v>J5821</v>
      </c>
      <c r="L696" s="246" t="str">
        <f t="shared" si="31"/>
        <v>J58.2.1 - Édition de jeux électroniques</v>
      </c>
      <c r="M696" s="138"/>
      <c r="N696" s="138" t="s">
        <v>192</v>
      </c>
      <c r="O696" s="138" t="s">
        <v>426</v>
      </c>
    </row>
    <row r="697" spans="1:15">
      <c r="A697" s="133" t="s">
        <v>5025</v>
      </c>
      <c r="B697" s="138" t="s">
        <v>4066</v>
      </c>
      <c r="C697" s="138"/>
      <c r="D697" s="138" t="s">
        <v>426</v>
      </c>
      <c r="E697" s="133"/>
      <c r="F697" s="133"/>
      <c r="G697" s="133"/>
      <c r="H697" s="133">
        <f t="shared" si="30"/>
        <v>1</v>
      </c>
      <c r="I697" s="133"/>
      <c r="J697" s="262" t="s">
        <v>5024</v>
      </c>
      <c r="K697" s="138" t="str">
        <f t="shared" si="32"/>
        <v>J5829</v>
      </c>
      <c r="L697" s="246" t="str">
        <f t="shared" si="31"/>
        <v>J58.2.9 - Édition d'autres logiciels</v>
      </c>
      <c r="M697" s="138"/>
      <c r="N697" s="138" t="s">
        <v>192</v>
      </c>
      <c r="O697" s="138" t="s">
        <v>426</v>
      </c>
    </row>
    <row r="698" spans="1:15">
      <c r="A698" s="133" t="s">
        <v>5026</v>
      </c>
      <c r="B698" s="138" t="s">
        <v>4067</v>
      </c>
      <c r="C698" s="138"/>
      <c r="D698" s="138" t="s">
        <v>426</v>
      </c>
      <c r="E698" s="133"/>
      <c r="F698" s="133"/>
      <c r="G698" s="133"/>
      <c r="H698" s="133">
        <f t="shared" si="30"/>
        <v>1</v>
      </c>
      <c r="I698" s="133"/>
      <c r="J698" s="248" t="s">
        <v>5025</v>
      </c>
      <c r="K698" s="138" t="str">
        <f t="shared" si="32"/>
        <v>J59</v>
      </c>
      <c r="L698" s="246" t="str">
        <f t="shared" si="31"/>
        <v>J59 - Prod cinématog vidéo progr télévision enregistr sonore édit music</v>
      </c>
      <c r="M698" s="138" t="s">
        <v>190</v>
      </c>
      <c r="N698" s="138" t="s">
        <v>192</v>
      </c>
      <c r="O698" s="138" t="s">
        <v>426</v>
      </c>
    </row>
    <row r="699" spans="1:15">
      <c r="A699" s="133" t="s">
        <v>5027</v>
      </c>
      <c r="B699" s="138" t="s">
        <v>4068</v>
      </c>
      <c r="C699" s="138"/>
      <c r="D699" s="138" t="s">
        <v>426</v>
      </c>
      <c r="E699" s="133"/>
      <c r="F699" s="133"/>
      <c r="G699" s="133"/>
      <c r="H699" s="133">
        <f t="shared" si="30"/>
        <v>1</v>
      </c>
      <c r="I699" s="133"/>
      <c r="J699" s="262" t="s">
        <v>5026</v>
      </c>
      <c r="K699" s="138" t="str">
        <f t="shared" si="32"/>
        <v>J591</v>
      </c>
      <c r="L699" s="246" t="str">
        <f t="shared" si="31"/>
        <v>J59.1 - Activités cinématographiques vidéo et de télévision</v>
      </c>
      <c r="M699" s="138"/>
      <c r="N699" s="138" t="s">
        <v>192</v>
      </c>
      <c r="O699" s="138" t="s">
        <v>426</v>
      </c>
    </row>
    <row r="700" spans="1:15">
      <c r="A700" s="133" t="s">
        <v>5028</v>
      </c>
      <c r="B700" s="138" t="s">
        <v>4069</v>
      </c>
      <c r="C700" s="138"/>
      <c r="D700" s="138" t="s">
        <v>426</v>
      </c>
      <c r="E700" s="133"/>
      <c r="F700" s="133"/>
      <c r="G700" s="133"/>
      <c r="H700" s="133">
        <f t="shared" si="30"/>
        <v>1</v>
      </c>
      <c r="I700" s="133"/>
      <c r="J700" s="262" t="s">
        <v>5027</v>
      </c>
      <c r="K700" s="138" t="str">
        <f t="shared" si="32"/>
        <v>J5911</v>
      </c>
      <c r="L700" s="246" t="str">
        <f t="shared" si="31"/>
        <v>J59.1.1 - Production films cinématographiques vidéo programmes télévision</v>
      </c>
      <c r="M700" s="138"/>
      <c r="N700" s="138" t="s">
        <v>192</v>
      </c>
      <c r="O700" s="138" t="s">
        <v>426</v>
      </c>
    </row>
    <row r="701" spans="1:15">
      <c r="A701" s="133" t="s">
        <v>5029</v>
      </c>
      <c r="B701" s="138" t="s">
        <v>4070</v>
      </c>
      <c r="C701" s="138"/>
      <c r="D701" s="138" t="s">
        <v>426</v>
      </c>
      <c r="E701" s="133"/>
      <c r="F701" s="133"/>
      <c r="G701" s="133"/>
      <c r="H701" s="133">
        <f t="shared" si="30"/>
        <v>1</v>
      </c>
      <c r="I701" s="133"/>
      <c r="J701" s="262" t="s">
        <v>5028</v>
      </c>
      <c r="K701" s="138" t="str">
        <f t="shared" si="32"/>
        <v>J5912</v>
      </c>
      <c r="L701" s="246" t="str">
        <f t="shared" si="31"/>
        <v>J59.1.2 - Post-prod films cinématographiques vidéo programmes télévision</v>
      </c>
      <c r="M701" s="138"/>
      <c r="N701" s="138" t="s">
        <v>192</v>
      </c>
      <c r="O701" s="138" t="s">
        <v>426</v>
      </c>
    </row>
    <row r="702" spans="1:15">
      <c r="A702" s="133" t="s">
        <v>5030</v>
      </c>
      <c r="B702" s="138" t="s">
        <v>4071</v>
      </c>
      <c r="C702" s="138"/>
      <c r="D702" s="138" t="s">
        <v>426</v>
      </c>
      <c r="E702" s="133"/>
      <c r="F702" s="133"/>
      <c r="G702" s="133"/>
      <c r="H702" s="133">
        <f t="shared" si="30"/>
        <v>1</v>
      </c>
      <c r="I702" s="133"/>
      <c r="J702" s="262" t="s">
        <v>5029</v>
      </c>
      <c r="K702" s="138" t="str">
        <f t="shared" si="32"/>
        <v>J5913</v>
      </c>
      <c r="L702" s="246" t="str">
        <f t="shared" si="31"/>
        <v>J59.1.3 - Distribution films cinémavidéo programmes télévision</v>
      </c>
      <c r="M702" s="138"/>
      <c r="N702" s="138" t="s">
        <v>192</v>
      </c>
      <c r="O702" s="138" t="s">
        <v>426</v>
      </c>
    </row>
    <row r="703" spans="1:15">
      <c r="A703" s="133" t="s">
        <v>5031</v>
      </c>
      <c r="B703" s="138" t="s">
        <v>4072</v>
      </c>
      <c r="C703" s="138"/>
      <c r="D703" s="138" t="s">
        <v>426</v>
      </c>
      <c r="E703" s="133"/>
      <c r="F703" s="133"/>
      <c r="G703" s="133"/>
      <c r="H703" s="133">
        <f t="shared" si="30"/>
        <v>1</v>
      </c>
      <c r="I703" s="133"/>
      <c r="J703" s="262" t="s">
        <v>5030</v>
      </c>
      <c r="K703" s="138" t="str">
        <f t="shared" si="32"/>
        <v>J5914</v>
      </c>
      <c r="L703" s="246" t="str">
        <f t="shared" si="31"/>
        <v>J59.1.4 - Projection de films cinématographiques</v>
      </c>
      <c r="M703" s="138"/>
      <c r="N703" s="138" t="s">
        <v>192</v>
      </c>
      <c r="O703" s="138" t="s">
        <v>426</v>
      </c>
    </row>
    <row r="704" spans="1:15">
      <c r="A704" s="133" t="s">
        <v>5032</v>
      </c>
      <c r="B704" s="138" t="s">
        <v>4073</v>
      </c>
      <c r="C704" s="138"/>
      <c r="D704" s="138" t="s">
        <v>426</v>
      </c>
      <c r="E704" s="133"/>
      <c r="F704" s="133"/>
      <c r="G704" s="133"/>
      <c r="H704" s="133">
        <f t="shared" si="30"/>
        <v>1</v>
      </c>
      <c r="I704" s="133"/>
      <c r="J704" s="248" t="s">
        <v>5031</v>
      </c>
      <c r="K704" s="138" t="str">
        <f t="shared" si="32"/>
        <v>J592</v>
      </c>
      <c r="L704" s="246" t="str">
        <f t="shared" si="31"/>
        <v>J59.2 - Enregistrement sonore et édition musicale</v>
      </c>
      <c r="M704" s="138" t="s">
        <v>190</v>
      </c>
      <c r="N704" s="138" t="s">
        <v>192</v>
      </c>
      <c r="O704" s="138" t="s">
        <v>426</v>
      </c>
    </row>
    <row r="705" spans="1:15">
      <c r="A705" s="133" t="s">
        <v>5033</v>
      </c>
      <c r="B705" s="138" t="s">
        <v>4074</v>
      </c>
      <c r="C705" s="138"/>
      <c r="D705" s="138" t="s">
        <v>426</v>
      </c>
      <c r="E705" s="133"/>
      <c r="F705" s="133"/>
      <c r="G705" s="133"/>
      <c r="H705" s="133">
        <f t="shared" si="30"/>
        <v>1</v>
      </c>
      <c r="I705" s="133"/>
      <c r="J705" s="262" t="s">
        <v>5032</v>
      </c>
      <c r="K705" s="138" t="str">
        <f t="shared" si="32"/>
        <v>J5920</v>
      </c>
      <c r="L705" s="246" t="str">
        <f t="shared" si="31"/>
        <v>J59.2.0 - Enregistrement sonore et édition musicale</v>
      </c>
      <c r="M705" s="138"/>
      <c r="N705" s="138" t="s">
        <v>192</v>
      </c>
      <c r="O705" s="138" t="s">
        <v>426</v>
      </c>
    </row>
    <row r="706" spans="1:15">
      <c r="A706" s="133" t="s">
        <v>5034</v>
      </c>
      <c r="B706" s="138" t="s">
        <v>4075</v>
      </c>
      <c r="C706" s="138"/>
      <c r="D706" s="138" t="s">
        <v>426</v>
      </c>
      <c r="E706" s="133"/>
      <c r="F706" s="133"/>
      <c r="G706" s="133"/>
      <c r="H706" s="133">
        <f t="shared" si="30"/>
        <v>1</v>
      </c>
      <c r="I706" s="133"/>
      <c r="J706" s="248" t="s">
        <v>5033</v>
      </c>
      <c r="K706" s="138" t="str">
        <f t="shared" si="32"/>
        <v>J60</v>
      </c>
      <c r="L706" s="246" t="str">
        <f t="shared" si="31"/>
        <v>J60 - Programmation et diffusion</v>
      </c>
      <c r="M706" s="138" t="s">
        <v>190</v>
      </c>
      <c r="N706" s="138" t="s">
        <v>192</v>
      </c>
      <c r="O706" s="138" t="s">
        <v>426</v>
      </c>
    </row>
    <row r="707" spans="1:15">
      <c r="A707" s="133" t="s">
        <v>5035</v>
      </c>
      <c r="B707" s="138" t="s">
        <v>4076</v>
      </c>
      <c r="C707" s="138"/>
      <c r="D707" s="138" t="s">
        <v>426</v>
      </c>
      <c r="E707" s="133"/>
      <c r="F707" s="133"/>
      <c r="G707" s="133"/>
      <c r="H707" s="133">
        <f t="shared" ref="H707:H770" si="33">COUNTIF($J$2:$J$1000,A707)</f>
        <v>1</v>
      </c>
      <c r="I707" s="133"/>
      <c r="J707" s="262" t="s">
        <v>5034</v>
      </c>
      <c r="K707" s="138" t="str">
        <f t="shared" si="32"/>
        <v>J601</v>
      </c>
      <c r="L707" s="246" t="str">
        <f t="shared" si="31"/>
        <v>J60.1 - Radiodiffusion</v>
      </c>
      <c r="M707" s="138" t="s">
        <v>190</v>
      </c>
      <c r="N707" s="138" t="s">
        <v>192</v>
      </c>
      <c r="O707" s="138" t="s">
        <v>426</v>
      </c>
    </row>
    <row r="708" spans="1:15">
      <c r="A708" s="133" t="s">
        <v>5036</v>
      </c>
      <c r="B708" s="138" t="s">
        <v>4077</v>
      </c>
      <c r="C708" s="138"/>
      <c r="D708" s="138" t="s">
        <v>426</v>
      </c>
      <c r="E708" s="133"/>
      <c r="F708" s="133"/>
      <c r="G708" s="133"/>
      <c r="H708" s="133">
        <f t="shared" si="33"/>
        <v>1</v>
      </c>
      <c r="I708" s="133"/>
      <c r="J708" s="263" t="s">
        <v>5035</v>
      </c>
      <c r="K708" s="138" t="str">
        <f t="shared" si="32"/>
        <v>J6010</v>
      </c>
      <c r="L708" s="246" t="str">
        <f t="shared" ref="L708:L771" si="34">J708</f>
        <v>J60.1.0 - Radiodiffusion</v>
      </c>
      <c r="M708" s="138"/>
      <c r="N708" s="138" t="s">
        <v>192</v>
      </c>
      <c r="O708" s="138" t="s">
        <v>426</v>
      </c>
    </row>
    <row r="709" spans="1:15">
      <c r="A709" s="133" t="s">
        <v>5037</v>
      </c>
      <c r="B709" s="138" t="s">
        <v>4078</v>
      </c>
      <c r="C709" s="138"/>
      <c r="D709" s="138" t="s">
        <v>426</v>
      </c>
      <c r="E709" s="133"/>
      <c r="F709" s="133"/>
      <c r="G709" s="133"/>
      <c r="H709" s="133">
        <f t="shared" si="33"/>
        <v>1</v>
      </c>
      <c r="I709" s="133"/>
      <c r="J709" s="262" t="s">
        <v>5036</v>
      </c>
      <c r="K709" s="138" t="str">
        <f t="shared" si="32"/>
        <v>J602</v>
      </c>
      <c r="L709" s="246" t="str">
        <f t="shared" si="34"/>
        <v>J60.2 - Programmation de télévision et télédiffusion</v>
      </c>
      <c r="M709" s="138" t="s">
        <v>190</v>
      </c>
      <c r="N709" s="138" t="s">
        <v>192</v>
      </c>
      <c r="O709" s="138" t="s">
        <v>426</v>
      </c>
    </row>
    <row r="710" spans="1:15">
      <c r="A710" s="133" t="s">
        <v>5038</v>
      </c>
      <c r="B710" s="138" t="s">
        <v>4079</v>
      </c>
      <c r="C710" s="138"/>
      <c r="D710" s="138" t="s">
        <v>426</v>
      </c>
      <c r="E710" s="133"/>
      <c r="F710" s="133"/>
      <c r="G710" s="133"/>
      <c r="H710" s="133">
        <f t="shared" si="33"/>
        <v>1</v>
      </c>
      <c r="I710" s="133"/>
      <c r="J710" s="263" t="s">
        <v>5037</v>
      </c>
      <c r="K710" s="138" t="str">
        <f t="shared" ref="K710:K773" si="35">VLOOKUP(J710,$A$2:$B$1100,2,0)</f>
        <v>J6020</v>
      </c>
      <c r="L710" s="246" t="str">
        <f t="shared" si="34"/>
        <v>J60.2.0 - Programmmation de télévision et télédiffusion</v>
      </c>
      <c r="M710" s="138"/>
      <c r="N710" s="138" t="s">
        <v>192</v>
      </c>
      <c r="O710" s="138" t="s">
        <v>426</v>
      </c>
    </row>
    <row r="711" spans="1:15">
      <c r="A711" s="133" t="s">
        <v>5039</v>
      </c>
      <c r="B711" s="138" t="s">
        <v>4080</v>
      </c>
      <c r="C711" s="138"/>
      <c r="D711" s="138" t="s">
        <v>426</v>
      </c>
      <c r="E711" s="133"/>
      <c r="F711" s="133"/>
      <c r="G711" s="133"/>
      <c r="H711" s="133">
        <f t="shared" si="33"/>
        <v>1</v>
      </c>
      <c r="I711" s="133"/>
      <c r="J711" s="248" t="s">
        <v>5038</v>
      </c>
      <c r="K711" s="138" t="str">
        <f t="shared" si="35"/>
        <v>J61</v>
      </c>
      <c r="L711" s="246" t="str">
        <f t="shared" si="34"/>
        <v>J61 - Télécommunications</v>
      </c>
      <c r="M711" s="138" t="s">
        <v>190</v>
      </c>
      <c r="N711" s="138" t="s">
        <v>192</v>
      </c>
      <c r="O711" s="138" t="s">
        <v>426</v>
      </c>
    </row>
    <row r="712" spans="1:15">
      <c r="A712" s="133" t="s">
        <v>5040</v>
      </c>
      <c r="B712" s="138" t="s">
        <v>4081</v>
      </c>
      <c r="C712" s="138"/>
      <c r="D712" s="138" t="s">
        <v>426</v>
      </c>
      <c r="E712" s="133"/>
      <c r="F712" s="133"/>
      <c r="G712" s="133"/>
      <c r="H712" s="133">
        <f t="shared" si="33"/>
        <v>1</v>
      </c>
      <c r="I712" s="133"/>
      <c r="J712" s="262" t="s">
        <v>5039</v>
      </c>
      <c r="K712" s="138" t="str">
        <f t="shared" si="35"/>
        <v>J611</v>
      </c>
      <c r="L712" s="246" t="str">
        <f t="shared" si="34"/>
        <v>J61.1 - Télécommunications filaires</v>
      </c>
      <c r="M712" s="138" t="s">
        <v>190</v>
      </c>
      <c r="N712" s="138" t="s">
        <v>192</v>
      </c>
      <c r="O712" s="138" t="s">
        <v>426</v>
      </c>
    </row>
    <row r="713" spans="1:15">
      <c r="A713" s="133" t="s">
        <v>5041</v>
      </c>
      <c r="B713" s="138" t="s">
        <v>4082</v>
      </c>
      <c r="C713" s="138"/>
      <c r="D713" s="138" t="s">
        <v>426</v>
      </c>
      <c r="E713" s="133"/>
      <c r="F713" s="133"/>
      <c r="G713" s="133"/>
      <c r="H713" s="133">
        <f t="shared" si="33"/>
        <v>1</v>
      </c>
      <c r="I713" s="133"/>
      <c r="J713" s="263" t="s">
        <v>5040</v>
      </c>
      <c r="K713" s="138" t="str">
        <f t="shared" si="35"/>
        <v>J6110</v>
      </c>
      <c r="L713" s="246" t="str">
        <f t="shared" si="34"/>
        <v>J61.1.0 - Télécommunications filaires</v>
      </c>
      <c r="M713" s="138"/>
      <c r="N713" s="138" t="s">
        <v>192</v>
      </c>
      <c r="O713" s="138" t="s">
        <v>426</v>
      </c>
    </row>
    <row r="714" spans="1:15">
      <c r="A714" s="133" t="s">
        <v>5042</v>
      </c>
      <c r="B714" s="138" t="s">
        <v>4083</v>
      </c>
      <c r="C714" s="138"/>
      <c r="D714" s="138" t="s">
        <v>426</v>
      </c>
      <c r="E714" s="133"/>
      <c r="F714" s="133"/>
      <c r="G714" s="133"/>
      <c r="H714" s="133">
        <f t="shared" si="33"/>
        <v>1</v>
      </c>
      <c r="I714" s="133"/>
      <c r="J714" s="262" t="s">
        <v>5041</v>
      </c>
      <c r="K714" s="138" t="str">
        <f t="shared" si="35"/>
        <v>J612</v>
      </c>
      <c r="L714" s="246" t="str">
        <f t="shared" si="34"/>
        <v>J61.2 - Télécommunications sans fil</v>
      </c>
      <c r="M714" s="138" t="s">
        <v>190</v>
      </c>
      <c r="N714" s="138" t="s">
        <v>192</v>
      </c>
      <c r="O714" s="138" t="s">
        <v>426</v>
      </c>
    </row>
    <row r="715" spans="1:15">
      <c r="A715" s="133" t="s">
        <v>5043</v>
      </c>
      <c r="B715" s="138" t="s">
        <v>4084</v>
      </c>
      <c r="C715" s="138"/>
      <c r="D715" s="138" t="s">
        <v>426</v>
      </c>
      <c r="E715" s="133"/>
      <c r="F715" s="133"/>
      <c r="G715" s="133"/>
      <c r="H715" s="133">
        <f t="shared" si="33"/>
        <v>1</v>
      </c>
      <c r="I715" s="133"/>
      <c r="J715" s="263" t="s">
        <v>5042</v>
      </c>
      <c r="K715" s="138" t="str">
        <f t="shared" si="35"/>
        <v>J6120</v>
      </c>
      <c r="L715" s="246" t="str">
        <f t="shared" si="34"/>
        <v>J61.2.0 - Télécommunications sans fil</v>
      </c>
      <c r="M715" s="138"/>
      <c r="N715" s="138" t="s">
        <v>192</v>
      </c>
      <c r="O715" s="138" t="s">
        <v>426</v>
      </c>
    </row>
    <row r="716" spans="1:15">
      <c r="A716" s="133" t="s">
        <v>5044</v>
      </c>
      <c r="B716" s="138" t="s">
        <v>4085</v>
      </c>
      <c r="C716" s="138"/>
      <c r="D716" s="138" t="s">
        <v>426</v>
      </c>
      <c r="E716" s="133"/>
      <c r="F716" s="133"/>
      <c r="G716" s="133"/>
      <c r="H716" s="133">
        <f t="shared" si="33"/>
        <v>1</v>
      </c>
      <c r="I716" s="133"/>
      <c r="J716" s="262" t="s">
        <v>5043</v>
      </c>
      <c r="K716" s="138" t="str">
        <f t="shared" si="35"/>
        <v>J613</v>
      </c>
      <c r="L716" s="246" t="str">
        <f t="shared" si="34"/>
        <v>J61.3 - Télécommunications par satellite</v>
      </c>
      <c r="M716" s="138" t="s">
        <v>190</v>
      </c>
      <c r="N716" s="138" t="s">
        <v>192</v>
      </c>
      <c r="O716" s="138" t="s">
        <v>426</v>
      </c>
    </row>
    <row r="717" spans="1:15">
      <c r="A717" s="133" t="s">
        <v>5045</v>
      </c>
      <c r="B717" s="138" t="s">
        <v>4086</v>
      </c>
      <c r="C717" s="138"/>
      <c r="D717" s="138" t="s">
        <v>426</v>
      </c>
      <c r="E717" s="133"/>
      <c r="F717" s="133"/>
      <c r="G717" s="133"/>
      <c r="H717" s="133">
        <f t="shared" si="33"/>
        <v>1</v>
      </c>
      <c r="I717" s="133"/>
      <c r="J717" s="263" t="s">
        <v>5044</v>
      </c>
      <c r="K717" s="138" t="str">
        <f t="shared" si="35"/>
        <v>J6130</v>
      </c>
      <c r="L717" s="246" t="str">
        <f t="shared" si="34"/>
        <v>J61.3.0 - Télécommunications par satellite</v>
      </c>
      <c r="M717" s="138"/>
      <c r="N717" s="138" t="s">
        <v>192</v>
      </c>
      <c r="O717" s="138" t="s">
        <v>426</v>
      </c>
    </row>
    <row r="718" spans="1:15">
      <c r="A718" s="133" t="s">
        <v>5046</v>
      </c>
      <c r="B718" s="138" t="s">
        <v>4087</v>
      </c>
      <c r="C718" s="138"/>
      <c r="D718" s="138" t="s">
        <v>426</v>
      </c>
      <c r="E718" s="133"/>
      <c r="F718" s="133"/>
      <c r="G718" s="133"/>
      <c r="H718" s="133">
        <f t="shared" si="33"/>
        <v>1</v>
      </c>
      <c r="I718" s="133"/>
      <c r="J718" s="262" t="s">
        <v>5045</v>
      </c>
      <c r="K718" s="138" t="str">
        <f t="shared" si="35"/>
        <v>J619</v>
      </c>
      <c r="L718" s="246" t="str">
        <f t="shared" si="34"/>
        <v>J61.9 - Autres activités de télécommunication</v>
      </c>
      <c r="M718" s="138" t="s">
        <v>190</v>
      </c>
      <c r="N718" s="138" t="s">
        <v>192</v>
      </c>
      <c r="O718" s="138" t="s">
        <v>426</v>
      </c>
    </row>
    <row r="719" spans="1:15">
      <c r="A719" s="133" t="s">
        <v>5047</v>
      </c>
      <c r="B719" s="138" t="s">
        <v>4088</v>
      </c>
      <c r="C719" s="138"/>
      <c r="D719" s="138" t="s">
        <v>426</v>
      </c>
      <c r="E719" s="133"/>
      <c r="F719" s="133"/>
      <c r="G719" s="133"/>
      <c r="H719" s="133">
        <f t="shared" si="33"/>
        <v>1</v>
      </c>
      <c r="I719" s="133"/>
      <c r="J719" s="263" t="s">
        <v>5046</v>
      </c>
      <c r="K719" s="138" t="str">
        <f t="shared" si="35"/>
        <v>J6190</v>
      </c>
      <c r="L719" s="246" t="str">
        <f t="shared" si="34"/>
        <v>J61.9.0 - Autres activités de télécommunication</v>
      </c>
      <c r="M719" s="138"/>
      <c r="N719" s="138" t="s">
        <v>192</v>
      </c>
      <c r="O719" s="138" t="s">
        <v>426</v>
      </c>
    </row>
    <row r="720" spans="1:15">
      <c r="A720" s="133" t="s">
        <v>5048</v>
      </c>
      <c r="B720" s="138" t="s">
        <v>4089</v>
      </c>
      <c r="C720" s="138"/>
      <c r="D720" s="138" t="s">
        <v>426</v>
      </c>
      <c r="E720" s="133"/>
      <c r="F720" s="133"/>
      <c r="G720" s="133"/>
      <c r="H720" s="133">
        <f t="shared" si="33"/>
        <v>1</v>
      </c>
      <c r="I720" s="133"/>
      <c r="J720" s="248" t="s">
        <v>5047</v>
      </c>
      <c r="K720" s="138" t="str">
        <f t="shared" si="35"/>
        <v>J62</v>
      </c>
      <c r="L720" s="246" t="str">
        <f t="shared" si="34"/>
        <v>J62 - Activités informatiques</v>
      </c>
      <c r="M720" s="138" t="s">
        <v>190</v>
      </c>
      <c r="N720" s="138" t="s">
        <v>192</v>
      </c>
      <c r="O720" s="138" t="s">
        <v>426</v>
      </c>
    </row>
    <row r="721" spans="1:15">
      <c r="A721" s="133" t="s">
        <v>5049</v>
      </c>
      <c r="B721" s="138" t="s">
        <v>4090</v>
      </c>
      <c r="C721" s="138"/>
      <c r="D721" s="138" t="s">
        <v>426</v>
      </c>
      <c r="E721" s="133"/>
      <c r="F721" s="133"/>
      <c r="G721" s="133"/>
      <c r="H721" s="133">
        <f t="shared" si="33"/>
        <v>1</v>
      </c>
      <c r="I721" s="133"/>
      <c r="J721" s="262" t="s">
        <v>5048</v>
      </c>
      <c r="K721" s="138" t="str">
        <f t="shared" si="35"/>
        <v>J620</v>
      </c>
      <c r="L721" s="246" t="str">
        <f t="shared" si="34"/>
        <v>J62.0 - Activités informatiques</v>
      </c>
      <c r="M721" s="138" t="s">
        <v>190</v>
      </c>
      <c r="N721" s="138" t="s">
        <v>192</v>
      </c>
      <c r="O721" s="138" t="s">
        <v>426</v>
      </c>
    </row>
    <row r="722" spans="1:15">
      <c r="A722" s="133" t="s">
        <v>5050</v>
      </c>
      <c r="B722" s="138" t="s">
        <v>4091</v>
      </c>
      <c r="C722" s="138"/>
      <c r="D722" s="138" t="s">
        <v>426</v>
      </c>
      <c r="E722" s="133"/>
      <c r="F722" s="133"/>
      <c r="G722" s="133"/>
      <c r="H722" s="133">
        <f t="shared" si="33"/>
        <v>1</v>
      </c>
      <c r="I722" s="133"/>
      <c r="J722" s="263" t="s">
        <v>5049</v>
      </c>
      <c r="K722" s="138" t="str">
        <f t="shared" si="35"/>
        <v>J6201</v>
      </c>
      <c r="L722" s="246" t="str">
        <f t="shared" si="34"/>
        <v>J62.0.1 - Programmation informatique</v>
      </c>
      <c r="M722" s="138"/>
      <c r="N722" s="138" t="s">
        <v>192</v>
      </c>
      <c r="O722" s="138" t="s">
        <v>426</v>
      </c>
    </row>
    <row r="723" spans="1:15">
      <c r="A723" s="133" t="s">
        <v>5051</v>
      </c>
      <c r="B723" s="138" t="s">
        <v>4092</v>
      </c>
      <c r="C723" s="138"/>
      <c r="D723" s="138" t="s">
        <v>426</v>
      </c>
      <c r="E723" s="133"/>
      <c r="F723" s="133"/>
      <c r="G723" s="133"/>
      <c r="H723" s="133">
        <f t="shared" si="33"/>
        <v>1</v>
      </c>
      <c r="I723" s="133"/>
      <c r="J723" s="263" t="s">
        <v>5050</v>
      </c>
      <c r="K723" s="138" t="str">
        <f t="shared" si="35"/>
        <v>J6202</v>
      </c>
      <c r="L723" s="246" t="str">
        <f t="shared" si="34"/>
        <v>J62.0.2 - Conseil informatique</v>
      </c>
      <c r="M723" s="138"/>
      <c r="N723" s="138" t="s">
        <v>192</v>
      </c>
      <c r="O723" s="138" t="s">
        <v>426</v>
      </c>
    </row>
    <row r="724" spans="1:15">
      <c r="A724" s="133" t="s">
        <v>5052</v>
      </c>
      <c r="B724" s="138" t="s">
        <v>4093</v>
      </c>
      <c r="C724" s="138"/>
      <c r="D724" s="138" t="s">
        <v>426</v>
      </c>
      <c r="E724" s="133"/>
      <c r="F724" s="133"/>
      <c r="G724" s="133"/>
      <c r="H724" s="133">
        <f t="shared" si="33"/>
        <v>1</v>
      </c>
      <c r="I724" s="133"/>
      <c r="J724" s="263" t="s">
        <v>5051</v>
      </c>
      <c r="K724" s="138" t="str">
        <f t="shared" si="35"/>
        <v>J6203</v>
      </c>
      <c r="L724" s="246" t="str">
        <f t="shared" si="34"/>
        <v>J62.0.3 - Gestion d'installations informatiques</v>
      </c>
      <c r="M724" s="138"/>
      <c r="N724" s="138" t="s">
        <v>192</v>
      </c>
      <c r="O724" s="138" t="s">
        <v>426</v>
      </c>
    </row>
    <row r="725" spans="1:15">
      <c r="A725" s="133" t="s">
        <v>5053</v>
      </c>
      <c r="B725" s="138" t="s">
        <v>4094</v>
      </c>
      <c r="C725" s="138"/>
      <c r="D725" s="138" t="s">
        <v>426</v>
      </c>
      <c r="E725" s="133"/>
      <c r="F725" s="133"/>
      <c r="G725" s="133"/>
      <c r="H725" s="133">
        <f t="shared" si="33"/>
        <v>1</v>
      </c>
      <c r="I725" s="133"/>
      <c r="J725" s="263" t="s">
        <v>5052</v>
      </c>
      <c r="K725" s="138" t="str">
        <f t="shared" si="35"/>
        <v>J6209</v>
      </c>
      <c r="L725" s="246" t="str">
        <f t="shared" si="34"/>
        <v>J62.0.9 - Autres activités informatiques</v>
      </c>
      <c r="M725" s="138"/>
      <c r="N725" s="138" t="s">
        <v>192</v>
      </c>
      <c r="O725" s="138" t="s">
        <v>426</v>
      </c>
    </row>
    <row r="726" spans="1:15">
      <c r="A726" s="133" t="s">
        <v>5054</v>
      </c>
      <c r="B726" s="138" t="s">
        <v>4095</v>
      </c>
      <c r="C726" s="138"/>
      <c r="D726" s="138" t="s">
        <v>426</v>
      </c>
      <c r="E726" s="133"/>
      <c r="F726" s="133"/>
      <c r="G726" s="133"/>
      <c r="H726" s="133">
        <f t="shared" si="33"/>
        <v>1</v>
      </c>
      <c r="I726" s="133"/>
      <c r="J726" s="248" t="s">
        <v>5053</v>
      </c>
      <c r="K726" s="138" t="str">
        <f t="shared" si="35"/>
        <v>J63</v>
      </c>
      <c r="L726" s="246" t="str">
        <f t="shared" si="34"/>
        <v>J63 - Services d'information</v>
      </c>
      <c r="M726" s="138" t="s">
        <v>190</v>
      </c>
      <c r="N726" s="138" t="s">
        <v>192</v>
      </c>
      <c r="O726" s="138" t="s">
        <v>426</v>
      </c>
    </row>
    <row r="727" spans="1:15">
      <c r="A727" s="133" t="s">
        <v>5055</v>
      </c>
      <c r="B727" s="138" t="s">
        <v>4096</v>
      </c>
      <c r="C727" s="138"/>
      <c r="D727" s="138" t="s">
        <v>426</v>
      </c>
      <c r="E727" s="133"/>
      <c r="F727" s="133"/>
      <c r="G727" s="133"/>
      <c r="H727" s="133">
        <f t="shared" si="33"/>
        <v>1</v>
      </c>
      <c r="I727" s="133"/>
      <c r="J727" s="262" t="s">
        <v>5054</v>
      </c>
      <c r="K727" s="138" t="str">
        <f t="shared" si="35"/>
        <v>J631</v>
      </c>
      <c r="L727" s="246" t="str">
        <f t="shared" si="34"/>
        <v>J63.1 - Traitement données héberg activités connexes portails Internet</v>
      </c>
      <c r="M727" s="138" t="s">
        <v>190</v>
      </c>
      <c r="N727" s="138" t="s">
        <v>192</v>
      </c>
      <c r="O727" s="138" t="s">
        <v>426</v>
      </c>
    </row>
    <row r="728" spans="1:15">
      <c r="A728" s="133" t="s">
        <v>5056</v>
      </c>
      <c r="B728" s="138" t="s">
        <v>4097</v>
      </c>
      <c r="C728" s="138"/>
      <c r="D728" s="138" t="s">
        <v>426</v>
      </c>
      <c r="E728" s="133"/>
      <c r="F728" s="133"/>
      <c r="G728" s="133"/>
      <c r="H728" s="133">
        <f t="shared" si="33"/>
        <v>1</v>
      </c>
      <c r="I728" s="133"/>
      <c r="J728" s="263" t="s">
        <v>5055</v>
      </c>
      <c r="K728" s="138" t="str">
        <f t="shared" si="35"/>
        <v>J6311</v>
      </c>
      <c r="L728" s="246" t="str">
        <f t="shared" si="34"/>
        <v>J63.1.1 - Traitement de données hébergement et activités connexes</v>
      </c>
      <c r="M728" s="138"/>
      <c r="N728" s="138" t="s">
        <v>192</v>
      </c>
      <c r="O728" s="138" t="s">
        <v>426</v>
      </c>
    </row>
    <row r="729" spans="1:15">
      <c r="A729" s="133" t="s">
        <v>5057</v>
      </c>
      <c r="B729" s="138" t="s">
        <v>4098</v>
      </c>
      <c r="C729" s="138"/>
      <c r="D729" s="138" t="s">
        <v>426</v>
      </c>
      <c r="E729" s="133"/>
      <c r="F729" s="133"/>
      <c r="G729" s="133"/>
      <c r="H729" s="133">
        <f t="shared" si="33"/>
        <v>1</v>
      </c>
      <c r="I729" s="133"/>
      <c r="J729" s="263" t="s">
        <v>5056</v>
      </c>
      <c r="K729" s="138" t="str">
        <f t="shared" si="35"/>
        <v>J6312</v>
      </c>
      <c r="L729" s="246" t="str">
        <f t="shared" si="34"/>
        <v>J63.1.2 - Portails Internet</v>
      </c>
      <c r="M729" s="138"/>
      <c r="N729" s="138" t="s">
        <v>192</v>
      </c>
      <c r="O729" s="138" t="s">
        <v>426</v>
      </c>
    </row>
    <row r="730" spans="1:15">
      <c r="A730" s="133" t="s">
        <v>5058</v>
      </c>
      <c r="B730" s="138" t="s">
        <v>4099</v>
      </c>
      <c r="C730" s="138"/>
      <c r="D730" s="138" t="s">
        <v>426</v>
      </c>
      <c r="E730" s="133"/>
      <c r="F730" s="133"/>
      <c r="G730" s="133"/>
      <c r="H730" s="133">
        <f t="shared" si="33"/>
        <v>1</v>
      </c>
      <c r="I730" s="133"/>
      <c r="J730" s="262" t="s">
        <v>5057</v>
      </c>
      <c r="K730" s="138" t="str">
        <f t="shared" si="35"/>
        <v>J639</v>
      </c>
      <c r="L730" s="246" t="str">
        <f t="shared" si="34"/>
        <v>J63.9 - Autres services d'information</v>
      </c>
      <c r="M730" s="138" t="s">
        <v>190</v>
      </c>
      <c r="N730" s="138" t="s">
        <v>192</v>
      </c>
      <c r="O730" s="138" t="s">
        <v>426</v>
      </c>
    </row>
    <row r="731" spans="1:15">
      <c r="A731" s="133" t="s">
        <v>5059</v>
      </c>
      <c r="B731" s="138" t="s">
        <v>4100</v>
      </c>
      <c r="C731" s="138"/>
      <c r="D731" s="138" t="s">
        <v>426</v>
      </c>
      <c r="E731" s="133"/>
      <c r="F731" s="133"/>
      <c r="G731" s="133"/>
      <c r="H731" s="133">
        <f t="shared" si="33"/>
        <v>1</v>
      </c>
      <c r="I731" s="133"/>
      <c r="J731" s="263" t="s">
        <v>5058</v>
      </c>
      <c r="K731" s="138" t="str">
        <f t="shared" si="35"/>
        <v>J6391</v>
      </c>
      <c r="L731" s="246" t="str">
        <f t="shared" si="34"/>
        <v>J63.9.1 - Activités des agences de presse</v>
      </c>
      <c r="M731" s="138"/>
      <c r="N731" s="138" t="s">
        <v>192</v>
      </c>
      <c r="O731" s="138" t="s">
        <v>426</v>
      </c>
    </row>
    <row r="732" spans="1:15">
      <c r="A732" s="133" t="s">
        <v>5060</v>
      </c>
      <c r="B732" s="138" t="s">
        <v>4101</v>
      </c>
      <c r="C732" s="138"/>
      <c r="D732" s="138" t="s">
        <v>426</v>
      </c>
      <c r="E732" s="133"/>
      <c r="F732" s="133"/>
      <c r="G732" s="133"/>
      <c r="H732" s="133">
        <f t="shared" si="33"/>
        <v>1</v>
      </c>
      <c r="I732" s="133"/>
      <c r="J732" s="263" t="s">
        <v>5059</v>
      </c>
      <c r="K732" s="138" t="str">
        <f t="shared" si="35"/>
        <v>J6399</v>
      </c>
      <c r="L732" s="246" t="str">
        <f t="shared" si="34"/>
        <v>J63.9.9 - Autres services d'information n.c.a.</v>
      </c>
      <c r="M732" s="138"/>
      <c r="N732" s="138" t="s">
        <v>192</v>
      </c>
      <c r="O732" s="138" t="s">
        <v>426</v>
      </c>
    </row>
    <row r="733" spans="1:15">
      <c r="A733" s="133" t="s">
        <v>5061</v>
      </c>
      <c r="B733" s="138" t="s">
        <v>4102</v>
      </c>
      <c r="C733" s="138"/>
      <c r="D733" s="138" t="s">
        <v>426</v>
      </c>
      <c r="E733" s="133"/>
      <c r="F733" s="133"/>
      <c r="G733" s="133"/>
      <c r="H733" s="133">
        <f t="shared" si="33"/>
        <v>1</v>
      </c>
      <c r="I733" s="133"/>
      <c r="J733" s="247" t="s">
        <v>5060</v>
      </c>
      <c r="K733" s="138" t="str">
        <f t="shared" si="35"/>
        <v>K</v>
      </c>
      <c r="L733" s="246" t="str">
        <f t="shared" si="34"/>
        <v>K - ACTIVITÉS FINANCIÈRES ET D'ASSURANCE</v>
      </c>
      <c r="M733" s="138" t="s">
        <v>190</v>
      </c>
      <c r="N733" s="138" t="s">
        <v>192</v>
      </c>
      <c r="O733" s="138" t="s">
        <v>426</v>
      </c>
    </row>
    <row r="734" spans="1:15">
      <c r="A734" s="133" t="s">
        <v>5062</v>
      </c>
      <c r="B734" s="138" t="s">
        <v>4103</v>
      </c>
      <c r="C734" s="138"/>
      <c r="D734" s="138" t="s">
        <v>426</v>
      </c>
      <c r="E734" s="133"/>
      <c r="F734" s="133"/>
      <c r="G734" s="133"/>
      <c r="H734" s="133">
        <f t="shared" si="33"/>
        <v>1</v>
      </c>
      <c r="I734" s="133"/>
      <c r="J734" s="248" t="s">
        <v>5061</v>
      </c>
      <c r="K734" s="138" t="str">
        <f t="shared" si="35"/>
        <v>K64</v>
      </c>
      <c r="L734" s="246" t="str">
        <f t="shared" si="34"/>
        <v>K64 - Intermédiation financière</v>
      </c>
      <c r="M734" s="138" t="s">
        <v>190</v>
      </c>
      <c r="N734" s="138" t="s">
        <v>192</v>
      </c>
      <c r="O734" s="138" t="s">
        <v>426</v>
      </c>
    </row>
    <row r="735" spans="1:15">
      <c r="A735" s="133" t="s">
        <v>5063</v>
      </c>
      <c r="B735" s="138" t="s">
        <v>4104</v>
      </c>
      <c r="C735" s="138"/>
      <c r="D735" s="138" t="s">
        <v>426</v>
      </c>
      <c r="E735" s="133"/>
      <c r="F735" s="133"/>
      <c r="G735" s="133"/>
      <c r="H735" s="133">
        <f t="shared" si="33"/>
        <v>1</v>
      </c>
      <c r="I735" s="133"/>
      <c r="J735" s="262" t="s">
        <v>5062</v>
      </c>
      <c r="K735" s="138" t="str">
        <f t="shared" si="35"/>
        <v>K641</v>
      </c>
      <c r="L735" s="246" t="str">
        <f t="shared" si="34"/>
        <v>K64.1 - Intermédiation monétaire</v>
      </c>
      <c r="M735" s="138" t="s">
        <v>190</v>
      </c>
      <c r="N735" s="138" t="s">
        <v>192</v>
      </c>
      <c r="O735" s="138" t="s">
        <v>426</v>
      </c>
    </row>
    <row r="736" spans="1:15">
      <c r="A736" s="133" t="s">
        <v>5064</v>
      </c>
      <c r="B736" s="138" t="s">
        <v>4105</v>
      </c>
      <c r="C736" s="138"/>
      <c r="D736" s="138" t="s">
        <v>426</v>
      </c>
      <c r="E736" s="133"/>
      <c r="F736" s="133"/>
      <c r="G736" s="133"/>
      <c r="H736" s="133">
        <f t="shared" si="33"/>
        <v>1</v>
      </c>
      <c r="I736" s="133"/>
      <c r="J736" s="263" t="s">
        <v>5063</v>
      </c>
      <c r="K736" s="138" t="str">
        <f t="shared" si="35"/>
        <v>K6411</v>
      </c>
      <c r="L736" s="246" t="str">
        <f t="shared" si="34"/>
        <v>K64.1.1 - Activités de banque centrale</v>
      </c>
      <c r="M736" s="138"/>
      <c r="N736" s="138" t="s">
        <v>192</v>
      </c>
      <c r="O736" s="138" t="s">
        <v>426</v>
      </c>
    </row>
    <row r="737" spans="1:15">
      <c r="A737" s="133" t="s">
        <v>5065</v>
      </c>
      <c r="B737" s="138" t="s">
        <v>4106</v>
      </c>
      <c r="C737" s="138"/>
      <c r="D737" s="138" t="s">
        <v>426</v>
      </c>
      <c r="E737" s="133"/>
      <c r="F737" s="133"/>
      <c r="G737" s="133"/>
      <c r="H737" s="133">
        <f t="shared" si="33"/>
        <v>1</v>
      </c>
      <c r="I737" s="133"/>
      <c r="J737" s="263" t="s">
        <v>5064</v>
      </c>
      <c r="K737" s="138" t="str">
        <f t="shared" si="35"/>
        <v>K6419</v>
      </c>
      <c r="L737" s="246" t="str">
        <f t="shared" si="34"/>
        <v>K64.1.9 - Autres intermédiations monétaires</v>
      </c>
      <c r="M737" s="138"/>
      <c r="N737" s="138" t="s">
        <v>192</v>
      </c>
      <c r="O737" s="138" t="s">
        <v>426</v>
      </c>
    </row>
    <row r="738" spans="1:15">
      <c r="A738" s="133" t="s">
        <v>5066</v>
      </c>
      <c r="B738" s="138" t="s">
        <v>4107</v>
      </c>
      <c r="C738" s="138"/>
      <c r="D738" s="138" t="s">
        <v>426</v>
      </c>
      <c r="E738" s="133"/>
      <c r="F738" s="133"/>
      <c r="G738" s="133"/>
      <c r="H738" s="133">
        <f t="shared" si="33"/>
        <v>1</v>
      </c>
      <c r="I738" s="133"/>
      <c r="J738" s="262" t="s">
        <v>5065</v>
      </c>
      <c r="K738" s="138" t="str">
        <f t="shared" si="35"/>
        <v>K642</v>
      </c>
      <c r="L738" s="246" t="str">
        <f t="shared" si="34"/>
        <v>K64.2 - Activités des sociétés holding</v>
      </c>
      <c r="M738" s="138" t="s">
        <v>190</v>
      </c>
      <c r="N738" s="138" t="s">
        <v>192</v>
      </c>
      <c r="O738" s="138" t="s">
        <v>426</v>
      </c>
    </row>
    <row r="739" spans="1:15">
      <c r="A739" s="133" t="s">
        <v>5067</v>
      </c>
      <c r="B739" s="138" t="s">
        <v>4108</v>
      </c>
      <c r="C739" s="138"/>
      <c r="D739" s="138" t="s">
        <v>426</v>
      </c>
      <c r="E739" s="133"/>
      <c r="F739" s="133"/>
      <c r="G739" s="133"/>
      <c r="H739" s="133">
        <f t="shared" si="33"/>
        <v>1</v>
      </c>
      <c r="I739" s="133"/>
      <c r="J739" s="263" t="s">
        <v>5066</v>
      </c>
      <c r="K739" s="138" t="str">
        <f t="shared" si="35"/>
        <v>K6420</v>
      </c>
      <c r="L739" s="246" t="str">
        <f t="shared" si="34"/>
        <v>K64.2.0 - Activités des sociétés holding</v>
      </c>
      <c r="M739" s="138"/>
      <c r="N739" s="138" t="s">
        <v>192</v>
      </c>
      <c r="O739" s="138" t="s">
        <v>426</v>
      </c>
    </row>
    <row r="740" spans="1:15">
      <c r="A740" s="133" t="s">
        <v>5068</v>
      </c>
      <c r="B740" s="138" t="s">
        <v>4109</v>
      </c>
      <c r="C740" s="138"/>
      <c r="D740" s="138" t="s">
        <v>426</v>
      </c>
      <c r="E740" s="133"/>
      <c r="F740" s="133"/>
      <c r="G740" s="133"/>
      <c r="H740" s="133">
        <f t="shared" si="33"/>
        <v>1</v>
      </c>
      <c r="I740" s="133"/>
      <c r="J740" s="262" t="s">
        <v>5067</v>
      </c>
      <c r="K740" s="138" t="str">
        <f t="shared" si="35"/>
        <v>K643</v>
      </c>
      <c r="L740" s="246" t="str">
        <f t="shared" si="34"/>
        <v>K64.3 - Fonds de placement et instruments financiers similaires</v>
      </c>
      <c r="M740" s="138" t="s">
        <v>190</v>
      </c>
      <c r="N740" s="138" t="s">
        <v>192</v>
      </c>
      <c r="O740" s="138" t="s">
        <v>426</v>
      </c>
    </row>
    <row r="741" spans="1:15">
      <c r="A741" s="133" t="s">
        <v>5069</v>
      </c>
      <c r="B741" s="138" t="s">
        <v>4110</v>
      </c>
      <c r="C741" s="138"/>
      <c r="D741" s="138" t="s">
        <v>426</v>
      </c>
      <c r="E741" s="133"/>
      <c r="F741" s="133"/>
      <c r="G741" s="133"/>
      <c r="H741" s="133">
        <f t="shared" si="33"/>
        <v>1</v>
      </c>
      <c r="I741" s="133"/>
      <c r="J741" s="263" t="s">
        <v>5068</v>
      </c>
      <c r="K741" s="138" t="str">
        <f t="shared" si="35"/>
        <v>K6430</v>
      </c>
      <c r="L741" s="246" t="str">
        <f t="shared" si="34"/>
        <v>K64.3.0 - Fonds de placement et instruments financiers similaires</v>
      </c>
      <c r="M741" s="138"/>
      <c r="N741" s="138" t="s">
        <v>192</v>
      </c>
      <c r="O741" s="138" t="s">
        <v>426</v>
      </c>
    </row>
    <row r="742" spans="1:15">
      <c r="A742" s="133" t="s">
        <v>5070</v>
      </c>
      <c r="B742" s="138" t="s">
        <v>4111</v>
      </c>
      <c r="C742" s="138"/>
      <c r="D742" s="138" t="s">
        <v>426</v>
      </c>
      <c r="E742" s="133"/>
      <c r="F742" s="133"/>
      <c r="G742" s="133"/>
      <c r="H742" s="133">
        <f t="shared" si="33"/>
        <v>1</v>
      </c>
      <c r="I742" s="133"/>
      <c r="J742" s="262" t="s">
        <v>5069</v>
      </c>
      <c r="K742" s="138" t="str">
        <f t="shared" si="35"/>
        <v>K649</v>
      </c>
      <c r="L742" s="246" t="str">
        <f t="shared" si="34"/>
        <v>K64.9 - Autres intermédiations financières</v>
      </c>
      <c r="M742" s="138" t="s">
        <v>190</v>
      </c>
      <c r="N742" s="138" t="s">
        <v>192</v>
      </c>
      <c r="O742" s="138" t="s">
        <v>426</v>
      </c>
    </row>
    <row r="743" spans="1:15">
      <c r="A743" s="133" t="s">
        <v>5071</v>
      </c>
      <c r="B743" s="138" t="s">
        <v>4112</v>
      </c>
      <c r="C743" s="138"/>
      <c r="D743" s="138" t="s">
        <v>426</v>
      </c>
      <c r="E743" s="133"/>
      <c r="F743" s="133"/>
      <c r="G743" s="133"/>
      <c r="H743" s="133">
        <f t="shared" si="33"/>
        <v>1</v>
      </c>
      <c r="I743" s="133"/>
      <c r="J743" s="263" t="s">
        <v>5070</v>
      </c>
      <c r="K743" s="138" t="str">
        <f t="shared" si="35"/>
        <v>K6491</v>
      </c>
      <c r="L743" s="246" t="str">
        <f t="shared" si="34"/>
        <v>K64.9.1 - Crédit-bail</v>
      </c>
      <c r="M743" s="138"/>
      <c r="N743" s="138" t="s">
        <v>192</v>
      </c>
      <c r="O743" s="138" t="s">
        <v>426</v>
      </c>
    </row>
    <row r="744" spans="1:15">
      <c r="A744" s="133" t="s">
        <v>5072</v>
      </c>
      <c r="B744" s="138" t="s">
        <v>4113</v>
      </c>
      <c r="C744" s="138"/>
      <c r="D744" s="138" t="s">
        <v>426</v>
      </c>
      <c r="E744" s="133"/>
      <c r="F744" s="133"/>
      <c r="G744" s="133"/>
      <c r="H744" s="133">
        <f t="shared" si="33"/>
        <v>1</v>
      </c>
      <c r="I744" s="133"/>
      <c r="J744" s="263" t="s">
        <v>5071</v>
      </c>
      <c r="K744" s="138" t="str">
        <f t="shared" si="35"/>
        <v>K6492</v>
      </c>
      <c r="L744" s="246" t="str">
        <f t="shared" si="34"/>
        <v>K64.9.2 - Distribution de crédit</v>
      </c>
      <c r="M744" s="138"/>
      <c r="N744" s="138" t="s">
        <v>192</v>
      </c>
      <c r="O744" s="138" t="s">
        <v>426</v>
      </c>
    </row>
    <row r="745" spans="1:15">
      <c r="A745" s="133" t="s">
        <v>5073</v>
      </c>
      <c r="B745" s="138" t="s">
        <v>4114</v>
      </c>
      <c r="C745" s="138"/>
      <c r="D745" s="138" t="s">
        <v>426</v>
      </c>
      <c r="E745" s="133"/>
      <c r="F745" s="133"/>
      <c r="G745" s="133"/>
      <c r="H745" s="133">
        <f t="shared" si="33"/>
        <v>1</v>
      </c>
      <c r="I745" s="133"/>
      <c r="J745" s="263" t="s">
        <v>5072</v>
      </c>
      <c r="K745" s="138" t="str">
        <f t="shared" si="35"/>
        <v>K6499</v>
      </c>
      <c r="L745" s="246" t="str">
        <f t="shared" si="34"/>
        <v>K64.9.9 - Autres intermédiations financières nca</v>
      </c>
      <c r="M745" s="138"/>
      <c r="N745" s="138" t="s">
        <v>192</v>
      </c>
      <c r="O745" s="138" t="s">
        <v>426</v>
      </c>
    </row>
    <row r="746" spans="1:15">
      <c r="A746" s="133" t="s">
        <v>5074</v>
      </c>
      <c r="B746" s="138" t="s">
        <v>4115</v>
      </c>
      <c r="C746" s="138"/>
      <c r="D746" s="138" t="s">
        <v>426</v>
      </c>
      <c r="E746" s="133"/>
      <c r="F746" s="133"/>
      <c r="G746" s="133"/>
      <c r="H746" s="133">
        <f t="shared" si="33"/>
        <v>1</v>
      </c>
      <c r="I746" s="133"/>
      <c r="J746" s="248" t="s">
        <v>5073</v>
      </c>
      <c r="K746" s="138" t="str">
        <f t="shared" si="35"/>
        <v>K65</v>
      </c>
      <c r="L746" s="246" t="str">
        <f t="shared" si="34"/>
        <v>K65 - Assurance</v>
      </c>
      <c r="M746" s="138" t="s">
        <v>190</v>
      </c>
      <c r="N746" s="138" t="s">
        <v>192</v>
      </c>
      <c r="O746" s="138" t="s">
        <v>426</v>
      </c>
    </row>
    <row r="747" spans="1:15">
      <c r="A747" s="133" t="s">
        <v>5075</v>
      </c>
      <c r="B747" s="138" t="s">
        <v>4116</v>
      </c>
      <c r="C747" s="138"/>
      <c r="D747" s="138" t="s">
        <v>426</v>
      </c>
      <c r="E747" s="133"/>
      <c r="F747" s="133"/>
      <c r="G747" s="133"/>
      <c r="H747" s="133">
        <f t="shared" si="33"/>
        <v>1</v>
      </c>
      <c r="I747" s="133"/>
      <c r="J747" s="262" t="s">
        <v>5074</v>
      </c>
      <c r="K747" s="138" t="str">
        <f t="shared" si="35"/>
        <v>K651</v>
      </c>
      <c r="L747" s="246" t="str">
        <f t="shared" si="34"/>
        <v>K65.1 - Assurances</v>
      </c>
      <c r="M747" s="138" t="s">
        <v>190</v>
      </c>
      <c r="N747" s="138" t="s">
        <v>192</v>
      </c>
      <c r="O747" s="138" t="s">
        <v>426</v>
      </c>
    </row>
    <row r="748" spans="1:15">
      <c r="A748" s="133" t="s">
        <v>5076</v>
      </c>
      <c r="B748" s="138" t="s">
        <v>4117</v>
      </c>
      <c r="C748" s="138"/>
      <c r="D748" s="138" t="s">
        <v>426</v>
      </c>
      <c r="E748" s="133"/>
      <c r="F748" s="133"/>
      <c r="G748" s="133"/>
      <c r="H748" s="133">
        <f t="shared" si="33"/>
        <v>1</v>
      </c>
      <c r="I748" s="133"/>
      <c r="J748" s="263" t="s">
        <v>5075</v>
      </c>
      <c r="K748" s="138" t="str">
        <f t="shared" si="35"/>
        <v>K6511</v>
      </c>
      <c r="L748" s="246" t="str">
        <f t="shared" si="34"/>
        <v>K65.1.1 - Assurance vie et capitalisation</v>
      </c>
      <c r="M748" s="138"/>
      <c r="N748" s="138" t="s">
        <v>192</v>
      </c>
      <c r="O748" s="138" t="s">
        <v>426</v>
      </c>
    </row>
    <row r="749" spans="1:15">
      <c r="A749" s="133" t="s">
        <v>5077</v>
      </c>
      <c r="B749" s="138" t="s">
        <v>4118</v>
      </c>
      <c r="C749" s="138"/>
      <c r="D749" s="138" t="s">
        <v>426</v>
      </c>
      <c r="E749" s="133"/>
      <c r="F749" s="133"/>
      <c r="G749" s="133"/>
      <c r="H749" s="133">
        <f t="shared" si="33"/>
        <v>1</v>
      </c>
      <c r="I749" s="133"/>
      <c r="J749" s="263" t="s">
        <v>5076</v>
      </c>
      <c r="K749" s="138" t="str">
        <f t="shared" si="35"/>
        <v>K6512</v>
      </c>
      <c r="L749" s="246" t="str">
        <f t="shared" si="34"/>
        <v>K65.1.2 - Autres assurances</v>
      </c>
      <c r="M749" s="138"/>
      <c r="N749" s="138" t="s">
        <v>192</v>
      </c>
      <c r="O749" s="138" t="s">
        <v>426</v>
      </c>
    </row>
    <row r="750" spans="1:15">
      <c r="A750" s="133" t="s">
        <v>5078</v>
      </c>
      <c r="B750" s="138" t="s">
        <v>4119</v>
      </c>
      <c r="C750" s="138"/>
      <c r="D750" s="138" t="s">
        <v>426</v>
      </c>
      <c r="E750" s="133"/>
      <c r="F750" s="133"/>
      <c r="G750" s="133"/>
      <c r="H750" s="133">
        <f t="shared" si="33"/>
        <v>1</v>
      </c>
      <c r="I750" s="133"/>
      <c r="J750" s="262" t="s">
        <v>5077</v>
      </c>
      <c r="K750" s="138" t="str">
        <f t="shared" si="35"/>
        <v>K652</v>
      </c>
      <c r="L750" s="246" t="str">
        <f t="shared" si="34"/>
        <v>K65.2 - Réassurance</v>
      </c>
      <c r="M750" s="138" t="s">
        <v>190</v>
      </c>
      <c r="N750" s="138" t="s">
        <v>192</v>
      </c>
      <c r="O750" s="138" t="s">
        <v>426</v>
      </c>
    </row>
    <row r="751" spans="1:15">
      <c r="A751" s="133" t="s">
        <v>5079</v>
      </c>
      <c r="B751" s="138" t="s">
        <v>4120</v>
      </c>
      <c r="C751" s="138"/>
      <c r="D751" s="138" t="s">
        <v>426</v>
      </c>
      <c r="E751" s="133"/>
      <c r="F751" s="133"/>
      <c r="G751" s="133"/>
      <c r="H751" s="133">
        <f t="shared" si="33"/>
        <v>1</v>
      </c>
      <c r="I751" s="133"/>
      <c r="J751" s="263" t="s">
        <v>5078</v>
      </c>
      <c r="K751" s="138" t="str">
        <f t="shared" si="35"/>
        <v>K6520</v>
      </c>
      <c r="L751" s="246" t="str">
        <f t="shared" si="34"/>
        <v>K65.2.0 - Réassurance</v>
      </c>
      <c r="M751" s="138"/>
      <c r="N751" s="138" t="s">
        <v>192</v>
      </c>
      <c r="O751" s="138" t="s">
        <v>426</v>
      </c>
    </row>
    <row r="752" spans="1:15">
      <c r="A752" s="133" t="s">
        <v>5080</v>
      </c>
      <c r="B752" s="138" t="s">
        <v>4121</v>
      </c>
      <c r="C752" s="138"/>
      <c r="D752" s="138" t="s">
        <v>426</v>
      </c>
      <c r="E752" s="133"/>
      <c r="F752" s="133"/>
      <c r="G752" s="133"/>
      <c r="H752" s="133">
        <f t="shared" si="33"/>
        <v>1</v>
      </c>
      <c r="I752" s="133"/>
      <c r="J752" s="262" t="s">
        <v>5079</v>
      </c>
      <c r="K752" s="138" t="str">
        <f t="shared" si="35"/>
        <v>K653</v>
      </c>
      <c r="L752" s="246" t="str">
        <f t="shared" si="34"/>
        <v>K65.3 - Caisses de retraite</v>
      </c>
      <c r="M752" s="138" t="s">
        <v>190</v>
      </c>
      <c r="N752" s="138" t="s">
        <v>192</v>
      </c>
      <c r="O752" s="138" t="s">
        <v>426</v>
      </c>
    </row>
    <row r="753" spans="1:15">
      <c r="A753" s="133" t="s">
        <v>5081</v>
      </c>
      <c r="B753" s="138" t="s">
        <v>4122</v>
      </c>
      <c r="C753" s="138"/>
      <c r="D753" s="138" t="s">
        <v>426</v>
      </c>
      <c r="E753" s="133"/>
      <c r="F753" s="133"/>
      <c r="G753" s="133"/>
      <c r="H753" s="133">
        <f t="shared" si="33"/>
        <v>1</v>
      </c>
      <c r="I753" s="133"/>
      <c r="J753" s="263" t="s">
        <v>5080</v>
      </c>
      <c r="K753" s="138" t="str">
        <f t="shared" si="35"/>
        <v>K6530</v>
      </c>
      <c r="L753" s="246" t="str">
        <f t="shared" si="34"/>
        <v>K65.3.0 - Caisses de retraite</v>
      </c>
      <c r="M753" s="138"/>
      <c r="N753" s="138" t="s">
        <v>192</v>
      </c>
      <c r="O753" s="138" t="s">
        <v>426</v>
      </c>
    </row>
    <row r="754" spans="1:15">
      <c r="A754" s="133" t="s">
        <v>5082</v>
      </c>
      <c r="B754" s="138" t="s">
        <v>4123</v>
      </c>
      <c r="C754" s="138"/>
      <c r="D754" s="138" t="s">
        <v>426</v>
      </c>
      <c r="E754" s="133"/>
      <c r="F754" s="133"/>
      <c r="G754" s="133"/>
      <c r="H754" s="133">
        <f t="shared" si="33"/>
        <v>1</v>
      </c>
      <c r="I754" s="133"/>
      <c r="J754" s="248" t="s">
        <v>5081</v>
      </c>
      <c r="K754" s="138" t="str">
        <f t="shared" si="35"/>
        <v>K66</v>
      </c>
      <c r="L754" s="246" t="str">
        <f t="shared" si="34"/>
        <v>K66 - Autres activités financières</v>
      </c>
      <c r="M754" s="138" t="s">
        <v>190</v>
      </c>
      <c r="N754" s="138" t="s">
        <v>192</v>
      </c>
      <c r="O754" s="138" t="s">
        <v>426</v>
      </c>
    </row>
    <row r="755" spans="1:15">
      <c r="A755" s="133" t="s">
        <v>5083</v>
      </c>
      <c r="B755" s="138" t="s">
        <v>4124</v>
      </c>
      <c r="C755" s="138"/>
      <c r="D755" s="138" t="s">
        <v>426</v>
      </c>
      <c r="E755" s="133"/>
      <c r="F755" s="133"/>
      <c r="G755" s="133"/>
      <c r="H755" s="133">
        <f t="shared" si="33"/>
        <v>1</v>
      </c>
      <c r="I755" s="133"/>
      <c r="J755" s="262" t="s">
        <v>5082</v>
      </c>
      <c r="K755" s="138" t="str">
        <f t="shared" si="35"/>
        <v>K661</v>
      </c>
      <c r="L755" s="246" t="str">
        <f t="shared" si="34"/>
        <v>K66.1 - Activités des auxiliaires financiers</v>
      </c>
      <c r="M755" s="138" t="s">
        <v>190</v>
      </c>
      <c r="N755" s="138" t="s">
        <v>192</v>
      </c>
      <c r="O755" s="138" t="s">
        <v>426</v>
      </c>
    </row>
    <row r="756" spans="1:15">
      <c r="A756" s="133" t="s">
        <v>5084</v>
      </c>
      <c r="B756" s="138" t="s">
        <v>4125</v>
      </c>
      <c r="C756" s="138"/>
      <c r="D756" s="138" t="s">
        <v>426</v>
      </c>
      <c r="E756" s="133"/>
      <c r="F756" s="133"/>
      <c r="G756" s="133"/>
      <c r="H756" s="133">
        <f t="shared" si="33"/>
        <v>1</v>
      </c>
      <c r="I756" s="133"/>
      <c r="J756" s="263" t="s">
        <v>5083</v>
      </c>
      <c r="K756" s="138" t="str">
        <f t="shared" si="35"/>
        <v>K6611</v>
      </c>
      <c r="L756" s="246" t="str">
        <f t="shared" si="34"/>
        <v>K66.1.1 - Administration de marchés financiers</v>
      </c>
      <c r="M756" s="138"/>
      <c r="N756" s="138" t="s">
        <v>192</v>
      </c>
      <c r="O756" s="138" t="s">
        <v>426</v>
      </c>
    </row>
    <row r="757" spans="1:15">
      <c r="A757" s="133" t="s">
        <v>5085</v>
      </c>
      <c r="B757" s="138" t="s">
        <v>4126</v>
      </c>
      <c r="C757" s="138"/>
      <c r="D757" s="138" t="s">
        <v>426</v>
      </c>
      <c r="E757" s="133"/>
      <c r="F757" s="133"/>
      <c r="G757" s="133"/>
      <c r="H757" s="133">
        <f t="shared" si="33"/>
        <v>1</v>
      </c>
      <c r="I757" s="133"/>
      <c r="J757" s="263" t="s">
        <v>5084</v>
      </c>
      <c r="K757" s="138" t="str">
        <f t="shared" si="35"/>
        <v>K6612</v>
      </c>
      <c r="L757" s="246" t="str">
        <f t="shared" si="34"/>
        <v>K66.1.2 - Courtage de valeurs mobilières et de marchandises</v>
      </c>
      <c r="M757" s="138"/>
      <c r="N757" s="138" t="s">
        <v>192</v>
      </c>
      <c r="O757" s="138" t="s">
        <v>426</v>
      </c>
    </row>
    <row r="758" spans="1:15">
      <c r="A758" s="133" t="s">
        <v>5086</v>
      </c>
      <c r="B758" s="138" t="s">
        <v>4127</v>
      </c>
      <c r="C758" s="138"/>
      <c r="D758" s="138" t="s">
        <v>426</v>
      </c>
      <c r="E758" s="133"/>
      <c r="F758" s="133"/>
      <c r="G758" s="133"/>
      <c r="H758" s="133">
        <f t="shared" si="33"/>
        <v>1</v>
      </c>
      <c r="I758" s="133"/>
      <c r="J758" s="263" t="s">
        <v>5085</v>
      </c>
      <c r="K758" s="138" t="str">
        <f t="shared" si="35"/>
        <v>K6619</v>
      </c>
      <c r="L758" s="246" t="str">
        <f t="shared" si="34"/>
        <v>K66.1.9 - Activités des autres auxiliaires financiers</v>
      </c>
      <c r="M758" s="138"/>
      <c r="N758" s="138" t="s">
        <v>192</v>
      </c>
      <c r="O758" s="138" t="s">
        <v>426</v>
      </c>
    </row>
    <row r="759" spans="1:15">
      <c r="A759" s="133" t="s">
        <v>5087</v>
      </c>
      <c r="B759" s="138" t="s">
        <v>4128</v>
      </c>
      <c r="C759" s="138"/>
      <c r="D759" s="138" t="s">
        <v>426</v>
      </c>
      <c r="E759" s="133"/>
      <c r="F759" s="133"/>
      <c r="G759" s="133"/>
      <c r="H759" s="133">
        <f t="shared" si="33"/>
        <v>1</v>
      </c>
      <c r="I759" s="133"/>
      <c r="J759" s="262" t="s">
        <v>5086</v>
      </c>
      <c r="K759" s="138" t="str">
        <f t="shared" si="35"/>
        <v>K662</v>
      </c>
      <c r="L759" s="246" t="str">
        <f t="shared" si="34"/>
        <v>K66.2 - Activités des auxiliaires d'assurance</v>
      </c>
      <c r="M759" s="138" t="s">
        <v>190</v>
      </c>
      <c r="N759" s="138" t="s">
        <v>192</v>
      </c>
      <c r="O759" s="138" t="s">
        <v>426</v>
      </c>
    </row>
    <row r="760" spans="1:15">
      <c r="A760" s="133" t="s">
        <v>5088</v>
      </c>
      <c r="B760" s="138" t="s">
        <v>4129</v>
      </c>
      <c r="C760" s="138"/>
      <c r="D760" s="138" t="s">
        <v>426</v>
      </c>
      <c r="E760" s="133"/>
      <c r="F760" s="133"/>
      <c r="G760" s="133"/>
      <c r="H760" s="133">
        <f t="shared" si="33"/>
        <v>1</v>
      </c>
      <c r="I760" s="133"/>
      <c r="J760" s="263" t="s">
        <v>5087</v>
      </c>
      <c r="K760" s="138" t="str">
        <f t="shared" si="35"/>
        <v>K6621</v>
      </c>
      <c r="L760" s="246" t="str">
        <f t="shared" si="34"/>
        <v>K66.2.1 - Évaluation des risques et dommages</v>
      </c>
      <c r="M760" s="138"/>
      <c r="N760" s="138" t="s">
        <v>192</v>
      </c>
      <c r="O760" s="138" t="s">
        <v>426</v>
      </c>
    </row>
    <row r="761" spans="1:15">
      <c r="A761" s="133" t="s">
        <v>5089</v>
      </c>
      <c r="B761" s="138" t="s">
        <v>4130</v>
      </c>
      <c r="C761" s="138"/>
      <c r="D761" s="138" t="s">
        <v>426</v>
      </c>
      <c r="E761" s="133"/>
      <c r="F761" s="133"/>
      <c r="G761" s="133"/>
      <c r="H761" s="133">
        <f t="shared" si="33"/>
        <v>1</v>
      </c>
      <c r="I761" s="133"/>
      <c r="J761" s="263" t="s">
        <v>5088</v>
      </c>
      <c r="K761" s="138" t="str">
        <f t="shared" si="35"/>
        <v>K6622</v>
      </c>
      <c r="L761" s="246" t="str">
        <f t="shared" si="34"/>
        <v>K66.2.2 - Activités des agents et courtiers d'assurances</v>
      </c>
      <c r="M761" s="138"/>
      <c r="N761" s="138" t="s">
        <v>192</v>
      </c>
      <c r="O761" s="138" t="s">
        <v>426</v>
      </c>
    </row>
    <row r="762" spans="1:15">
      <c r="A762" s="133" t="s">
        <v>5090</v>
      </c>
      <c r="B762" s="138" t="s">
        <v>4131</v>
      </c>
      <c r="C762" s="138"/>
      <c r="D762" s="138" t="s">
        <v>426</v>
      </c>
      <c r="E762" s="133"/>
      <c r="F762" s="133"/>
      <c r="G762" s="133"/>
      <c r="H762" s="133">
        <f t="shared" si="33"/>
        <v>1</v>
      </c>
      <c r="I762" s="133"/>
      <c r="J762" s="263" t="s">
        <v>5089</v>
      </c>
      <c r="K762" s="138" t="str">
        <f t="shared" si="35"/>
        <v>K6629</v>
      </c>
      <c r="L762" s="246" t="str">
        <f t="shared" si="34"/>
        <v>K66.2.9 - Activités des autres auxiliaires d'assurance</v>
      </c>
      <c r="M762" s="138"/>
      <c r="N762" s="138" t="s">
        <v>192</v>
      </c>
      <c r="O762" s="138" t="s">
        <v>426</v>
      </c>
    </row>
    <row r="763" spans="1:15">
      <c r="A763" s="133" t="s">
        <v>5091</v>
      </c>
      <c r="B763" s="138" t="s">
        <v>4132</v>
      </c>
      <c r="C763" s="138"/>
      <c r="D763" s="138" t="s">
        <v>426</v>
      </c>
      <c r="E763" s="133"/>
      <c r="F763" s="133"/>
      <c r="G763" s="133"/>
      <c r="H763" s="133">
        <f t="shared" si="33"/>
        <v>1</v>
      </c>
      <c r="I763" s="133"/>
      <c r="J763" s="262" t="s">
        <v>5090</v>
      </c>
      <c r="K763" s="138" t="str">
        <f t="shared" si="35"/>
        <v>K663</v>
      </c>
      <c r="L763" s="246" t="str">
        <f t="shared" si="34"/>
        <v>K66.3 - Gestion de fonds</v>
      </c>
      <c r="M763" s="138" t="s">
        <v>190</v>
      </c>
      <c r="N763" s="138" t="s">
        <v>192</v>
      </c>
      <c r="O763" s="138" t="s">
        <v>426</v>
      </c>
    </row>
    <row r="764" spans="1:15">
      <c r="A764" s="133" t="s">
        <v>5092</v>
      </c>
      <c r="B764" s="138" t="s">
        <v>4133</v>
      </c>
      <c r="C764" s="138"/>
      <c r="D764" s="138" t="s">
        <v>426</v>
      </c>
      <c r="E764" s="133"/>
      <c r="F764" s="133"/>
      <c r="G764" s="133"/>
      <c r="H764" s="133">
        <f t="shared" si="33"/>
        <v>1</v>
      </c>
      <c r="I764" s="133"/>
      <c r="J764" s="263" t="s">
        <v>5091</v>
      </c>
      <c r="K764" s="138" t="str">
        <f t="shared" si="35"/>
        <v>K6630</v>
      </c>
      <c r="L764" s="246" t="str">
        <f t="shared" si="34"/>
        <v>K66.3.0 - Gestion de fonds</v>
      </c>
      <c r="M764" s="138"/>
      <c r="N764" s="138" t="s">
        <v>192</v>
      </c>
      <c r="O764" s="138" t="s">
        <v>426</v>
      </c>
    </row>
    <row r="765" spans="1:15">
      <c r="A765" s="133" t="s">
        <v>5093</v>
      </c>
      <c r="B765" s="138" t="s">
        <v>4134</v>
      </c>
      <c r="C765" s="138"/>
      <c r="D765" s="138" t="s">
        <v>426</v>
      </c>
      <c r="E765" s="133"/>
      <c r="F765" s="133"/>
      <c r="G765" s="133"/>
      <c r="H765" s="133">
        <f t="shared" si="33"/>
        <v>1</v>
      </c>
      <c r="I765" s="133"/>
      <c r="J765" s="247" t="s">
        <v>5092</v>
      </c>
      <c r="K765" s="138" t="str">
        <f t="shared" si="35"/>
        <v>L</v>
      </c>
      <c r="L765" s="246" t="str">
        <f t="shared" si="34"/>
        <v>L - ACTIVITÉS IMMOBILIÈRES</v>
      </c>
      <c r="M765" s="138" t="s">
        <v>190</v>
      </c>
      <c r="N765" s="138" t="s">
        <v>192</v>
      </c>
      <c r="O765" s="138" t="s">
        <v>426</v>
      </c>
    </row>
    <row r="766" spans="1:15">
      <c r="A766" s="133" t="s">
        <v>5094</v>
      </c>
      <c r="B766" s="138" t="s">
        <v>4135</v>
      </c>
      <c r="C766" s="138"/>
      <c r="D766" s="138" t="s">
        <v>426</v>
      </c>
      <c r="E766" s="133"/>
      <c r="F766" s="133"/>
      <c r="G766" s="133"/>
      <c r="H766" s="133">
        <f t="shared" si="33"/>
        <v>1</v>
      </c>
      <c r="I766" s="133"/>
      <c r="J766" s="248" t="s">
        <v>5093</v>
      </c>
      <c r="K766" s="138" t="str">
        <f t="shared" si="35"/>
        <v>L68</v>
      </c>
      <c r="L766" s="246" t="str">
        <f t="shared" si="34"/>
        <v>L68 - Activités immobilières</v>
      </c>
      <c r="M766" s="138" t="s">
        <v>190</v>
      </c>
      <c r="N766" s="138" t="s">
        <v>192</v>
      </c>
      <c r="O766" s="138" t="s">
        <v>426</v>
      </c>
    </row>
    <row r="767" spans="1:15">
      <c r="A767" s="133" t="s">
        <v>5095</v>
      </c>
      <c r="B767" s="138" t="s">
        <v>4136</v>
      </c>
      <c r="C767" s="138"/>
      <c r="D767" s="138" t="s">
        <v>426</v>
      </c>
      <c r="E767" s="133"/>
      <c r="F767" s="133"/>
      <c r="G767" s="133"/>
      <c r="H767" s="133">
        <f t="shared" si="33"/>
        <v>1</v>
      </c>
      <c r="I767" s="133"/>
      <c r="J767" s="262" t="s">
        <v>5094</v>
      </c>
      <c r="K767" s="138" t="str">
        <f t="shared" si="35"/>
        <v>L681</v>
      </c>
      <c r="L767" s="246" t="str">
        <f t="shared" si="34"/>
        <v>L68.1 - Activités des marchands de biens immobiliers</v>
      </c>
      <c r="M767" s="138" t="s">
        <v>190</v>
      </c>
      <c r="N767" s="138" t="s">
        <v>192</v>
      </c>
      <c r="O767" s="138" t="s">
        <v>426</v>
      </c>
    </row>
    <row r="768" spans="1:15">
      <c r="A768" s="133" t="s">
        <v>5096</v>
      </c>
      <c r="B768" s="138" t="s">
        <v>4137</v>
      </c>
      <c r="C768" s="138"/>
      <c r="D768" s="138" t="s">
        <v>426</v>
      </c>
      <c r="E768" s="133"/>
      <c r="F768" s="133"/>
      <c r="G768" s="133"/>
      <c r="H768" s="133">
        <f t="shared" si="33"/>
        <v>1</v>
      </c>
      <c r="I768" s="133"/>
      <c r="J768" s="263" t="s">
        <v>5095</v>
      </c>
      <c r="K768" s="138" t="str">
        <f t="shared" si="35"/>
        <v>L6810</v>
      </c>
      <c r="L768" s="246" t="str">
        <f t="shared" si="34"/>
        <v>L68.1.0 - Activités des marchands de biens immobiliers</v>
      </c>
      <c r="M768" s="138"/>
      <c r="N768" s="138" t="s">
        <v>192</v>
      </c>
      <c r="O768" s="138" t="s">
        <v>426</v>
      </c>
    </row>
    <row r="769" spans="1:15">
      <c r="A769" s="133" t="s">
        <v>5097</v>
      </c>
      <c r="B769" s="138" t="s">
        <v>4138</v>
      </c>
      <c r="C769" s="138"/>
      <c r="D769" s="138" t="s">
        <v>426</v>
      </c>
      <c r="E769" s="133"/>
      <c r="F769" s="133"/>
      <c r="G769" s="133"/>
      <c r="H769" s="133">
        <f t="shared" si="33"/>
        <v>1</v>
      </c>
      <c r="I769" s="133"/>
      <c r="J769" s="262" t="s">
        <v>5096</v>
      </c>
      <c r="K769" s="138" t="str">
        <f t="shared" si="35"/>
        <v>L682</v>
      </c>
      <c r="L769" s="246" t="str">
        <f t="shared" si="34"/>
        <v>L68.2 - Location et exploitation de biens immobiliers propres ou loués</v>
      </c>
      <c r="M769" s="138" t="s">
        <v>190</v>
      </c>
      <c r="N769" s="138" t="s">
        <v>192</v>
      </c>
      <c r="O769" s="138" t="s">
        <v>426</v>
      </c>
    </row>
    <row r="770" spans="1:15">
      <c r="A770" s="133" t="s">
        <v>5098</v>
      </c>
      <c r="B770" s="138" t="s">
        <v>4139</v>
      </c>
      <c r="C770" s="138"/>
      <c r="D770" s="138" t="s">
        <v>426</v>
      </c>
      <c r="E770" s="133"/>
      <c r="F770" s="133"/>
      <c r="G770" s="133"/>
      <c r="H770" s="133">
        <f t="shared" si="33"/>
        <v>1</v>
      </c>
      <c r="I770" s="133"/>
      <c r="J770" s="263" t="s">
        <v>5097</v>
      </c>
      <c r="K770" s="138" t="str">
        <f t="shared" si="35"/>
        <v>L6820</v>
      </c>
      <c r="L770" s="246" t="str">
        <f t="shared" si="34"/>
        <v>L68.2.0 - Location et exploitation de biens immobiliers propres ou loués</v>
      </c>
      <c r="M770" s="138"/>
      <c r="N770" s="138" t="s">
        <v>192</v>
      </c>
      <c r="O770" s="138" t="s">
        <v>426</v>
      </c>
    </row>
    <row r="771" spans="1:15">
      <c r="A771" s="133" t="s">
        <v>5099</v>
      </c>
      <c r="B771" s="138" t="s">
        <v>4140</v>
      </c>
      <c r="C771" s="138"/>
      <c r="D771" s="138" t="s">
        <v>426</v>
      </c>
      <c r="E771" s="133"/>
      <c r="F771" s="133"/>
      <c r="G771" s="133"/>
      <c r="H771" s="133">
        <f t="shared" ref="H771:H834" si="36">COUNTIF($J$2:$J$1000,A771)</f>
        <v>1</v>
      </c>
      <c r="I771" s="133"/>
      <c r="J771" s="262" t="s">
        <v>5098</v>
      </c>
      <c r="K771" s="138" t="str">
        <f t="shared" si="35"/>
        <v>L683</v>
      </c>
      <c r="L771" s="246" t="str">
        <f t="shared" si="34"/>
        <v>L68.3 - Activités immobilières pour compte de tiers</v>
      </c>
      <c r="M771" s="138" t="s">
        <v>190</v>
      </c>
      <c r="N771" s="138" t="s">
        <v>192</v>
      </c>
      <c r="O771" s="138" t="s">
        <v>426</v>
      </c>
    </row>
    <row r="772" spans="1:15">
      <c r="A772" s="133" t="s">
        <v>5100</v>
      </c>
      <c r="B772" s="138" t="s">
        <v>4141</v>
      </c>
      <c r="C772" s="138"/>
      <c r="D772" s="138" t="s">
        <v>426</v>
      </c>
      <c r="E772" s="133"/>
      <c r="F772" s="133"/>
      <c r="G772" s="133"/>
      <c r="H772" s="133">
        <f t="shared" si="36"/>
        <v>1</v>
      </c>
      <c r="I772" s="133"/>
      <c r="J772" s="263" t="s">
        <v>5099</v>
      </c>
      <c r="K772" s="138" t="str">
        <f t="shared" si="35"/>
        <v>L6831</v>
      </c>
      <c r="L772" s="246" t="str">
        <f t="shared" ref="L772:L835" si="37">J772</f>
        <v>L68.3.1 - Agences immobilières</v>
      </c>
      <c r="M772" s="138"/>
      <c r="N772" s="138" t="s">
        <v>192</v>
      </c>
      <c r="O772" s="138" t="s">
        <v>426</v>
      </c>
    </row>
    <row r="773" spans="1:15">
      <c r="A773" s="133" t="s">
        <v>5101</v>
      </c>
      <c r="B773" s="138" t="s">
        <v>4142</v>
      </c>
      <c r="C773" s="138"/>
      <c r="D773" s="138" t="s">
        <v>426</v>
      </c>
      <c r="E773" s="133"/>
      <c r="F773" s="133"/>
      <c r="G773" s="133"/>
      <c r="H773" s="133">
        <f t="shared" si="36"/>
        <v>1</v>
      </c>
      <c r="I773" s="133"/>
      <c r="J773" s="263" t="s">
        <v>5100</v>
      </c>
      <c r="K773" s="138" t="str">
        <f t="shared" si="35"/>
        <v>L6832</v>
      </c>
      <c r="L773" s="246" t="str">
        <f t="shared" si="37"/>
        <v>L68.3.2 - Administration de biens immobiliers</v>
      </c>
      <c r="M773" s="138"/>
      <c r="N773" s="138" t="s">
        <v>192</v>
      </c>
      <c r="O773" s="138" t="s">
        <v>426</v>
      </c>
    </row>
    <row r="774" spans="1:15">
      <c r="A774" s="133" t="s">
        <v>5102</v>
      </c>
      <c r="B774" s="138" t="s">
        <v>4143</v>
      </c>
      <c r="C774" s="138"/>
      <c r="D774" s="138" t="s">
        <v>426</v>
      </c>
      <c r="E774" s="133"/>
      <c r="F774" s="133"/>
      <c r="G774" s="133"/>
      <c r="H774" s="133">
        <f t="shared" si="36"/>
        <v>1</v>
      </c>
      <c r="I774" s="133"/>
      <c r="J774" s="247" t="s">
        <v>5101</v>
      </c>
      <c r="K774" s="138" t="str">
        <f t="shared" ref="K774:K837" si="38">VLOOKUP(J774,$A$2:$B$1100,2,0)</f>
        <v>M</v>
      </c>
      <c r="L774" s="246" t="str">
        <f t="shared" si="37"/>
        <v>M - ACTIVITÉS SPÉCIALISÉES SCIENTIFIQUES ET TECHNIQUES</v>
      </c>
      <c r="M774" s="138" t="s">
        <v>190</v>
      </c>
      <c r="N774" s="138" t="s">
        <v>192</v>
      </c>
      <c r="O774" s="138" t="s">
        <v>426</v>
      </c>
    </row>
    <row r="775" spans="1:15">
      <c r="A775" s="133" t="s">
        <v>5103</v>
      </c>
      <c r="B775" s="138" t="s">
        <v>4144</v>
      </c>
      <c r="C775" s="138"/>
      <c r="D775" s="138" t="s">
        <v>426</v>
      </c>
      <c r="E775" s="133"/>
      <c r="F775" s="133"/>
      <c r="G775" s="133"/>
      <c r="H775" s="133">
        <f t="shared" si="36"/>
        <v>1</v>
      </c>
      <c r="I775" s="133"/>
      <c r="J775" s="248" t="s">
        <v>5102</v>
      </c>
      <c r="K775" s="138" t="str">
        <f t="shared" si="38"/>
        <v>M69</v>
      </c>
      <c r="L775" s="246" t="str">
        <f t="shared" si="37"/>
        <v>M69 - Activités juridiques et comptables</v>
      </c>
      <c r="M775" s="138" t="s">
        <v>190</v>
      </c>
      <c r="N775" s="138" t="s">
        <v>192</v>
      </c>
      <c r="O775" s="138" t="s">
        <v>426</v>
      </c>
    </row>
    <row r="776" spans="1:15">
      <c r="A776" s="133" t="s">
        <v>5104</v>
      </c>
      <c r="B776" s="138" t="s">
        <v>4145</v>
      </c>
      <c r="C776" s="138"/>
      <c r="D776" s="138" t="s">
        <v>426</v>
      </c>
      <c r="E776" s="133"/>
      <c r="F776" s="133"/>
      <c r="G776" s="133"/>
      <c r="H776" s="133">
        <f t="shared" si="36"/>
        <v>1</v>
      </c>
      <c r="I776" s="133"/>
      <c r="J776" s="262" t="s">
        <v>5103</v>
      </c>
      <c r="K776" s="138" t="str">
        <f t="shared" si="38"/>
        <v>M691</v>
      </c>
      <c r="L776" s="246" t="str">
        <f t="shared" si="37"/>
        <v>M69.1 - Activités juridiques</v>
      </c>
      <c r="M776" s="138" t="s">
        <v>190</v>
      </c>
      <c r="N776" s="138" t="s">
        <v>192</v>
      </c>
      <c r="O776" s="138" t="s">
        <v>426</v>
      </c>
    </row>
    <row r="777" spans="1:15">
      <c r="A777" s="133" t="s">
        <v>5105</v>
      </c>
      <c r="B777" s="138" t="s">
        <v>4146</v>
      </c>
      <c r="C777" s="138"/>
      <c r="D777" s="138" t="s">
        <v>426</v>
      </c>
      <c r="E777" s="133"/>
      <c r="F777" s="133"/>
      <c r="G777" s="133"/>
      <c r="H777" s="133">
        <f t="shared" si="36"/>
        <v>1</v>
      </c>
      <c r="I777" s="133"/>
      <c r="J777" s="263" t="s">
        <v>5104</v>
      </c>
      <c r="K777" s="138" t="str">
        <f t="shared" si="38"/>
        <v>M6910</v>
      </c>
      <c r="L777" s="246" t="str">
        <f t="shared" si="37"/>
        <v>M69.1.0 - Activités juridiques</v>
      </c>
      <c r="M777" s="138"/>
      <c r="N777" s="138" t="s">
        <v>192</v>
      </c>
      <c r="O777" s="138" t="s">
        <v>426</v>
      </c>
    </row>
    <row r="778" spans="1:15">
      <c r="A778" s="133" t="s">
        <v>5106</v>
      </c>
      <c r="B778" s="138" t="s">
        <v>4147</v>
      </c>
      <c r="C778" s="138"/>
      <c r="D778" s="138" t="s">
        <v>426</v>
      </c>
      <c r="E778" s="133"/>
      <c r="F778" s="133"/>
      <c r="G778" s="133"/>
      <c r="H778" s="133">
        <f t="shared" si="36"/>
        <v>1</v>
      </c>
      <c r="I778" s="133"/>
      <c r="J778" s="262" t="s">
        <v>5105</v>
      </c>
      <c r="K778" s="138" t="str">
        <f t="shared" si="38"/>
        <v>M692</v>
      </c>
      <c r="L778" s="246" t="str">
        <f t="shared" si="37"/>
        <v>M69.2 - Activités comptables</v>
      </c>
      <c r="M778" s="138" t="s">
        <v>190</v>
      </c>
      <c r="N778" s="138" t="s">
        <v>192</v>
      </c>
      <c r="O778" s="138" t="s">
        <v>426</v>
      </c>
    </row>
    <row r="779" spans="1:15">
      <c r="A779" s="133" t="s">
        <v>5107</v>
      </c>
      <c r="B779" s="138" t="s">
        <v>4148</v>
      </c>
      <c r="C779" s="138"/>
      <c r="D779" s="138" t="s">
        <v>426</v>
      </c>
      <c r="E779" s="133"/>
      <c r="F779" s="133"/>
      <c r="G779" s="133"/>
      <c r="H779" s="133">
        <f t="shared" si="36"/>
        <v>1</v>
      </c>
      <c r="I779" s="133"/>
      <c r="J779" s="263" t="s">
        <v>5106</v>
      </c>
      <c r="K779" s="138" t="str">
        <f t="shared" si="38"/>
        <v>M6920</v>
      </c>
      <c r="L779" s="246" t="str">
        <f t="shared" si="37"/>
        <v>M69.2.0 - Activités comptables</v>
      </c>
      <c r="M779" s="138"/>
      <c r="N779" s="138" t="s">
        <v>192</v>
      </c>
      <c r="O779" s="138" t="s">
        <v>426</v>
      </c>
    </row>
    <row r="780" spans="1:15">
      <c r="A780" s="133" t="s">
        <v>5108</v>
      </c>
      <c r="B780" s="138" t="s">
        <v>4149</v>
      </c>
      <c r="C780" s="138"/>
      <c r="D780" s="138" t="s">
        <v>426</v>
      </c>
      <c r="E780" s="133"/>
      <c r="F780" s="133"/>
      <c r="G780" s="133"/>
      <c r="H780" s="133">
        <f t="shared" si="36"/>
        <v>1</v>
      </c>
      <c r="I780" s="133"/>
      <c r="J780" s="248" t="s">
        <v>5107</v>
      </c>
      <c r="K780" s="138" t="str">
        <f t="shared" si="38"/>
        <v>M70</v>
      </c>
      <c r="L780" s="246" t="str">
        <f t="shared" si="37"/>
        <v>M70 - Activités des sièges sociaux; conseil de gestion</v>
      </c>
      <c r="M780" s="138" t="s">
        <v>190</v>
      </c>
      <c r="N780" s="138" t="s">
        <v>192</v>
      </c>
      <c r="O780" s="138" t="s">
        <v>426</v>
      </c>
    </row>
    <row r="781" spans="1:15">
      <c r="A781" s="133" t="s">
        <v>5109</v>
      </c>
      <c r="B781" s="138" t="s">
        <v>4150</v>
      </c>
      <c r="C781" s="138"/>
      <c r="D781" s="138" t="s">
        <v>426</v>
      </c>
      <c r="E781" s="133"/>
      <c r="F781" s="133"/>
      <c r="G781" s="133"/>
      <c r="H781" s="133">
        <f t="shared" si="36"/>
        <v>1</v>
      </c>
      <c r="I781" s="133"/>
      <c r="J781" s="262" t="s">
        <v>5108</v>
      </c>
      <c r="K781" s="138" t="str">
        <f t="shared" si="38"/>
        <v>M701</v>
      </c>
      <c r="L781" s="246" t="str">
        <f t="shared" si="37"/>
        <v>M70.1 - Activités des sièges sociaux</v>
      </c>
      <c r="M781" s="138" t="s">
        <v>190</v>
      </c>
      <c r="N781" s="138" t="s">
        <v>192</v>
      </c>
      <c r="O781" s="138" t="s">
        <v>426</v>
      </c>
    </row>
    <row r="782" spans="1:15">
      <c r="A782" s="133" t="s">
        <v>5110</v>
      </c>
      <c r="B782" s="138" t="s">
        <v>4151</v>
      </c>
      <c r="C782" s="138"/>
      <c r="D782" s="138" t="s">
        <v>426</v>
      </c>
      <c r="E782" s="133"/>
      <c r="F782" s="133"/>
      <c r="G782" s="133"/>
      <c r="H782" s="133">
        <f t="shared" si="36"/>
        <v>1</v>
      </c>
      <c r="I782" s="133"/>
      <c r="J782" s="263" t="s">
        <v>5109</v>
      </c>
      <c r="K782" s="138" t="str">
        <f t="shared" si="38"/>
        <v>M7010</v>
      </c>
      <c r="L782" s="246" t="str">
        <f t="shared" si="37"/>
        <v>M70.1.0 - Activités des sièges sociaux</v>
      </c>
      <c r="M782" s="138"/>
      <c r="N782" s="138" t="s">
        <v>192</v>
      </c>
      <c r="O782" s="138" t="s">
        <v>426</v>
      </c>
    </row>
    <row r="783" spans="1:15">
      <c r="A783" s="133" t="s">
        <v>5111</v>
      </c>
      <c r="B783" s="138" t="s">
        <v>4152</v>
      </c>
      <c r="C783" s="138"/>
      <c r="D783" s="138" t="s">
        <v>426</v>
      </c>
      <c r="E783" s="133"/>
      <c r="F783" s="133"/>
      <c r="G783" s="133"/>
      <c r="H783" s="133">
        <f t="shared" si="36"/>
        <v>1</v>
      </c>
      <c r="I783" s="133"/>
      <c r="J783" s="262" t="s">
        <v>5110</v>
      </c>
      <c r="K783" s="138" t="str">
        <f t="shared" si="38"/>
        <v>M702</v>
      </c>
      <c r="L783" s="246" t="str">
        <f t="shared" si="37"/>
        <v>M70.2 - Conseil de gestion</v>
      </c>
      <c r="M783" s="138" t="s">
        <v>190</v>
      </c>
      <c r="N783" s="138" t="s">
        <v>192</v>
      </c>
      <c r="O783" s="138" t="s">
        <v>426</v>
      </c>
    </row>
    <row r="784" spans="1:15">
      <c r="A784" s="133" t="s">
        <v>5112</v>
      </c>
      <c r="B784" s="138" t="s">
        <v>4153</v>
      </c>
      <c r="C784" s="138"/>
      <c r="D784" s="138" t="s">
        <v>426</v>
      </c>
      <c r="E784" s="133"/>
      <c r="F784" s="133"/>
      <c r="G784" s="133"/>
      <c r="H784" s="133">
        <f t="shared" si="36"/>
        <v>1</v>
      </c>
      <c r="I784" s="133"/>
      <c r="J784" s="263" t="s">
        <v>5111</v>
      </c>
      <c r="K784" s="138" t="str">
        <f t="shared" si="38"/>
        <v>M7021</v>
      </c>
      <c r="L784" s="246" t="str">
        <f t="shared" si="37"/>
        <v>M70.2.1 - Conseil en relations publiques et communication</v>
      </c>
      <c r="M784" s="138"/>
      <c r="N784" s="138" t="s">
        <v>192</v>
      </c>
      <c r="O784" s="138" t="s">
        <v>426</v>
      </c>
    </row>
    <row r="785" spans="1:15">
      <c r="A785" s="133" t="s">
        <v>5350</v>
      </c>
      <c r="B785" s="138" t="s">
        <v>4154</v>
      </c>
      <c r="C785" s="138"/>
      <c r="D785" s="138" t="s">
        <v>426</v>
      </c>
      <c r="E785" s="133"/>
      <c r="F785" s="133"/>
      <c r="G785" s="133"/>
      <c r="H785" s="133">
        <f t="shared" si="36"/>
        <v>1</v>
      </c>
      <c r="I785" s="133"/>
      <c r="J785" s="263" t="s">
        <v>5112</v>
      </c>
      <c r="K785" s="138" t="str">
        <f t="shared" si="38"/>
        <v>M7022</v>
      </c>
      <c r="L785" s="246" t="str">
        <f t="shared" si="37"/>
        <v>M70.2.2 - Conseil pour les affaires et autres conseils de gestion</v>
      </c>
      <c r="M785" s="138"/>
      <c r="N785" s="138" t="s">
        <v>192</v>
      </c>
      <c r="O785" s="138" t="s">
        <v>426</v>
      </c>
    </row>
    <row r="786" spans="1:15">
      <c r="A786" s="133" t="s">
        <v>5113</v>
      </c>
      <c r="B786" s="138" t="s">
        <v>4155</v>
      </c>
      <c r="C786" s="138"/>
      <c r="D786" s="138" t="s">
        <v>426</v>
      </c>
      <c r="E786" s="133"/>
      <c r="F786" s="133"/>
      <c r="G786" s="133"/>
      <c r="H786" s="133">
        <f t="shared" si="36"/>
        <v>1</v>
      </c>
      <c r="I786" s="133"/>
      <c r="J786" s="248" t="s">
        <v>5350</v>
      </c>
      <c r="K786" s="138" t="str">
        <f t="shared" si="38"/>
        <v>M71</v>
      </c>
      <c r="L786" s="246" t="str">
        <f t="shared" si="37"/>
        <v>M71 - Activités architect ingénierie activités contrôle analyses techniques</v>
      </c>
      <c r="M786" s="138" t="s">
        <v>190</v>
      </c>
      <c r="N786" s="138" t="s">
        <v>192</v>
      </c>
      <c r="O786" s="138" t="s">
        <v>426</v>
      </c>
    </row>
    <row r="787" spans="1:15">
      <c r="A787" s="133" t="s">
        <v>5114</v>
      </c>
      <c r="B787" s="138" t="s">
        <v>4156</v>
      </c>
      <c r="C787" s="138"/>
      <c r="D787" s="138" t="s">
        <v>426</v>
      </c>
      <c r="E787" s="133"/>
      <c r="F787" s="133"/>
      <c r="G787" s="133"/>
      <c r="H787" s="133">
        <f t="shared" si="36"/>
        <v>1</v>
      </c>
      <c r="I787" s="133"/>
      <c r="J787" s="262" t="s">
        <v>5113</v>
      </c>
      <c r="K787" s="138" t="str">
        <f t="shared" si="38"/>
        <v>M711</v>
      </c>
      <c r="L787" s="246" t="str">
        <f t="shared" si="37"/>
        <v>M71.1 - Activités d'architecture et d'ingénierie</v>
      </c>
      <c r="M787" s="138" t="s">
        <v>190</v>
      </c>
      <c r="N787" s="138" t="s">
        <v>192</v>
      </c>
      <c r="O787" s="138" t="s">
        <v>426</v>
      </c>
    </row>
    <row r="788" spans="1:15">
      <c r="A788" s="133" t="s">
        <v>5115</v>
      </c>
      <c r="B788" s="138" t="s">
        <v>4157</v>
      </c>
      <c r="C788" s="138"/>
      <c r="D788" s="138" t="s">
        <v>426</v>
      </c>
      <c r="E788" s="133"/>
      <c r="F788" s="133"/>
      <c r="G788" s="133"/>
      <c r="H788" s="133">
        <f t="shared" si="36"/>
        <v>1</v>
      </c>
      <c r="I788" s="133"/>
      <c r="J788" s="263" t="s">
        <v>5114</v>
      </c>
      <c r="K788" s="138" t="str">
        <f t="shared" si="38"/>
        <v>M7111</v>
      </c>
      <c r="L788" s="246" t="str">
        <f t="shared" si="37"/>
        <v>M71.1.1 - Activités d'architecture</v>
      </c>
      <c r="M788" s="138"/>
      <c r="N788" s="138" t="s">
        <v>192</v>
      </c>
      <c r="O788" s="138" t="s">
        <v>426</v>
      </c>
    </row>
    <row r="789" spans="1:15">
      <c r="A789" s="133" t="s">
        <v>5116</v>
      </c>
      <c r="B789" s="138" t="s">
        <v>4158</v>
      </c>
      <c r="C789" s="138"/>
      <c r="D789" s="138" t="s">
        <v>426</v>
      </c>
      <c r="E789" s="133"/>
      <c r="F789" s="133"/>
      <c r="G789" s="133"/>
      <c r="H789" s="133">
        <f t="shared" si="36"/>
        <v>1</v>
      </c>
      <c r="I789" s="133"/>
      <c r="J789" s="263" t="s">
        <v>5115</v>
      </c>
      <c r="K789" s="138" t="str">
        <f t="shared" si="38"/>
        <v>M7112</v>
      </c>
      <c r="L789" s="246" t="str">
        <f t="shared" si="37"/>
        <v>M71.1.2 - Activités d'ingénierie</v>
      </c>
      <c r="M789" s="138"/>
      <c r="N789" s="138" t="s">
        <v>192</v>
      </c>
      <c r="O789" s="138" t="s">
        <v>426</v>
      </c>
    </row>
    <row r="790" spans="1:15">
      <c r="A790" s="133" t="s">
        <v>5117</v>
      </c>
      <c r="B790" s="138" t="s">
        <v>4159</v>
      </c>
      <c r="C790" s="138"/>
      <c r="D790" s="138" t="s">
        <v>426</v>
      </c>
      <c r="E790" s="133"/>
      <c r="F790" s="133"/>
      <c r="G790" s="133"/>
      <c r="H790" s="133">
        <f t="shared" si="36"/>
        <v>1</v>
      </c>
      <c r="I790" s="133"/>
      <c r="J790" s="262" t="s">
        <v>5116</v>
      </c>
      <c r="K790" s="138" t="str">
        <f t="shared" si="38"/>
        <v>M712</v>
      </c>
      <c r="L790" s="246" t="str">
        <f t="shared" si="37"/>
        <v>M71.2 - Activités de contrôle et analyses techniques</v>
      </c>
      <c r="M790" s="138" t="s">
        <v>190</v>
      </c>
      <c r="N790" s="138" t="s">
        <v>192</v>
      </c>
      <c r="O790" s="138" t="s">
        <v>426</v>
      </c>
    </row>
    <row r="791" spans="1:15">
      <c r="A791" s="133" t="s">
        <v>5118</v>
      </c>
      <c r="B791" s="138" t="s">
        <v>4160</v>
      </c>
      <c r="C791" s="138"/>
      <c r="D791" s="138" t="s">
        <v>426</v>
      </c>
      <c r="E791" s="133"/>
      <c r="F791" s="133"/>
      <c r="G791" s="133"/>
      <c r="H791" s="133">
        <f t="shared" si="36"/>
        <v>1</v>
      </c>
      <c r="I791" s="133"/>
      <c r="J791" s="263" t="s">
        <v>5117</v>
      </c>
      <c r="K791" s="138" t="str">
        <f t="shared" si="38"/>
        <v>M7120</v>
      </c>
      <c r="L791" s="246" t="str">
        <f t="shared" si="37"/>
        <v>M71.2.0 - Activités de contrôle et analyses techniques</v>
      </c>
      <c r="M791" s="138"/>
      <c r="N791" s="138" t="s">
        <v>192</v>
      </c>
      <c r="O791" s="138" t="s">
        <v>426</v>
      </c>
    </row>
    <row r="792" spans="1:15">
      <c r="A792" s="133" t="s">
        <v>5119</v>
      </c>
      <c r="B792" s="138" t="s">
        <v>4161</v>
      </c>
      <c r="C792" s="138"/>
      <c r="D792" s="138" t="s">
        <v>426</v>
      </c>
      <c r="E792" s="133"/>
      <c r="F792" s="133"/>
      <c r="G792" s="133"/>
      <c r="H792" s="133">
        <f t="shared" si="36"/>
        <v>1</v>
      </c>
      <c r="I792" s="133"/>
      <c r="J792" s="248" t="s">
        <v>5118</v>
      </c>
      <c r="K792" s="138" t="str">
        <f t="shared" si="38"/>
        <v>M72</v>
      </c>
      <c r="L792" s="246" t="str">
        <f t="shared" si="37"/>
        <v>M72 - Recherche-développement scientifique</v>
      </c>
      <c r="M792" s="138" t="s">
        <v>190</v>
      </c>
      <c r="N792" s="138" t="s">
        <v>192</v>
      </c>
      <c r="O792" s="138" t="s">
        <v>426</v>
      </c>
    </row>
    <row r="793" spans="1:15">
      <c r="A793" s="133" t="s">
        <v>5120</v>
      </c>
      <c r="B793" s="138" t="s">
        <v>4162</v>
      </c>
      <c r="C793" s="138"/>
      <c r="D793" s="138" t="s">
        <v>426</v>
      </c>
      <c r="E793" s="133"/>
      <c r="F793" s="133"/>
      <c r="G793" s="133"/>
      <c r="H793" s="133">
        <f t="shared" si="36"/>
        <v>1</v>
      </c>
      <c r="I793" s="133"/>
      <c r="J793" s="262" t="s">
        <v>5119</v>
      </c>
      <c r="K793" s="138" t="str">
        <f t="shared" si="38"/>
        <v>M721</v>
      </c>
      <c r="L793" s="246" t="str">
        <f t="shared" si="37"/>
        <v>M72.1 - Recherche-développement en sciences physiques et naturelles</v>
      </c>
      <c r="M793" s="138" t="s">
        <v>190</v>
      </c>
      <c r="N793" s="138" t="s">
        <v>192</v>
      </c>
      <c r="O793" s="138" t="s">
        <v>426</v>
      </c>
    </row>
    <row r="794" spans="1:15">
      <c r="A794" s="133" t="s">
        <v>5121</v>
      </c>
      <c r="B794" s="138" t="s">
        <v>4163</v>
      </c>
      <c r="C794" s="138"/>
      <c r="D794" s="138" t="s">
        <v>426</v>
      </c>
      <c r="E794" s="133"/>
      <c r="F794" s="133"/>
      <c r="G794" s="133"/>
      <c r="H794" s="133">
        <f t="shared" si="36"/>
        <v>1</v>
      </c>
      <c r="I794" s="133"/>
      <c r="J794" s="263" t="s">
        <v>5120</v>
      </c>
      <c r="K794" s="138" t="str">
        <f t="shared" si="38"/>
        <v>M7211</v>
      </c>
      <c r="L794" s="246" t="str">
        <f t="shared" si="37"/>
        <v>M72.1.1 - Recherche-développement en biotechnologies</v>
      </c>
      <c r="M794" s="138"/>
      <c r="N794" s="138" t="s">
        <v>192</v>
      </c>
      <c r="O794" s="138" t="s">
        <v>426</v>
      </c>
    </row>
    <row r="795" spans="1:15">
      <c r="A795" s="133" t="s">
        <v>5122</v>
      </c>
      <c r="B795" s="138" t="s">
        <v>4164</v>
      </c>
      <c r="C795" s="138"/>
      <c r="D795" s="138" t="s">
        <v>426</v>
      </c>
      <c r="E795" s="133"/>
      <c r="F795" s="133"/>
      <c r="G795" s="133"/>
      <c r="H795" s="133">
        <f t="shared" si="36"/>
        <v>1</v>
      </c>
      <c r="I795" s="133"/>
      <c r="J795" s="263" t="s">
        <v>5121</v>
      </c>
      <c r="K795" s="138" t="str">
        <f t="shared" si="38"/>
        <v>M7219</v>
      </c>
      <c r="L795" s="246" t="str">
        <f t="shared" si="37"/>
        <v>M72.1.9 - Recherche-développement en autres sciences physiques naturelles</v>
      </c>
      <c r="M795" s="138"/>
      <c r="N795" s="138" t="s">
        <v>192</v>
      </c>
      <c r="O795" s="138" t="s">
        <v>426</v>
      </c>
    </row>
    <row r="796" spans="1:15">
      <c r="A796" s="133" t="s">
        <v>5123</v>
      </c>
      <c r="B796" s="138" t="s">
        <v>4165</v>
      </c>
      <c r="C796" s="138"/>
      <c r="D796" s="138" t="s">
        <v>426</v>
      </c>
      <c r="E796" s="133"/>
      <c r="F796" s="133"/>
      <c r="G796" s="133"/>
      <c r="H796" s="133">
        <f t="shared" si="36"/>
        <v>1</v>
      </c>
      <c r="I796" s="133"/>
      <c r="J796" s="262" t="s">
        <v>5122</v>
      </c>
      <c r="K796" s="138" t="str">
        <f t="shared" si="38"/>
        <v>M722</v>
      </c>
      <c r="L796" s="246" t="str">
        <f t="shared" si="37"/>
        <v>M72.2 - Recherche-développement en sciences humaines et sociales</v>
      </c>
      <c r="M796" s="138" t="s">
        <v>190</v>
      </c>
      <c r="N796" s="138" t="s">
        <v>192</v>
      </c>
      <c r="O796" s="138" t="s">
        <v>426</v>
      </c>
    </row>
    <row r="797" spans="1:15">
      <c r="A797" s="133" t="s">
        <v>5124</v>
      </c>
      <c r="B797" s="138" t="s">
        <v>4166</v>
      </c>
      <c r="C797" s="138"/>
      <c r="D797" s="138" t="s">
        <v>426</v>
      </c>
      <c r="E797" s="133"/>
      <c r="F797" s="133"/>
      <c r="G797" s="133"/>
      <c r="H797" s="133">
        <f t="shared" si="36"/>
        <v>1</v>
      </c>
      <c r="I797" s="133"/>
      <c r="J797" s="263" t="s">
        <v>5123</v>
      </c>
      <c r="K797" s="138" t="str">
        <f t="shared" si="38"/>
        <v>M7220</v>
      </c>
      <c r="L797" s="246" t="str">
        <f t="shared" si="37"/>
        <v>M72.2.0 - Recherche-développement en sciences humaines et sociales</v>
      </c>
      <c r="M797" s="138"/>
      <c r="N797" s="138" t="s">
        <v>192</v>
      </c>
      <c r="O797" s="138" t="s">
        <v>426</v>
      </c>
    </row>
    <row r="798" spans="1:15">
      <c r="A798" s="133" t="s">
        <v>5125</v>
      </c>
      <c r="B798" s="138" t="s">
        <v>4167</v>
      </c>
      <c r="C798" s="138"/>
      <c r="D798" s="138" t="s">
        <v>426</v>
      </c>
      <c r="E798" s="133"/>
      <c r="F798" s="133"/>
      <c r="G798" s="133"/>
      <c r="H798" s="133">
        <f t="shared" si="36"/>
        <v>1</v>
      </c>
      <c r="I798" s="133"/>
      <c r="J798" s="248" t="s">
        <v>5124</v>
      </c>
      <c r="K798" s="138" t="str">
        <f t="shared" si="38"/>
        <v>M73</v>
      </c>
      <c r="L798" s="246" t="str">
        <f t="shared" si="37"/>
        <v>M73 - Publicité et études de marché</v>
      </c>
      <c r="M798" s="138" t="s">
        <v>190</v>
      </c>
      <c r="N798" s="138" t="s">
        <v>192</v>
      </c>
      <c r="O798" s="138" t="s">
        <v>426</v>
      </c>
    </row>
    <row r="799" spans="1:15">
      <c r="A799" s="133" t="s">
        <v>5126</v>
      </c>
      <c r="B799" s="138" t="s">
        <v>4168</v>
      </c>
      <c r="C799" s="138"/>
      <c r="D799" s="138" t="s">
        <v>426</v>
      </c>
      <c r="E799" s="133"/>
      <c r="F799" s="133"/>
      <c r="G799" s="133"/>
      <c r="H799" s="133">
        <f t="shared" si="36"/>
        <v>1</v>
      </c>
      <c r="I799" s="133"/>
      <c r="J799" s="262" t="s">
        <v>5125</v>
      </c>
      <c r="K799" s="138" t="str">
        <f t="shared" si="38"/>
        <v>M731</v>
      </c>
      <c r="L799" s="246" t="str">
        <f t="shared" si="37"/>
        <v>M73.1 - Publicité</v>
      </c>
      <c r="M799" s="138" t="s">
        <v>190</v>
      </c>
      <c r="N799" s="138" t="s">
        <v>192</v>
      </c>
      <c r="O799" s="138" t="s">
        <v>426</v>
      </c>
    </row>
    <row r="800" spans="1:15">
      <c r="A800" s="133" t="s">
        <v>5127</v>
      </c>
      <c r="B800" s="138" t="s">
        <v>4169</v>
      </c>
      <c r="C800" s="138"/>
      <c r="D800" s="138" t="s">
        <v>426</v>
      </c>
      <c r="E800" s="133"/>
      <c r="F800" s="133"/>
      <c r="G800" s="133"/>
      <c r="H800" s="133">
        <f t="shared" si="36"/>
        <v>1</v>
      </c>
      <c r="I800" s="133"/>
      <c r="J800" s="263" t="s">
        <v>5126</v>
      </c>
      <c r="K800" s="138" t="str">
        <f t="shared" si="38"/>
        <v>M7311</v>
      </c>
      <c r="L800" s="246" t="str">
        <f t="shared" si="37"/>
        <v>M73.1.1 - Activités des agences de publicité</v>
      </c>
      <c r="M800" s="138"/>
      <c r="N800" s="138" t="s">
        <v>192</v>
      </c>
      <c r="O800" s="138" t="s">
        <v>426</v>
      </c>
    </row>
    <row r="801" spans="1:15">
      <c r="A801" s="133" t="s">
        <v>5128</v>
      </c>
      <c r="B801" s="138" t="s">
        <v>4170</v>
      </c>
      <c r="C801" s="138"/>
      <c r="D801" s="138" t="s">
        <v>426</v>
      </c>
      <c r="E801" s="133"/>
      <c r="F801" s="133"/>
      <c r="G801" s="133"/>
      <c r="H801" s="133">
        <f t="shared" si="36"/>
        <v>1</v>
      </c>
      <c r="I801" s="133"/>
      <c r="J801" s="263" t="s">
        <v>5127</v>
      </c>
      <c r="K801" s="138" t="str">
        <f t="shared" si="38"/>
        <v>M7312</v>
      </c>
      <c r="L801" s="246" t="str">
        <f t="shared" si="37"/>
        <v>M73.1.2 - Régie publicitaire de médias</v>
      </c>
      <c r="M801" s="138"/>
      <c r="N801" s="138" t="s">
        <v>192</v>
      </c>
      <c r="O801" s="138" t="s">
        <v>426</v>
      </c>
    </row>
    <row r="802" spans="1:15">
      <c r="A802" s="133" t="s">
        <v>5129</v>
      </c>
      <c r="B802" s="138" t="s">
        <v>4171</v>
      </c>
      <c r="C802" s="138"/>
      <c r="D802" s="138" t="s">
        <v>426</v>
      </c>
      <c r="E802" s="133"/>
      <c r="F802" s="133"/>
      <c r="G802" s="133"/>
      <c r="H802" s="133">
        <f t="shared" si="36"/>
        <v>1</v>
      </c>
      <c r="I802" s="133"/>
      <c r="J802" s="262" t="s">
        <v>5128</v>
      </c>
      <c r="K802" s="138" t="str">
        <f t="shared" si="38"/>
        <v>M732</v>
      </c>
      <c r="L802" s="246" t="str">
        <f t="shared" si="37"/>
        <v>M73.2 - Études de marché et sondages</v>
      </c>
      <c r="M802" s="138" t="s">
        <v>190</v>
      </c>
      <c r="N802" s="138" t="s">
        <v>192</v>
      </c>
      <c r="O802" s="138" t="s">
        <v>426</v>
      </c>
    </row>
    <row r="803" spans="1:15">
      <c r="A803" s="133" t="s">
        <v>5130</v>
      </c>
      <c r="B803" s="138" t="s">
        <v>4172</v>
      </c>
      <c r="C803" s="138"/>
      <c r="D803" s="138" t="s">
        <v>426</v>
      </c>
      <c r="E803" s="133"/>
      <c r="F803" s="133"/>
      <c r="G803" s="133"/>
      <c r="H803" s="133">
        <f t="shared" si="36"/>
        <v>1</v>
      </c>
      <c r="I803" s="133"/>
      <c r="J803" s="263" t="s">
        <v>5129</v>
      </c>
      <c r="K803" s="138" t="str">
        <f t="shared" si="38"/>
        <v>M7320</v>
      </c>
      <c r="L803" s="246" t="str">
        <f t="shared" si="37"/>
        <v>M73.2.0 - Études de marché et sondages</v>
      </c>
      <c r="M803" s="138"/>
      <c r="N803" s="138" t="s">
        <v>192</v>
      </c>
      <c r="O803" s="138" t="s">
        <v>426</v>
      </c>
    </row>
    <row r="804" spans="1:15">
      <c r="A804" s="133" t="s">
        <v>5131</v>
      </c>
      <c r="B804" s="138" t="s">
        <v>4173</v>
      </c>
      <c r="C804" s="138"/>
      <c r="D804" s="138" t="s">
        <v>426</v>
      </c>
      <c r="E804" s="133"/>
      <c r="F804" s="133"/>
      <c r="G804" s="133"/>
      <c r="H804" s="133">
        <f t="shared" si="36"/>
        <v>1</v>
      </c>
      <c r="I804" s="133"/>
      <c r="J804" s="248" t="s">
        <v>5130</v>
      </c>
      <c r="K804" s="138" t="str">
        <f t="shared" si="38"/>
        <v>M74</v>
      </c>
      <c r="L804" s="246" t="str">
        <f t="shared" si="37"/>
        <v>M74 - Autres activités spécialisées scientifiques et techniques</v>
      </c>
      <c r="M804" s="138" t="s">
        <v>190</v>
      </c>
      <c r="N804" s="138" t="s">
        <v>192</v>
      </c>
      <c r="O804" s="138" t="s">
        <v>426</v>
      </c>
    </row>
    <row r="805" spans="1:15">
      <c r="A805" s="133" t="s">
        <v>5132</v>
      </c>
      <c r="B805" s="138" t="s">
        <v>4174</v>
      </c>
      <c r="C805" s="138"/>
      <c r="D805" s="138" t="s">
        <v>426</v>
      </c>
      <c r="E805" s="133"/>
      <c r="F805" s="133"/>
      <c r="G805" s="133"/>
      <c r="H805" s="133">
        <f t="shared" si="36"/>
        <v>1</v>
      </c>
      <c r="I805" s="133"/>
      <c r="J805" s="262" t="s">
        <v>5131</v>
      </c>
      <c r="K805" s="138" t="str">
        <f t="shared" si="38"/>
        <v>M741</v>
      </c>
      <c r="L805" s="246" t="str">
        <f t="shared" si="37"/>
        <v>M74.1 - Activités spécialisées de design</v>
      </c>
      <c r="M805" s="138" t="s">
        <v>190</v>
      </c>
      <c r="N805" s="138" t="s">
        <v>192</v>
      </c>
      <c r="O805" s="138" t="s">
        <v>426</v>
      </c>
    </row>
    <row r="806" spans="1:15">
      <c r="A806" s="133" t="s">
        <v>5133</v>
      </c>
      <c r="B806" s="138" t="s">
        <v>4175</v>
      </c>
      <c r="C806" s="138"/>
      <c r="D806" s="138" t="s">
        <v>426</v>
      </c>
      <c r="E806" s="133"/>
      <c r="F806" s="133"/>
      <c r="G806" s="133"/>
      <c r="H806" s="133">
        <f t="shared" si="36"/>
        <v>1</v>
      </c>
      <c r="I806" s="133"/>
      <c r="J806" s="263" t="s">
        <v>5132</v>
      </c>
      <c r="K806" s="138" t="str">
        <f t="shared" si="38"/>
        <v>M7410</v>
      </c>
      <c r="L806" s="246" t="str">
        <f t="shared" si="37"/>
        <v>M74.1.0 - Activités spécialisées de design</v>
      </c>
      <c r="M806" s="138"/>
      <c r="N806" s="138" t="s">
        <v>192</v>
      </c>
      <c r="O806" s="138" t="s">
        <v>426</v>
      </c>
    </row>
    <row r="807" spans="1:15">
      <c r="A807" s="133" t="s">
        <v>5134</v>
      </c>
      <c r="B807" s="138" t="s">
        <v>4176</v>
      </c>
      <c r="C807" s="138"/>
      <c r="D807" s="138" t="s">
        <v>426</v>
      </c>
      <c r="E807" s="133"/>
      <c r="F807" s="133"/>
      <c r="G807" s="133"/>
      <c r="H807" s="133">
        <f t="shared" si="36"/>
        <v>1</v>
      </c>
      <c r="I807" s="133"/>
      <c r="J807" s="262" t="s">
        <v>5133</v>
      </c>
      <c r="K807" s="138" t="str">
        <f t="shared" si="38"/>
        <v>M742</v>
      </c>
      <c r="L807" s="246" t="str">
        <f t="shared" si="37"/>
        <v>M74.2 - Activités photographiques</v>
      </c>
      <c r="M807" s="138" t="s">
        <v>190</v>
      </c>
      <c r="N807" s="138" t="s">
        <v>192</v>
      </c>
      <c r="O807" s="138" t="s">
        <v>426</v>
      </c>
    </row>
    <row r="808" spans="1:15">
      <c r="A808" s="133" t="s">
        <v>5135</v>
      </c>
      <c r="B808" s="138" t="s">
        <v>4177</v>
      </c>
      <c r="C808" s="138"/>
      <c r="D808" s="138" t="s">
        <v>426</v>
      </c>
      <c r="E808" s="133"/>
      <c r="F808" s="133"/>
      <c r="G808" s="133"/>
      <c r="H808" s="133">
        <f t="shared" si="36"/>
        <v>1</v>
      </c>
      <c r="I808" s="133"/>
      <c r="J808" s="263" t="s">
        <v>5134</v>
      </c>
      <c r="K808" s="138" t="str">
        <f t="shared" si="38"/>
        <v>M7420</v>
      </c>
      <c r="L808" s="246" t="str">
        <f t="shared" si="37"/>
        <v>M74.2.0 - Activités photographiques</v>
      </c>
      <c r="M808" s="138"/>
      <c r="N808" s="138" t="s">
        <v>192</v>
      </c>
      <c r="O808" s="138" t="s">
        <v>426</v>
      </c>
    </row>
    <row r="809" spans="1:15">
      <c r="A809" s="133" t="s">
        <v>5136</v>
      </c>
      <c r="B809" s="138" t="s">
        <v>4178</v>
      </c>
      <c r="C809" s="138"/>
      <c r="D809" s="138" t="s">
        <v>426</v>
      </c>
      <c r="E809" s="133"/>
      <c r="F809" s="133"/>
      <c r="G809" s="133"/>
      <c r="H809" s="133">
        <f t="shared" si="36"/>
        <v>1</v>
      </c>
      <c r="I809" s="133"/>
      <c r="J809" s="262" t="s">
        <v>5135</v>
      </c>
      <c r="K809" s="138" t="str">
        <f t="shared" si="38"/>
        <v>M743</v>
      </c>
      <c r="L809" s="246" t="str">
        <f t="shared" si="37"/>
        <v>M74.3 - Traduction et interprétation</v>
      </c>
      <c r="M809" s="138" t="s">
        <v>190</v>
      </c>
      <c r="N809" s="138" t="s">
        <v>192</v>
      </c>
      <c r="O809" s="138" t="s">
        <v>426</v>
      </c>
    </row>
    <row r="810" spans="1:15">
      <c r="A810" s="133" t="s">
        <v>5137</v>
      </c>
      <c r="B810" s="138" t="s">
        <v>4179</v>
      </c>
      <c r="C810" s="138"/>
      <c r="D810" s="138" t="s">
        <v>426</v>
      </c>
      <c r="E810" s="133"/>
      <c r="F810" s="133"/>
      <c r="G810" s="133"/>
      <c r="H810" s="133">
        <f t="shared" si="36"/>
        <v>1</v>
      </c>
      <c r="I810" s="133"/>
      <c r="J810" s="263" t="s">
        <v>5136</v>
      </c>
      <c r="K810" s="138" t="str">
        <f t="shared" si="38"/>
        <v>M7430</v>
      </c>
      <c r="L810" s="246" t="str">
        <f t="shared" si="37"/>
        <v>M74.3.0 - Traduction et interprétation</v>
      </c>
      <c r="M810" s="138"/>
      <c r="N810" s="138" t="s">
        <v>192</v>
      </c>
      <c r="O810" s="138" t="s">
        <v>426</v>
      </c>
    </row>
    <row r="811" spans="1:15">
      <c r="A811" s="133" t="s">
        <v>5138</v>
      </c>
      <c r="B811" s="138" t="s">
        <v>4180</v>
      </c>
      <c r="C811" s="138"/>
      <c r="D811" s="138" t="s">
        <v>426</v>
      </c>
      <c r="E811" s="133"/>
      <c r="F811" s="133"/>
      <c r="G811" s="133"/>
      <c r="H811" s="133">
        <f t="shared" si="36"/>
        <v>1</v>
      </c>
      <c r="I811" s="133"/>
      <c r="J811" s="262" t="s">
        <v>5137</v>
      </c>
      <c r="K811" s="138" t="str">
        <f t="shared" si="38"/>
        <v>M749</v>
      </c>
      <c r="L811" s="246" t="str">
        <f t="shared" si="37"/>
        <v>M74.9 - Autres activités spécialisées scientifiques et techniques nca</v>
      </c>
      <c r="M811" s="138" t="s">
        <v>190</v>
      </c>
      <c r="N811" s="138" t="s">
        <v>192</v>
      </c>
      <c r="O811" s="138" t="s">
        <v>426</v>
      </c>
    </row>
    <row r="812" spans="1:15">
      <c r="A812" s="133" t="s">
        <v>5139</v>
      </c>
      <c r="B812" s="138" t="s">
        <v>4181</v>
      </c>
      <c r="C812" s="138"/>
      <c r="D812" s="138" t="s">
        <v>426</v>
      </c>
      <c r="E812" s="133"/>
      <c r="F812" s="133"/>
      <c r="G812" s="133"/>
      <c r="H812" s="133">
        <f t="shared" si="36"/>
        <v>1</v>
      </c>
      <c r="I812" s="133"/>
      <c r="J812" s="263" t="s">
        <v>5138</v>
      </c>
      <c r="K812" s="138" t="str">
        <f t="shared" si="38"/>
        <v>M7490</v>
      </c>
      <c r="L812" s="246" t="str">
        <f t="shared" si="37"/>
        <v>M74.9.0 - Autres activités spécialisées scientifiques et techniques nca</v>
      </c>
      <c r="M812" s="138"/>
      <c r="N812" s="138" t="s">
        <v>192</v>
      </c>
      <c r="O812" s="138" t="s">
        <v>426</v>
      </c>
    </row>
    <row r="813" spans="1:15">
      <c r="A813" s="133" t="s">
        <v>5140</v>
      </c>
      <c r="B813" s="138" t="s">
        <v>4182</v>
      </c>
      <c r="C813" s="138"/>
      <c r="D813" s="138" t="s">
        <v>426</v>
      </c>
      <c r="E813" s="133"/>
      <c r="F813" s="133"/>
      <c r="G813" s="133"/>
      <c r="H813" s="133">
        <f t="shared" si="36"/>
        <v>1</v>
      </c>
      <c r="I813" s="133"/>
      <c r="J813" s="248" t="s">
        <v>5139</v>
      </c>
      <c r="K813" s="138" t="str">
        <f t="shared" si="38"/>
        <v>M75</v>
      </c>
      <c r="L813" s="246" t="str">
        <f t="shared" si="37"/>
        <v>M75 - Activités vétérinaires</v>
      </c>
      <c r="M813" s="138" t="s">
        <v>190</v>
      </c>
      <c r="N813" s="138" t="s">
        <v>192</v>
      </c>
      <c r="O813" s="138" t="s">
        <v>426</v>
      </c>
    </row>
    <row r="814" spans="1:15">
      <c r="A814" s="133" t="s">
        <v>5141</v>
      </c>
      <c r="B814" s="138" t="s">
        <v>4183</v>
      </c>
      <c r="C814" s="138"/>
      <c r="D814" s="138" t="s">
        <v>426</v>
      </c>
      <c r="E814" s="133"/>
      <c r="F814" s="133"/>
      <c r="G814" s="133"/>
      <c r="H814" s="133">
        <f t="shared" si="36"/>
        <v>1</v>
      </c>
      <c r="I814" s="133"/>
      <c r="J814" s="262" t="s">
        <v>5140</v>
      </c>
      <c r="K814" s="138" t="str">
        <f t="shared" si="38"/>
        <v>M750</v>
      </c>
      <c r="L814" s="246" t="str">
        <f t="shared" si="37"/>
        <v>M75.0 - Activités vétérinaires</v>
      </c>
      <c r="M814" s="138" t="s">
        <v>190</v>
      </c>
      <c r="N814" s="138" t="s">
        <v>192</v>
      </c>
      <c r="O814" s="138" t="s">
        <v>426</v>
      </c>
    </row>
    <row r="815" spans="1:15">
      <c r="A815" s="133" t="s">
        <v>5142</v>
      </c>
      <c r="B815" s="138" t="s">
        <v>365</v>
      </c>
      <c r="C815" s="138"/>
      <c r="D815" s="138" t="s">
        <v>426</v>
      </c>
      <c r="E815" s="133"/>
      <c r="F815" s="133"/>
      <c r="G815" s="133"/>
      <c r="H815" s="133">
        <f t="shared" si="36"/>
        <v>1</v>
      </c>
      <c r="I815" s="133"/>
      <c r="J815" s="263" t="s">
        <v>5141</v>
      </c>
      <c r="K815" s="138" t="str">
        <f t="shared" si="38"/>
        <v>M7500</v>
      </c>
      <c r="L815" s="246" t="str">
        <f t="shared" si="37"/>
        <v>M75.0.0 - Activités vétérinaires</v>
      </c>
      <c r="M815" s="138"/>
      <c r="N815" s="138" t="s">
        <v>192</v>
      </c>
      <c r="O815" s="138" t="s">
        <v>426</v>
      </c>
    </row>
    <row r="816" spans="1:15">
      <c r="A816" s="133" t="s">
        <v>5143</v>
      </c>
      <c r="B816" s="138" t="s">
        <v>4184</v>
      </c>
      <c r="C816" s="138"/>
      <c r="D816" s="138" t="s">
        <v>426</v>
      </c>
      <c r="E816" s="133"/>
      <c r="F816" s="133"/>
      <c r="G816" s="133"/>
      <c r="H816" s="133">
        <f t="shared" si="36"/>
        <v>1</v>
      </c>
      <c r="I816" s="133"/>
      <c r="J816" s="247" t="s">
        <v>5142</v>
      </c>
      <c r="K816" s="138" t="str">
        <f t="shared" si="38"/>
        <v>N</v>
      </c>
      <c r="L816" s="246" t="str">
        <f t="shared" si="37"/>
        <v>N - ACTIVITÉS DE SERVICES ADMINISTRATIFS ET DE SOUTIEN</v>
      </c>
      <c r="M816" s="138" t="s">
        <v>190</v>
      </c>
      <c r="N816" s="138" t="s">
        <v>192</v>
      </c>
      <c r="O816" s="138" t="s">
        <v>426</v>
      </c>
    </row>
    <row r="817" spans="1:15">
      <c r="A817" s="133" t="s">
        <v>5144</v>
      </c>
      <c r="B817" s="138" t="s">
        <v>4185</v>
      </c>
      <c r="C817" s="138"/>
      <c r="D817" s="138" t="s">
        <v>426</v>
      </c>
      <c r="E817" s="133"/>
      <c r="F817" s="133"/>
      <c r="G817" s="133"/>
      <c r="H817" s="133">
        <f t="shared" si="36"/>
        <v>1</v>
      </c>
      <c r="I817" s="133"/>
      <c r="J817" s="248" t="s">
        <v>5143</v>
      </c>
      <c r="K817" s="138" t="str">
        <f t="shared" si="38"/>
        <v>N77</v>
      </c>
      <c r="L817" s="246" t="str">
        <f t="shared" si="37"/>
        <v>N77 - Activités de location et location-bail</v>
      </c>
      <c r="M817" s="138" t="s">
        <v>190</v>
      </c>
      <c r="N817" s="138" t="s">
        <v>192</v>
      </c>
      <c r="O817" s="138" t="s">
        <v>426</v>
      </c>
    </row>
    <row r="818" spans="1:15">
      <c r="A818" s="133" t="s">
        <v>5145</v>
      </c>
      <c r="B818" s="138" t="s">
        <v>4186</v>
      </c>
      <c r="C818" s="138"/>
      <c r="D818" s="138" t="s">
        <v>426</v>
      </c>
      <c r="E818" s="133"/>
      <c r="F818" s="133"/>
      <c r="G818" s="133"/>
      <c r="H818" s="133">
        <f t="shared" si="36"/>
        <v>1</v>
      </c>
      <c r="I818" s="133"/>
      <c r="J818" s="262" t="s">
        <v>5144</v>
      </c>
      <c r="K818" s="138" t="str">
        <f t="shared" si="38"/>
        <v>N771</v>
      </c>
      <c r="L818" s="246" t="str">
        <f t="shared" si="37"/>
        <v>N77.1 - Location et location-bail de véhicules automobiles</v>
      </c>
      <c r="M818" s="138" t="s">
        <v>190</v>
      </c>
      <c r="N818" s="138" t="s">
        <v>192</v>
      </c>
      <c r="O818" s="138" t="s">
        <v>426</v>
      </c>
    </row>
    <row r="819" spans="1:15">
      <c r="A819" s="133" t="s">
        <v>5146</v>
      </c>
      <c r="B819" s="138" t="s">
        <v>4187</v>
      </c>
      <c r="C819" s="138"/>
      <c r="D819" s="138" t="s">
        <v>426</v>
      </c>
      <c r="E819" s="133"/>
      <c r="F819" s="133"/>
      <c r="G819" s="133"/>
      <c r="H819" s="133">
        <f t="shared" si="36"/>
        <v>1</v>
      </c>
      <c r="I819" s="133"/>
      <c r="J819" s="263" t="s">
        <v>5145</v>
      </c>
      <c r="K819" s="138" t="str">
        <f t="shared" si="38"/>
        <v>N7711</v>
      </c>
      <c r="L819" s="246" t="str">
        <f t="shared" si="37"/>
        <v>N77.1.1 - Location location-bail voitures véhicules automobiles légers</v>
      </c>
      <c r="M819" s="138"/>
      <c r="N819" s="138" t="s">
        <v>192</v>
      </c>
      <c r="O819" s="138" t="s">
        <v>426</v>
      </c>
    </row>
    <row r="820" spans="1:15">
      <c r="A820" s="133" t="s">
        <v>5147</v>
      </c>
      <c r="B820" s="138" t="s">
        <v>4188</v>
      </c>
      <c r="C820" s="138"/>
      <c r="D820" s="138" t="s">
        <v>426</v>
      </c>
      <c r="E820" s="133"/>
      <c r="F820" s="133"/>
      <c r="G820" s="133"/>
      <c r="H820" s="133">
        <f t="shared" si="36"/>
        <v>1</v>
      </c>
      <c r="I820" s="133"/>
      <c r="J820" s="263" t="s">
        <v>5146</v>
      </c>
      <c r="K820" s="138" t="str">
        <f t="shared" si="38"/>
        <v>N7712</v>
      </c>
      <c r="L820" s="246" t="str">
        <f t="shared" si="37"/>
        <v>N77.1.2 - Location et location-bail de camions</v>
      </c>
      <c r="M820" s="138"/>
      <c r="N820" s="138" t="s">
        <v>192</v>
      </c>
      <c r="O820" s="138" t="s">
        <v>426</v>
      </c>
    </row>
    <row r="821" spans="1:15">
      <c r="A821" s="133" t="s">
        <v>5148</v>
      </c>
      <c r="B821" s="138" t="s">
        <v>4189</v>
      </c>
      <c r="C821" s="138"/>
      <c r="D821" s="138" t="s">
        <v>426</v>
      </c>
      <c r="E821" s="133"/>
      <c r="F821" s="133"/>
      <c r="G821" s="133"/>
      <c r="H821" s="133">
        <f t="shared" si="36"/>
        <v>1</v>
      </c>
      <c r="I821" s="133"/>
      <c r="J821" s="262" t="s">
        <v>5147</v>
      </c>
      <c r="K821" s="138" t="str">
        <f t="shared" si="38"/>
        <v>N772</v>
      </c>
      <c r="L821" s="246" t="str">
        <f t="shared" si="37"/>
        <v>N77.2 - Location et location-bail de biens personnels et domestiques</v>
      </c>
      <c r="M821" s="138" t="s">
        <v>190</v>
      </c>
      <c r="N821" s="138" t="s">
        <v>192</v>
      </c>
      <c r="O821" s="138" t="s">
        <v>426</v>
      </c>
    </row>
    <row r="822" spans="1:15">
      <c r="A822" s="133" t="s">
        <v>5149</v>
      </c>
      <c r="B822" s="138" t="s">
        <v>4190</v>
      </c>
      <c r="C822" s="138"/>
      <c r="D822" s="138" t="s">
        <v>426</v>
      </c>
      <c r="E822" s="133"/>
      <c r="F822" s="133"/>
      <c r="G822" s="133"/>
      <c r="H822" s="133">
        <f t="shared" si="36"/>
        <v>1</v>
      </c>
      <c r="I822" s="133"/>
      <c r="J822" s="263" t="s">
        <v>5148</v>
      </c>
      <c r="K822" s="138" t="str">
        <f t="shared" si="38"/>
        <v>N7721</v>
      </c>
      <c r="L822" s="246" t="str">
        <f t="shared" si="37"/>
        <v>N77.2.1 - Location et location-bail d'articles de loisirs et de sport</v>
      </c>
      <c r="M822" s="138"/>
      <c r="N822" s="138" t="s">
        <v>192</v>
      </c>
      <c r="O822" s="138" t="s">
        <v>426</v>
      </c>
    </row>
    <row r="823" spans="1:15">
      <c r="A823" s="133" t="s">
        <v>5150</v>
      </c>
      <c r="B823" s="138" t="s">
        <v>4191</v>
      </c>
      <c r="C823" s="138"/>
      <c r="D823" s="138" t="s">
        <v>426</v>
      </c>
      <c r="E823" s="133"/>
      <c r="F823" s="133"/>
      <c r="G823" s="133"/>
      <c r="H823" s="133">
        <f t="shared" si="36"/>
        <v>1</v>
      </c>
      <c r="I823" s="133"/>
      <c r="J823" s="263" t="s">
        <v>5149</v>
      </c>
      <c r="K823" s="138" t="str">
        <f t="shared" si="38"/>
        <v>N7722</v>
      </c>
      <c r="L823" s="246" t="str">
        <f t="shared" si="37"/>
        <v>N77.2.2 - Location de vidéocassettes et DVD</v>
      </c>
      <c r="M823" s="138"/>
      <c r="N823" s="138" t="s">
        <v>192</v>
      </c>
      <c r="O823" s="138" t="s">
        <v>426</v>
      </c>
    </row>
    <row r="824" spans="1:15">
      <c r="A824" s="133" t="s">
        <v>5151</v>
      </c>
      <c r="B824" s="138" t="s">
        <v>4192</v>
      </c>
      <c r="C824" s="138"/>
      <c r="D824" s="138" t="s">
        <v>426</v>
      </c>
      <c r="E824" s="133"/>
      <c r="F824" s="133"/>
      <c r="G824" s="133"/>
      <c r="H824" s="133">
        <f t="shared" si="36"/>
        <v>1</v>
      </c>
      <c r="I824" s="133"/>
      <c r="J824" s="263" t="s">
        <v>5150</v>
      </c>
      <c r="K824" s="138" t="str">
        <f t="shared" si="38"/>
        <v>N7729</v>
      </c>
      <c r="L824" s="246" t="str">
        <f t="shared" si="37"/>
        <v>N77.2.9 - Location location-bail d'autres biens personnels domestiques</v>
      </c>
      <c r="M824" s="138"/>
      <c r="N824" s="138" t="s">
        <v>192</v>
      </c>
      <c r="O824" s="138" t="s">
        <v>426</v>
      </c>
    </row>
    <row r="825" spans="1:15">
      <c r="A825" s="133" t="s">
        <v>5152</v>
      </c>
      <c r="B825" s="138" t="s">
        <v>4193</v>
      </c>
      <c r="C825" s="138"/>
      <c r="D825" s="138" t="s">
        <v>426</v>
      </c>
      <c r="E825" s="133"/>
      <c r="F825" s="133"/>
      <c r="G825" s="133"/>
      <c r="H825" s="133">
        <f t="shared" si="36"/>
        <v>1</v>
      </c>
      <c r="I825" s="133"/>
      <c r="J825" s="262" t="s">
        <v>5151</v>
      </c>
      <c r="K825" s="138" t="str">
        <f t="shared" si="38"/>
        <v>N773</v>
      </c>
      <c r="L825" s="246" t="str">
        <f t="shared" si="37"/>
        <v>N77.3 - Location et location-bail d'autres machines équipements et biens</v>
      </c>
      <c r="M825" s="138" t="s">
        <v>190</v>
      </c>
      <c r="N825" s="138" t="s">
        <v>192</v>
      </c>
      <c r="O825" s="138" t="s">
        <v>426</v>
      </c>
    </row>
    <row r="826" spans="1:15">
      <c r="A826" s="133" t="s">
        <v>5153</v>
      </c>
      <c r="B826" s="138" t="s">
        <v>4194</v>
      </c>
      <c r="C826" s="138"/>
      <c r="D826" s="138" t="s">
        <v>426</v>
      </c>
      <c r="E826" s="133"/>
      <c r="F826" s="133"/>
      <c r="G826" s="133"/>
      <c r="H826" s="133">
        <f t="shared" si="36"/>
        <v>1</v>
      </c>
      <c r="I826" s="133"/>
      <c r="J826" s="263" t="s">
        <v>5152</v>
      </c>
      <c r="K826" s="138" t="str">
        <f t="shared" si="38"/>
        <v>N7731</v>
      </c>
      <c r="L826" s="246" t="str">
        <f t="shared" si="37"/>
        <v>N77.3.1 - Location et location-bail de matériel agricole</v>
      </c>
      <c r="M826" s="138"/>
      <c r="N826" s="138" t="s">
        <v>192</v>
      </c>
      <c r="O826" s="138" t="s">
        <v>426</v>
      </c>
    </row>
    <row r="827" spans="1:15">
      <c r="A827" s="133" t="s">
        <v>5154</v>
      </c>
      <c r="B827" s="138" t="s">
        <v>4195</v>
      </c>
      <c r="C827" s="138"/>
      <c r="D827" s="138" t="s">
        <v>426</v>
      </c>
      <c r="E827" s="133"/>
      <c r="F827" s="133"/>
      <c r="G827" s="133"/>
      <c r="H827" s="133">
        <f t="shared" si="36"/>
        <v>1</v>
      </c>
      <c r="I827" s="133"/>
      <c r="J827" s="263" t="s">
        <v>5153</v>
      </c>
      <c r="K827" s="138" t="str">
        <f t="shared" si="38"/>
        <v>N7732</v>
      </c>
      <c r="L827" s="246" t="str">
        <f t="shared" si="37"/>
        <v>N77.3.2 - Location location-bail machines équipements pour la construction</v>
      </c>
      <c r="M827" s="138"/>
      <c r="N827" s="138" t="s">
        <v>192</v>
      </c>
      <c r="O827" s="138" t="s">
        <v>426</v>
      </c>
    </row>
    <row r="828" spans="1:15">
      <c r="A828" s="133" t="s">
        <v>5155</v>
      </c>
      <c r="B828" s="138" t="s">
        <v>4196</v>
      </c>
      <c r="C828" s="138"/>
      <c r="D828" s="138" t="s">
        <v>426</v>
      </c>
      <c r="E828" s="133"/>
      <c r="F828" s="133"/>
      <c r="G828" s="133"/>
      <c r="H828" s="133">
        <f t="shared" si="36"/>
        <v>1</v>
      </c>
      <c r="I828" s="133"/>
      <c r="J828" s="263" t="s">
        <v>5154</v>
      </c>
      <c r="K828" s="138" t="str">
        <f t="shared" si="38"/>
        <v>N7733</v>
      </c>
      <c r="L828" s="246" t="str">
        <f t="shared" si="37"/>
        <v>N77.3.3 - Location location-bail machines bureau matériel informatique</v>
      </c>
      <c r="M828" s="138"/>
      <c r="N828" s="138" t="s">
        <v>192</v>
      </c>
      <c r="O828" s="138" t="s">
        <v>426</v>
      </c>
    </row>
    <row r="829" spans="1:15">
      <c r="A829" s="133" t="s">
        <v>5156</v>
      </c>
      <c r="B829" s="138" t="s">
        <v>4197</v>
      </c>
      <c r="C829" s="138"/>
      <c r="D829" s="138" t="s">
        <v>426</v>
      </c>
      <c r="E829" s="133"/>
      <c r="F829" s="133"/>
      <c r="G829" s="133"/>
      <c r="H829" s="133">
        <f t="shared" si="36"/>
        <v>1</v>
      </c>
      <c r="I829" s="133"/>
      <c r="J829" s="263" t="s">
        <v>5155</v>
      </c>
      <c r="K829" s="138" t="str">
        <f t="shared" si="38"/>
        <v>N7734</v>
      </c>
      <c r="L829" s="246" t="str">
        <f t="shared" si="37"/>
        <v>N77.3.4 - Location et location-bail de matériels de transport par eau</v>
      </c>
      <c r="M829" s="138"/>
      <c r="N829" s="138" t="s">
        <v>192</v>
      </c>
      <c r="O829" s="138" t="s">
        <v>426</v>
      </c>
    </row>
    <row r="830" spans="1:15">
      <c r="A830" s="133" t="s">
        <v>5157</v>
      </c>
      <c r="B830" s="138" t="s">
        <v>4198</v>
      </c>
      <c r="C830" s="138"/>
      <c r="D830" s="138" t="s">
        <v>426</v>
      </c>
      <c r="E830" s="133"/>
      <c r="F830" s="133"/>
      <c r="G830" s="133"/>
      <c r="H830" s="133">
        <f t="shared" si="36"/>
        <v>1</v>
      </c>
      <c r="I830" s="133"/>
      <c r="J830" s="263" t="s">
        <v>5156</v>
      </c>
      <c r="K830" s="138" t="str">
        <f t="shared" si="38"/>
        <v>N7735</v>
      </c>
      <c r="L830" s="246" t="str">
        <f t="shared" si="37"/>
        <v>N77.3.5 - Location et location-bail de matériels de transport aérien</v>
      </c>
      <c r="M830" s="138"/>
      <c r="N830" s="138" t="s">
        <v>192</v>
      </c>
      <c r="O830" s="138" t="s">
        <v>426</v>
      </c>
    </row>
    <row r="831" spans="1:15">
      <c r="A831" s="133" t="s">
        <v>5158</v>
      </c>
      <c r="B831" s="138" t="s">
        <v>4199</v>
      </c>
      <c r="C831" s="138"/>
      <c r="D831" s="138" t="s">
        <v>426</v>
      </c>
      <c r="E831" s="133"/>
      <c r="F831" s="133"/>
      <c r="G831" s="133"/>
      <c r="H831" s="133">
        <f t="shared" si="36"/>
        <v>1</v>
      </c>
      <c r="I831" s="133"/>
      <c r="J831" s="263" t="s">
        <v>5157</v>
      </c>
      <c r="K831" s="138" t="str">
        <f t="shared" si="38"/>
        <v>N7739</v>
      </c>
      <c r="L831" s="246" t="str">
        <f t="shared" si="37"/>
        <v>N77.3.9 - Location et location-bail de machines équipements et biens divers</v>
      </c>
      <c r="M831" s="138"/>
      <c r="N831" s="138" t="s">
        <v>192</v>
      </c>
      <c r="O831" s="138" t="s">
        <v>426</v>
      </c>
    </row>
    <row r="832" spans="1:15">
      <c r="A832" s="133" t="s">
        <v>5159</v>
      </c>
      <c r="B832" s="138" t="s">
        <v>4200</v>
      </c>
      <c r="C832" s="138"/>
      <c r="D832" s="138" t="s">
        <v>426</v>
      </c>
      <c r="E832" s="133"/>
      <c r="F832" s="133"/>
      <c r="G832" s="133"/>
      <c r="H832" s="133">
        <f t="shared" si="36"/>
        <v>1</v>
      </c>
      <c r="I832" s="133"/>
      <c r="J832" s="262" t="s">
        <v>5158</v>
      </c>
      <c r="K832" s="138" t="str">
        <f t="shared" si="38"/>
        <v>N774</v>
      </c>
      <c r="L832" s="246" t="str">
        <f t="shared" si="37"/>
        <v>N77.4 - Locat-bail propriété intellect produit similaire sauf copyright</v>
      </c>
      <c r="M832" s="138" t="s">
        <v>190</v>
      </c>
      <c r="N832" s="138" t="s">
        <v>192</v>
      </c>
      <c r="O832" s="138" t="s">
        <v>426</v>
      </c>
    </row>
    <row r="833" spans="1:15">
      <c r="A833" s="133" t="s">
        <v>5160</v>
      </c>
      <c r="B833" s="138" t="s">
        <v>4201</v>
      </c>
      <c r="C833" s="138"/>
      <c r="D833" s="138" t="s">
        <v>426</v>
      </c>
      <c r="E833" s="133"/>
      <c r="F833" s="133"/>
      <c r="G833" s="133"/>
      <c r="H833" s="133">
        <f t="shared" si="36"/>
        <v>1</v>
      </c>
      <c r="I833" s="133"/>
      <c r="J833" s="263" t="s">
        <v>5159</v>
      </c>
      <c r="K833" s="138" t="str">
        <f t="shared" si="38"/>
        <v>N7740</v>
      </c>
      <c r="L833" s="246" t="str">
        <f t="shared" si="37"/>
        <v>N77.4.0 - Locat-bail propriété intellect produit similaire sauf copyright</v>
      </c>
      <c r="M833" s="138"/>
      <c r="N833" s="138" t="s">
        <v>192</v>
      </c>
      <c r="O833" s="138" t="s">
        <v>426</v>
      </c>
    </row>
    <row r="834" spans="1:15">
      <c r="A834" s="133" t="s">
        <v>5161</v>
      </c>
      <c r="B834" s="138" t="s">
        <v>4202</v>
      </c>
      <c r="C834" s="138"/>
      <c r="D834" s="138" t="s">
        <v>426</v>
      </c>
      <c r="E834" s="133"/>
      <c r="F834" s="133"/>
      <c r="G834" s="133"/>
      <c r="H834" s="133">
        <f t="shared" si="36"/>
        <v>1</v>
      </c>
      <c r="I834" s="133"/>
      <c r="J834" s="248" t="s">
        <v>5160</v>
      </c>
      <c r="K834" s="138" t="str">
        <f t="shared" si="38"/>
        <v>N78</v>
      </c>
      <c r="L834" s="246" t="str">
        <f t="shared" si="37"/>
        <v>N78 - Activités liées à l'emploi</v>
      </c>
      <c r="M834" s="138" t="s">
        <v>190</v>
      </c>
      <c r="N834" s="138" t="s">
        <v>192</v>
      </c>
      <c r="O834" s="138" t="s">
        <v>426</v>
      </c>
    </row>
    <row r="835" spans="1:15">
      <c r="A835" s="133" t="s">
        <v>5162</v>
      </c>
      <c r="B835" s="138" t="s">
        <v>4203</v>
      </c>
      <c r="C835" s="138"/>
      <c r="D835" s="138" t="s">
        <v>426</v>
      </c>
      <c r="E835" s="133"/>
      <c r="F835" s="133"/>
      <c r="G835" s="133"/>
      <c r="H835" s="133">
        <f t="shared" ref="H835:H898" si="39">COUNTIF($J$2:$J$1000,A835)</f>
        <v>1</v>
      </c>
      <c r="I835" s="133"/>
      <c r="J835" s="262" t="s">
        <v>5161</v>
      </c>
      <c r="K835" s="138" t="str">
        <f t="shared" si="38"/>
        <v>N781</v>
      </c>
      <c r="L835" s="246" t="str">
        <f t="shared" si="37"/>
        <v>N78.1 - Activités des agences de placement de main-d'?uvre</v>
      </c>
      <c r="M835" s="138" t="s">
        <v>190</v>
      </c>
      <c r="N835" s="138" t="s">
        <v>192</v>
      </c>
      <c r="O835" s="138" t="s">
        <v>426</v>
      </c>
    </row>
    <row r="836" spans="1:15">
      <c r="A836" s="133" t="s">
        <v>5163</v>
      </c>
      <c r="B836" s="138" t="s">
        <v>4204</v>
      </c>
      <c r="C836" s="138"/>
      <c r="D836" s="138" t="s">
        <v>426</v>
      </c>
      <c r="E836" s="133"/>
      <c r="F836" s="133"/>
      <c r="G836" s="133"/>
      <c r="H836" s="133">
        <f t="shared" si="39"/>
        <v>1</v>
      </c>
      <c r="I836" s="133"/>
      <c r="J836" s="263" t="s">
        <v>5162</v>
      </c>
      <c r="K836" s="138" t="str">
        <f t="shared" si="38"/>
        <v>N7810</v>
      </c>
      <c r="L836" s="246" t="str">
        <f t="shared" ref="L836:L899" si="40">J836</f>
        <v>N78.1.0 - Activités des agences de placement de main-d'?uvre</v>
      </c>
      <c r="M836" s="138"/>
      <c r="N836" s="138" t="s">
        <v>192</v>
      </c>
      <c r="O836" s="138" t="s">
        <v>426</v>
      </c>
    </row>
    <row r="837" spans="1:15">
      <c r="A837" s="133" t="s">
        <v>5164</v>
      </c>
      <c r="B837" s="138" t="s">
        <v>4205</v>
      </c>
      <c r="C837" s="138"/>
      <c r="D837" s="138" t="s">
        <v>426</v>
      </c>
      <c r="E837" s="133"/>
      <c r="F837" s="133"/>
      <c r="G837" s="133"/>
      <c r="H837" s="133">
        <f t="shared" si="39"/>
        <v>1</v>
      </c>
      <c r="I837" s="133"/>
      <c r="J837" s="262" t="s">
        <v>5163</v>
      </c>
      <c r="K837" s="138" t="str">
        <f t="shared" si="38"/>
        <v>N782</v>
      </c>
      <c r="L837" s="246" t="str">
        <f t="shared" si="40"/>
        <v>N78.2 - Activités des agences de travail temporaire</v>
      </c>
      <c r="M837" s="138" t="s">
        <v>190</v>
      </c>
      <c r="N837" s="138" t="s">
        <v>192</v>
      </c>
      <c r="O837" s="138" t="s">
        <v>426</v>
      </c>
    </row>
    <row r="838" spans="1:15">
      <c r="A838" s="133" t="s">
        <v>5165</v>
      </c>
      <c r="B838" s="138" t="s">
        <v>4206</v>
      </c>
      <c r="C838" s="138"/>
      <c r="D838" s="138" t="s">
        <v>426</v>
      </c>
      <c r="E838" s="133"/>
      <c r="F838" s="133"/>
      <c r="G838" s="133"/>
      <c r="H838" s="133">
        <f t="shared" si="39"/>
        <v>1</v>
      </c>
      <c r="I838" s="133"/>
      <c r="J838" s="263" t="s">
        <v>5164</v>
      </c>
      <c r="K838" s="138" t="str">
        <f t="shared" ref="K838:K901" si="41">VLOOKUP(J838,$A$2:$B$1100,2,0)</f>
        <v>N7820</v>
      </c>
      <c r="L838" s="246" t="str">
        <f t="shared" si="40"/>
        <v>N78.2.0 - Activités des agences de travail temporaire</v>
      </c>
      <c r="M838" s="138"/>
      <c r="N838" s="138" t="s">
        <v>192</v>
      </c>
      <c r="O838" s="138" t="s">
        <v>426</v>
      </c>
    </row>
    <row r="839" spans="1:15">
      <c r="A839" s="133" t="s">
        <v>5166</v>
      </c>
      <c r="B839" s="138" t="s">
        <v>4207</v>
      </c>
      <c r="C839" s="138"/>
      <c r="D839" s="138" t="s">
        <v>426</v>
      </c>
      <c r="E839" s="133"/>
      <c r="F839" s="133"/>
      <c r="G839" s="133"/>
      <c r="H839" s="133">
        <f t="shared" si="39"/>
        <v>1</v>
      </c>
      <c r="I839" s="133"/>
      <c r="J839" s="262" t="s">
        <v>5165</v>
      </c>
      <c r="K839" s="138" t="str">
        <f t="shared" si="41"/>
        <v>N783</v>
      </c>
      <c r="L839" s="246" t="str">
        <f t="shared" si="40"/>
        <v>N78.3 - Autre mise à disposition de ressources humaines</v>
      </c>
      <c r="M839" s="138" t="s">
        <v>190</v>
      </c>
      <c r="N839" s="138" t="s">
        <v>192</v>
      </c>
      <c r="O839" s="138" t="s">
        <v>426</v>
      </c>
    </row>
    <row r="840" spans="1:15">
      <c r="A840" s="133" t="s">
        <v>5167</v>
      </c>
      <c r="B840" s="138" t="s">
        <v>4208</v>
      </c>
      <c r="C840" s="138"/>
      <c r="D840" s="138" t="s">
        <v>426</v>
      </c>
      <c r="E840" s="133"/>
      <c r="F840" s="133"/>
      <c r="G840" s="133"/>
      <c r="H840" s="133">
        <f t="shared" si="39"/>
        <v>1</v>
      </c>
      <c r="I840" s="133"/>
      <c r="J840" s="263" t="s">
        <v>5166</v>
      </c>
      <c r="K840" s="138" t="str">
        <f t="shared" si="41"/>
        <v>N7830</v>
      </c>
      <c r="L840" s="246" t="str">
        <f t="shared" si="40"/>
        <v>N78.3.0 - Autre mise à disposition de ressources humaines</v>
      </c>
      <c r="M840" s="138"/>
      <c r="N840" s="138" t="s">
        <v>192</v>
      </c>
      <c r="O840" s="138" t="s">
        <v>426</v>
      </c>
    </row>
    <row r="841" spans="1:15">
      <c r="A841" s="133" t="s">
        <v>5168</v>
      </c>
      <c r="B841" s="138" t="s">
        <v>4209</v>
      </c>
      <c r="C841" s="138"/>
      <c r="D841" s="138" t="s">
        <v>426</v>
      </c>
      <c r="E841" s="133"/>
      <c r="F841" s="133"/>
      <c r="G841" s="133"/>
      <c r="H841" s="133">
        <f t="shared" si="39"/>
        <v>1</v>
      </c>
      <c r="I841" s="133"/>
      <c r="J841" s="248" t="s">
        <v>5167</v>
      </c>
      <c r="K841" s="138" t="str">
        <f t="shared" si="41"/>
        <v>N79</v>
      </c>
      <c r="L841" s="246" t="str">
        <f t="shared" si="40"/>
        <v>N79 - Agences voyage voyagistes autr serv réservation activités liées</v>
      </c>
      <c r="M841" s="138" t="s">
        <v>190</v>
      </c>
      <c r="N841" s="138" t="s">
        <v>192</v>
      </c>
      <c r="O841" s="138" t="s">
        <v>426</v>
      </c>
    </row>
    <row r="842" spans="1:15">
      <c r="A842" s="133" t="s">
        <v>5169</v>
      </c>
      <c r="B842" s="138" t="s">
        <v>4210</v>
      </c>
      <c r="C842" s="138"/>
      <c r="D842" s="138" t="s">
        <v>426</v>
      </c>
      <c r="E842" s="133"/>
      <c r="F842" s="133"/>
      <c r="G842" s="133"/>
      <c r="H842" s="133">
        <f t="shared" si="39"/>
        <v>1</v>
      </c>
      <c r="I842" s="133"/>
      <c r="J842" s="262" t="s">
        <v>5168</v>
      </c>
      <c r="K842" s="138" t="str">
        <f t="shared" si="41"/>
        <v>N791</v>
      </c>
      <c r="L842" s="246" t="str">
        <f t="shared" si="40"/>
        <v>N79.1 - Activités des agences de voyage et voyagistes</v>
      </c>
      <c r="M842" s="138" t="s">
        <v>190</v>
      </c>
      <c r="N842" s="138" t="s">
        <v>192</v>
      </c>
      <c r="O842" s="138" t="s">
        <v>426</v>
      </c>
    </row>
    <row r="843" spans="1:15">
      <c r="A843" s="133" t="s">
        <v>5170</v>
      </c>
      <c r="B843" s="138" t="s">
        <v>4211</v>
      </c>
      <c r="C843" s="138"/>
      <c r="D843" s="138" t="s">
        <v>426</v>
      </c>
      <c r="E843" s="133"/>
      <c r="F843" s="133"/>
      <c r="G843" s="133"/>
      <c r="H843" s="133">
        <f t="shared" si="39"/>
        <v>1</v>
      </c>
      <c r="I843" s="133"/>
      <c r="J843" s="263" t="s">
        <v>5169</v>
      </c>
      <c r="K843" s="138" t="str">
        <f t="shared" si="41"/>
        <v>N7911</v>
      </c>
      <c r="L843" s="246" t="str">
        <f t="shared" si="40"/>
        <v>N79.1.1 - Activités des agences de voyage</v>
      </c>
      <c r="M843" s="138"/>
      <c r="N843" s="138" t="s">
        <v>192</v>
      </c>
      <c r="O843" s="138" t="s">
        <v>426</v>
      </c>
    </row>
    <row r="844" spans="1:15">
      <c r="A844" s="133" t="s">
        <v>5171</v>
      </c>
      <c r="B844" s="138" t="s">
        <v>4212</v>
      </c>
      <c r="C844" s="138"/>
      <c r="D844" s="138" t="s">
        <v>426</v>
      </c>
      <c r="E844" s="133"/>
      <c r="F844" s="133"/>
      <c r="G844" s="133"/>
      <c r="H844" s="133">
        <f t="shared" si="39"/>
        <v>1</v>
      </c>
      <c r="I844" s="133"/>
      <c r="J844" s="263" t="s">
        <v>5170</v>
      </c>
      <c r="K844" s="138" t="str">
        <f t="shared" si="41"/>
        <v>N7912</v>
      </c>
      <c r="L844" s="246" t="str">
        <f t="shared" si="40"/>
        <v>N79.1.2 - Activités des voyagistes</v>
      </c>
      <c r="M844" s="138"/>
      <c r="N844" s="138" t="s">
        <v>192</v>
      </c>
      <c r="O844" s="138" t="s">
        <v>426</v>
      </c>
    </row>
    <row r="845" spans="1:15">
      <c r="A845" s="133" t="s">
        <v>5172</v>
      </c>
      <c r="B845" s="138" t="s">
        <v>4213</v>
      </c>
      <c r="C845" s="138"/>
      <c r="D845" s="138" t="s">
        <v>426</v>
      </c>
      <c r="E845" s="133"/>
      <c r="F845" s="133"/>
      <c r="G845" s="133"/>
      <c r="H845" s="133">
        <f t="shared" si="39"/>
        <v>1</v>
      </c>
      <c r="I845" s="133"/>
      <c r="J845" s="262" t="s">
        <v>5171</v>
      </c>
      <c r="K845" s="138" t="str">
        <f t="shared" si="41"/>
        <v>N799</v>
      </c>
      <c r="L845" s="246" t="str">
        <f t="shared" si="40"/>
        <v>N79.9 - Autres services de réservation et activités liées</v>
      </c>
      <c r="M845" s="138" t="s">
        <v>190</v>
      </c>
      <c r="N845" s="138" t="s">
        <v>192</v>
      </c>
      <c r="O845" s="138" t="s">
        <v>426</v>
      </c>
    </row>
    <row r="846" spans="1:15">
      <c r="A846" s="133" t="s">
        <v>5173</v>
      </c>
      <c r="B846" s="138" t="s">
        <v>4214</v>
      </c>
      <c r="C846" s="138"/>
      <c r="D846" s="138" t="s">
        <v>426</v>
      </c>
      <c r="E846" s="133"/>
      <c r="F846" s="133"/>
      <c r="G846" s="133"/>
      <c r="H846" s="133">
        <f t="shared" si="39"/>
        <v>1</v>
      </c>
      <c r="I846" s="133"/>
      <c r="J846" s="263" t="s">
        <v>5172</v>
      </c>
      <c r="K846" s="138" t="str">
        <f t="shared" si="41"/>
        <v>N7990</v>
      </c>
      <c r="L846" s="246" t="str">
        <f t="shared" si="40"/>
        <v>N79.9.0 - Autres services de réservation et activités liées</v>
      </c>
      <c r="M846" s="138"/>
      <c r="N846" s="138" t="s">
        <v>192</v>
      </c>
      <c r="O846" s="138" t="s">
        <v>426</v>
      </c>
    </row>
    <row r="847" spans="1:15">
      <c r="A847" s="133" t="s">
        <v>5174</v>
      </c>
      <c r="B847" s="138" t="s">
        <v>4215</v>
      </c>
      <c r="C847" s="138"/>
      <c r="D847" s="138" t="s">
        <v>426</v>
      </c>
      <c r="E847" s="133"/>
      <c r="F847" s="133"/>
      <c r="G847" s="133"/>
      <c r="H847" s="133">
        <f t="shared" si="39"/>
        <v>1</v>
      </c>
      <c r="I847" s="133"/>
      <c r="J847" s="248" t="s">
        <v>5173</v>
      </c>
      <c r="K847" s="138" t="str">
        <f t="shared" si="41"/>
        <v>N80</v>
      </c>
      <c r="L847" s="246" t="str">
        <f t="shared" si="40"/>
        <v>N80 - Enquêtes et sécurité</v>
      </c>
      <c r="M847" s="138" t="s">
        <v>190</v>
      </c>
      <c r="N847" s="138" t="s">
        <v>192</v>
      </c>
      <c r="O847" s="138" t="s">
        <v>426</v>
      </c>
    </row>
    <row r="848" spans="1:15">
      <c r="A848" s="133" t="s">
        <v>5175</v>
      </c>
      <c r="B848" s="138" t="s">
        <v>4216</v>
      </c>
      <c r="C848" s="138"/>
      <c r="D848" s="138" t="s">
        <v>426</v>
      </c>
      <c r="E848" s="133"/>
      <c r="F848" s="133"/>
      <c r="G848" s="133"/>
      <c r="H848" s="133">
        <f t="shared" si="39"/>
        <v>1</v>
      </c>
      <c r="I848" s="133"/>
      <c r="J848" s="262" t="s">
        <v>5174</v>
      </c>
      <c r="K848" s="138" t="str">
        <f t="shared" si="41"/>
        <v>N801</v>
      </c>
      <c r="L848" s="246" t="str">
        <f t="shared" si="40"/>
        <v>N80.1 - Activités de sécurité privée</v>
      </c>
      <c r="M848" s="138" t="s">
        <v>190</v>
      </c>
      <c r="N848" s="138" t="s">
        <v>192</v>
      </c>
      <c r="O848" s="138" t="s">
        <v>426</v>
      </c>
    </row>
    <row r="849" spans="1:15">
      <c r="A849" s="133" t="s">
        <v>5176</v>
      </c>
      <c r="B849" s="138" t="s">
        <v>4217</v>
      </c>
      <c r="C849" s="138"/>
      <c r="D849" s="138" t="s">
        <v>426</v>
      </c>
      <c r="E849" s="133"/>
      <c r="F849" s="133"/>
      <c r="G849" s="133"/>
      <c r="H849" s="133">
        <f t="shared" si="39"/>
        <v>1</v>
      </c>
      <c r="I849" s="133"/>
      <c r="J849" s="263" t="s">
        <v>5175</v>
      </c>
      <c r="K849" s="138" t="str">
        <f t="shared" si="41"/>
        <v>N8010</v>
      </c>
      <c r="L849" s="246" t="str">
        <f t="shared" si="40"/>
        <v>N80.1.0 - Activités de sécurité privée</v>
      </c>
      <c r="M849" s="138"/>
      <c r="N849" s="138" t="s">
        <v>192</v>
      </c>
      <c r="O849" s="138" t="s">
        <v>426</v>
      </c>
    </row>
    <row r="850" spans="1:15">
      <c r="A850" s="133" t="s">
        <v>5177</v>
      </c>
      <c r="B850" s="138" t="s">
        <v>4218</v>
      </c>
      <c r="C850" s="138"/>
      <c r="D850" s="138" t="s">
        <v>426</v>
      </c>
      <c r="E850" s="133"/>
      <c r="F850" s="133"/>
      <c r="G850" s="133"/>
      <c r="H850" s="133">
        <f t="shared" si="39"/>
        <v>1</v>
      </c>
      <c r="I850" s="133"/>
      <c r="J850" s="262" t="s">
        <v>5176</v>
      </c>
      <c r="K850" s="138" t="str">
        <f t="shared" si="41"/>
        <v>N802</v>
      </c>
      <c r="L850" s="246" t="str">
        <f t="shared" si="40"/>
        <v>N80.2 - Activités liées aux systèmes de sécurité</v>
      </c>
      <c r="M850" s="138" t="s">
        <v>190</v>
      </c>
      <c r="N850" s="138" t="s">
        <v>192</v>
      </c>
      <c r="O850" s="138" t="s">
        <v>426</v>
      </c>
    </row>
    <row r="851" spans="1:15">
      <c r="A851" s="133" t="s">
        <v>5178</v>
      </c>
      <c r="B851" s="138" t="s">
        <v>4219</v>
      </c>
      <c r="C851" s="138"/>
      <c r="D851" s="138" t="s">
        <v>426</v>
      </c>
      <c r="E851" s="133"/>
      <c r="F851" s="133"/>
      <c r="G851" s="133"/>
      <c r="H851" s="133">
        <f t="shared" si="39"/>
        <v>1</v>
      </c>
      <c r="I851" s="133"/>
      <c r="J851" s="263" t="s">
        <v>5177</v>
      </c>
      <c r="K851" s="138" t="str">
        <f t="shared" si="41"/>
        <v>N8020</v>
      </c>
      <c r="L851" s="246" t="str">
        <f t="shared" si="40"/>
        <v>N80.2.0 - Activités liées aux systèmes de sécurité</v>
      </c>
      <c r="M851" s="138"/>
      <c r="N851" s="138" t="s">
        <v>192</v>
      </c>
      <c r="O851" s="138" t="s">
        <v>426</v>
      </c>
    </row>
    <row r="852" spans="1:15">
      <c r="A852" s="133" t="s">
        <v>5179</v>
      </c>
      <c r="B852" s="138" t="s">
        <v>4220</v>
      </c>
      <c r="C852" s="138"/>
      <c r="D852" s="138" t="s">
        <v>426</v>
      </c>
      <c r="E852" s="133"/>
      <c r="F852" s="133"/>
      <c r="G852" s="133"/>
      <c r="H852" s="133">
        <f t="shared" si="39"/>
        <v>1</v>
      </c>
      <c r="I852" s="133"/>
      <c r="J852" s="262" t="s">
        <v>5178</v>
      </c>
      <c r="K852" s="138" t="str">
        <f t="shared" si="41"/>
        <v>N803</v>
      </c>
      <c r="L852" s="246" t="str">
        <f t="shared" si="40"/>
        <v>N80.3 - Activités d'enquête</v>
      </c>
      <c r="M852" s="138" t="s">
        <v>190</v>
      </c>
      <c r="N852" s="138" t="s">
        <v>192</v>
      </c>
      <c r="O852" s="138" t="s">
        <v>426</v>
      </c>
    </row>
    <row r="853" spans="1:15">
      <c r="A853" s="133" t="s">
        <v>5180</v>
      </c>
      <c r="B853" s="138" t="s">
        <v>4221</v>
      </c>
      <c r="C853" s="138"/>
      <c r="D853" s="138" t="s">
        <v>426</v>
      </c>
      <c r="E853" s="133"/>
      <c r="F853" s="133"/>
      <c r="G853" s="133"/>
      <c r="H853" s="133">
        <f t="shared" si="39"/>
        <v>1</v>
      </c>
      <c r="I853" s="133"/>
      <c r="J853" s="263" t="s">
        <v>5179</v>
      </c>
      <c r="K853" s="138" t="str">
        <f t="shared" si="41"/>
        <v>N8030</v>
      </c>
      <c r="L853" s="246" t="str">
        <f t="shared" si="40"/>
        <v>N80.3.0 - Activités d'enquête</v>
      </c>
      <c r="M853" s="138"/>
      <c r="N853" s="138" t="s">
        <v>192</v>
      </c>
      <c r="O853" s="138" t="s">
        <v>426</v>
      </c>
    </row>
    <row r="854" spans="1:15">
      <c r="A854" s="133" t="s">
        <v>5181</v>
      </c>
      <c r="B854" s="138" t="s">
        <v>4222</v>
      </c>
      <c r="C854" s="138"/>
      <c r="D854" s="138" t="s">
        <v>426</v>
      </c>
      <c r="E854" s="133"/>
      <c r="F854" s="133"/>
      <c r="G854" s="133"/>
      <c r="H854" s="133">
        <f t="shared" si="39"/>
        <v>1</v>
      </c>
      <c r="I854" s="133"/>
      <c r="J854" s="248" t="s">
        <v>5180</v>
      </c>
      <c r="K854" s="138" t="str">
        <f t="shared" si="41"/>
        <v>N81</v>
      </c>
      <c r="L854" s="246" t="str">
        <f t="shared" si="40"/>
        <v>N81 - Services relatifs aux bâtiments et aménagement paysager</v>
      </c>
      <c r="M854" s="138" t="s">
        <v>190</v>
      </c>
      <c r="N854" s="138" t="s">
        <v>192</v>
      </c>
      <c r="O854" s="138" t="s">
        <v>426</v>
      </c>
    </row>
    <row r="855" spans="1:15">
      <c r="A855" s="133" t="s">
        <v>5182</v>
      </c>
      <c r="B855" s="138" t="s">
        <v>4223</v>
      </c>
      <c r="C855" s="138"/>
      <c r="D855" s="138" t="s">
        <v>426</v>
      </c>
      <c r="E855" s="133"/>
      <c r="F855" s="133"/>
      <c r="G855" s="133"/>
      <c r="H855" s="133">
        <f t="shared" si="39"/>
        <v>1</v>
      </c>
      <c r="I855" s="133"/>
      <c r="J855" s="262" t="s">
        <v>5181</v>
      </c>
      <c r="K855" s="138" t="str">
        <f t="shared" si="41"/>
        <v>N811</v>
      </c>
      <c r="L855" s="246" t="str">
        <f t="shared" si="40"/>
        <v>N81.1 - Activités combinées de soutien lié aux bâtiments</v>
      </c>
      <c r="M855" s="138" t="s">
        <v>190</v>
      </c>
      <c r="N855" s="138" t="s">
        <v>192</v>
      </c>
      <c r="O855" s="138" t="s">
        <v>426</v>
      </c>
    </row>
    <row r="856" spans="1:15">
      <c r="A856" s="133" t="s">
        <v>5183</v>
      </c>
      <c r="B856" s="138" t="s">
        <v>4224</v>
      </c>
      <c r="C856" s="138"/>
      <c r="D856" s="138" t="s">
        <v>426</v>
      </c>
      <c r="E856" s="133"/>
      <c r="F856" s="133"/>
      <c r="G856" s="133"/>
      <c r="H856" s="133">
        <f t="shared" si="39"/>
        <v>1</v>
      </c>
      <c r="I856" s="133"/>
      <c r="J856" s="263" t="s">
        <v>5182</v>
      </c>
      <c r="K856" s="138" t="str">
        <f t="shared" si="41"/>
        <v>N8110</v>
      </c>
      <c r="L856" s="246" t="str">
        <f t="shared" si="40"/>
        <v>N81.1.0 - Activités combinées de soutien lié aux bâtiments</v>
      </c>
      <c r="M856" s="138"/>
      <c r="N856" s="138" t="s">
        <v>192</v>
      </c>
      <c r="O856" s="138" t="s">
        <v>426</v>
      </c>
    </row>
    <row r="857" spans="1:15">
      <c r="A857" s="133" t="s">
        <v>5184</v>
      </c>
      <c r="B857" s="138" t="s">
        <v>4225</v>
      </c>
      <c r="C857" s="138"/>
      <c r="D857" s="138" t="s">
        <v>426</v>
      </c>
      <c r="E857" s="133"/>
      <c r="F857" s="133"/>
      <c r="G857" s="133"/>
      <c r="H857" s="133">
        <f t="shared" si="39"/>
        <v>1</v>
      </c>
      <c r="I857" s="133"/>
      <c r="J857" s="262" t="s">
        <v>5183</v>
      </c>
      <c r="K857" s="138" t="str">
        <f t="shared" si="41"/>
        <v>N812</v>
      </c>
      <c r="L857" s="246" t="str">
        <f t="shared" si="40"/>
        <v>N81.2 - Activités de nettoyage</v>
      </c>
      <c r="M857" s="138" t="s">
        <v>190</v>
      </c>
      <c r="N857" s="138" t="s">
        <v>192</v>
      </c>
      <c r="O857" s="138" t="s">
        <v>426</v>
      </c>
    </row>
    <row r="858" spans="1:15">
      <c r="A858" s="133" t="s">
        <v>5185</v>
      </c>
      <c r="B858" s="138" t="s">
        <v>4226</v>
      </c>
      <c r="C858" s="138"/>
      <c r="D858" s="138" t="s">
        <v>426</v>
      </c>
      <c r="E858" s="133"/>
      <c r="F858" s="133"/>
      <c r="G858" s="133"/>
      <c r="H858" s="133">
        <f t="shared" si="39"/>
        <v>1</v>
      </c>
      <c r="I858" s="133"/>
      <c r="J858" s="263" t="s">
        <v>5184</v>
      </c>
      <c r="K858" s="138" t="str">
        <f t="shared" si="41"/>
        <v>N8121</v>
      </c>
      <c r="L858" s="246" t="str">
        <f t="shared" si="40"/>
        <v>N81.2.1 - Nettoyage courant des bâtiments</v>
      </c>
      <c r="M858" s="138"/>
      <c r="N858" s="138" t="s">
        <v>192</v>
      </c>
      <c r="O858" s="138" t="s">
        <v>426</v>
      </c>
    </row>
    <row r="859" spans="1:15">
      <c r="A859" s="133" t="s">
        <v>5186</v>
      </c>
      <c r="B859" s="138" t="s">
        <v>4227</v>
      </c>
      <c r="C859" s="138"/>
      <c r="D859" s="138" t="s">
        <v>426</v>
      </c>
      <c r="E859" s="133"/>
      <c r="F859" s="133"/>
      <c r="G859" s="133"/>
      <c r="H859" s="133">
        <f t="shared" si="39"/>
        <v>1</v>
      </c>
      <c r="I859" s="133"/>
      <c r="J859" s="263" t="s">
        <v>5185</v>
      </c>
      <c r="K859" s="138" t="str">
        <f t="shared" si="41"/>
        <v>N8122</v>
      </c>
      <c r="L859" s="246" t="str">
        <f t="shared" si="40"/>
        <v>N81.2.2 - Autres activités nettoyages bâtiments nettoyage industriel</v>
      </c>
      <c r="M859" s="138"/>
      <c r="N859" s="138" t="s">
        <v>192</v>
      </c>
      <c r="O859" s="138" t="s">
        <v>426</v>
      </c>
    </row>
    <row r="860" spans="1:15">
      <c r="A860" s="133" t="s">
        <v>5187</v>
      </c>
      <c r="B860" s="138" t="s">
        <v>4228</v>
      </c>
      <c r="C860" s="138"/>
      <c r="D860" s="138" t="s">
        <v>426</v>
      </c>
      <c r="E860" s="133"/>
      <c r="F860" s="133"/>
      <c r="G860" s="133"/>
      <c r="H860" s="133">
        <f t="shared" si="39"/>
        <v>1</v>
      </c>
      <c r="I860" s="133"/>
      <c r="J860" s="263" t="s">
        <v>5186</v>
      </c>
      <c r="K860" s="138" t="str">
        <f t="shared" si="41"/>
        <v>N8129</v>
      </c>
      <c r="L860" s="246" t="str">
        <f t="shared" si="40"/>
        <v>N81.2.9 - Autres services de nettoyage nca</v>
      </c>
      <c r="M860" s="138"/>
      <c r="N860" s="138" t="s">
        <v>192</v>
      </c>
      <c r="O860" s="138" t="s">
        <v>426</v>
      </c>
    </row>
    <row r="861" spans="1:15">
      <c r="A861" s="133" t="s">
        <v>5188</v>
      </c>
      <c r="B861" s="138" t="s">
        <v>4229</v>
      </c>
      <c r="C861" s="138"/>
      <c r="D861" s="138" t="s">
        <v>426</v>
      </c>
      <c r="E861" s="133"/>
      <c r="F861" s="133"/>
      <c r="G861" s="133"/>
      <c r="H861" s="133">
        <f t="shared" si="39"/>
        <v>1</v>
      </c>
      <c r="I861" s="133"/>
      <c r="J861" s="262" t="s">
        <v>5187</v>
      </c>
      <c r="K861" s="138" t="str">
        <f t="shared" si="41"/>
        <v>N813</v>
      </c>
      <c r="L861" s="246" t="str">
        <f t="shared" si="40"/>
        <v>N81.3 - Services d'aménagement paysager</v>
      </c>
      <c r="M861" s="138" t="s">
        <v>190</v>
      </c>
      <c r="N861" s="138" t="s">
        <v>192</v>
      </c>
      <c r="O861" s="138" t="s">
        <v>426</v>
      </c>
    </row>
    <row r="862" spans="1:15">
      <c r="A862" s="133" t="s">
        <v>5189</v>
      </c>
      <c r="B862" s="138" t="s">
        <v>4230</v>
      </c>
      <c r="C862" s="138"/>
      <c r="D862" s="138" t="s">
        <v>426</v>
      </c>
      <c r="E862" s="133"/>
      <c r="F862" s="133"/>
      <c r="G862" s="133"/>
      <c r="H862" s="133">
        <f t="shared" si="39"/>
        <v>1</v>
      </c>
      <c r="I862" s="133"/>
      <c r="J862" s="263" t="s">
        <v>5188</v>
      </c>
      <c r="K862" s="138" t="str">
        <f t="shared" si="41"/>
        <v>N8130</v>
      </c>
      <c r="L862" s="246" t="str">
        <f t="shared" si="40"/>
        <v>N81.3.0 - Services d'aménagement paysager</v>
      </c>
      <c r="M862" s="138"/>
      <c r="N862" s="138" t="s">
        <v>192</v>
      </c>
      <c r="O862" s="138" t="s">
        <v>426</v>
      </c>
    </row>
    <row r="863" spans="1:15">
      <c r="A863" s="133" t="s">
        <v>5190</v>
      </c>
      <c r="B863" s="138" t="s">
        <v>4231</v>
      </c>
      <c r="C863" s="138"/>
      <c r="D863" s="138" t="s">
        <v>426</v>
      </c>
      <c r="E863" s="133"/>
      <c r="F863" s="133"/>
      <c r="G863" s="133"/>
      <c r="H863" s="133">
        <f t="shared" si="39"/>
        <v>1</v>
      </c>
      <c r="I863" s="133"/>
      <c r="J863" s="248" t="s">
        <v>5189</v>
      </c>
      <c r="K863" s="138" t="str">
        <f t="shared" si="41"/>
        <v>N82</v>
      </c>
      <c r="L863" s="246" t="str">
        <f t="shared" si="40"/>
        <v>N82 - Activités ad autres activités soutien aux entreprises</v>
      </c>
      <c r="M863" s="138" t="s">
        <v>190</v>
      </c>
      <c r="N863" s="138" t="s">
        <v>192</v>
      </c>
      <c r="O863" s="138" t="s">
        <v>426</v>
      </c>
    </row>
    <row r="864" spans="1:15">
      <c r="A864" s="133" t="s">
        <v>5191</v>
      </c>
      <c r="B864" s="138" t="s">
        <v>4232</v>
      </c>
      <c r="C864" s="138"/>
      <c r="D864" s="138" t="s">
        <v>426</v>
      </c>
      <c r="E864" s="133"/>
      <c r="F864" s="133"/>
      <c r="G864" s="133"/>
      <c r="H864" s="133">
        <f t="shared" si="39"/>
        <v>1</v>
      </c>
      <c r="I864" s="133"/>
      <c r="J864" s="262" t="s">
        <v>5190</v>
      </c>
      <c r="K864" s="138" t="str">
        <f t="shared" si="41"/>
        <v>N821</v>
      </c>
      <c r="L864" s="246" t="str">
        <f t="shared" si="40"/>
        <v>N82.1 - Activités administratives</v>
      </c>
      <c r="M864" s="138" t="s">
        <v>190</v>
      </c>
      <c r="N864" s="138" t="s">
        <v>192</v>
      </c>
      <c r="O864" s="138" t="s">
        <v>426</v>
      </c>
    </row>
    <row r="865" spans="1:15">
      <c r="A865" s="133" t="s">
        <v>5192</v>
      </c>
      <c r="B865" s="138" t="s">
        <v>4233</v>
      </c>
      <c r="C865" s="138"/>
      <c r="D865" s="138" t="s">
        <v>426</v>
      </c>
      <c r="E865" s="133"/>
      <c r="F865" s="133"/>
      <c r="G865" s="133"/>
      <c r="H865" s="133">
        <f t="shared" si="39"/>
        <v>1</v>
      </c>
      <c r="I865" s="133"/>
      <c r="J865" s="263" t="s">
        <v>5191</v>
      </c>
      <c r="K865" s="138" t="str">
        <f t="shared" si="41"/>
        <v>N8211</v>
      </c>
      <c r="L865" s="246" t="str">
        <f t="shared" si="40"/>
        <v>N82.1.1 - Services administratifs combinés de bureau</v>
      </c>
      <c r="M865" s="138"/>
      <c r="N865" s="138" t="s">
        <v>192</v>
      </c>
      <c r="O865" s="138" t="s">
        <v>426</v>
      </c>
    </row>
    <row r="866" spans="1:15">
      <c r="A866" s="133" t="s">
        <v>5193</v>
      </c>
      <c r="B866" s="138" t="s">
        <v>4234</v>
      </c>
      <c r="C866" s="138"/>
      <c r="D866" s="138" t="s">
        <v>426</v>
      </c>
      <c r="E866" s="133"/>
      <c r="F866" s="133"/>
      <c r="G866" s="133"/>
      <c r="H866" s="133">
        <f t="shared" si="39"/>
        <v>1</v>
      </c>
      <c r="I866" s="133"/>
      <c r="J866" s="263" t="s">
        <v>5192</v>
      </c>
      <c r="K866" s="138" t="str">
        <f t="shared" si="41"/>
        <v>N8219</v>
      </c>
      <c r="L866" s="246" t="str">
        <f t="shared" si="40"/>
        <v>N82.1.9 - Photocopie prépar documents autres activités spé soutien bureau</v>
      </c>
      <c r="M866" s="138"/>
      <c r="N866" s="138" t="s">
        <v>192</v>
      </c>
      <c r="O866" s="138" t="s">
        <v>426</v>
      </c>
    </row>
    <row r="867" spans="1:15">
      <c r="A867" s="133" t="s">
        <v>5194</v>
      </c>
      <c r="B867" s="138" t="s">
        <v>4235</v>
      </c>
      <c r="C867" s="138"/>
      <c r="D867" s="138" t="s">
        <v>426</v>
      </c>
      <c r="E867" s="133"/>
      <c r="F867" s="133"/>
      <c r="G867" s="133"/>
      <c r="H867" s="133">
        <f t="shared" si="39"/>
        <v>1</v>
      </c>
      <c r="I867" s="133"/>
      <c r="J867" s="262" t="s">
        <v>5193</v>
      </c>
      <c r="K867" s="138" t="str">
        <f t="shared" si="41"/>
        <v>N822</v>
      </c>
      <c r="L867" s="246" t="str">
        <f t="shared" si="40"/>
        <v>N82.2 - Activités de centres d'appels</v>
      </c>
      <c r="M867" s="138" t="s">
        <v>190</v>
      </c>
      <c r="N867" s="138" t="s">
        <v>192</v>
      </c>
      <c r="O867" s="138" t="s">
        <v>426</v>
      </c>
    </row>
    <row r="868" spans="1:15">
      <c r="A868" s="133" t="s">
        <v>5195</v>
      </c>
      <c r="B868" s="138" t="s">
        <v>4236</v>
      </c>
      <c r="C868" s="138"/>
      <c r="D868" s="138" t="s">
        <v>426</v>
      </c>
      <c r="E868" s="133"/>
      <c r="F868" s="133"/>
      <c r="G868" s="133"/>
      <c r="H868" s="133">
        <f t="shared" si="39"/>
        <v>1</v>
      </c>
      <c r="I868" s="133"/>
      <c r="J868" s="263" t="s">
        <v>5194</v>
      </c>
      <c r="K868" s="138" t="str">
        <f t="shared" si="41"/>
        <v>N8220</v>
      </c>
      <c r="L868" s="246" t="str">
        <f t="shared" si="40"/>
        <v>N82.2.0 - Activités de centres d'appels</v>
      </c>
      <c r="M868" s="138"/>
      <c r="N868" s="138" t="s">
        <v>192</v>
      </c>
      <c r="O868" s="138" t="s">
        <v>426</v>
      </c>
    </row>
    <row r="869" spans="1:15">
      <c r="A869" s="133" t="s">
        <v>5196</v>
      </c>
      <c r="B869" s="138" t="s">
        <v>4237</v>
      </c>
      <c r="C869" s="138"/>
      <c r="D869" s="138" t="s">
        <v>426</v>
      </c>
      <c r="E869" s="133"/>
      <c r="F869" s="133"/>
      <c r="G869" s="133"/>
      <c r="H869" s="133">
        <f t="shared" si="39"/>
        <v>1</v>
      </c>
      <c r="I869" s="133"/>
      <c r="J869" s="262" t="s">
        <v>5195</v>
      </c>
      <c r="K869" s="138" t="str">
        <f t="shared" si="41"/>
        <v>N823</v>
      </c>
      <c r="L869" s="246" t="str">
        <f t="shared" si="40"/>
        <v>N82.3 - Organisation de salons professionnels et congrès</v>
      </c>
      <c r="M869" s="138" t="s">
        <v>190</v>
      </c>
      <c r="N869" s="138" t="s">
        <v>192</v>
      </c>
      <c r="O869" s="138" t="s">
        <v>426</v>
      </c>
    </row>
    <row r="870" spans="1:15">
      <c r="A870" s="133" t="s">
        <v>5197</v>
      </c>
      <c r="B870" s="138" t="s">
        <v>4238</v>
      </c>
      <c r="C870" s="138"/>
      <c r="D870" s="138" t="s">
        <v>426</v>
      </c>
      <c r="E870" s="133"/>
      <c r="F870" s="133"/>
      <c r="G870" s="133"/>
      <c r="H870" s="133">
        <f t="shared" si="39"/>
        <v>1</v>
      </c>
      <c r="I870" s="133"/>
      <c r="J870" s="263" t="s">
        <v>5196</v>
      </c>
      <c r="K870" s="138" t="str">
        <f t="shared" si="41"/>
        <v>N8230</v>
      </c>
      <c r="L870" s="246" t="str">
        <f t="shared" si="40"/>
        <v>N82.3.0 - Organisation de salons professionnels et congrès</v>
      </c>
      <c r="M870" s="138"/>
      <c r="N870" s="138" t="s">
        <v>192</v>
      </c>
      <c r="O870" s="138" t="s">
        <v>426</v>
      </c>
    </row>
    <row r="871" spans="1:15">
      <c r="A871" s="133" t="s">
        <v>5351</v>
      </c>
      <c r="B871" s="138" t="s">
        <v>4239</v>
      </c>
      <c r="C871" s="138"/>
      <c r="D871" s="138" t="s">
        <v>426</v>
      </c>
      <c r="E871" s="133"/>
      <c r="F871" s="133"/>
      <c r="G871" s="133"/>
      <c r="H871" s="133">
        <f t="shared" si="39"/>
        <v>1</v>
      </c>
      <c r="I871" s="133"/>
      <c r="J871" s="262" t="s">
        <v>5197</v>
      </c>
      <c r="K871" s="138" t="str">
        <f t="shared" si="41"/>
        <v>N829</v>
      </c>
      <c r="L871" s="246" t="str">
        <f t="shared" si="40"/>
        <v>N82.9 - Activités de soutien aux entreprises nca</v>
      </c>
      <c r="M871" s="138" t="s">
        <v>190</v>
      </c>
      <c r="N871" s="138" t="s">
        <v>192</v>
      </c>
      <c r="O871" s="138" t="s">
        <v>426</v>
      </c>
    </row>
    <row r="872" spans="1:15">
      <c r="A872" s="133" t="s">
        <v>5198</v>
      </c>
      <c r="B872" s="138" t="s">
        <v>4240</v>
      </c>
      <c r="C872" s="138"/>
      <c r="D872" s="138" t="s">
        <v>426</v>
      </c>
      <c r="E872" s="133"/>
      <c r="F872" s="133"/>
      <c r="G872" s="133"/>
      <c r="H872" s="133">
        <f t="shared" si="39"/>
        <v>1</v>
      </c>
      <c r="I872" s="133"/>
      <c r="J872" s="263" t="s">
        <v>5351</v>
      </c>
      <c r="K872" s="138" t="str">
        <f t="shared" si="41"/>
        <v>N8291</v>
      </c>
      <c r="L872" s="246" t="str">
        <f t="shared" si="40"/>
        <v>N82.9.1 - Activités agence recouvr facture sociétés info finan sur la clientèle</v>
      </c>
      <c r="M872" s="138"/>
      <c r="N872" s="138" t="s">
        <v>192</v>
      </c>
      <c r="O872" s="138" t="s">
        <v>426</v>
      </c>
    </row>
    <row r="873" spans="1:15">
      <c r="A873" s="133" t="s">
        <v>5199</v>
      </c>
      <c r="B873" s="138" t="s">
        <v>4241</v>
      </c>
      <c r="C873" s="138"/>
      <c r="D873" s="138" t="s">
        <v>426</v>
      </c>
      <c r="E873" s="133"/>
      <c r="F873" s="133"/>
      <c r="G873" s="133"/>
      <c r="H873" s="133">
        <f t="shared" si="39"/>
        <v>1</v>
      </c>
      <c r="I873" s="133"/>
      <c r="J873" s="263" t="s">
        <v>5198</v>
      </c>
      <c r="K873" s="138" t="str">
        <f t="shared" si="41"/>
        <v>N8292</v>
      </c>
      <c r="L873" s="246" t="str">
        <f t="shared" si="40"/>
        <v>N82.9.2 - Conditionnement à façon</v>
      </c>
      <c r="M873" s="138"/>
      <c r="N873" s="138" t="s">
        <v>192</v>
      </c>
      <c r="O873" s="138" t="s">
        <v>426</v>
      </c>
    </row>
    <row r="874" spans="1:15">
      <c r="A874" s="133" t="s">
        <v>5200</v>
      </c>
      <c r="B874" s="138" t="s">
        <v>4242</v>
      </c>
      <c r="C874" s="138"/>
      <c r="D874" s="138" t="s">
        <v>426</v>
      </c>
      <c r="E874" s="133"/>
      <c r="F874" s="133"/>
      <c r="G874" s="133"/>
      <c r="H874" s="133">
        <f t="shared" si="39"/>
        <v>1</v>
      </c>
      <c r="I874" s="133"/>
      <c r="J874" s="263" t="s">
        <v>5199</v>
      </c>
      <c r="K874" s="138" t="str">
        <f t="shared" si="41"/>
        <v>N8299</v>
      </c>
      <c r="L874" s="246" t="str">
        <f t="shared" si="40"/>
        <v>N82.9.9 - Autres activités de soutien aux entreprises nca</v>
      </c>
      <c r="M874" s="138"/>
      <c r="N874" s="138" t="s">
        <v>192</v>
      </c>
      <c r="O874" s="138" t="s">
        <v>426</v>
      </c>
    </row>
    <row r="875" spans="1:15">
      <c r="A875" s="133" t="s">
        <v>5201</v>
      </c>
      <c r="B875" s="138" t="s">
        <v>4243</v>
      </c>
      <c r="C875" s="138"/>
      <c r="D875" s="138" t="s">
        <v>426</v>
      </c>
      <c r="E875" s="133"/>
      <c r="F875" s="133"/>
      <c r="G875" s="133"/>
      <c r="H875" s="133">
        <f t="shared" si="39"/>
        <v>1</v>
      </c>
      <c r="I875" s="133"/>
      <c r="J875" s="247" t="s">
        <v>5200</v>
      </c>
      <c r="K875" s="138" t="str">
        <f t="shared" si="41"/>
        <v>O</v>
      </c>
      <c r="L875" s="246" t="str">
        <f t="shared" si="40"/>
        <v>O - ADMINISTRATION PUBLIQUE</v>
      </c>
      <c r="M875" s="138" t="s">
        <v>190</v>
      </c>
      <c r="N875" s="138" t="s">
        <v>192</v>
      </c>
      <c r="O875" s="138" t="s">
        <v>426</v>
      </c>
    </row>
    <row r="876" spans="1:15">
      <c r="A876" s="133" t="s">
        <v>5202</v>
      </c>
      <c r="B876" s="138" t="s">
        <v>4244</v>
      </c>
      <c r="C876" s="138"/>
      <c r="D876" s="138" t="s">
        <v>426</v>
      </c>
      <c r="E876" s="133"/>
      <c r="F876" s="133"/>
      <c r="G876" s="133"/>
      <c r="H876" s="133">
        <f t="shared" si="39"/>
        <v>1</v>
      </c>
      <c r="I876" s="133"/>
      <c r="J876" s="248" t="s">
        <v>5201</v>
      </c>
      <c r="K876" s="138" t="str">
        <f t="shared" si="41"/>
        <v>O84</v>
      </c>
      <c r="L876" s="246" t="str">
        <f t="shared" si="40"/>
        <v>O84 - Administration publique</v>
      </c>
      <c r="M876" s="138" t="s">
        <v>190</v>
      </c>
      <c r="N876" s="138" t="s">
        <v>192</v>
      </c>
      <c r="O876" s="138" t="s">
        <v>426</v>
      </c>
    </row>
    <row r="877" spans="1:15">
      <c r="A877" s="133" t="s">
        <v>5203</v>
      </c>
      <c r="B877" s="138" t="s">
        <v>4245</v>
      </c>
      <c r="C877" s="138"/>
      <c r="D877" s="138" t="s">
        <v>426</v>
      </c>
      <c r="E877" s="133"/>
      <c r="F877" s="133"/>
      <c r="G877" s="133"/>
      <c r="H877" s="133">
        <f t="shared" si="39"/>
        <v>1</v>
      </c>
      <c r="I877" s="133"/>
      <c r="J877" s="262" t="s">
        <v>5202</v>
      </c>
      <c r="K877" s="138" t="str">
        <f t="shared" si="41"/>
        <v>O841</v>
      </c>
      <c r="L877" s="246" t="str">
        <f t="shared" si="40"/>
        <v>O84.1 - Administration générale économique et sociale</v>
      </c>
      <c r="M877" s="138" t="s">
        <v>190</v>
      </c>
      <c r="N877" s="138" t="s">
        <v>192</v>
      </c>
      <c r="O877" s="138" t="s">
        <v>426</v>
      </c>
    </row>
    <row r="878" spans="1:15">
      <c r="A878" s="133" t="s">
        <v>5204</v>
      </c>
      <c r="B878" s="138" t="s">
        <v>4246</v>
      </c>
      <c r="C878" s="138"/>
      <c r="D878" s="138" t="s">
        <v>426</v>
      </c>
      <c r="E878" s="133"/>
      <c r="F878" s="133"/>
      <c r="G878" s="133"/>
      <c r="H878" s="133">
        <f t="shared" si="39"/>
        <v>1</v>
      </c>
      <c r="I878" s="133"/>
      <c r="J878" s="263" t="s">
        <v>5203</v>
      </c>
      <c r="K878" s="138" t="str">
        <f t="shared" si="41"/>
        <v>O8411</v>
      </c>
      <c r="L878" s="246" t="str">
        <f t="shared" si="40"/>
        <v>O84.1.1 - Administration publique générale</v>
      </c>
      <c r="M878" s="138"/>
      <c r="N878" s="138" t="s">
        <v>192</v>
      </c>
      <c r="O878" s="138" t="s">
        <v>426</v>
      </c>
    </row>
    <row r="879" spans="1:15">
      <c r="A879" s="133" t="s">
        <v>5205</v>
      </c>
      <c r="B879" s="138" t="s">
        <v>4247</v>
      </c>
      <c r="C879" s="138"/>
      <c r="D879" s="138" t="s">
        <v>426</v>
      </c>
      <c r="E879" s="133"/>
      <c r="F879" s="133"/>
      <c r="G879" s="133"/>
      <c r="H879" s="133">
        <f t="shared" si="39"/>
        <v>1</v>
      </c>
      <c r="I879" s="133"/>
      <c r="J879" s="263" t="s">
        <v>5204</v>
      </c>
      <c r="K879" s="138" t="str">
        <f t="shared" si="41"/>
        <v>O8412</v>
      </c>
      <c r="L879" s="246" t="str">
        <f t="shared" si="40"/>
        <v>O84.1.2 - Tutelle des activités sociales</v>
      </c>
      <c r="M879" s="138"/>
      <c r="N879" s="138" t="s">
        <v>192</v>
      </c>
      <c r="O879" s="138" t="s">
        <v>426</v>
      </c>
    </row>
    <row r="880" spans="1:15">
      <c r="A880" s="133" t="s">
        <v>5206</v>
      </c>
      <c r="B880" s="138" t="s">
        <v>4248</v>
      </c>
      <c r="C880" s="138"/>
      <c r="D880" s="138" t="s">
        <v>426</v>
      </c>
      <c r="E880" s="133"/>
      <c r="F880" s="133"/>
      <c r="G880" s="133"/>
      <c r="H880" s="133">
        <f t="shared" si="39"/>
        <v>1</v>
      </c>
      <c r="I880" s="133"/>
      <c r="J880" s="263" t="s">
        <v>5205</v>
      </c>
      <c r="K880" s="138" t="str">
        <f t="shared" si="41"/>
        <v>O8413</v>
      </c>
      <c r="L880" s="246" t="str">
        <f t="shared" si="40"/>
        <v>O84.1.3 - Tutelle des activités économiques</v>
      </c>
      <c r="M880" s="138"/>
      <c r="N880" s="138" t="s">
        <v>192</v>
      </c>
      <c r="O880" s="138" t="s">
        <v>426</v>
      </c>
    </row>
    <row r="881" spans="1:15">
      <c r="A881" s="133" t="s">
        <v>5207</v>
      </c>
      <c r="B881" s="138" t="s">
        <v>4249</v>
      </c>
      <c r="C881" s="138"/>
      <c r="D881" s="138" t="s">
        <v>426</v>
      </c>
      <c r="E881" s="133"/>
      <c r="F881" s="133"/>
      <c r="G881" s="133"/>
      <c r="H881" s="133">
        <f t="shared" si="39"/>
        <v>1</v>
      </c>
      <c r="I881" s="133"/>
      <c r="J881" s="262" t="s">
        <v>5206</v>
      </c>
      <c r="K881" s="138" t="str">
        <f t="shared" si="41"/>
        <v>O842</v>
      </c>
      <c r="L881" s="246" t="str">
        <f t="shared" si="40"/>
        <v>O84.2 - Services de prérogative publique</v>
      </c>
      <c r="M881" s="138" t="s">
        <v>190</v>
      </c>
      <c r="N881" s="138" t="s">
        <v>192</v>
      </c>
      <c r="O881" s="138" t="s">
        <v>426</v>
      </c>
    </row>
    <row r="882" spans="1:15">
      <c r="A882" s="133" t="s">
        <v>5208</v>
      </c>
      <c r="B882" s="138" t="s">
        <v>4250</v>
      </c>
      <c r="C882" s="138"/>
      <c r="D882" s="138" t="s">
        <v>426</v>
      </c>
      <c r="E882" s="133"/>
      <c r="F882" s="133"/>
      <c r="G882" s="133"/>
      <c r="H882" s="133">
        <f t="shared" si="39"/>
        <v>1</v>
      </c>
      <c r="I882" s="133"/>
      <c r="J882" s="263" t="s">
        <v>5207</v>
      </c>
      <c r="K882" s="138" t="str">
        <f t="shared" si="41"/>
        <v>O8421</v>
      </c>
      <c r="L882" s="246" t="str">
        <f t="shared" si="40"/>
        <v>O84.2.1 - Affaires étrangères</v>
      </c>
      <c r="M882" s="138"/>
      <c r="N882" s="138" t="s">
        <v>192</v>
      </c>
      <c r="O882" s="138" t="s">
        <v>426</v>
      </c>
    </row>
    <row r="883" spans="1:15">
      <c r="A883" s="133" t="s">
        <v>5209</v>
      </c>
      <c r="B883" s="138" t="s">
        <v>4251</v>
      </c>
      <c r="C883" s="138"/>
      <c r="D883" s="138" t="s">
        <v>426</v>
      </c>
      <c r="E883" s="133"/>
      <c r="F883" s="133"/>
      <c r="G883" s="133"/>
      <c r="H883" s="133">
        <f t="shared" si="39"/>
        <v>1</v>
      </c>
      <c r="I883" s="133"/>
      <c r="J883" s="263" t="s">
        <v>5208</v>
      </c>
      <c r="K883" s="138" t="str">
        <f t="shared" si="41"/>
        <v>O8422</v>
      </c>
      <c r="L883" s="246" t="str">
        <f t="shared" si="40"/>
        <v>O84.2.2 - Défense</v>
      </c>
      <c r="M883" s="138"/>
      <c r="N883" s="138" t="s">
        <v>192</v>
      </c>
      <c r="O883" s="138" t="s">
        <v>426</v>
      </c>
    </row>
    <row r="884" spans="1:15">
      <c r="A884" s="133" t="s">
        <v>5210</v>
      </c>
      <c r="B884" s="138" t="s">
        <v>4252</v>
      </c>
      <c r="C884" s="138"/>
      <c r="D884" s="138" t="s">
        <v>426</v>
      </c>
      <c r="E884" s="133"/>
      <c r="F884" s="133"/>
      <c r="G884" s="133"/>
      <c r="H884" s="133">
        <f t="shared" si="39"/>
        <v>1</v>
      </c>
      <c r="I884" s="133"/>
      <c r="J884" s="263" t="s">
        <v>5209</v>
      </c>
      <c r="K884" s="138" t="str">
        <f t="shared" si="41"/>
        <v>O8423</v>
      </c>
      <c r="L884" s="246" t="str">
        <f t="shared" si="40"/>
        <v>O84.2.3 - Justice</v>
      </c>
      <c r="M884" s="138"/>
      <c r="N884" s="138" t="s">
        <v>192</v>
      </c>
      <c r="O884" s="138" t="s">
        <v>426</v>
      </c>
    </row>
    <row r="885" spans="1:15">
      <c r="A885" s="133" t="s">
        <v>5211</v>
      </c>
      <c r="B885" s="138" t="s">
        <v>4253</v>
      </c>
      <c r="C885" s="138"/>
      <c r="D885" s="138" t="s">
        <v>426</v>
      </c>
      <c r="E885" s="133"/>
      <c r="F885" s="133"/>
      <c r="G885" s="133"/>
      <c r="H885" s="133">
        <f t="shared" si="39"/>
        <v>1</v>
      </c>
      <c r="I885" s="133"/>
      <c r="J885" s="263" t="s">
        <v>5210</v>
      </c>
      <c r="K885" s="138" t="str">
        <f t="shared" si="41"/>
        <v>O8424</v>
      </c>
      <c r="L885" s="246" t="str">
        <f t="shared" si="40"/>
        <v>O84.2.4 - Police</v>
      </c>
      <c r="M885" s="138"/>
      <c r="N885" s="138" t="s">
        <v>192</v>
      </c>
      <c r="O885" s="138" t="s">
        <v>426</v>
      </c>
    </row>
    <row r="886" spans="1:15">
      <c r="A886" s="133" t="s">
        <v>5212</v>
      </c>
      <c r="B886" s="138" t="s">
        <v>4254</v>
      </c>
      <c r="C886" s="138"/>
      <c r="D886" s="138" t="s">
        <v>426</v>
      </c>
      <c r="E886" s="133"/>
      <c r="F886" s="133"/>
      <c r="G886" s="133"/>
      <c r="H886" s="133">
        <f t="shared" si="39"/>
        <v>1</v>
      </c>
      <c r="I886" s="133"/>
      <c r="J886" s="263" t="s">
        <v>5211</v>
      </c>
      <c r="K886" s="138" t="str">
        <f t="shared" si="41"/>
        <v>O8425</v>
      </c>
      <c r="L886" s="246" t="str">
        <f t="shared" si="40"/>
        <v>O84.2.5 - Services du feu et de secours</v>
      </c>
      <c r="M886" s="138"/>
      <c r="N886" s="138" t="s">
        <v>192</v>
      </c>
      <c r="O886" s="138" t="s">
        <v>426</v>
      </c>
    </row>
    <row r="887" spans="1:15">
      <c r="A887" s="133" t="s">
        <v>5213</v>
      </c>
      <c r="B887" s="138" t="s">
        <v>4255</v>
      </c>
      <c r="C887" s="138"/>
      <c r="D887" s="138" t="s">
        <v>426</v>
      </c>
      <c r="E887" s="133"/>
      <c r="F887" s="133"/>
      <c r="G887" s="133"/>
      <c r="H887" s="133">
        <f t="shared" si="39"/>
        <v>1</v>
      </c>
      <c r="I887" s="133"/>
      <c r="J887" s="262" t="s">
        <v>5212</v>
      </c>
      <c r="K887" s="138" t="str">
        <f t="shared" si="41"/>
        <v>O843</v>
      </c>
      <c r="L887" s="246" t="str">
        <f t="shared" si="40"/>
        <v>O84.3 - Sécurité sociale obligatoire</v>
      </c>
      <c r="M887" s="138" t="s">
        <v>190</v>
      </c>
      <c r="N887" s="138" t="s">
        <v>192</v>
      </c>
      <c r="O887" s="138" t="s">
        <v>426</v>
      </c>
    </row>
    <row r="888" spans="1:15">
      <c r="A888" s="133" t="s">
        <v>5214</v>
      </c>
      <c r="B888" s="138" t="s">
        <v>4256</v>
      </c>
      <c r="C888" s="138"/>
      <c r="D888" s="138" t="s">
        <v>426</v>
      </c>
      <c r="E888" s="133"/>
      <c r="F888" s="133"/>
      <c r="G888" s="133"/>
      <c r="H888" s="133">
        <f t="shared" si="39"/>
        <v>1</v>
      </c>
      <c r="I888" s="133"/>
      <c r="J888" s="263" t="s">
        <v>5213</v>
      </c>
      <c r="K888" s="138" t="str">
        <f t="shared" si="41"/>
        <v>O8430</v>
      </c>
      <c r="L888" s="246" t="str">
        <f t="shared" si="40"/>
        <v>O84.3.0 - Sécurité sociale obligatoire</v>
      </c>
      <c r="M888" s="138"/>
      <c r="N888" s="138" t="s">
        <v>192</v>
      </c>
      <c r="O888" s="138" t="s">
        <v>426</v>
      </c>
    </row>
    <row r="889" spans="1:15">
      <c r="A889" s="133" t="s">
        <v>5215</v>
      </c>
      <c r="B889" s="138" t="s">
        <v>4257</v>
      </c>
      <c r="C889" s="138"/>
      <c r="D889" s="138" t="s">
        <v>426</v>
      </c>
      <c r="E889" s="133"/>
      <c r="F889" s="133"/>
      <c r="G889" s="133"/>
      <c r="H889" s="133">
        <f t="shared" si="39"/>
        <v>1</v>
      </c>
      <c r="I889" s="133"/>
      <c r="J889" s="247" t="s">
        <v>5214</v>
      </c>
      <c r="K889" s="138" t="str">
        <f t="shared" si="41"/>
        <v>P</v>
      </c>
      <c r="L889" s="246" t="str">
        <f t="shared" si="40"/>
        <v>P - ENSEIGNEMENT</v>
      </c>
      <c r="M889" s="138" t="s">
        <v>190</v>
      </c>
      <c r="N889" s="138" t="s">
        <v>192</v>
      </c>
      <c r="O889" s="138" t="s">
        <v>426</v>
      </c>
    </row>
    <row r="890" spans="1:15">
      <c r="A890" s="133" t="s">
        <v>5216</v>
      </c>
      <c r="B890" s="138" t="s">
        <v>4258</v>
      </c>
      <c r="C890" s="138"/>
      <c r="D890" s="138" t="s">
        <v>426</v>
      </c>
      <c r="E890" s="133"/>
      <c r="F890" s="133"/>
      <c r="G890" s="133"/>
      <c r="H890" s="133">
        <f t="shared" si="39"/>
        <v>1</v>
      </c>
      <c r="I890" s="133"/>
      <c r="J890" s="248" t="s">
        <v>5215</v>
      </c>
      <c r="K890" s="138" t="str">
        <f t="shared" si="41"/>
        <v>P85</v>
      </c>
      <c r="L890" s="246" t="str">
        <f t="shared" si="40"/>
        <v>P85 - Enseignement</v>
      </c>
      <c r="M890" s="138" t="s">
        <v>190</v>
      </c>
      <c r="N890" s="138" t="s">
        <v>192</v>
      </c>
      <c r="O890" s="138" t="s">
        <v>426</v>
      </c>
    </row>
    <row r="891" spans="1:15">
      <c r="A891" s="133" t="s">
        <v>5217</v>
      </c>
      <c r="B891" s="138" t="s">
        <v>4259</v>
      </c>
      <c r="C891" s="138"/>
      <c r="D891" s="138" t="s">
        <v>426</v>
      </c>
      <c r="E891" s="133"/>
      <c r="F891" s="133"/>
      <c r="G891" s="133"/>
      <c r="H891" s="133">
        <f t="shared" si="39"/>
        <v>1</v>
      </c>
      <c r="I891" s="133"/>
      <c r="J891" s="262" t="s">
        <v>5216</v>
      </c>
      <c r="K891" s="138" t="str">
        <f t="shared" si="41"/>
        <v>P851</v>
      </c>
      <c r="L891" s="246" t="str">
        <f t="shared" si="40"/>
        <v>P85.1 - Enseignement préscolaire</v>
      </c>
      <c r="M891" s="138" t="s">
        <v>190</v>
      </c>
      <c r="N891" s="138" t="s">
        <v>192</v>
      </c>
      <c r="O891" s="138" t="s">
        <v>426</v>
      </c>
    </row>
    <row r="892" spans="1:15">
      <c r="A892" s="133" t="s">
        <v>5218</v>
      </c>
      <c r="B892" s="138" t="s">
        <v>4260</v>
      </c>
      <c r="C892" s="138"/>
      <c r="D892" s="138" t="s">
        <v>426</v>
      </c>
      <c r="E892" s="133"/>
      <c r="F892" s="133"/>
      <c r="G892" s="133"/>
      <c r="H892" s="133">
        <f t="shared" si="39"/>
        <v>1</v>
      </c>
      <c r="I892" s="133"/>
      <c r="J892" s="263" t="s">
        <v>5217</v>
      </c>
      <c r="K892" s="138" t="str">
        <f t="shared" si="41"/>
        <v>P8510</v>
      </c>
      <c r="L892" s="246" t="str">
        <f t="shared" si="40"/>
        <v>P85.1.0 - Enseignement préscolaire</v>
      </c>
      <c r="M892" s="138"/>
      <c r="N892" s="138" t="s">
        <v>192</v>
      </c>
      <c r="O892" s="138" t="s">
        <v>426</v>
      </c>
    </row>
    <row r="893" spans="1:15">
      <c r="A893" s="133" t="s">
        <v>5219</v>
      </c>
      <c r="B893" s="138" t="s">
        <v>4261</v>
      </c>
      <c r="C893" s="138"/>
      <c r="D893" s="138" t="s">
        <v>426</v>
      </c>
      <c r="E893" s="133"/>
      <c r="F893" s="133"/>
      <c r="G893" s="133"/>
      <c r="H893" s="133">
        <f t="shared" si="39"/>
        <v>1</v>
      </c>
      <c r="I893" s="133"/>
      <c r="J893" s="262" t="s">
        <v>5218</v>
      </c>
      <c r="K893" s="138" t="str">
        <f t="shared" si="41"/>
        <v>P852</v>
      </c>
      <c r="L893" s="246" t="str">
        <f t="shared" si="40"/>
        <v>P85.2 - Enseignement primaire</v>
      </c>
      <c r="M893" s="138" t="s">
        <v>190</v>
      </c>
      <c r="N893" s="138" t="s">
        <v>192</v>
      </c>
      <c r="O893" s="138" t="s">
        <v>426</v>
      </c>
    </row>
    <row r="894" spans="1:15">
      <c r="A894" s="133" t="s">
        <v>5220</v>
      </c>
      <c r="B894" s="138" t="s">
        <v>4262</v>
      </c>
      <c r="C894" s="138"/>
      <c r="D894" s="138" t="s">
        <v>426</v>
      </c>
      <c r="E894" s="133"/>
      <c r="F894" s="133"/>
      <c r="G894" s="133"/>
      <c r="H894" s="133">
        <f t="shared" si="39"/>
        <v>1</v>
      </c>
      <c r="I894" s="133"/>
      <c r="J894" s="263" t="s">
        <v>5219</v>
      </c>
      <c r="K894" s="138" t="str">
        <f t="shared" si="41"/>
        <v>P8520</v>
      </c>
      <c r="L894" s="246" t="str">
        <f t="shared" si="40"/>
        <v>P85.2.0 - Enseignement primaire</v>
      </c>
      <c r="M894" s="138"/>
      <c r="N894" s="138" t="s">
        <v>192</v>
      </c>
      <c r="O894" s="138" t="s">
        <v>426</v>
      </c>
    </row>
    <row r="895" spans="1:15">
      <c r="A895" s="133" t="s">
        <v>5221</v>
      </c>
      <c r="B895" s="138" t="s">
        <v>4263</v>
      </c>
      <c r="C895" s="138"/>
      <c r="D895" s="138" t="s">
        <v>426</v>
      </c>
      <c r="E895" s="133"/>
      <c r="F895" s="133"/>
      <c r="G895" s="133"/>
      <c r="H895" s="133">
        <f t="shared" si="39"/>
        <v>1</v>
      </c>
      <c r="I895" s="133"/>
      <c r="J895" s="262" t="s">
        <v>5220</v>
      </c>
      <c r="K895" s="138" t="str">
        <f t="shared" si="41"/>
        <v>P853</v>
      </c>
      <c r="L895" s="246" t="str">
        <f t="shared" si="40"/>
        <v>P85.3 - Enseignement secondaire</v>
      </c>
      <c r="M895" s="138" t="s">
        <v>190</v>
      </c>
      <c r="N895" s="138" t="s">
        <v>192</v>
      </c>
      <c r="O895" s="138" t="s">
        <v>426</v>
      </c>
    </row>
    <row r="896" spans="1:15">
      <c r="A896" s="133" t="s">
        <v>5222</v>
      </c>
      <c r="B896" s="138" t="s">
        <v>4264</v>
      </c>
      <c r="C896" s="138"/>
      <c r="D896" s="138" t="s">
        <v>426</v>
      </c>
      <c r="E896" s="133"/>
      <c r="F896" s="133"/>
      <c r="G896" s="133"/>
      <c r="H896" s="133">
        <f t="shared" si="39"/>
        <v>1</v>
      </c>
      <c r="I896" s="133"/>
      <c r="J896" s="263" t="s">
        <v>5221</v>
      </c>
      <c r="K896" s="138" t="str">
        <f t="shared" si="41"/>
        <v>P8531</v>
      </c>
      <c r="L896" s="246" t="str">
        <f t="shared" si="40"/>
        <v>P85.3.1 - Enseignement secondaire général</v>
      </c>
      <c r="M896" s="138"/>
      <c r="N896" s="138" t="s">
        <v>192</v>
      </c>
      <c r="O896" s="138" t="s">
        <v>426</v>
      </c>
    </row>
    <row r="897" spans="1:15">
      <c r="A897" s="133" t="s">
        <v>5223</v>
      </c>
      <c r="B897" s="138" t="s">
        <v>4265</v>
      </c>
      <c r="C897" s="138"/>
      <c r="D897" s="138" t="s">
        <v>426</v>
      </c>
      <c r="E897" s="133"/>
      <c r="F897" s="133"/>
      <c r="G897" s="133"/>
      <c r="H897" s="133">
        <f t="shared" si="39"/>
        <v>1</v>
      </c>
      <c r="I897" s="133"/>
      <c r="J897" s="263" t="s">
        <v>5222</v>
      </c>
      <c r="K897" s="138" t="str">
        <f t="shared" si="41"/>
        <v>P8532</v>
      </c>
      <c r="L897" s="246" t="str">
        <f t="shared" si="40"/>
        <v>P85.3.2 - Enseignement secondaire technique ou professionnel</v>
      </c>
      <c r="M897" s="138"/>
      <c r="N897" s="138" t="s">
        <v>192</v>
      </c>
      <c r="O897" s="138" t="s">
        <v>426</v>
      </c>
    </row>
    <row r="898" spans="1:15">
      <c r="A898" s="133" t="s">
        <v>5224</v>
      </c>
      <c r="B898" s="138" t="s">
        <v>4266</v>
      </c>
      <c r="C898" s="138"/>
      <c r="D898" s="138" t="s">
        <v>426</v>
      </c>
      <c r="E898" s="133"/>
      <c r="F898" s="133"/>
      <c r="G898" s="133"/>
      <c r="H898" s="133">
        <f t="shared" si="39"/>
        <v>1</v>
      </c>
      <c r="I898" s="133"/>
      <c r="J898" s="262" t="s">
        <v>5223</v>
      </c>
      <c r="K898" s="138" t="str">
        <f t="shared" si="41"/>
        <v>P854</v>
      </c>
      <c r="L898" s="246" t="str">
        <f t="shared" si="40"/>
        <v>P85.4 - Enseignement supérieur</v>
      </c>
      <c r="M898" s="138" t="s">
        <v>190</v>
      </c>
      <c r="N898" s="138" t="s">
        <v>192</v>
      </c>
      <c r="O898" s="138" t="s">
        <v>426</v>
      </c>
    </row>
    <row r="899" spans="1:15">
      <c r="A899" s="133" t="s">
        <v>5225</v>
      </c>
      <c r="B899" s="138" t="s">
        <v>4267</v>
      </c>
      <c r="C899" s="138"/>
      <c r="D899" s="138" t="s">
        <v>426</v>
      </c>
      <c r="E899" s="133"/>
      <c r="F899" s="133"/>
      <c r="G899" s="133"/>
      <c r="H899" s="133">
        <f t="shared" ref="H899:H962" si="42">COUNTIF($J$2:$J$1000,A899)</f>
        <v>1</v>
      </c>
      <c r="I899" s="133"/>
      <c r="J899" s="263" t="s">
        <v>5224</v>
      </c>
      <c r="K899" s="138" t="str">
        <f t="shared" si="41"/>
        <v>P8541</v>
      </c>
      <c r="L899" s="246" t="str">
        <f t="shared" si="40"/>
        <v>P85.4.1 - Enseignement post-secondaire non tertiaire</v>
      </c>
      <c r="M899" s="138"/>
      <c r="N899" s="138" t="s">
        <v>192</v>
      </c>
      <c r="O899" s="138" t="s">
        <v>426</v>
      </c>
    </row>
    <row r="900" spans="1:15">
      <c r="A900" s="133" t="s">
        <v>5226</v>
      </c>
      <c r="B900" s="138" t="s">
        <v>4268</v>
      </c>
      <c r="C900" s="138"/>
      <c r="D900" s="138" t="s">
        <v>426</v>
      </c>
      <c r="E900" s="133"/>
      <c r="F900" s="133"/>
      <c r="G900" s="133"/>
      <c r="H900" s="133">
        <f t="shared" si="42"/>
        <v>1</v>
      </c>
      <c r="I900" s="133"/>
      <c r="J900" s="263" t="s">
        <v>5225</v>
      </c>
      <c r="K900" s="138" t="str">
        <f t="shared" si="41"/>
        <v>P8542</v>
      </c>
      <c r="L900" s="246" t="str">
        <f t="shared" ref="L900:L963" si="43">J900</f>
        <v>P85.4.2 - Enseignement tertiaire</v>
      </c>
      <c r="M900" s="138"/>
      <c r="N900" s="138" t="s">
        <v>192</v>
      </c>
      <c r="O900" s="138" t="s">
        <v>426</v>
      </c>
    </row>
    <row r="901" spans="1:15">
      <c r="A901" s="133" t="s">
        <v>5227</v>
      </c>
      <c r="B901" s="138" t="s">
        <v>4269</v>
      </c>
      <c r="C901" s="138"/>
      <c r="D901" s="138" t="s">
        <v>426</v>
      </c>
      <c r="E901" s="133"/>
      <c r="F901" s="133"/>
      <c r="G901" s="133"/>
      <c r="H901" s="133">
        <f t="shared" si="42"/>
        <v>1</v>
      </c>
      <c r="I901" s="133"/>
      <c r="J901" s="262" t="s">
        <v>5226</v>
      </c>
      <c r="K901" s="138" t="str">
        <f t="shared" si="41"/>
        <v>P855</v>
      </c>
      <c r="L901" s="246" t="str">
        <f t="shared" si="43"/>
        <v>P85.5 - Autres activités d'enseignement</v>
      </c>
      <c r="M901" s="138" t="s">
        <v>190</v>
      </c>
      <c r="N901" s="138" t="s">
        <v>192</v>
      </c>
      <c r="O901" s="138" t="s">
        <v>426</v>
      </c>
    </row>
    <row r="902" spans="1:15">
      <c r="A902" s="133" t="s">
        <v>5228</v>
      </c>
      <c r="B902" s="138" t="s">
        <v>4270</v>
      </c>
      <c r="C902" s="138"/>
      <c r="D902" s="138" t="s">
        <v>426</v>
      </c>
      <c r="E902" s="133"/>
      <c r="F902" s="133"/>
      <c r="G902" s="133"/>
      <c r="H902" s="133">
        <f t="shared" si="42"/>
        <v>1</v>
      </c>
      <c r="I902" s="133"/>
      <c r="J902" s="263" t="s">
        <v>5227</v>
      </c>
      <c r="K902" s="138" t="str">
        <f t="shared" ref="K902:K965" si="44">VLOOKUP(J902,$A$2:$B$1100,2,0)</f>
        <v>P8551</v>
      </c>
      <c r="L902" s="246" t="str">
        <f t="shared" si="43"/>
        <v>P85.5.1 - Enseignement de disciplines sportives et d'activités de loisirs</v>
      </c>
      <c r="M902" s="138"/>
      <c r="N902" s="138" t="s">
        <v>192</v>
      </c>
      <c r="O902" s="138" t="s">
        <v>426</v>
      </c>
    </row>
    <row r="903" spans="1:15">
      <c r="A903" s="133" t="s">
        <v>5229</v>
      </c>
      <c r="B903" s="138" t="s">
        <v>4271</v>
      </c>
      <c r="C903" s="138"/>
      <c r="D903" s="138" t="s">
        <v>426</v>
      </c>
      <c r="E903" s="133"/>
      <c r="F903" s="133"/>
      <c r="G903" s="133"/>
      <c r="H903" s="133">
        <f t="shared" si="42"/>
        <v>1</v>
      </c>
      <c r="I903" s="133"/>
      <c r="J903" s="263" t="s">
        <v>5228</v>
      </c>
      <c r="K903" s="138" t="str">
        <f t="shared" si="44"/>
        <v>P8552</v>
      </c>
      <c r="L903" s="246" t="str">
        <f t="shared" si="43"/>
        <v>P85.5.2 - Enseignement culturel</v>
      </c>
      <c r="M903" s="138"/>
      <c r="N903" s="138" t="s">
        <v>192</v>
      </c>
      <c r="O903" s="138" t="s">
        <v>426</v>
      </c>
    </row>
    <row r="904" spans="1:15">
      <c r="A904" s="133" t="s">
        <v>5230</v>
      </c>
      <c r="B904" s="138" t="s">
        <v>4272</v>
      </c>
      <c r="C904" s="138"/>
      <c r="D904" s="138" t="s">
        <v>426</v>
      </c>
      <c r="E904" s="133"/>
      <c r="F904" s="133"/>
      <c r="G904" s="133"/>
      <c r="H904" s="133">
        <f t="shared" si="42"/>
        <v>1</v>
      </c>
      <c r="I904" s="133"/>
      <c r="J904" s="263" t="s">
        <v>5229</v>
      </c>
      <c r="K904" s="138" t="str">
        <f t="shared" si="44"/>
        <v>P8553</v>
      </c>
      <c r="L904" s="246" t="str">
        <f t="shared" si="43"/>
        <v>P85.5.3 - Enseignement de la conduite</v>
      </c>
      <c r="M904" s="138"/>
      <c r="N904" s="138" t="s">
        <v>192</v>
      </c>
      <c r="O904" s="138" t="s">
        <v>426</v>
      </c>
    </row>
    <row r="905" spans="1:15">
      <c r="A905" s="133" t="s">
        <v>5231</v>
      </c>
      <c r="B905" s="138" t="s">
        <v>4273</v>
      </c>
      <c r="C905" s="138"/>
      <c r="D905" s="138" t="s">
        <v>426</v>
      </c>
      <c r="E905" s="133"/>
      <c r="F905" s="133"/>
      <c r="G905" s="133"/>
      <c r="H905" s="133">
        <f t="shared" si="42"/>
        <v>1</v>
      </c>
      <c r="I905" s="133"/>
      <c r="J905" s="263" t="s">
        <v>5230</v>
      </c>
      <c r="K905" s="138" t="str">
        <f t="shared" si="44"/>
        <v>P8559</v>
      </c>
      <c r="L905" s="246" t="str">
        <f t="shared" si="43"/>
        <v>P85.5.9 - Enseignements divers</v>
      </c>
      <c r="M905" s="138"/>
      <c r="N905" s="138" t="s">
        <v>192</v>
      </c>
      <c r="O905" s="138" t="s">
        <v>426</v>
      </c>
    </row>
    <row r="906" spans="1:15">
      <c r="A906" s="133" t="s">
        <v>5232</v>
      </c>
      <c r="B906" s="138" t="s">
        <v>4274</v>
      </c>
      <c r="C906" s="138"/>
      <c r="D906" s="138" t="s">
        <v>426</v>
      </c>
      <c r="E906" s="133"/>
      <c r="F906" s="133"/>
      <c r="G906" s="133"/>
      <c r="H906" s="133">
        <f t="shared" si="42"/>
        <v>1</v>
      </c>
      <c r="I906" s="133"/>
      <c r="J906" s="262" t="s">
        <v>5231</v>
      </c>
      <c r="K906" s="138" t="str">
        <f t="shared" si="44"/>
        <v>P856</v>
      </c>
      <c r="L906" s="246" t="str">
        <f t="shared" si="43"/>
        <v>P85.6 - Services de soutien à l'enseignement</v>
      </c>
      <c r="M906" s="138" t="s">
        <v>190</v>
      </c>
      <c r="N906" s="138" t="s">
        <v>192</v>
      </c>
      <c r="O906" s="138" t="s">
        <v>426</v>
      </c>
    </row>
    <row r="907" spans="1:15">
      <c r="A907" s="133" t="s">
        <v>5233</v>
      </c>
      <c r="B907" s="138" t="s">
        <v>4275</v>
      </c>
      <c r="C907" s="138"/>
      <c r="D907" s="138" t="s">
        <v>426</v>
      </c>
      <c r="E907" s="133"/>
      <c r="F907" s="133"/>
      <c r="G907" s="133"/>
      <c r="H907" s="133">
        <f t="shared" si="42"/>
        <v>1</v>
      </c>
      <c r="I907" s="133"/>
      <c r="J907" s="263" t="s">
        <v>5232</v>
      </c>
      <c r="K907" s="138" t="str">
        <f t="shared" si="44"/>
        <v>P8560</v>
      </c>
      <c r="L907" s="246" t="str">
        <f t="shared" si="43"/>
        <v>P85.6.0 - Services de soutien à l'enseignement</v>
      </c>
      <c r="M907" s="138"/>
      <c r="N907" s="138" t="s">
        <v>192</v>
      </c>
      <c r="O907" s="138" t="s">
        <v>426</v>
      </c>
    </row>
    <row r="908" spans="1:15">
      <c r="A908" s="133" t="s">
        <v>5234</v>
      </c>
      <c r="B908" s="138" t="s">
        <v>4276</v>
      </c>
      <c r="C908" s="138"/>
      <c r="D908" s="138" t="s">
        <v>426</v>
      </c>
      <c r="E908" s="133"/>
      <c r="F908" s="133"/>
      <c r="G908" s="133"/>
      <c r="H908" s="133">
        <f t="shared" si="42"/>
        <v>1</v>
      </c>
      <c r="I908" s="133"/>
      <c r="J908" s="247" t="s">
        <v>5233</v>
      </c>
      <c r="K908" s="138" t="str">
        <f t="shared" si="44"/>
        <v>Q</v>
      </c>
      <c r="L908" s="246" t="str">
        <f t="shared" si="43"/>
        <v>Q - SANTÉ HUMAINE ET ACTION SOCIALE</v>
      </c>
      <c r="M908" s="138" t="s">
        <v>190</v>
      </c>
      <c r="N908" s="138" t="s">
        <v>192</v>
      </c>
      <c r="O908" s="138" t="s">
        <v>426</v>
      </c>
    </row>
    <row r="909" spans="1:15">
      <c r="A909" s="133" t="s">
        <v>5235</v>
      </c>
      <c r="B909" s="138" t="s">
        <v>4277</v>
      </c>
      <c r="C909" s="138"/>
      <c r="D909" s="138" t="s">
        <v>426</v>
      </c>
      <c r="E909" s="133"/>
      <c r="F909" s="133"/>
      <c r="G909" s="133"/>
      <c r="H909" s="133">
        <f t="shared" si="42"/>
        <v>1</v>
      </c>
      <c r="I909" s="133"/>
      <c r="J909" s="248" t="s">
        <v>5234</v>
      </c>
      <c r="K909" s="138" t="str">
        <f t="shared" si="44"/>
        <v>Q86</v>
      </c>
      <c r="L909" s="246" t="str">
        <f t="shared" si="43"/>
        <v>Q86 - Activités pour la santé humaine</v>
      </c>
      <c r="M909" s="138" t="s">
        <v>190</v>
      </c>
      <c r="N909" s="138" t="s">
        <v>192</v>
      </c>
      <c r="O909" s="138" t="s">
        <v>426</v>
      </c>
    </row>
    <row r="910" spans="1:15">
      <c r="A910" s="133" t="s">
        <v>5236</v>
      </c>
      <c r="B910" s="138" t="s">
        <v>4278</v>
      </c>
      <c r="C910" s="138"/>
      <c r="D910" s="138" t="s">
        <v>426</v>
      </c>
      <c r="E910" s="133"/>
      <c r="F910" s="133"/>
      <c r="G910" s="133"/>
      <c r="H910" s="133">
        <f t="shared" si="42"/>
        <v>1</v>
      </c>
      <c r="I910" s="133"/>
      <c r="J910" s="262" t="s">
        <v>5235</v>
      </c>
      <c r="K910" s="138" t="str">
        <f t="shared" si="44"/>
        <v>Q861</v>
      </c>
      <c r="L910" s="246" t="str">
        <f t="shared" si="43"/>
        <v>Q86.1 - Activités hospitalières</v>
      </c>
      <c r="M910" s="138" t="s">
        <v>190</v>
      </c>
      <c r="N910" s="138" t="s">
        <v>192</v>
      </c>
      <c r="O910" s="138" t="s">
        <v>426</v>
      </c>
    </row>
    <row r="911" spans="1:15">
      <c r="A911" s="133" t="s">
        <v>5237</v>
      </c>
      <c r="B911" s="138" t="s">
        <v>4279</v>
      </c>
      <c r="C911" s="138"/>
      <c r="D911" s="138" t="s">
        <v>426</v>
      </c>
      <c r="E911" s="133"/>
      <c r="F911" s="133"/>
      <c r="G911" s="133"/>
      <c r="H911" s="133">
        <f t="shared" si="42"/>
        <v>1</v>
      </c>
      <c r="I911" s="133"/>
      <c r="J911" s="263" t="s">
        <v>5236</v>
      </c>
      <c r="K911" s="138" t="str">
        <f t="shared" si="44"/>
        <v>Q8610</v>
      </c>
      <c r="L911" s="246" t="str">
        <f t="shared" si="43"/>
        <v>Q86.1.0 - Activités hospitalières</v>
      </c>
      <c r="M911" s="138"/>
      <c r="N911" s="138" t="s">
        <v>192</v>
      </c>
      <c r="O911" s="138" t="s">
        <v>426</v>
      </c>
    </row>
    <row r="912" spans="1:15">
      <c r="A912" s="133" t="s">
        <v>5238</v>
      </c>
      <c r="B912" s="138" t="s">
        <v>4280</v>
      </c>
      <c r="C912" s="138"/>
      <c r="D912" s="138" t="s">
        <v>426</v>
      </c>
      <c r="E912" s="133"/>
      <c r="F912" s="133"/>
      <c r="G912" s="133"/>
      <c r="H912" s="133">
        <f t="shared" si="42"/>
        <v>1</v>
      </c>
      <c r="I912" s="133"/>
      <c r="J912" s="262" t="s">
        <v>5237</v>
      </c>
      <c r="K912" s="138" t="str">
        <f t="shared" si="44"/>
        <v>Q862</v>
      </c>
      <c r="L912" s="246" t="str">
        <f t="shared" si="43"/>
        <v>Q86.2 - Pratique médicale et dentaire</v>
      </c>
      <c r="M912" s="138" t="s">
        <v>190</v>
      </c>
      <c r="N912" s="138" t="s">
        <v>192</v>
      </c>
      <c r="O912" s="138" t="s">
        <v>426</v>
      </c>
    </row>
    <row r="913" spans="1:15">
      <c r="A913" s="133" t="s">
        <v>5239</v>
      </c>
      <c r="B913" s="138" t="s">
        <v>4281</v>
      </c>
      <c r="C913" s="138"/>
      <c r="D913" s="138" t="s">
        <v>426</v>
      </c>
      <c r="E913" s="133"/>
      <c r="F913" s="133"/>
      <c r="G913" s="133"/>
      <c r="H913" s="133">
        <f t="shared" si="42"/>
        <v>1</v>
      </c>
      <c r="I913" s="133"/>
      <c r="J913" s="263" t="s">
        <v>5238</v>
      </c>
      <c r="K913" s="138" t="str">
        <f t="shared" si="44"/>
        <v>Q8621</v>
      </c>
      <c r="L913" s="246" t="str">
        <f t="shared" si="43"/>
        <v>Q86.2.1 - Pratique médicale généraliste</v>
      </c>
      <c r="M913" s="138"/>
      <c r="N913" s="138" t="s">
        <v>192</v>
      </c>
      <c r="O913" s="138" t="s">
        <v>426</v>
      </c>
    </row>
    <row r="914" spans="1:15">
      <c r="A914" s="133" t="s">
        <v>5240</v>
      </c>
      <c r="B914" s="138" t="s">
        <v>4282</v>
      </c>
      <c r="C914" s="138"/>
      <c r="D914" s="138" t="s">
        <v>426</v>
      </c>
      <c r="E914" s="133"/>
      <c r="F914" s="133"/>
      <c r="G914" s="133"/>
      <c r="H914" s="133">
        <f t="shared" si="42"/>
        <v>1</v>
      </c>
      <c r="I914" s="133"/>
      <c r="J914" s="263" t="s">
        <v>5239</v>
      </c>
      <c r="K914" s="138" t="str">
        <f t="shared" si="44"/>
        <v>Q8622</v>
      </c>
      <c r="L914" s="246" t="str">
        <f t="shared" si="43"/>
        <v>Q86.2.2 - Pratique médicale spécialisée</v>
      </c>
      <c r="M914" s="138"/>
      <c r="N914" s="138" t="s">
        <v>192</v>
      </c>
      <c r="O914" s="138" t="s">
        <v>426</v>
      </c>
    </row>
    <row r="915" spans="1:15">
      <c r="A915" s="133" t="s">
        <v>5241</v>
      </c>
      <c r="B915" s="138" t="s">
        <v>4283</v>
      </c>
      <c r="C915" s="138"/>
      <c r="D915" s="138" t="s">
        <v>426</v>
      </c>
      <c r="E915" s="133"/>
      <c r="F915" s="133"/>
      <c r="G915" s="133"/>
      <c r="H915" s="133">
        <f t="shared" si="42"/>
        <v>1</v>
      </c>
      <c r="I915" s="133"/>
      <c r="J915" s="263" t="s">
        <v>5240</v>
      </c>
      <c r="K915" s="138" t="str">
        <f t="shared" si="44"/>
        <v>Q8623</v>
      </c>
      <c r="L915" s="246" t="str">
        <f t="shared" si="43"/>
        <v>Q86.2.3 - Pratique dentaire</v>
      </c>
      <c r="M915" s="138"/>
      <c r="N915" s="138" t="s">
        <v>192</v>
      </c>
      <c r="O915" s="138" t="s">
        <v>426</v>
      </c>
    </row>
    <row r="916" spans="1:15">
      <c r="A916" s="133" t="s">
        <v>5242</v>
      </c>
      <c r="B916" s="138" t="s">
        <v>4284</v>
      </c>
      <c r="C916" s="138"/>
      <c r="D916" s="138" t="s">
        <v>426</v>
      </c>
      <c r="E916" s="133"/>
      <c r="F916" s="133"/>
      <c r="G916" s="133"/>
      <c r="H916" s="133">
        <f t="shared" si="42"/>
        <v>1</v>
      </c>
      <c r="I916" s="133"/>
      <c r="J916" s="262" t="s">
        <v>5241</v>
      </c>
      <c r="K916" s="138" t="str">
        <f t="shared" si="44"/>
        <v>Q869</v>
      </c>
      <c r="L916" s="246" t="str">
        <f t="shared" si="43"/>
        <v>Q86.9 - Autres activités pour la santé humaine</v>
      </c>
      <c r="M916" s="138" t="s">
        <v>190</v>
      </c>
      <c r="N916" s="138" t="s">
        <v>192</v>
      </c>
      <c r="O916" s="138" t="s">
        <v>426</v>
      </c>
    </row>
    <row r="917" spans="1:15">
      <c r="A917" s="133" t="s">
        <v>5243</v>
      </c>
      <c r="B917" s="138" t="s">
        <v>4285</v>
      </c>
      <c r="C917" s="138"/>
      <c r="D917" s="138" t="s">
        <v>426</v>
      </c>
      <c r="E917" s="133"/>
      <c r="F917" s="133"/>
      <c r="G917" s="133"/>
      <c r="H917" s="133">
        <f t="shared" si="42"/>
        <v>1</v>
      </c>
      <c r="I917" s="133"/>
      <c r="J917" s="263" t="s">
        <v>5242</v>
      </c>
      <c r="K917" s="138" t="str">
        <f t="shared" si="44"/>
        <v>Q8690</v>
      </c>
      <c r="L917" s="246" t="str">
        <f t="shared" si="43"/>
        <v>Q86.9.0 - Autres activités pour la santé humaine</v>
      </c>
      <c r="M917" s="138"/>
      <c r="N917" s="138" t="s">
        <v>192</v>
      </c>
      <c r="O917" s="138" t="s">
        <v>426</v>
      </c>
    </row>
    <row r="918" spans="1:15">
      <c r="A918" s="133" t="s">
        <v>5244</v>
      </c>
      <c r="B918" s="138" t="s">
        <v>4286</v>
      </c>
      <c r="C918" s="138"/>
      <c r="D918" s="138" t="s">
        <v>426</v>
      </c>
      <c r="E918" s="133"/>
      <c r="F918" s="133"/>
      <c r="G918" s="133"/>
      <c r="H918" s="133">
        <f t="shared" si="42"/>
        <v>1</v>
      </c>
      <c r="I918" s="133"/>
      <c r="J918" s="248" t="s">
        <v>5243</v>
      </c>
      <c r="K918" s="138" t="str">
        <f t="shared" si="44"/>
        <v>Q87</v>
      </c>
      <c r="L918" s="246" t="str">
        <f t="shared" si="43"/>
        <v>Q87 - Activités de soins résidentiels</v>
      </c>
      <c r="M918" s="138" t="s">
        <v>190</v>
      </c>
      <c r="N918" s="138" t="s">
        <v>192</v>
      </c>
      <c r="O918" s="138" t="s">
        <v>426</v>
      </c>
    </row>
    <row r="919" spans="1:15">
      <c r="A919" s="133" t="s">
        <v>5245</v>
      </c>
      <c r="B919" s="138" t="s">
        <v>4287</v>
      </c>
      <c r="C919" s="138"/>
      <c r="D919" s="138" t="s">
        <v>426</v>
      </c>
      <c r="E919" s="133"/>
      <c r="F919" s="133"/>
      <c r="G919" s="133"/>
      <c r="H919" s="133">
        <f t="shared" si="42"/>
        <v>1</v>
      </c>
      <c r="I919" s="133"/>
      <c r="J919" s="262" t="s">
        <v>5244</v>
      </c>
      <c r="K919" s="138" t="str">
        <f t="shared" si="44"/>
        <v>Q871</v>
      </c>
      <c r="L919" s="246" t="str">
        <f t="shared" si="43"/>
        <v>Q87.1 - Établissements de soins infirmiers résidentiels</v>
      </c>
      <c r="M919" s="138" t="s">
        <v>190</v>
      </c>
      <c r="N919" s="138" t="s">
        <v>192</v>
      </c>
      <c r="O919" s="138" t="s">
        <v>426</v>
      </c>
    </row>
    <row r="920" spans="1:15">
      <c r="A920" s="133" t="s">
        <v>5352</v>
      </c>
      <c r="B920" s="138" t="s">
        <v>4288</v>
      </c>
      <c r="C920" s="138"/>
      <c r="D920" s="138" t="s">
        <v>426</v>
      </c>
      <c r="E920" s="133"/>
      <c r="F920" s="133"/>
      <c r="G920" s="133"/>
      <c r="H920" s="133">
        <f t="shared" si="42"/>
        <v>1</v>
      </c>
      <c r="I920" s="133"/>
      <c r="J920" s="263" t="s">
        <v>5245</v>
      </c>
      <c r="K920" s="138" t="str">
        <f t="shared" si="44"/>
        <v>Q8710</v>
      </c>
      <c r="L920" s="246" t="str">
        <f t="shared" si="43"/>
        <v>Q87.1.0 - Établissements de soins infirmiers résidentiels</v>
      </c>
      <c r="M920" s="138"/>
      <c r="N920" s="138" t="s">
        <v>192</v>
      </c>
      <c r="O920" s="138" t="s">
        <v>426</v>
      </c>
    </row>
    <row r="921" spans="1:15">
      <c r="A921" s="133" t="s">
        <v>5353</v>
      </c>
      <c r="B921" s="138" t="s">
        <v>4289</v>
      </c>
      <c r="C921" s="138"/>
      <c r="D921" s="138" t="s">
        <v>426</v>
      </c>
      <c r="E921" s="133"/>
      <c r="F921" s="133"/>
      <c r="G921" s="133"/>
      <c r="H921" s="133">
        <f t="shared" si="42"/>
        <v>1</v>
      </c>
      <c r="I921" s="133"/>
      <c r="J921" s="262" t="s">
        <v>5352</v>
      </c>
      <c r="K921" s="138" t="str">
        <f t="shared" si="44"/>
        <v>Q872</v>
      </c>
      <c r="L921" s="246" t="str">
        <f t="shared" si="43"/>
        <v>Q87.2 - Activités soins résidentiels pr handicapé malades mentaux toxicomanes</v>
      </c>
      <c r="M921" s="138" t="s">
        <v>190</v>
      </c>
      <c r="N921" s="138" t="s">
        <v>192</v>
      </c>
      <c r="O921" s="138" t="s">
        <v>426</v>
      </c>
    </row>
    <row r="922" spans="1:15">
      <c r="A922" s="133" t="s">
        <v>5246</v>
      </c>
      <c r="B922" s="138" t="s">
        <v>4290</v>
      </c>
      <c r="C922" s="138"/>
      <c r="D922" s="138" t="s">
        <v>426</v>
      </c>
      <c r="E922" s="133"/>
      <c r="F922" s="133"/>
      <c r="G922" s="133"/>
      <c r="H922" s="133">
        <f t="shared" si="42"/>
        <v>1</v>
      </c>
      <c r="I922" s="133"/>
      <c r="J922" s="263" t="s">
        <v>5353</v>
      </c>
      <c r="K922" s="138" t="str">
        <f t="shared" si="44"/>
        <v>Q8720</v>
      </c>
      <c r="L922" s="246" t="str">
        <f t="shared" si="43"/>
        <v>Q87.2.0 - Activités soins résidentiels pr handicapé malades mentaux toxicomanes</v>
      </c>
      <c r="M922" s="138"/>
      <c r="N922" s="138" t="s">
        <v>192</v>
      </c>
      <c r="O922" s="138" t="s">
        <v>426</v>
      </c>
    </row>
    <row r="923" spans="1:15">
      <c r="A923" s="133" t="s">
        <v>5366</v>
      </c>
      <c r="B923" s="138" t="s">
        <v>4291</v>
      </c>
      <c r="C923" s="138"/>
      <c r="D923" s="138" t="s">
        <v>426</v>
      </c>
      <c r="E923" s="133"/>
      <c r="F923" s="133"/>
      <c r="G923" s="133"/>
      <c r="H923" s="133">
        <f t="shared" si="42"/>
        <v>1</v>
      </c>
      <c r="I923" s="133"/>
      <c r="J923" s="262" t="s">
        <v>5246</v>
      </c>
      <c r="K923" s="138" t="str">
        <f t="shared" si="44"/>
        <v>Q873</v>
      </c>
      <c r="L923" s="246" t="str">
        <f t="shared" si="43"/>
        <v>Q87.3 - Activités soins résidentiels pour personnes âgées pour handicapés</v>
      </c>
      <c r="M923" s="138" t="s">
        <v>190</v>
      </c>
      <c r="N923" s="138" t="s">
        <v>192</v>
      </c>
      <c r="O923" s="138" t="s">
        <v>426</v>
      </c>
    </row>
    <row r="924" spans="1:15">
      <c r="A924" s="133" t="s">
        <v>5247</v>
      </c>
      <c r="B924" s="138" t="s">
        <v>4292</v>
      </c>
      <c r="C924" s="138"/>
      <c r="D924" s="138" t="s">
        <v>426</v>
      </c>
      <c r="E924" s="133"/>
      <c r="F924" s="133"/>
      <c r="G924" s="133"/>
      <c r="H924" s="133">
        <f t="shared" si="42"/>
        <v>1</v>
      </c>
      <c r="I924" s="133"/>
      <c r="J924" s="263" t="s">
        <v>5366</v>
      </c>
      <c r="K924" s="138" t="str">
        <f t="shared" si="44"/>
        <v>Q8730</v>
      </c>
      <c r="L924" s="246" t="str">
        <f t="shared" si="43"/>
        <v>Q87.3.0 - Activités soins résidentiels personnes âgées handicapés</v>
      </c>
      <c r="M924" s="138"/>
      <c r="N924" s="138" t="s">
        <v>192</v>
      </c>
      <c r="O924" s="138" t="s">
        <v>426</v>
      </c>
    </row>
    <row r="925" spans="1:15">
      <c r="A925" s="133" t="s">
        <v>5248</v>
      </c>
      <c r="B925" s="138" t="s">
        <v>4293</v>
      </c>
      <c r="C925" s="138"/>
      <c r="D925" s="138" t="s">
        <v>426</v>
      </c>
      <c r="E925" s="133"/>
      <c r="F925" s="133"/>
      <c r="G925" s="133"/>
      <c r="H925" s="133">
        <f t="shared" si="42"/>
        <v>1</v>
      </c>
      <c r="I925" s="133"/>
      <c r="J925" s="262" t="s">
        <v>5247</v>
      </c>
      <c r="K925" s="138" t="str">
        <f t="shared" si="44"/>
        <v>Q879</v>
      </c>
      <c r="L925" s="246" t="str">
        <f t="shared" si="43"/>
        <v>Q87.9 - Autres activités de soins résidentiels nca</v>
      </c>
      <c r="M925" s="138" t="s">
        <v>190</v>
      </c>
      <c r="N925" s="138" t="s">
        <v>192</v>
      </c>
      <c r="O925" s="138" t="s">
        <v>426</v>
      </c>
    </row>
    <row r="926" spans="1:15">
      <c r="A926" s="133" t="s">
        <v>5249</v>
      </c>
      <c r="B926" s="138" t="s">
        <v>4294</v>
      </c>
      <c r="C926" s="138"/>
      <c r="D926" s="138" t="s">
        <v>426</v>
      </c>
      <c r="E926" s="133"/>
      <c r="F926" s="133"/>
      <c r="G926" s="133"/>
      <c r="H926" s="133">
        <f t="shared" si="42"/>
        <v>1</v>
      </c>
      <c r="I926" s="133"/>
      <c r="J926" s="263" t="s">
        <v>5248</v>
      </c>
      <c r="K926" s="138" t="str">
        <f t="shared" si="44"/>
        <v>Q8790</v>
      </c>
      <c r="L926" s="246" t="str">
        <f t="shared" si="43"/>
        <v>Q87.9.0 - Autres activités de soins résidentiels nca</v>
      </c>
      <c r="M926" s="138"/>
      <c r="N926" s="138" t="s">
        <v>192</v>
      </c>
      <c r="O926" s="138" t="s">
        <v>426</v>
      </c>
    </row>
    <row r="927" spans="1:15">
      <c r="A927" s="133" t="s">
        <v>5250</v>
      </c>
      <c r="B927" s="138" t="s">
        <v>4295</v>
      </c>
      <c r="C927" s="138"/>
      <c r="D927" s="138" t="s">
        <v>426</v>
      </c>
      <c r="E927" s="133"/>
      <c r="F927" s="133"/>
      <c r="G927" s="133"/>
      <c r="H927" s="133">
        <f t="shared" si="42"/>
        <v>1</v>
      </c>
      <c r="I927" s="133"/>
      <c r="J927" s="248" t="s">
        <v>5249</v>
      </c>
      <c r="K927" s="138" t="str">
        <f t="shared" si="44"/>
        <v>Q88</v>
      </c>
      <c r="L927" s="246" t="str">
        <f t="shared" si="43"/>
        <v>Q88 - Action sociale sans hébergement</v>
      </c>
      <c r="M927" s="138" t="s">
        <v>190</v>
      </c>
      <c r="N927" s="138" t="s">
        <v>192</v>
      </c>
      <c r="O927" s="138" t="s">
        <v>426</v>
      </c>
    </row>
    <row r="928" spans="1:15">
      <c r="A928" s="133" t="s">
        <v>5251</v>
      </c>
      <c r="B928" s="138" t="s">
        <v>4296</v>
      </c>
      <c r="C928" s="138"/>
      <c r="D928" s="138" t="s">
        <v>426</v>
      </c>
      <c r="E928" s="133"/>
      <c r="F928" s="133"/>
      <c r="G928" s="133"/>
      <c r="H928" s="133">
        <f t="shared" si="42"/>
        <v>1</v>
      </c>
      <c r="I928" s="133"/>
      <c r="J928" s="262" t="s">
        <v>5250</v>
      </c>
      <c r="K928" s="138" t="str">
        <f t="shared" si="44"/>
        <v>Q881</v>
      </c>
      <c r="L928" s="246" t="str">
        <f t="shared" si="43"/>
        <v>Q88.1 - Action sociale sans héberg pour personnes âgées pour handicapés</v>
      </c>
      <c r="M928" s="138" t="s">
        <v>190</v>
      </c>
      <c r="N928" s="138" t="s">
        <v>192</v>
      </c>
      <c r="O928" s="138" t="s">
        <v>426</v>
      </c>
    </row>
    <row r="929" spans="1:15">
      <c r="A929" s="133" t="s">
        <v>5252</v>
      </c>
      <c r="B929" s="138" t="s">
        <v>4297</v>
      </c>
      <c r="C929" s="138"/>
      <c r="D929" s="138" t="s">
        <v>426</v>
      </c>
      <c r="E929" s="133"/>
      <c r="F929" s="133"/>
      <c r="G929" s="133"/>
      <c r="H929" s="133">
        <f t="shared" si="42"/>
        <v>1</v>
      </c>
      <c r="I929" s="133"/>
      <c r="J929" s="263" t="s">
        <v>5251</v>
      </c>
      <c r="K929" s="138" t="str">
        <f t="shared" si="44"/>
        <v>Q8810</v>
      </c>
      <c r="L929" s="246" t="str">
        <f t="shared" si="43"/>
        <v>Q88.1.0 - Action sociale sans héberg pour personnes âgées pour handicapés</v>
      </c>
      <c r="M929" s="138"/>
      <c r="N929" s="138" t="s">
        <v>192</v>
      </c>
      <c r="O929" s="138" t="s">
        <v>426</v>
      </c>
    </row>
    <row r="930" spans="1:15">
      <c r="A930" s="133" t="s">
        <v>5253</v>
      </c>
      <c r="B930" s="138" t="s">
        <v>4298</v>
      </c>
      <c r="C930" s="138"/>
      <c r="D930" s="138" t="s">
        <v>426</v>
      </c>
      <c r="E930" s="133"/>
      <c r="F930" s="133"/>
      <c r="G930" s="133"/>
      <c r="H930" s="133">
        <f t="shared" si="42"/>
        <v>1</v>
      </c>
      <c r="I930" s="133"/>
      <c r="J930" s="262" t="s">
        <v>5252</v>
      </c>
      <c r="K930" s="138" t="str">
        <f t="shared" si="44"/>
        <v>Q889</v>
      </c>
      <c r="L930" s="246" t="str">
        <f t="shared" si="43"/>
        <v>Q88.9 - Autre action sociale sans hébergement</v>
      </c>
      <c r="M930" s="138" t="s">
        <v>190</v>
      </c>
      <c r="N930" s="138" t="s">
        <v>192</v>
      </c>
      <c r="O930" s="138" t="s">
        <v>426</v>
      </c>
    </row>
    <row r="931" spans="1:15">
      <c r="A931" s="133" t="s">
        <v>5254</v>
      </c>
      <c r="B931" s="138" t="s">
        <v>4299</v>
      </c>
      <c r="C931" s="138"/>
      <c r="D931" s="138" t="s">
        <v>426</v>
      </c>
      <c r="E931" s="133"/>
      <c r="F931" s="133"/>
      <c r="G931" s="133"/>
      <c r="H931" s="133">
        <f t="shared" si="42"/>
        <v>1</v>
      </c>
      <c r="I931" s="133"/>
      <c r="J931" s="263" t="s">
        <v>5253</v>
      </c>
      <c r="K931" s="138" t="str">
        <f t="shared" si="44"/>
        <v>Q8891</v>
      </c>
      <c r="L931" s="246" t="str">
        <f t="shared" si="43"/>
        <v>Q88.9.1 - Activités des crèches et garderies d'enfants</v>
      </c>
      <c r="M931" s="138"/>
      <c r="N931" s="138" t="s">
        <v>192</v>
      </c>
      <c r="O931" s="138" t="s">
        <v>426</v>
      </c>
    </row>
    <row r="932" spans="1:15">
      <c r="A932" s="133" t="s">
        <v>5255</v>
      </c>
      <c r="B932" s="138" t="s">
        <v>4300</v>
      </c>
      <c r="C932" s="138"/>
      <c r="D932" s="138" t="s">
        <v>426</v>
      </c>
      <c r="E932" s="133"/>
      <c r="F932" s="133"/>
      <c r="G932" s="133"/>
      <c r="H932" s="133">
        <f t="shared" si="42"/>
        <v>1</v>
      </c>
      <c r="I932" s="133"/>
      <c r="J932" s="263" t="s">
        <v>5254</v>
      </c>
      <c r="K932" s="138" t="str">
        <f t="shared" si="44"/>
        <v>Q8899</v>
      </c>
      <c r="L932" s="246" t="str">
        <f t="shared" si="43"/>
        <v>Q88.9.9 - Autre action sociale sans hébergement nca</v>
      </c>
      <c r="M932" s="138"/>
      <c r="N932" s="138" t="s">
        <v>192</v>
      </c>
      <c r="O932" s="138" t="s">
        <v>426</v>
      </c>
    </row>
    <row r="933" spans="1:15">
      <c r="A933" s="133" t="s">
        <v>5256</v>
      </c>
      <c r="B933" s="138" t="s">
        <v>4301</v>
      </c>
      <c r="C933" s="138"/>
      <c r="D933" s="138" t="s">
        <v>426</v>
      </c>
      <c r="E933" s="133"/>
      <c r="F933" s="133"/>
      <c r="G933" s="133"/>
      <c r="H933" s="133">
        <f t="shared" si="42"/>
        <v>1</v>
      </c>
      <c r="I933" s="133"/>
      <c r="J933" s="247" t="s">
        <v>5255</v>
      </c>
      <c r="K933" s="138" t="str">
        <f t="shared" si="44"/>
        <v>R</v>
      </c>
      <c r="L933" s="246" t="str">
        <f t="shared" si="43"/>
        <v>R - ARTS SPECTACLES ET ACTIVITÉS RÉCRÉATIVES</v>
      </c>
      <c r="M933" s="138" t="s">
        <v>190</v>
      </c>
      <c r="N933" s="138" t="s">
        <v>192</v>
      </c>
      <c r="O933" s="138" t="s">
        <v>426</v>
      </c>
    </row>
    <row r="934" spans="1:15">
      <c r="A934" s="133" t="s">
        <v>5257</v>
      </c>
      <c r="B934" s="138" t="s">
        <v>4302</v>
      </c>
      <c r="C934" s="138"/>
      <c r="D934" s="138" t="s">
        <v>426</v>
      </c>
      <c r="E934" s="133"/>
      <c r="F934" s="133"/>
      <c r="G934" s="133"/>
      <c r="H934" s="133">
        <f t="shared" si="42"/>
        <v>1</v>
      </c>
      <c r="I934" s="133"/>
      <c r="J934" s="248" t="s">
        <v>5256</v>
      </c>
      <c r="K934" s="138" t="str">
        <f t="shared" si="44"/>
        <v>R90</v>
      </c>
      <c r="L934" s="246" t="str">
        <f t="shared" si="43"/>
        <v>R90 - Activités créatives artistiques et de spectacle</v>
      </c>
      <c r="M934" s="138" t="s">
        <v>190</v>
      </c>
      <c r="N934" s="138" t="s">
        <v>192</v>
      </c>
      <c r="O934" s="138" t="s">
        <v>426</v>
      </c>
    </row>
    <row r="935" spans="1:15">
      <c r="A935" s="133" t="s">
        <v>5258</v>
      </c>
      <c r="B935" s="138" t="s">
        <v>4303</v>
      </c>
      <c r="C935" s="138"/>
      <c r="D935" s="138" t="s">
        <v>426</v>
      </c>
      <c r="E935" s="133"/>
      <c r="F935" s="133"/>
      <c r="G935" s="133"/>
      <c r="H935" s="133">
        <f t="shared" si="42"/>
        <v>1</v>
      </c>
      <c r="I935" s="133"/>
      <c r="J935" s="262" t="s">
        <v>5257</v>
      </c>
      <c r="K935" s="138" t="str">
        <f t="shared" si="44"/>
        <v>R900</v>
      </c>
      <c r="L935" s="246" t="str">
        <f t="shared" si="43"/>
        <v>R90.0 - Activités créatives artistiques et de spectacle</v>
      </c>
      <c r="M935" s="138" t="s">
        <v>190</v>
      </c>
      <c r="N935" s="138" t="s">
        <v>192</v>
      </c>
      <c r="O935" s="138" t="s">
        <v>426</v>
      </c>
    </row>
    <row r="936" spans="1:15">
      <c r="A936" s="133" t="s">
        <v>5259</v>
      </c>
      <c r="B936" s="138" t="s">
        <v>4304</v>
      </c>
      <c r="C936" s="138"/>
      <c r="D936" s="138" t="s">
        <v>426</v>
      </c>
      <c r="E936" s="133"/>
      <c r="F936" s="133"/>
      <c r="G936" s="133"/>
      <c r="H936" s="133">
        <f t="shared" si="42"/>
        <v>1</v>
      </c>
      <c r="I936" s="133"/>
      <c r="J936" s="263" t="s">
        <v>5258</v>
      </c>
      <c r="K936" s="138" t="str">
        <f t="shared" si="44"/>
        <v>R9001</v>
      </c>
      <c r="L936" s="246" t="str">
        <f t="shared" si="43"/>
        <v>R90.0.1 - Arts du spectacle vivant</v>
      </c>
      <c r="M936" s="138"/>
      <c r="N936" s="138" t="s">
        <v>192</v>
      </c>
      <c r="O936" s="138" t="s">
        <v>426</v>
      </c>
    </row>
    <row r="937" spans="1:15">
      <c r="A937" s="133" t="s">
        <v>5260</v>
      </c>
      <c r="B937" s="138" t="s">
        <v>4305</v>
      </c>
      <c r="C937" s="138"/>
      <c r="D937" s="138" t="s">
        <v>426</v>
      </c>
      <c r="E937" s="133"/>
      <c r="F937" s="133"/>
      <c r="G937" s="133"/>
      <c r="H937" s="133">
        <f t="shared" si="42"/>
        <v>1</v>
      </c>
      <c r="I937" s="133"/>
      <c r="J937" s="263" t="s">
        <v>5259</v>
      </c>
      <c r="K937" s="138" t="str">
        <f t="shared" si="44"/>
        <v>R9002</v>
      </c>
      <c r="L937" s="246" t="str">
        <f t="shared" si="43"/>
        <v>R90.0.2 - Activités de soutien au spectacle vivant</v>
      </c>
      <c r="M937" s="138"/>
      <c r="N937" s="138" t="s">
        <v>192</v>
      </c>
      <c r="O937" s="138" t="s">
        <v>426</v>
      </c>
    </row>
    <row r="938" spans="1:15">
      <c r="A938" s="133" t="s">
        <v>5261</v>
      </c>
      <c r="B938" s="138" t="s">
        <v>4306</v>
      </c>
      <c r="C938" s="138"/>
      <c r="D938" s="138" t="s">
        <v>426</v>
      </c>
      <c r="E938" s="133"/>
      <c r="F938" s="133"/>
      <c r="G938" s="133"/>
      <c r="H938" s="133">
        <f t="shared" si="42"/>
        <v>1</v>
      </c>
      <c r="I938" s="133"/>
      <c r="J938" s="263" t="s">
        <v>5260</v>
      </c>
      <c r="K938" s="138" t="str">
        <f t="shared" si="44"/>
        <v>R9003</v>
      </c>
      <c r="L938" s="246" t="str">
        <f t="shared" si="43"/>
        <v>R90.0.3 - Création artistique</v>
      </c>
      <c r="M938" s="138"/>
      <c r="N938" s="138" t="s">
        <v>192</v>
      </c>
      <c r="O938" s="138" t="s">
        <v>426</v>
      </c>
    </row>
    <row r="939" spans="1:15">
      <c r="A939" s="133" t="s">
        <v>5262</v>
      </c>
      <c r="B939" s="138" t="s">
        <v>4307</v>
      </c>
      <c r="C939" s="138"/>
      <c r="D939" s="138" t="s">
        <v>426</v>
      </c>
      <c r="E939" s="133"/>
      <c r="F939" s="133"/>
      <c r="G939" s="133"/>
      <c r="H939" s="133">
        <f t="shared" si="42"/>
        <v>1</v>
      </c>
      <c r="I939" s="133"/>
      <c r="J939" s="263" t="s">
        <v>5261</v>
      </c>
      <c r="K939" s="138" t="str">
        <f t="shared" si="44"/>
        <v>R9004</v>
      </c>
      <c r="L939" s="246" t="str">
        <f t="shared" si="43"/>
        <v>R90.0.4 - Gestion de salles de spectacles</v>
      </c>
      <c r="M939" s="138"/>
      <c r="N939" s="138" t="s">
        <v>192</v>
      </c>
      <c r="O939" s="138" t="s">
        <v>426</v>
      </c>
    </row>
    <row r="940" spans="1:15">
      <c r="A940" s="133" t="s">
        <v>5263</v>
      </c>
      <c r="B940" s="138" t="s">
        <v>4308</v>
      </c>
      <c r="C940" s="138"/>
      <c r="D940" s="138" t="s">
        <v>426</v>
      </c>
      <c r="E940" s="133"/>
      <c r="F940" s="133"/>
      <c r="G940" s="133"/>
      <c r="H940" s="133">
        <f t="shared" si="42"/>
        <v>1</v>
      </c>
      <c r="I940" s="133"/>
      <c r="J940" s="248" t="s">
        <v>5262</v>
      </c>
      <c r="K940" s="138" t="str">
        <f t="shared" si="44"/>
        <v>R91</v>
      </c>
      <c r="L940" s="246" t="str">
        <f t="shared" si="43"/>
        <v>R91 - Autres activités culturelles</v>
      </c>
      <c r="M940" s="138" t="s">
        <v>190</v>
      </c>
      <c r="N940" s="138" t="s">
        <v>192</v>
      </c>
      <c r="O940" s="138" t="s">
        <v>426</v>
      </c>
    </row>
    <row r="941" spans="1:15">
      <c r="A941" s="133" t="s">
        <v>5264</v>
      </c>
      <c r="B941" s="138" t="s">
        <v>4309</v>
      </c>
      <c r="C941" s="138"/>
      <c r="D941" s="138" t="s">
        <v>426</v>
      </c>
      <c r="E941" s="133"/>
      <c r="F941" s="133"/>
      <c r="G941" s="133"/>
      <c r="H941" s="133">
        <f t="shared" si="42"/>
        <v>1</v>
      </c>
      <c r="I941" s="133"/>
      <c r="J941" s="262" t="s">
        <v>5263</v>
      </c>
      <c r="K941" s="138" t="str">
        <f t="shared" si="44"/>
        <v>R910</v>
      </c>
      <c r="L941" s="246" t="str">
        <f t="shared" si="43"/>
        <v>R91.0 - Autres activités culturelles</v>
      </c>
      <c r="M941" s="138" t="s">
        <v>190</v>
      </c>
      <c r="N941" s="138" t="s">
        <v>192</v>
      </c>
      <c r="O941" s="138" t="s">
        <v>426</v>
      </c>
    </row>
    <row r="942" spans="1:15">
      <c r="A942" s="133" t="s">
        <v>5265</v>
      </c>
      <c r="B942" s="138" t="s">
        <v>4310</v>
      </c>
      <c r="C942" s="138"/>
      <c r="D942" s="138" t="s">
        <v>426</v>
      </c>
      <c r="E942" s="133"/>
      <c r="F942" s="133"/>
      <c r="G942" s="133"/>
      <c r="H942" s="133">
        <f t="shared" si="42"/>
        <v>1</v>
      </c>
      <c r="I942" s="133"/>
      <c r="J942" s="263" t="s">
        <v>5264</v>
      </c>
      <c r="K942" s="138" t="str">
        <f t="shared" si="44"/>
        <v>R9101</v>
      </c>
      <c r="L942" s="246" t="str">
        <f t="shared" si="43"/>
        <v>R91.0.1 - Gestion des bibliothèques</v>
      </c>
      <c r="M942" s="138"/>
      <c r="N942" s="138" t="s">
        <v>192</v>
      </c>
      <c r="O942" s="138" t="s">
        <v>426</v>
      </c>
    </row>
    <row r="943" spans="1:15">
      <c r="A943" s="133" t="s">
        <v>5266</v>
      </c>
      <c r="B943" s="138" t="s">
        <v>4311</v>
      </c>
      <c r="C943" s="138"/>
      <c r="D943" s="138" t="s">
        <v>426</v>
      </c>
      <c r="E943" s="133"/>
      <c r="F943" s="133"/>
      <c r="G943" s="133"/>
      <c r="H943" s="133">
        <f t="shared" si="42"/>
        <v>1</v>
      </c>
      <c r="I943" s="133"/>
      <c r="J943" s="263" t="s">
        <v>5265</v>
      </c>
      <c r="K943" s="138" t="str">
        <f t="shared" si="44"/>
        <v>R9102</v>
      </c>
      <c r="L943" s="246" t="str">
        <f t="shared" si="43"/>
        <v>R91.0.2 - Gestion des musées</v>
      </c>
      <c r="M943" s="138"/>
      <c r="N943" s="138" t="s">
        <v>192</v>
      </c>
      <c r="O943" s="138" t="s">
        <v>426</v>
      </c>
    </row>
    <row r="944" spans="1:15">
      <c r="A944" s="133" t="s">
        <v>5267</v>
      </c>
      <c r="B944" s="138" t="s">
        <v>4312</v>
      </c>
      <c r="C944" s="138"/>
      <c r="D944" s="138" t="s">
        <v>426</v>
      </c>
      <c r="E944" s="133"/>
      <c r="F944" s="133"/>
      <c r="G944" s="133"/>
      <c r="H944" s="133">
        <f t="shared" si="42"/>
        <v>1</v>
      </c>
      <c r="I944" s="133"/>
      <c r="J944" s="263" t="s">
        <v>5266</v>
      </c>
      <c r="K944" s="138" t="str">
        <f t="shared" si="44"/>
        <v>R9103</v>
      </c>
      <c r="L944" s="246" t="str">
        <f t="shared" si="43"/>
        <v>R91.0.3 - Gestion sites monuments historiques attractions tourist similaire</v>
      </c>
      <c r="M944" s="138"/>
      <c r="N944" s="138" t="s">
        <v>192</v>
      </c>
      <c r="O944" s="138" t="s">
        <v>426</v>
      </c>
    </row>
    <row r="945" spans="1:15">
      <c r="A945" s="133" t="s">
        <v>5268</v>
      </c>
      <c r="B945" s="138" t="s">
        <v>4313</v>
      </c>
      <c r="C945" s="138"/>
      <c r="D945" s="138" t="s">
        <v>426</v>
      </c>
      <c r="E945" s="133"/>
      <c r="F945" s="133"/>
      <c r="G945" s="133"/>
      <c r="H945" s="133">
        <f t="shared" si="42"/>
        <v>1</v>
      </c>
      <c r="I945" s="133"/>
      <c r="J945" s="263" t="s">
        <v>5267</v>
      </c>
      <c r="K945" s="138" t="str">
        <f t="shared" si="44"/>
        <v>R9104</v>
      </c>
      <c r="L945" s="246" t="str">
        <f t="shared" si="43"/>
        <v>R91.0.4 - Gestion du patrimoine naturel</v>
      </c>
      <c r="M945" s="138"/>
      <c r="N945" s="138" t="s">
        <v>192</v>
      </c>
      <c r="O945" s="138" t="s">
        <v>426</v>
      </c>
    </row>
    <row r="946" spans="1:15">
      <c r="A946" s="133" t="s">
        <v>5269</v>
      </c>
      <c r="B946" s="138" t="s">
        <v>4314</v>
      </c>
      <c r="C946" s="138"/>
      <c r="D946" s="138" t="s">
        <v>426</v>
      </c>
      <c r="E946" s="133"/>
      <c r="F946" s="133"/>
      <c r="G946" s="133"/>
      <c r="H946" s="133">
        <f t="shared" si="42"/>
        <v>1</v>
      </c>
      <c r="I946" s="133"/>
      <c r="J946" s="248" t="s">
        <v>5268</v>
      </c>
      <c r="K946" s="138" t="str">
        <f t="shared" si="44"/>
        <v>R92</v>
      </c>
      <c r="L946" s="246" t="str">
        <f t="shared" si="43"/>
        <v>R92 - Organisation de jeux de hasard et d'argent</v>
      </c>
      <c r="M946" s="138" t="s">
        <v>190</v>
      </c>
      <c r="N946" s="138" t="s">
        <v>192</v>
      </c>
      <c r="O946" s="138" t="s">
        <v>426</v>
      </c>
    </row>
    <row r="947" spans="1:15">
      <c r="A947" s="133" t="s">
        <v>5270</v>
      </c>
      <c r="B947" s="138" t="s">
        <v>4315</v>
      </c>
      <c r="C947" s="138"/>
      <c r="D947" s="138" t="s">
        <v>426</v>
      </c>
      <c r="E947" s="133"/>
      <c r="F947" s="133"/>
      <c r="G947" s="133"/>
      <c r="H947" s="133">
        <f t="shared" si="42"/>
        <v>1</v>
      </c>
      <c r="I947" s="133"/>
      <c r="J947" s="262" t="s">
        <v>5269</v>
      </c>
      <c r="K947" s="138" t="str">
        <f t="shared" si="44"/>
        <v>R920</v>
      </c>
      <c r="L947" s="246" t="str">
        <f t="shared" si="43"/>
        <v>R92.0 - Organisation de jeux de hasard et d'argent</v>
      </c>
      <c r="M947" s="138" t="s">
        <v>190</v>
      </c>
      <c r="N947" s="138" t="s">
        <v>192</v>
      </c>
      <c r="O947" s="138" t="s">
        <v>426</v>
      </c>
    </row>
    <row r="948" spans="1:15">
      <c r="A948" s="133" t="s">
        <v>5271</v>
      </c>
      <c r="B948" s="138" t="s">
        <v>4316</v>
      </c>
      <c r="C948" s="138"/>
      <c r="D948" s="138" t="s">
        <v>426</v>
      </c>
      <c r="E948" s="133"/>
      <c r="F948" s="133"/>
      <c r="G948" s="133"/>
      <c r="H948" s="133">
        <f t="shared" si="42"/>
        <v>1</v>
      </c>
      <c r="I948" s="133"/>
      <c r="J948" s="263" t="s">
        <v>5270</v>
      </c>
      <c r="K948" s="138" t="str">
        <f t="shared" si="44"/>
        <v>R9200</v>
      </c>
      <c r="L948" s="246" t="str">
        <f t="shared" si="43"/>
        <v>R92.0.0 - Organisation de jeux de hasard et d'argent</v>
      </c>
      <c r="M948" s="138"/>
      <c r="N948" s="138" t="s">
        <v>192</v>
      </c>
      <c r="O948" s="138" t="s">
        <v>426</v>
      </c>
    </row>
    <row r="949" spans="1:15">
      <c r="A949" s="133" t="s">
        <v>5272</v>
      </c>
      <c r="B949" s="138" t="s">
        <v>4317</v>
      </c>
      <c r="C949" s="138"/>
      <c r="D949" s="138" t="s">
        <v>426</v>
      </c>
      <c r="E949" s="133"/>
      <c r="F949" s="133"/>
      <c r="G949" s="133"/>
      <c r="H949" s="133">
        <f t="shared" si="42"/>
        <v>1</v>
      </c>
      <c r="I949" s="133"/>
      <c r="J949" s="248" t="s">
        <v>5271</v>
      </c>
      <c r="K949" s="138" t="str">
        <f t="shared" si="44"/>
        <v>R93</v>
      </c>
      <c r="L949" s="246" t="str">
        <f t="shared" si="43"/>
        <v>R93 - Activités sportives récréatives et de loisirs</v>
      </c>
      <c r="M949" s="138" t="s">
        <v>190</v>
      </c>
      <c r="N949" s="138" t="s">
        <v>192</v>
      </c>
      <c r="O949" s="138" t="s">
        <v>426</v>
      </c>
    </row>
    <row r="950" spans="1:15">
      <c r="A950" s="133" t="s">
        <v>5273</v>
      </c>
      <c r="B950" s="138" t="s">
        <v>4318</v>
      </c>
      <c r="C950" s="138"/>
      <c r="D950" s="138" t="s">
        <v>426</v>
      </c>
      <c r="E950" s="133"/>
      <c r="F950" s="133"/>
      <c r="G950" s="133"/>
      <c r="H950" s="133">
        <f t="shared" si="42"/>
        <v>1</v>
      </c>
      <c r="I950" s="133"/>
      <c r="J950" s="262" t="s">
        <v>5272</v>
      </c>
      <c r="K950" s="138" t="str">
        <f t="shared" si="44"/>
        <v>R931</v>
      </c>
      <c r="L950" s="246" t="str">
        <f t="shared" si="43"/>
        <v>R93.1 - Activités liées au sport</v>
      </c>
      <c r="M950" s="138" t="s">
        <v>190</v>
      </c>
      <c r="N950" s="138" t="s">
        <v>192</v>
      </c>
      <c r="O950" s="138" t="s">
        <v>426</v>
      </c>
    </row>
    <row r="951" spans="1:15">
      <c r="A951" s="133" t="s">
        <v>5274</v>
      </c>
      <c r="B951" s="138" t="s">
        <v>4319</v>
      </c>
      <c r="C951" s="138"/>
      <c r="D951" s="138" t="s">
        <v>426</v>
      </c>
      <c r="E951" s="133"/>
      <c r="F951" s="133"/>
      <c r="G951" s="133"/>
      <c r="H951" s="133">
        <f t="shared" si="42"/>
        <v>1</v>
      </c>
      <c r="I951" s="133"/>
      <c r="J951" s="263" t="s">
        <v>5273</v>
      </c>
      <c r="K951" s="138" t="str">
        <f t="shared" si="44"/>
        <v>R9311</v>
      </c>
      <c r="L951" s="246" t="str">
        <f t="shared" si="43"/>
        <v>R93.1.1 - Gestion d'installations sportives</v>
      </c>
      <c r="M951" s="138"/>
      <c r="N951" s="138" t="s">
        <v>192</v>
      </c>
      <c r="O951" s="138" t="s">
        <v>426</v>
      </c>
    </row>
    <row r="952" spans="1:15">
      <c r="A952" s="133" t="s">
        <v>5275</v>
      </c>
      <c r="B952" s="138" t="s">
        <v>4320</v>
      </c>
      <c r="C952" s="138"/>
      <c r="D952" s="138" t="s">
        <v>426</v>
      </c>
      <c r="E952" s="133"/>
      <c r="F952" s="133"/>
      <c r="G952" s="133"/>
      <c r="H952" s="133">
        <f t="shared" si="42"/>
        <v>1</v>
      </c>
      <c r="I952" s="133"/>
      <c r="J952" s="263" t="s">
        <v>5274</v>
      </c>
      <c r="K952" s="138" t="str">
        <f t="shared" si="44"/>
        <v>R9312</v>
      </c>
      <c r="L952" s="246" t="str">
        <f t="shared" si="43"/>
        <v>R93.1.2 - Activités de clubs de sports</v>
      </c>
      <c r="M952" s="138"/>
      <c r="N952" s="138" t="s">
        <v>192</v>
      </c>
      <c r="O952" s="138" t="s">
        <v>426</v>
      </c>
    </row>
    <row r="953" spans="1:15">
      <c r="A953" s="133" t="s">
        <v>5276</v>
      </c>
      <c r="B953" s="138" t="s">
        <v>4321</v>
      </c>
      <c r="C953" s="138"/>
      <c r="D953" s="138" t="s">
        <v>426</v>
      </c>
      <c r="E953" s="133"/>
      <c r="F953" s="133"/>
      <c r="G953" s="133"/>
      <c r="H953" s="133">
        <f t="shared" si="42"/>
        <v>1</v>
      </c>
      <c r="I953" s="133"/>
      <c r="J953" s="263" t="s">
        <v>5275</v>
      </c>
      <c r="K953" s="138" t="str">
        <f t="shared" si="44"/>
        <v>R9313</v>
      </c>
      <c r="L953" s="246" t="str">
        <f t="shared" si="43"/>
        <v>R93.1.3 - Activités des centres de culture physique</v>
      </c>
      <c r="M953" s="138"/>
      <c r="N953" s="138" t="s">
        <v>192</v>
      </c>
      <c r="O953" s="138" t="s">
        <v>426</v>
      </c>
    </row>
    <row r="954" spans="1:15">
      <c r="A954" s="133" t="s">
        <v>5277</v>
      </c>
      <c r="B954" s="138" t="s">
        <v>4322</v>
      </c>
      <c r="C954" s="138"/>
      <c r="D954" s="138" t="s">
        <v>426</v>
      </c>
      <c r="E954" s="133"/>
      <c r="F954" s="133"/>
      <c r="G954" s="133"/>
      <c r="H954" s="133">
        <f t="shared" si="42"/>
        <v>1</v>
      </c>
      <c r="I954" s="133"/>
      <c r="J954" s="263" t="s">
        <v>5276</v>
      </c>
      <c r="K954" s="138" t="str">
        <f t="shared" si="44"/>
        <v>R9319</v>
      </c>
      <c r="L954" s="246" t="str">
        <f t="shared" si="43"/>
        <v>R93.1.9 - Autres activités liées au sport</v>
      </c>
      <c r="M954" s="138"/>
      <c r="N954" s="138" t="s">
        <v>192</v>
      </c>
      <c r="O954" s="138" t="s">
        <v>426</v>
      </c>
    </row>
    <row r="955" spans="1:15">
      <c r="A955" s="133" t="s">
        <v>5278</v>
      </c>
      <c r="B955" s="138" t="s">
        <v>4323</v>
      </c>
      <c r="C955" s="138"/>
      <c r="D955" s="138" t="s">
        <v>426</v>
      </c>
      <c r="E955" s="133"/>
      <c r="F955" s="133"/>
      <c r="G955" s="133"/>
      <c r="H955" s="133">
        <f t="shared" si="42"/>
        <v>1</v>
      </c>
      <c r="I955" s="133"/>
      <c r="J955" s="262" t="s">
        <v>5277</v>
      </c>
      <c r="K955" s="138" t="str">
        <f t="shared" si="44"/>
        <v>R932</v>
      </c>
      <c r="L955" s="246" t="str">
        <f t="shared" si="43"/>
        <v>R93.2 - Autres activités récréatives et de loisirs</v>
      </c>
      <c r="M955" s="138" t="s">
        <v>190</v>
      </c>
      <c r="N955" s="138" t="s">
        <v>192</v>
      </c>
      <c r="O955" s="138" t="s">
        <v>426</v>
      </c>
    </row>
    <row r="956" spans="1:15">
      <c r="A956" s="133" t="s">
        <v>5279</v>
      </c>
      <c r="B956" s="138" t="s">
        <v>4324</v>
      </c>
      <c r="C956" s="138"/>
      <c r="D956" s="138" t="s">
        <v>426</v>
      </c>
      <c r="E956" s="133"/>
      <c r="F956" s="133"/>
      <c r="G956" s="133"/>
      <c r="H956" s="133">
        <f t="shared" si="42"/>
        <v>1</v>
      </c>
      <c r="I956" s="133"/>
      <c r="J956" s="263" t="s">
        <v>5278</v>
      </c>
      <c r="K956" s="138" t="str">
        <f t="shared" si="44"/>
        <v>R9321</v>
      </c>
      <c r="L956" s="246" t="str">
        <f t="shared" si="43"/>
        <v>R93.2.1 - Activités des parcs d'attractions et parcs à thèmes</v>
      </c>
      <c r="M956" s="138"/>
      <c r="N956" s="138" t="s">
        <v>192</v>
      </c>
      <c r="O956" s="138" t="s">
        <v>426</v>
      </c>
    </row>
    <row r="957" spans="1:15">
      <c r="A957" s="133" t="s">
        <v>5280</v>
      </c>
      <c r="B957" s="138" t="s">
        <v>4325</v>
      </c>
      <c r="C957" s="138"/>
      <c r="D957" s="138" t="s">
        <v>426</v>
      </c>
      <c r="E957" s="133"/>
      <c r="F957" s="133"/>
      <c r="G957" s="133"/>
      <c r="H957" s="133">
        <f t="shared" si="42"/>
        <v>1</v>
      </c>
      <c r="I957" s="133"/>
      <c r="J957" s="263" t="s">
        <v>5279</v>
      </c>
      <c r="K957" s="138" t="str">
        <f t="shared" si="44"/>
        <v>R9329</v>
      </c>
      <c r="L957" s="246" t="str">
        <f t="shared" si="43"/>
        <v>R93.2.9 - Autres activités récréatives et de loisirs nca</v>
      </c>
      <c r="M957" s="138"/>
      <c r="N957" s="138" t="s">
        <v>192</v>
      </c>
      <c r="O957" s="138" t="s">
        <v>426</v>
      </c>
    </row>
    <row r="958" spans="1:15">
      <c r="A958" s="133" t="s">
        <v>5281</v>
      </c>
      <c r="B958" s="138" t="s">
        <v>4326</v>
      </c>
      <c r="C958" s="138"/>
      <c r="D958" s="138" t="s">
        <v>426</v>
      </c>
      <c r="E958" s="133"/>
      <c r="F958" s="133"/>
      <c r="G958" s="133"/>
      <c r="H958" s="133">
        <f t="shared" si="42"/>
        <v>1</v>
      </c>
      <c r="I958" s="133"/>
      <c r="J958" s="247" t="s">
        <v>5280</v>
      </c>
      <c r="K958" s="138" t="str">
        <f t="shared" si="44"/>
        <v>S</v>
      </c>
      <c r="L958" s="246" t="str">
        <f t="shared" si="43"/>
        <v>S - AUTRES ACTIVITÉS DE SERVICES</v>
      </c>
      <c r="M958" s="138" t="s">
        <v>190</v>
      </c>
      <c r="N958" s="138" t="s">
        <v>192</v>
      </c>
      <c r="O958" s="138" t="s">
        <v>426</v>
      </c>
    </row>
    <row r="959" spans="1:15">
      <c r="A959" s="133" t="s">
        <v>5282</v>
      </c>
      <c r="B959" s="138" t="s">
        <v>4327</v>
      </c>
      <c r="C959" s="138"/>
      <c r="D959" s="138" t="s">
        <v>426</v>
      </c>
      <c r="E959" s="133"/>
      <c r="F959" s="133"/>
      <c r="G959" s="133"/>
      <c r="H959" s="133">
        <f t="shared" si="42"/>
        <v>1</v>
      </c>
      <c r="I959" s="133"/>
      <c r="J959" s="248" t="s">
        <v>5281</v>
      </c>
      <c r="K959" s="138" t="str">
        <f t="shared" si="44"/>
        <v>S94</v>
      </c>
      <c r="L959" s="246" t="str">
        <f t="shared" si="43"/>
        <v>S94 - Activités des organisations associatives</v>
      </c>
      <c r="M959" s="138" t="s">
        <v>190</v>
      </c>
      <c r="N959" s="138" t="s">
        <v>192</v>
      </c>
      <c r="O959" s="138" t="s">
        <v>426</v>
      </c>
    </row>
    <row r="960" spans="1:15">
      <c r="A960" s="133" t="s">
        <v>5283</v>
      </c>
      <c r="B960" s="138" t="s">
        <v>4328</v>
      </c>
      <c r="C960" s="138"/>
      <c r="D960" s="138" t="s">
        <v>426</v>
      </c>
      <c r="E960" s="133"/>
      <c r="F960" s="133"/>
      <c r="G960" s="133"/>
      <c r="H960" s="133">
        <f t="shared" si="42"/>
        <v>1</v>
      </c>
      <c r="I960" s="133"/>
      <c r="J960" s="262" t="s">
        <v>5282</v>
      </c>
      <c r="K960" s="138" t="str">
        <f t="shared" si="44"/>
        <v>S941</v>
      </c>
      <c r="L960" s="246" t="str">
        <f t="shared" si="43"/>
        <v>S94.1 - Activités des organisations économiques</v>
      </c>
      <c r="M960" s="138" t="s">
        <v>190</v>
      </c>
      <c r="N960" s="138" t="s">
        <v>192</v>
      </c>
      <c r="O960" s="138" t="s">
        <v>426</v>
      </c>
    </row>
    <row r="961" spans="1:15">
      <c r="A961" s="133" t="s">
        <v>5284</v>
      </c>
      <c r="B961" s="138" t="s">
        <v>4329</v>
      </c>
      <c r="C961" s="138"/>
      <c r="D961" s="138" t="s">
        <v>426</v>
      </c>
      <c r="E961" s="133"/>
      <c r="F961" s="133"/>
      <c r="G961" s="133"/>
      <c r="H961" s="133">
        <f t="shared" si="42"/>
        <v>1</v>
      </c>
      <c r="I961" s="133"/>
      <c r="J961" s="263" t="s">
        <v>5283</v>
      </c>
      <c r="K961" s="138" t="str">
        <f t="shared" si="44"/>
        <v>S9411</v>
      </c>
      <c r="L961" s="246" t="str">
        <f t="shared" si="43"/>
        <v>S94.1.1 - Activités des organisations patronales et consulaires</v>
      </c>
      <c r="M961" s="138"/>
      <c r="N961" s="138" t="s">
        <v>192</v>
      </c>
      <c r="O961" s="138" t="s">
        <v>426</v>
      </c>
    </row>
    <row r="962" spans="1:15">
      <c r="A962" s="133" t="s">
        <v>5285</v>
      </c>
      <c r="B962" s="138" t="s">
        <v>4330</v>
      </c>
      <c r="C962" s="138"/>
      <c r="D962" s="138" t="s">
        <v>426</v>
      </c>
      <c r="E962" s="133"/>
      <c r="F962" s="133"/>
      <c r="G962" s="133"/>
      <c r="H962" s="133">
        <f t="shared" si="42"/>
        <v>1</v>
      </c>
      <c r="I962" s="133"/>
      <c r="J962" s="263" t="s">
        <v>5284</v>
      </c>
      <c r="K962" s="138" t="str">
        <f t="shared" si="44"/>
        <v>S9412</v>
      </c>
      <c r="L962" s="246" t="str">
        <f t="shared" si="43"/>
        <v>S94.1.2 - Activités des organisations professionnelles</v>
      </c>
      <c r="M962" s="138"/>
      <c r="N962" s="138" t="s">
        <v>192</v>
      </c>
      <c r="O962" s="138" t="s">
        <v>426</v>
      </c>
    </row>
    <row r="963" spans="1:15">
      <c r="A963" s="133" t="s">
        <v>5286</v>
      </c>
      <c r="B963" s="138" t="s">
        <v>4331</v>
      </c>
      <c r="C963" s="138"/>
      <c r="D963" s="138" t="s">
        <v>426</v>
      </c>
      <c r="E963" s="133"/>
      <c r="F963" s="133"/>
      <c r="G963" s="133"/>
      <c r="H963" s="133">
        <f t="shared" ref="H963:H998" si="45">COUNTIF($J$2:$J$1000,A963)</f>
        <v>1</v>
      </c>
      <c r="I963" s="133"/>
      <c r="J963" s="262" t="s">
        <v>5285</v>
      </c>
      <c r="K963" s="138" t="str">
        <f t="shared" si="44"/>
        <v>S942</v>
      </c>
      <c r="L963" s="246" t="str">
        <f t="shared" si="43"/>
        <v>S94.2 - Activités des syndicats de salariés</v>
      </c>
      <c r="M963" s="138" t="s">
        <v>190</v>
      </c>
      <c r="N963" s="138" t="s">
        <v>192</v>
      </c>
      <c r="O963" s="138" t="s">
        <v>426</v>
      </c>
    </row>
    <row r="964" spans="1:15">
      <c r="A964" s="133" t="s">
        <v>5287</v>
      </c>
      <c r="B964" s="138" t="s">
        <v>4332</v>
      </c>
      <c r="C964" s="138"/>
      <c r="D964" s="138" t="s">
        <v>426</v>
      </c>
      <c r="E964" s="133"/>
      <c r="F964" s="133"/>
      <c r="G964" s="133"/>
      <c r="H964" s="133">
        <f t="shared" si="45"/>
        <v>1</v>
      </c>
      <c r="I964" s="133"/>
      <c r="J964" s="263" t="s">
        <v>5286</v>
      </c>
      <c r="K964" s="138" t="str">
        <f t="shared" si="44"/>
        <v>S9420</v>
      </c>
      <c r="L964" s="246" t="str">
        <f t="shared" ref="L964:L999" si="46">J964</f>
        <v>S94.2.0 - Activités des syndicats de salariés</v>
      </c>
      <c r="M964" s="138"/>
      <c r="N964" s="138" t="s">
        <v>192</v>
      </c>
      <c r="O964" s="138" t="s">
        <v>426</v>
      </c>
    </row>
    <row r="965" spans="1:15">
      <c r="A965" s="133" t="s">
        <v>5288</v>
      </c>
      <c r="B965" s="138" t="s">
        <v>4333</v>
      </c>
      <c r="C965" s="138"/>
      <c r="D965" s="138" t="s">
        <v>426</v>
      </c>
      <c r="E965" s="133"/>
      <c r="F965" s="133"/>
      <c r="G965" s="133"/>
      <c r="H965" s="133">
        <f t="shared" si="45"/>
        <v>1</v>
      </c>
      <c r="I965" s="133"/>
      <c r="J965" s="262" t="s">
        <v>5287</v>
      </c>
      <c r="K965" s="138" t="str">
        <f t="shared" si="44"/>
        <v>S949</v>
      </c>
      <c r="L965" s="246" t="str">
        <f t="shared" si="46"/>
        <v>S94.9 - Activités des autres organisations associatives</v>
      </c>
      <c r="M965" s="138" t="s">
        <v>190</v>
      </c>
      <c r="N965" s="138" t="s">
        <v>192</v>
      </c>
      <c r="O965" s="138" t="s">
        <v>426</v>
      </c>
    </row>
    <row r="966" spans="1:15">
      <c r="A966" s="133" t="s">
        <v>5289</v>
      </c>
      <c r="B966" s="138" t="s">
        <v>4334</v>
      </c>
      <c r="C966" s="138"/>
      <c r="D966" s="138" t="s">
        <v>426</v>
      </c>
      <c r="E966" s="133"/>
      <c r="F966" s="133"/>
      <c r="G966" s="133"/>
      <c r="H966" s="133">
        <f t="shared" si="45"/>
        <v>1</v>
      </c>
      <c r="I966" s="133"/>
      <c r="J966" s="263" t="s">
        <v>5288</v>
      </c>
      <c r="K966" s="138" t="str">
        <f t="shared" ref="K966:K999" si="47">VLOOKUP(J966,$A$2:$B$1100,2,0)</f>
        <v>S9491</v>
      </c>
      <c r="L966" s="246" t="str">
        <f t="shared" si="46"/>
        <v>S94.9.1 - Activités des organisations religieuses</v>
      </c>
      <c r="M966" s="138"/>
      <c r="N966" s="138" t="s">
        <v>192</v>
      </c>
      <c r="O966" s="138" t="s">
        <v>426</v>
      </c>
    </row>
    <row r="967" spans="1:15">
      <c r="A967" s="133" t="s">
        <v>5290</v>
      </c>
      <c r="B967" s="138" t="s">
        <v>4335</v>
      </c>
      <c r="C967" s="138"/>
      <c r="D967" s="138" t="s">
        <v>426</v>
      </c>
      <c r="E967" s="133"/>
      <c r="F967" s="133"/>
      <c r="G967" s="133"/>
      <c r="H967" s="133">
        <f t="shared" si="45"/>
        <v>1</v>
      </c>
      <c r="I967" s="133"/>
      <c r="J967" s="263" t="s">
        <v>5289</v>
      </c>
      <c r="K967" s="138" t="str">
        <f t="shared" si="47"/>
        <v>S9492</v>
      </c>
      <c r="L967" s="246" t="str">
        <f t="shared" si="46"/>
        <v>S94.9.2 - Activités des organisations politiques</v>
      </c>
      <c r="M967" s="138"/>
      <c r="N967" s="138" t="s">
        <v>192</v>
      </c>
      <c r="O967" s="138" t="s">
        <v>426</v>
      </c>
    </row>
    <row r="968" spans="1:15">
      <c r="A968" s="133" t="s">
        <v>5291</v>
      </c>
      <c r="B968" s="138" t="s">
        <v>4336</v>
      </c>
      <c r="C968" s="138"/>
      <c r="D968" s="138" t="s">
        <v>426</v>
      </c>
      <c r="E968" s="133"/>
      <c r="F968" s="133"/>
      <c r="G968" s="133"/>
      <c r="H968" s="133">
        <f t="shared" si="45"/>
        <v>1</v>
      </c>
      <c r="I968" s="133"/>
      <c r="J968" s="263" t="s">
        <v>5290</v>
      </c>
      <c r="K968" s="138" t="str">
        <f t="shared" si="47"/>
        <v>S9499</v>
      </c>
      <c r="L968" s="246" t="str">
        <f t="shared" si="46"/>
        <v>S94.9.9 - Activités des organisations associatives nca</v>
      </c>
      <c r="M968" s="138"/>
      <c r="N968" s="138" t="s">
        <v>192</v>
      </c>
      <c r="O968" s="138" t="s">
        <v>426</v>
      </c>
    </row>
    <row r="969" spans="1:15">
      <c r="A969" s="133" t="s">
        <v>5292</v>
      </c>
      <c r="B969" s="138" t="s">
        <v>4337</v>
      </c>
      <c r="C969" s="138"/>
      <c r="D969" s="138" t="s">
        <v>426</v>
      </c>
      <c r="E969" s="133"/>
      <c r="F969" s="133"/>
      <c r="G969" s="133"/>
      <c r="H969" s="133">
        <f t="shared" si="45"/>
        <v>1</v>
      </c>
      <c r="I969" s="133"/>
      <c r="J969" s="248" t="s">
        <v>5291</v>
      </c>
      <c r="K969" s="138" t="str">
        <f t="shared" si="47"/>
        <v>S95</v>
      </c>
      <c r="L969" s="246" t="str">
        <f t="shared" si="46"/>
        <v>S95 - Réparation d'ordinateurs et de biens personnels et domestiques</v>
      </c>
      <c r="M969" s="138" t="s">
        <v>190</v>
      </c>
      <c r="N969" s="138" t="s">
        <v>192</v>
      </c>
      <c r="O969" s="138" t="s">
        <v>426</v>
      </c>
    </row>
    <row r="970" spans="1:15">
      <c r="A970" s="133" t="s">
        <v>5293</v>
      </c>
      <c r="B970" s="138" t="s">
        <v>4338</v>
      </c>
      <c r="C970" s="138"/>
      <c r="D970" s="138" t="s">
        <v>426</v>
      </c>
      <c r="E970" s="133"/>
      <c r="F970" s="133"/>
      <c r="G970" s="133"/>
      <c r="H970" s="133">
        <f t="shared" si="45"/>
        <v>1</v>
      </c>
      <c r="I970" s="133"/>
      <c r="J970" s="262" t="s">
        <v>5292</v>
      </c>
      <c r="K970" s="138" t="str">
        <f t="shared" si="47"/>
        <v>S951</v>
      </c>
      <c r="L970" s="246" t="str">
        <f t="shared" si="46"/>
        <v>S95.1 - Réparation d'ordinateurs et d'équipements de communication</v>
      </c>
      <c r="M970" s="138" t="s">
        <v>190</v>
      </c>
      <c r="N970" s="138" t="s">
        <v>192</v>
      </c>
      <c r="O970" s="138" t="s">
        <v>426</v>
      </c>
    </row>
    <row r="971" spans="1:15">
      <c r="A971" s="133" t="s">
        <v>5294</v>
      </c>
      <c r="B971" s="138" t="s">
        <v>4339</v>
      </c>
      <c r="C971" s="138"/>
      <c r="D971" s="138" t="s">
        <v>426</v>
      </c>
      <c r="E971" s="133"/>
      <c r="F971" s="133"/>
      <c r="G971" s="133"/>
      <c r="H971" s="133">
        <f t="shared" si="45"/>
        <v>1</v>
      </c>
      <c r="I971" s="133"/>
      <c r="J971" s="263" t="s">
        <v>5293</v>
      </c>
      <c r="K971" s="138" t="str">
        <f t="shared" si="47"/>
        <v>S9511</v>
      </c>
      <c r="L971" s="246" t="str">
        <f t="shared" si="46"/>
        <v>S95.1.1 - Réparation d'ordinateurs et d'équipements périphériques</v>
      </c>
      <c r="M971" s="138"/>
      <c r="N971" s="138" t="s">
        <v>192</v>
      </c>
      <c r="O971" s="138" t="s">
        <v>426</v>
      </c>
    </row>
    <row r="972" spans="1:15">
      <c r="A972" s="133" t="s">
        <v>5295</v>
      </c>
      <c r="B972" s="138" t="s">
        <v>4340</v>
      </c>
      <c r="C972" s="138"/>
      <c r="D972" s="138" t="s">
        <v>426</v>
      </c>
      <c r="E972" s="133"/>
      <c r="F972" s="133"/>
      <c r="G972" s="133"/>
      <c r="H972" s="133">
        <f t="shared" si="45"/>
        <v>1</v>
      </c>
      <c r="I972" s="133"/>
      <c r="J972" s="263" t="s">
        <v>5294</v>
      </c>
      <c r="K972" s="138" t="str">
        <f t="shared" si="47"/>
        <v>S9512</v>
      </c>
      <c r="L972" s="246" t="str">
        <f t="shared" si="46"/>
        <v>S95.1.2 - Réparation d'équipements de communication</v>
      </c>
      <c r="M972" s="138"/>
      <c r="N972" s="138" t="s">
        <v>192</v>
      </c>
      <c r="O972" s="138" t="s">
        <v>426</v>
      </c>
    </row>
    <row r="973" spans="1:15">
      <c r="A973" s="133" t="s">
        <v>5296</v>
      </c>
      <c r="B973" s="138" t="s">
        <v>4341</v>
      </c>
      <c r="C973" s="138"/>
      <c r="D973" s="138" t="s">
        <v>426</v>
      </c>
      <c r="E973" s="133"/>
      <c r="F973" s="133"/>
      <c r="G973" s="133"/>
      <c r="H973" s="133">
        <f t="shared" si="45"/>
        <v>1</v>
      </c>
      <c r="I973" s="133"/>
      <c r="J973" s="262" t="s">
        <v>5295</v>
      </c>
      <c r="K973" s="138" t="str">
        <f t="shared" si="47"/>
        <v>S952</v>
      </c>
      <c r="L973" s="246" t="str">
        <f t="shared" si="46"/>
        <v>S95.2 - Réparation de biens personnels et domestiques</v>
      </c>
      <c r="M973" s="138" t="s">
        <v>190</v>
      </c>
      <c r="N973" s="138" t="s">
        <v>192</v>
      </c>
      <c r="O973" s="138" t="s">
        <v>426</v>
      </c>
    </row>
    <row r="974" spans="1:15">
      <c r="A974" s="133" t="s">
        <v>5297</v>
      </c>
      <c r="B974" s="138" t="s">
        <v>4342</v>
      </c>
      <c r="C974" s="138"/>
      <c r="D974" s="138" t="s">
        <v>426</v>
      </c>
      <c r="E974" s="133"/>
      <c r="F974" s="133"/>
      <c r="G974" s="133"/>
      <c r="H974" s="133">
        <f t="shared" si="45"/>
        <v>1</v>
      </c>
      <c r="I974" s="133"/>
      <c r="J974" s="263" t="s">
        <v>5296</v>
      </c>
      <c r="K974" s="138" t="str">
        <f t="shared" si="47"/>
        <v>S9521</v>
      </c>
      <c r="L974" s="246" t="str">
        <f t="shared" si="46"/>
        <v>S95.2.1 - Réparation de produits électroniques grand public</v>
      </c>
      <c r="M974" s="138"/>
      <c r="N974" s="138" t="s">
        <v>192</v>
      </c>
      <c r="O974" s="138" t="s">
        <v>426</v>
      </c>
    </row>
    <row r="975" spans="1:15">
      <c r="A975" s="133" t="s">
        <v>5298</v>
      </c>
      <c r="B975" s="138" t="s">
        <v>4343</v>
      </c>
      <c r="C975" s="138"/>
      <c r="D975" s="138" t="s">
        <v>426</v>
      </c>
      <c r="E975" s="133"/>
      <c r="F975" s="133"/>
      <c r="G975" s="133"/>
      <c r="H975" s="133">
        <f t="shared" si="45"/>
        <v>1</v>
      </c>
      <c r="I975" s="133"/>
      <c r="J975" s="263" t="s">
        <v>5297</v>
      </c>
      <c r="K975" s="138" t="str">
        <f t="shared" si="47"/>
        <v>S9522</v>
      </c>
      <c r="L975" s="246" t="str">
        <f t="shared" si="46"/>
        <v>S95.2.2 - Répar appareil électroménager équipement pour la maison le jardin</v>
      </c>
      <c r="M975" s="138"/>
      <c r="N975" s="138" t="s">
        <v>192</v>
      </c>
      <c r="O975" s="138" t="s">
        <v>426</v>
      </c>
    </row>
    <row r="976" spans="1:15">
      <c r="A976" s="133" t="s">
        <v>5299</v>
      </c>
      <c r="B976" s="138" t="s">
        <v>4344</v>
      </c>
      <c r="C976" s="138"/>
      <c r="D976" s="138" t="s">
        <v>426</v>
      </c>
      <c r="E976" s="133"/>
      <c r="F976" s="133"/>
      <c r="G976" s="133"/>
      <c r="H976" s="133">
        <f t="shared" si="45"/>
        <v>1</v>
      </c>
      <c r="I976" s="133"/>
      <c r="J976" s="263" t="s">
        <v>5298</v>
      </c>
      <c r="K976" s="138" t="str">
        <f t="shared" si="47"/>
        <v>S9523</v>
      </c>
      <c r="L976" s="246" t="str">
        <f t="shared" si="46"/>
        <v>S95.2.3 - Réparation de chaussures et d'articles en cuir</v>
      </c>
      <c r="M976" s="138"/>
      <c r="N976" s="138" t="s">
        <v>192</v>
      </c>
      <c r="O976" s="138" t="s">
        <v>426</v>
      </c>
    </row>
    <row r="977" spans="1:15">
      <c r="A977" s="133" t="s">
        <v>5300</v>
      </c>
      <c r="B977" s="138" t="s">
        <v>4345</v>
      </c>
      <c r="C977" s="138"/>
      <c r="D977" s="138" t="s">
        <v>426</v>
      </c>
      <c r="E977" s="133"/>
      <c r="F977" s="133"/>
      <c r="G977" s="133"/>
      <c r="H977" s="133">
        <f t="shared" si="45"/>
        <v>1</v>
      </c>
      <c r="I977" s="133"/>
      <c r="J977" s="263" t="s">
        <v>5299</v>
      </c>
      <c r="K977" s="138" t="str">
        <f t="shared" si="47"/>
        <v>S9524</v>
      </c>
      <c r="L977" s="246" t="str">
        <f t="shared" si="46"/>
        <v>S95.2.4 - Réparation de meubles et d'équipements du foyer</v>
      </c>
      <c r="M977" s="138"/>
      <c r="N977" s="138" t="s">
        <v>192</v>
      </c>
      <c r="O977" s="138" t="s">
        <v>426</v>
      </c>
    </row>
    <row r="978" spans="1:15">
      <c r="A978" s="133" t="s">
        <v>5301</v>
      </c>
      <c r="B978" s="138" t="s">
        <v>4346</v>
      </c>
      <c r="C978" s="138"/>
      <c r="D978" s="138" t="s">
        <v>426</v>
      </c>
      <c r="E978" s="133"/>
      <c r="F978" s="133"/>
      <c r="G978" s="133"/>
      <c r="H978" s="133">
        <f t="shared" si="45"/>
        <v>1</v>
      </c>
      <c r="I978" s="133"/>
      <c r="J978" s="263" t="s">
        <v>5300</v>
      </c>
      <c r="K978" s="138" t="str">
        <f t="shared" si="47"/>
        <v>S9525</v>
      </c>
      <c r="L978" s="246" t="str">
        <f t="shared" si="46"/>
        <v>S95.2.5 - Réparation d'articles d'horlogerie et de bijouterie</v>
      </c>
      <c r="M978" s="138"/>
      <c r="N978" s="138" t="s">
        <v>192</v>
      </c>
      <c r="O978" s="138" t="s">
        <v>426</v>
      </c>
    </row>
    <row r="979" spans="1:15">
      <c r="A979" s="133" t="s">
        <v>5302</v>
      </c>
      <c r="B979" s="138" t="s">
        <v>4347</v>
      </c>
      <c r="C979" s="138"/>
      <c r="D979" s="138" t="s">
        <v>426</v>
      </c>
      <c r="E979" s="133"/>
      <c r="F979" s="133"/>
      <c r="G979" s="133"/>
      <c r="H979" s="133">
        <f t="shared" si="45"/>
        <v>1</v>
      </c>
      <c r="I979" s="133"/>
      <c r="J979" s="263" t="s">
        <v>5301</v>
      </c>
      <c r="K979" s="138" t="str">
        <f t="shared" si="47"/>
        <v>S9529</v>
      </c>
      <c r="L979" s="246" t="str">
        <f t="shared" si="46"/>
        <v>S95.2.9 - Réparation de biens personnels et domestiques nca</v>
      </c>
      <c r="M979" s="138"/>
      <c r="N979" s="138" t="s">
        <v>192</v>
      </c>
      <c r="O979" s="138" t="s">
        <v>426</v>
      </c>
    </row>
    <row r="980" spans="1:15">
      <c r="A980" s="133" t="s">
        <v>5303</v>
      </c>
      <c r="B980" s="138" t="s">
        <v>4348</v>
      </c>
      <c r="C980" s="138"/>
      <c r="D980" s="138" t="s">
        <v>426</v>
      </c>
      <c r="E980" s="133"/>
      <c r="F980" s="133"/>
      <c r="G980" s="133"/>
      <c r="H980" s="133">
        <f t="shared" si="45"/>
        <v>1</v>
      </c>
      <c r="I980" s="133"/>
      <c r="J980" s="248" t="s">
        <v>5302</v>
      </c>
      <c r="K980" s="138" t="str">
        <f t="shared" si="47"/>
        <v>S96</v>
      </c>
      <c r="L980" s="246" t="str">
        <f t="shared" si="46"/>
        <v>S96 - Services personnels</v>
      </c>
      <c r="M980" s="138" t="s">
        <v>190</v>
      </c>
      <c r="N980" s="138" t="s">
        <v>192</v>
      </c>
      <c r="O980" s="138" t="s">
        <v>426</v>
      </c>
    </row>
    <row r="981" spans="1:15">
      <c r="A981" s="133" t="s">
        <v>5304</v>
      </c>
      <c r="B981" s="138" t="s">
        <v>4349</v>
      </c>
      <c r="C981" s="138"/>
      <c r="D981" s="138" t="s">
        <v>426</v>
      </c>
      <c r="E981" s="133"/>
      <c r="F981" s="133"/>
      <c r="G981" s="133"/>
      <c r="H981" s="133">
        <f t="shared" si="45"/>
        <v>1</v>
      </c>
      <c r="I981" s="133"/>
      <c r="J981" s="262" t="s">
        <v>5303</v>
      </c>
      <c r="K981" s="138" t="str">
        <f t="shared" si="47"/>
        <v>S960</v>
      </c>
      <c r="L981" s="246" t="str">
        <f t="shared" si="46"/>
        <v>S96.0 - Services personnels</v>
      </c>
      <c r="M981" s="138" t="s">
        <v>190</v>
      </c>
      <c r="N981" s="138" t="s">
        <v>192</v>
      </c>
      <c r="O981" s="138" t="s">
        <v>426</v>
      </c>
    </row>
    <row r="982" spans="1:15">
      <c r="A982" s="133" t="s">
        <v>5305</v>
      </c>
      <c r="B982" s="138" t="s">
        <v>4350</v>
      </c>
      <c r="C982" s="138"/>
      <c r="D982" s="138" t="s">
        <v>426</v>
      </c>
      <c r="E982" s="133"/>
      <c r="F982" s="133"/>
      <c r="G982" s="133"/>
      <c r="H982" s="133">
        <f t="shared" si="45"/>
        <v>1</v>
      </c>
      <c r="I982" s="133"/>
      <c r="J982" s="263" t="s">
        <v>5304</v>
      </c>
      <c r="K982" s="138" t="str">
        <f t="shared" si="47"/>
        <v>S9601</v>
      </c>
      <c r="L982" s="246" t="str">
        <f t="shared" si="46"/>
        <v>S96.0.1 - Blanchisserie-teinturerie</v>
      </c>
      <c r="M982" s="138"/>
      <c r="N982" s="138" t="s">
        <v>192</v>
      </c>
      <c r="O982" s="138" t="s">
        <v>426</v>
      </c>
    </row>
    <row r="983" spans="1:15">
      <c r="A983" s="133" t="s">
        <v>5306</v>
      </c>
      <c r="B983" s="138" t="s">
        <v>4351</v>
      </c>
      <c r="C983" s="138"/>
      <c r="D983" s="138" t="s">
        <v>426</v>
      </c>
      <c r="E983" s="133"/>
      <c r="F983" s="133"/>
      <c r="G983" s="133"/>
      <c r="H983" s="133">
        <f t="shared" si="45"/>
        <v>1</v>
      </c>
      <c r="I983" s="133"/>
      <c r="J983" s="263" t="s">
        <v>5305</v>
      </c>
      <c r="K983" s="138" t="str">
        <f t="shared" si="47"/>
        <v>S9602</v>
      </c>
      <c r="L983" s="246" t="str">
        <f t="shared" si="46"/>
        <v>S96.0.2 - Coiffure et soins de beauté</v>
      </c>
      <c r="M983" s="138"/>
      <c r="N983" s="138" t="s">
        <v>192</v>
      </c>
      <c r="O983" s="138" t="s">
        <v>426</v>
      </c>
    </row>
    <row r="984" spans="1:15">
      <c r="A984" s="133" t="s">
        <v>5307</v>
      </c>
      <c r="B984" s="138" t="s">
        <v>4352</v>
      </c>
      <c r="C984" s="138"/>
      <c r="D984" s="138" t="s">
        <v>426</v>
      </c>
      <c r="E984" s="133"/>
      <c r="F984" s="133"/>
      <c r="G984" s="133"/>
      <c r="H984" s="133">
        <f t="shared" si="45"/>
        <v>1</v>
      </c>
      <c r="I984" s="133"/>
      <c r="J984" s="263" t="s">
        <v>5306</v>
      </c>
      <c r="K984" s="138" t="str">
        <f t="shared" si="47"/>
        <v>S9603</v>
      </c>
      <c r="L984" s="246" t="str">
        <f t="shared" si="46"/>
        <v>S96.0.3 - Services funéraires</v>
      </c>
      <c r="M984" s="138"/>
      <c r="N984" s="138" t="s">
        <v>192</v>
      </c>
      <c r="O984" s="138" t="s">
        <v>426</v>
      </c>
    </row>
    <row r="985" spans="1:15">
      <c r="A985" s="133" t="s">
        <v>5308</v>
      </c>
      <c r="B985" s="138" t="s">
        <v>4353</v>
      </c>
      <c r="C985" s="138"/>
      <c r="D985" s="138" t="s">
        <v>426</v>
      </c>
      <c r="E985" s="133"/>
      <c r="F985" s="133"/>
      <c r="G985" s="133"/>
      <c r="H985" s="133">
        <f t="shared" si="45"/>
        <v>1</v>
      </c>
      <c r="I985" s="133"/>
      <c r="J985" s="263" t="s">
        <v>5307</v>
      </c>
      <c r="K985" s="138" t="str">
        <f t="shared" si="47"/>
        <v>S9604</v>
      </c>
      <c r="L985" s="246" t="str">
        <f t="shared" si="46"/>
        <v>S96.0.4 - Entretien corporel</v>
      </c>
      <c r="M985" s="138"/>
      <c r="N985" s="138" t="s">
        <v>192</v>
      </c>
      <c r="O985" s="138" t="s">
        <v>426</v>
      </c>
    </row>
    <row r="986" spans="1:15">
      <c r="A986" s="133" t="s">
        <v>5309</v>
      </c>
      <c r="B986" s="138" t="s">
        <v>4354</v>
      </c>
      <c r="C986" s="138"/>
      <c r="D986" s="138" t="s">
        <v>426</v>
      </c>
      <c r="E986" s="133"/>
      <c r="F986" s="133"/>
      <c r="G986" s="133"/>
      <c r="H986" s="133">
        <f t="shared" si="45"/>
        <v>1</v>
      </c>
      <c r="I986" s="133"/>
      <c r="J986" s="263" t="s">
        <v>5308</v>
      </c>
      <c r="K986" s="138" t="str">
        <f t="shared" si="47"/>
        <v>S9609</v>
      </c>
      <c r="L986" s="246" t="str">
        <f t="shared" si="46"/>
        <v>S96.0.9 - Autres services personnels</v>
      </c>
      <c r="M986" s="138"/>
      <c r="N986" s="138" t="s">
        <v>192</v>
      </c>
      <c r="O986" s="138" t="s">
        <v>426</v>
      </c>
    </row>
    <row r="987" spans="1:15">
      <c r="A987" s="133" t="s">
        <v>5354</v>
      </c>
      <c r="B987" s="138" t="s">
        <v>4355</v>
      </c>
      <c r="C987" s="138"/>
      <c r="D987" s="138" t="s">
        <v>426</v>
      </c>
      <c r="E987" s="133"/>
      <c r="F987" s="133"/>
      <c r="G987" s="133"/>
      <c r="H987" s="133">
        <f t="shared" si="45"/>
        <v>1</v>
      </c>
      <c r="I987" s="133"/>
      <c r="J987" s="247" t="s">
        <v>5309</v>
      </c>
      <c r="K987" s="138" t="str">
        <f t="shared" si="47"/>
        <v>T</v>
      </c>
      <c r="L987" s="246" t="str">
        <f t="shared" si="46"/>
        <v>T - ACTIVITÉS MÉNAGES (EMPLOYEURS; PROD BIENS SERV PR USAGE PROPRE)</v>
      </c>
      <c r="M987" s="138" t="s">
        <v>190</v>
      </c>
      <c r="N987" s="138" t="s">
        <v>192</v>
      </c>
      <c r="O987" s="138" t="s">
        <v>426</v>
      </c>
    </row>
    <row r="988" spans="1:15">
      <c r="A988" s="133" t="s">
        <v>5355</v>
      </c>
      <c r="B988" s="138" t="s">
        <v>4356</v>
      </c>
      <c r="C988" s="138"/>
      <c r="D988" s="138" t="s">
        <v>426</v>
      </c>
      <c r="E988" s="133"/>
      <c r="F988" s="133"/>
      <c r="G988" s="133"/>
      <c r="H988" s="133">
        <f t="shared" si="45"/>
        <v>1</v>
      </c>
      <c r="I988" s="133"/>
      <c r="J988" s="248" t="s">
        <v>5354</v>
      </c>
      <c r="K988" s="138" t="str">
        <f t="shared" si="47"/>
        <v>T97</v>
      </c>
      <c r="L988" s="246" t="str">
        <f t="shared" si="46"/>
        <v>T97 - Activités ménages en tant qu'employeurs personnel domestique</v>
      </c>
      <c r="M988" s="138" t="s">
        <v>190</v>
      </c>
      <c r="N988" s="138" t="s">
        <v>192</v>
      </c>
      <c r="O988" s="138" t="s">
        <v>426</v>
      </c>
    </row>
    <row r="989" spans="1:15">
      <c r="A989" s="133" t="s">
        <v>5356</v>
      </c>
      <c r="B989" s="138" t="s">
        <v>4357</v>
      </c>
      <c r="C989" s="138"/>
      <c r="D989" s="138" t="s">
        <v>426</v>
      </c>
      <c r="E989" s="133"/>
      <c r="F989" s="133"/>
      <c r="G989" s="133"/>
      <c r="H989" s="133">
        <f t="shared" si="45"/>
        <v>1</v>
      </c>
      <c r="I989" s="133"/>
      <c r="J989" s="262" t="s">
        <v>5355</v>
      </c>
      <c r="K989" s="138" t="str">
        <f t="shared" si="47"/>
        <v>T970</v>
      </c>
      <c r="L989" s="246" t="str">
        <f t="shared" si="46"/>
        <v>T97.0 - Activités ménages en tant qu'employeurs personnel domestique</v>
      </c>
      <c r="M989" s="138" t="s">
        <v>190</v>
      </c>
      <c r="N989" s="138" t="s">
        <v>192</v>
      </c>
      <c r="O989" s="138" t="s">
        <v>426</v>
      </c>
    </row>
    <row r="990" spans="1:15">
      <c r="A990" s="133" t="s">
        <v>5357</v>
      </c>
      <c r="B990" s="138" t="s">
        <v>4358</v>
      </c>
      <c r="C990" s="138"/>
      <c r="D990" s="138" t="s">
        <v>426</v>
      </c>
      <c r="E990" s="133"/>
      <c r="F990" s="133"/>
      <c r="G990" s="133"/>
      <c r="H990" s="133">
        <f t="shared" si="45"/>
        <v>1</v>
      </c>
      <c r="I990" s="133"/>
      <c r="J990" s="263" t="s">
        <v>5356</v>
      </c>
      <c r="K990" s="138" t="str">
        <f t="shared" si="47"/>
        <v>T9700</v>
      </c>
      <c r="L990" s="246" t="str">
        <f t="shared" si="46"/>
        <v>T97.0.0 - Activités ménages en tant qu'employeurs personnel domestique</v>
      </c>
      <c r="M990" s="138"/>
      <c r="N990" s="138" t="s">
        <v>192</v>
      </c>
      <c r="O990" s="138" t="s">
        <v>426</v>
      </c>
    </row>
    <row r="991" spans="1:15">
      <c r="A991" s="133" t="s">
        <v>5358</v>
      </c>
      <c r="B991" s="138" t="s">
        <v>4359</v>
      </c>
      <c r="C991" s="138"/>
      <c r="D991" s="138" t="s">
        <v>426</v>
      </c>
      <c r="E991" s="133"/>
      <c r="F991" s="133"/>
      <c r="G991" s="133"/>
      <c r="H991" s="133">
        <f t="shared" si="45"/>
        <v>1</v>
      </c>
      <c r="I991" s="133"/>
      <c r="J991" s="248" t="s">
        <v>5357</v>
      </c>
      <c r="K991" s="138" t="str">
        <f t="shared" si="47"/>
        <v>T98</v>
      </c>
      <c r="L991" s="246" t="str">
        <f t="shared" si="46"/>
        <v>T98 - Activités indiff ménages (producteurs biens serv pr usage propre)</v>
      </c>
      <c r="M991" s="138" t="s">
        <v>190</v>
      </c>
      <c r="N991" s="138" t="s">
        <v>192</v>
      </c>
      <c r="O991" s="138" t="s">
        <v>426</v>
      </c>
    </row>
    <row r="992" spans="1:15">
      <c r="A992" s="133" t="s">
        <v>5359</v>
      </c>
      <c r="B992" s="138" t="s">
        <v>4360</v>
      </c>
      <c r="C992" s="138"/>
      <c r="D992" s="138" t="s">
        <v>426</v>
      </c>
      <c r="E992" s="133"/>
      <c r="F992" s="133"/>
      <c r="G992" s="133"/>
      <c r="H992" s="133">
        <f t="shared" si="45"/>
        <v>1</v>
      </c>
      <c r="I992" s="133"/>
      <c r="J992" s="262" t="s">
        <v>5358</v>
      </c>
      <c r="K992" s="138" t="str">
        <f t="shared" si="47"/>
        <v>T981</v>
      </c>
      <c r="L992" s="246" t="str">
        <f t="shared" si="46"/>
        <v>T98.1 - Activités indiff ménages (producteurs biens serv pr usage propre)</v>
      </c>
      <c r="M992" s="138" t="s">
        <v>190</v>
      </c>
      <c r="N992" s="138" t="s">
        <v>192</v>
      </c>
      <c r="O992" s="138" t="s">
        <v>426</v>
      </c>
    </row>
    <row r="993" spans="1:15">
      <c r="A993" s="133" t="s">
        <v>5360</v>
      </c>
      <c r="B993" s="138" t="s">
        <v>4361</v>
      </c>
      <c r="C993" s="138"/>
      <c r="D993" s="138" t="s">
        <v>426</v>
      </c>
      <c r="E993" s="133"/>
      <c r="F993" s="133"/>
      <c r="G993" s="133"/>
      <c r="H993" s="133">
        <f t="shared" si="45"/>
        <v>1</v>
      </c>
      <c r="I993" s="133"/>
      <c r="J993" s="263" t="s">
        <v>5359</v>
      </c>
      <c r="K993" s="138" t="str">
        <f t="shared" si="47"/>
        <v>T9810</v>
      </c>
      <c r="L993" s="246" t="str">
        <f t="shared" si="46"/>
        <v>T98.1.0 - Activités indiff ménages (producteurs biens serv pr usage propre)</v>
      </c>
      <c r="M993" s="138"/>
      <c r="N993" s="138" t="s">
        <v>192</v>
      </c>
      <c r="O993" s="138" t="s">
        <v>426</v>
      </c>
    </row>
    <row r="994" spans="1:15">
      <c r="A994" s="133" t="s">
        <v>5361</v>
      </c>
      <c r="B994" s="138" t="s">
        <v>4362</v>
      </c>
      <c r="C994" s="138"/>
      <c r="D994" s="138" t="s">
        <v>426</v>
      </c>
      <c r="E994" s="133"/>
      <c r="F994" s="133"/>
      <c r="G994" s="133"/>
      <c r="H994" s="133">
        <f t="shared" si="45"/>
        <v>1</v>
      </c>
      <c r="I994" s="133"/>
      <c r="J994" s="262" t="s">
        <v>5360</v>
      </c>
      <c r="K994" s="138" t="str">
        <f t="shared" si="47"/>
        <v>T982</v>
      </c>
      <c r="L994" s="246" t="str">
        <f t="shared" si="46"/>
        <v>T98.2 - Activités indiff ménages (producteurs service pr usage propre)</v>
      </c>
      <c r="M994" s="138" t="s">
        <v>190</v>
      </c>
      <c r="N994" s="138" t="s">
        <v>192</v>
      </c>
      <c r="O994" s="138" t="s">
        <v>426</v>
      </c>
    </row>
    <row r="995" spans="1:15">
      <c r="A995" s="133" t="s">
        <v>5310</v>
      </c>
      <c r="B995" s="138" t="s">
        <v>4363</v>
      </c>
      <c r="C995" s="138"/>
      <c r="D995" s="138" t="s">
        <v>426</v>
      </c>
      <c r="E995" s="133"/>
      <c r="F995" s="133"/>
      <c r="G995" s="133"/>
      <c r="H995" s="133">
        <f t="shared" si="45"/>
        <v>1</v>
      </c>
      <c r="I995" s="133"/>
      <c r="J995" s="263" t="s">
        <v>5361</v>
      </c>
      <c r="K995" s="138" t="str">
        <f t="shared" si="47"/>
        <v>T9820</v>
      </c>
      <c r="L995" s="246" t="str">
        <f t="shared" si="46"/>
        <v>T98.2.0 - Activités indiff ménages (producteurs service pr usage propre)</v>
      </c>
      <c r="M995" s="138"/>
      <c r="N995" s="138" t="s">
        <v>192</v>
      </c>
      <c r="O995" s="138" t="s">
        <v>426</v>
      </c>
    </row>
    <row r="996" spans="1:15">
      <c r="A996" s="133" t="s">
        <v>5311</v>
      </c>
      <c r="B996" s="138" t="s">
        <v>4364</v>
      </c>
      <c r="C996" s="138"/>
      <c r="D996" s="138" t="s">
        <v>426</v>
      </c>
      <c r="E996" s="133"/>
      <c r="F996" s="133"/>
      <c r="G996" s="133"/>
      <c r="H996" s="133">
        <f t="shared" si="45"/>
        <v>1</v>
      </c>
      <c r="I996" s="133"/>
      <c r="J996" s="247" t="s">
        <v>5310</v>
      </c>
      <c r="K996" s="138" t="str">
        <f t="shared" si="47"/>
        <v>U</v>
      </c>
      <c r="L996" s="246" t="str">
        <f t="shared" si="46"/>
        <v>U - ACTIVITÉS EXTRA-TERRITORIALES</v>
      </c>
      <c r="M996" s="138" t="s">
        <v>190</v>
      </c>
      <c r="N996" s="138" t="s">
        <v>192</v>
      </c>
      <c r="O996" s="138" t="s">
        <v>426</v>
      </c>
    </row>
    <row r="997" spans="1:15">
      <c r="A997" s="133" t="s">
        <v>5312</v>
      </c>
      <c r="B997" s="138" t="s">
        <v>4365</v>
      </c>
      <c r="C997" s="138"/>
      <c r="D997" s="138" t="s">
        <v>426</v>
      </c>
      <c r="E997" s="133"/>
      <c r="F997" s="133"/>
      <c r="G997" s="133"/>
      <c r="H997" s="133">
        <f t="shared" si="45"/>
        <v>1</v>
      </c>
      <c r="I997" s="133"/>
      <c r="J997" s="248" t="s">
        <v>5311</v>
      </c>
      <c r="K997" s="138" t="str">
        <f t="shared" si="47"/>
        <v>U99</v>
      </c>
      <c r="L997" s="246" t="str">
        <f t="shared" si="46"/>
        <v>U99 - Activités extra-territoriales</v>
      </c>
      <c r="M997" s="138" t="s">
        <v>190</v>
      </c>
      <c r="N997" s="138" t="s">
        <v>192</v>
      </c>
      <c r="O997" s="138" t="s">
        <v>426</v>
      </c>
    </row>
    <row r="998" spans="1:15">
      <c r="A998" s="133" t="s">
        <v>5313</v>
      </c>
      <c r="B998" s="138" t="s">
        <v>4366</v>
      </c>
      <c r="C998" s="138"/>
      <c r="D998" s="138" t="s">
        <v>426</v>
      </c>
      <c r="E998" s="133"/>
      <c r="F998" s="133"/>
      <c r="G998" s="133"/>
      <c r="H998" s="133">
        <f t="shared" si="45"/>
        <v>1</v>
      </c>
      <c r="I998" s="133"/>
      <c r="J998" s="262" t="s">
        <v>5312</v>
      </c>
      <c r="K998" s="138" t="str">
        <f t="shared" si="47"/>
        <v>U990</v>
      </c>
      <c r="L998" s="246" t="str">
        <f t="shared" si="46"/>
        <v>U99.0 - Activités extra-territoriales</v>
      </c>
      <c r="M998" s="138" t="s">
        <v>190</v>
      </c>
      <c r="N998" s="138" t="s">
        <v>192</v>
      </c>
      <c r="O998" s="138" t="s">
        <v>426</v>
      </c>
    </row>
    <row r="999" spans="1:15">
      <c r="A999" s="133"/>
      <c r="B999" s="133"/>
      <c r="C999" s="133"/>
      <c r="D999" s="133"/>
      <c r="E999" s="133"/>
      <c r="F999" s="133"/>
      <c r="G999" s="133"/>
      <c r="H999" s="133"/>
      <c r="I999" s="133"/>
      <c r="J999" s="263" t="s">
        <v>5313</v>
      </c>
      <c r="K999" s="138" t="str">
        <f t="shared" si="47"/>
        <v>U9900</v>
      </c>
      <c r="L999" s="246" t="str">
        <f t="shared" si="46"/>
        <v>U99.0.0 - Activités extra-territoriales</v>
      </c>
      <c r="M999" s="138"/>
      <c r="N999" s="138" t="s">
        <v>192</v>
      </c>
      <c r="O999" s="138" t="s">
        <v>426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V9"/>
  <sheetViews>
    <sheetView zoomScale="85" zoomScaleNormal="85" workbookViewId="0">
      <selection activeCell="A2" sqref="A2"/>
    </sheetView>
  </sheetViews>
  <sheetFormatPr baseColWidth="10" defaultColWidth="11.44140625" defaultRowHeight="14.4"/>
  <cols>
    <col min="1" max="1" width="61.5546875" style="130" customWidth="1"/>
    <col min="2" max="2" width="6.33203125" style="130" bestFit="1" customWidth="1"/>
    <col min="3" max="4" width="7.109375" style="130" customWidth="1"/>
    <col min="5" max="5" width="8.88671875" style="130" customWidth="1"/>
    <col min="6" max="9" width="7.109375" style="130" customWidth="1"/>
    <col min="10" max="10" width="56.44140625" style="193" bestFit="1" customWidth="1"/>
    <col min="11" max="11" width="11.44140625" style="130"/>
    <col min="12" max="12" width="56.44140625" style="152" customWidth="1"/>
    <col min="13" max="16384" width="11.44140625" style="130"/>
  </cols>
  <sheetData>
    <row r="1" spans="1:22">
      <c r="A1" s="110" t="s">
        <v>576</v>
      </c>
      <c r="B1" s="112" t="s">
        <v>235</v>
      </c>
      <c r="C1" s="112" t="s">
        <v>603</v>
      </c>
      <c r="D1" s="112" t="s">
        <v>238</v>
      </c>
      <c r="E1" s="116" t="s">
        <v>1819</v>
      </c>
      <c r="F1" s="116" t="s">
        <v>1820</v>
      </c>
      <c r="G1" s="116" t="s">
        <v>1821</v>
      </c>
      <c r="H1" s="112" t="s">
        <v>581</v>
      </c>
      <c r="I1" s="112" t="s">
        <v>242</v>
      </c>
      <c r="J1" s="19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ustomFormat="1" ht="37.200000000000003" customHeight="1">
      <c r="A2" s="137" t="s">
        <v>2506</v>
      </c>
      <c r="B2" s="130" t="s">
        <v>1943</v>
      </c>
      <c r="C2" s="130" t="s">
        <v>609</v>
      </c>
      <c r="D2" s="130" t="s">
        <v>426</v>
      </c>
      <c r="E2" s="130"/>
      <c r="F2" s="130"/>
      <c r="G2" s="130"/>
      <c r="H2" s="130">
        <f>COUNTIF($K$2:$K$260,B2)</f>
        <v>1</v>
      </c>
      <c r="I2" s="130"/>
      <c r="J2" s="192" t="s">
        <v>2517</v>
      </c>
      <c r="K2" s="130"/>
      <c r="L2" s="171"/>
      <c r="M2" s="130"/>
      <c r="N2" s="130"/>
      <c r="O2" s="133" t="s">
        <v>426</v>
      </c>
      <c r="P2" s="130"/>
      <c r="Q2" s="130"/>
      <c r="R2" s="130"/>
      <c r="S2" s="130"/>
      <c r="T2" s="130"/>
      <c r="U2" s="130"/>
      <c r="V2" s="130"/>
    </row>
    <row r="3" spans="1:22" ht="18.600000000000001" customHeight="1">
      <c r="A3" s="137" t="s">
        <v>2507</v>
      </c>
      <c r="B3" s="130" t="s">
        <v>2509</v>
      </c>
      <c r="D3" s="130" t="s">
        <v>426</v>
      </c>
      <c r="H3" s="130">
        <f>COUNTIF($K$2:$K$260,B3)</f>
        <v>1</v>
      </c>
      <c r="J3" s="194" t="s">
        <v>2506</v>
      </c>
      <c r="K3" s="131" t="str">
        <f>VLOOKUP(J3,$A$1:$I$315,2,FALSE)</f>
        <v>e0</v>
      </c>
      <c r="L3" s="171" t="str">
        <f>J3</f>
        <v>1- Assurés de contrats individuels, de contrats de groupe ouvert ou de contrats collectifs à adhésion facultative</v>
      </c>
      <c r="O3" s="133" t="s">
        <v>426</v>
      </c>
    </row>
    <row r="4" spans="1:22">
      <c r="A4" s="133"/>
      <c r="B4" s="133"/>
      <c r="C4" s="133"/>
      <c r="D4" s="133"/>
      <c r="E4" s="133"/>
      <c r="F4" s="133"/>
      <c r="G4" s="133"/>
      <c r="H4" s="133"/>
      <c r="J4" s="346" t="s">
        <v>2507</v>
      </c>
      <c r="K4" s="131" t="str">
        <f>VLOOKUP(J4,$A$1:$I$315,2,FALSE)</f>
        <v>e3001</v>
      </c>
      <c r="L4" s="171" t="str">
        <f>J4</f>
        <v>2- Assurés de contrats collectifs à adhésion obligatoire</v>
      </c>
      <c r="O4" s="133" t="s">
        <v>426</v>
      </c>
    </row>
    <row r="5" spans="1:22">
      <c r="A5" s="133"/>
      <c r="B5" s="133"/>
      <c r="C5" s="133"/>
      <c r="D5" s="133"/>
      <c r="E5" s="133"/>
      <c r="F5" s="133"/>
      <c r="G5" s="133"/>
      <c r="H5" s="133"/>
      <c r="I5" s="133"/>
      <c r="J5" s="133"/>
      <c r="K5" s="133"/>
      <c r="L5" s="133"/>
      <c r="O5" s="133"/>
    </row>
    <row r="6" spans="1:22">
      <c r="A6" s="133"/>
      <c r="B6" s="199"/>
      <c r="C6" s="133"/>
      <c r="D6" s="133"/>
      <c r="E6" s="133"/>
      <c r="F6" s="133"/>
      <c r="G6" s="133"/>
      <c r="H6" s="133"/>
      <c r="I6" s="133"/>
      <c r="J6" s="133"/>
      <c r="K6" s="133"/>
      <c r="L6" s="133"/>
      <c r="O6" s="133"/>
    </row>
    <row r="7" spans="1:22">
      <c r="B7" s="2"/>
      <c r="J7" s="130"/>
      <c r="L7" s="130"/>
      <c r="O7" s="133"/>
    </row>
    <row r="8" spans="1:22">
      <c r="O8" s="133"/>
    </row>
    <row r="9" spans="1:22">
      <c r="O9" s="133"/>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rgb="FFFFFF00"/>
  </sheetPr>
  <dimension ref="A1:V14"/>
  <sheetViews>
    <sheetView zoomScale="80" zoomScaleNormal="80" workbookViewId="0">
      <selection activeCell="J11" sqref="J11:R14"/>
    </sheetView>
  </sheetViews>
  <sheetFormatPr baseColWidth="10" defaultRowHeight="14.4"/>
  <cols>
    <col min="1" max="1" width="39.109375" customWidth="1"/>
    <col min="10" max="10" width="35.6640625" customWidth="1"/>
    <col min="14" max="14" width="18.664062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33" t="s">
        <v>244</v>
      </c>
      <c r="B2" s="133" t="s">
        <v>1943</v>
      </c>
      <c r="C2" s="133" t="s">
        <v>609</v>
      </c>
      <c r="D2" s="133" t="s">
        <v>426</v>
      </c>
      <c r="E2" s="133"/>
      <c r="F2" s="133"/>
      <c r="G2" s="133"/>
      <c r="H2" s="133">
        <f>COUNTIF($J$2:$J$415,A2)</f>
        <v>2</v>
      </c>
      <c r="I2" s="79"/>
      <c r="J2" s="260" t="s">
        <v>2888</v>
      </c>
      <c r="K2" s="133"/>
      <c r="L2" s="261"/>
      <c r="M2" s="133"/>
      <c r="N2" s="133"/>
      <c r="O2" s="133" t="s">
        <v>426</v>
      </c>
      <c r="P2" s="133"/>
      <c r="Q2" s="133"/>
      <c r="R2" s="133" t="s">
        <v>2896</v>
      </c>
      <c r="S2" s="130"/>
      <c r="T2" s="130"/>
      <c r="U2" s="130"/>
      <c r="V2" s="130"/>
    </row>
    <row r="3" spans="1:22">
      <c r="A3" s="133" t="s">
        <v>2876</v>
      </c>
      <c r="B3" s="133" t="s">
        <v>2874</v>
      </c>
      <c r="C3" s="133"/>
      <c r="D3" s="133" t="s">
        <v>426</v>
      </c>
      <c r="E3" s="133"/>
      <c r="F3" s="133"/>
      <c r="G3" s="133"/>
      <c r="H3" s="133">
        <f>COUNTIF($J$2:$J$415,A3)</f>
        <v>1</v>
      </c>
      <c r="I3" s="133"/>
      <c r="J3" s="50" t="s">
        <v>244</v>
      </c>
      <c r="K3" s="133" t="str">
        <f>VLOOKUP(J3,$A:$B,2,FALSE)</f>
        <v>e0</v>
      </c>
      <c r="L3" s="171" t="str">
        <f>J3</f>
        <v>Total/NA</v>
      </c>
      <c r="M3" s="133"/>
      <c r="N3" s="133"/>
      <c r="O3" s="133" t="s">
        <v>426</v>
      </c>
      <c r="P3" s="133" t="s">
        <v>2404</v>
      </c>
      <c r="Q3" s="133"/>
      <c r="R3" s="133"/>
      <c r="S3" s="130"/>
      <c r="T3" s="130"/>
      <c r="U3" s="130"/>
      <c r="V3" s="130"/>
    </row>
    <row r="4" spans="1:22">
      <c r="A4" s="40" t="s">
        <v>2877</v>
      </c>
      <c r="B4" s="133" t="s">
        <v>2875</v>
      </c>
      <c r="C4" s="133"/>
      <c r="D4" s="133" t="s">
        <v>426</v>
      </c>
      <c r="E4" s="133"/>
      <c r="F4" s="133"/>
      <c r="G4" s="133"/>
      <c r="H4" s="133">
        <f t="shared" ref="H4:H11" si="0">COUNTIF($J$2:$J$415,A4)</f>
        <v>1</v>
      </c>
      <c r="I4" s="133"/>
      <c r="J4" s="44" t="s">
        <v>2876</v>
      </c>
      <c r="K4" s="133" t="str">
        <f t="shared" ref="K4:K10" si="1">VLOOKUP(J4,$A:$B,2,FALSE)</f>
        <v>e2500</v>
      </c>
      <c r="L4" s="40" t="s">
        <v>2889</v>
      </c>
      <c r="M4" s="133"/>
      <c r="N4" s="133"/>
      <c r="O4" s="133" t="s">
        <v>426</v>
      </c>
      <c r="P4" s="133"/>
      <c r="Q4" s="133"/>
      <c r="R4" s="133"/>
      <c r="S4" s="130"/>
      <c r="T4" s="130"/>
      <c r="U4" s="130"/>
      <c r="V4" s="130"/>
    </row>
    <row r="5" spans="1:22">
      <c r="A5" s="133" t="s">
        <v>2878</v>
      </c>
      <c r="B5" s="133" t="s">
        <v>2883</v>
      </c>
      <c r="C5" s="133"/>
      <c r="D5" s="133" t="s">
        <v>426</v>
      </c>
      <c r="E5" s="133"/>
      <c r="F5" s="133"/>
      <c r="G5" s="133"/>
      <c r="H5" s="133">
        <f t="shared" si="0"/>
        <v>1</v>
      </c>
      <c r="I5" s="133"/>
      <c r="J5" s="44" t="s">
        <v>2877</v>
      </c>
      <c r="K5" s="133" t="str">
        <f t="shared" si="1"/>
        <v>e2501</v>
      </c>
      <c r="L5" s="40" t="s">
        <v>2890</v>
      </c>
      <c r="M5" s="133"/>
      <c r="N5" s="133"/>
      <c r="O5" s="133" t="s">
        <v>426</v>
      </c>
      <c r="P5" s="133"/>
      <c r="Q5" s="133"/>
      <c r="R5" s="133"/>
      <c r="S5" s="130"/>
      <c r="T5" s="130"/>
      <c r="U5" s="130"/>
      <c r="V5" s="130"/>
    </row>
    <row r="6" spans="1:22">
      <c r="A6" s="133" t="s">
        <v>2879</v>
      </c>
      <c r="B6" s="133" t="s">
        <v>2884</v>
      </c>
      <c r="C6" s="133"/>
      <c r="D6" s="133" t="s">
        <v>426</v>
      </c>
      <c r="E6" s="133"/>
      <c r="F6" s="133"/>
      <c r="G6" s="133"/>
      <c r="H6" s="133">
        <f t="shared" si="0"/>
        <v>1</v>
      </c>
      <c r="I6" s="133"/>
      <c r="J6" s="44" t="s">
        <v>2878</v>
      </c>
      <c r="K6" s="133" t="str">
        <f t="shared" si="1"/>
        <v>e2502</v>
      </c>
      <c r="L6" s="40" t="s">
        <v>2891</v>
      </c>
      <c r="M6" s="133"/>
      <c r="N6" s="133"/>
      <c r="O6" s="133" t="s">
        <v>426</v>
      </c>
      <c r="P6" s="133"/>
      <c r="Q6" s="133"/>
      <c r="R6" s="133"/>
    </row>
    <row r="7" spans="1:22">
      <c r="A7" s="133" t="s">
        <v>2880</v>
      </c>
      <c r="B7" s="133" t="s">
        <v>2885</v>
      </c>
      <c r="C7" s="133"/>
      <c r="D7" s="133" t="s">
        <v>426</v>
      </c>
      <c r="E7" s="133"/>
      <c r="F7" s="133"/>
      <c r="G7" s="133"/>
      <c r="H7" s="133">
        <f t="shared" si="0"/>
        <v>1</v>
      </c>
      <c r="I7" s="133"/>
      <c r="J7" s="44" t="s">
        <v>2879</v>
      </c>
      <c r="K7" s="133" t="str">
        <f t="shared" si="1"/>
        <v>e2503</v>
      </c>
      <c r="L7" s="40" t="s">
        <v>2892</v>
      </c>
      <c r="M7" s="133"/>
      <c r="N7" s="133"/>
      <c r="O7" s="133" t="s">
        <v>426</v>
      </c>
      <c r="P7" s="133"/>
      <c r="Q7" s="133"/>
      <c r="R7" s="133"/>
    </row>
    <row r="8" spans="1:22">
      <c r="A8" s="133" t="s">
        <v>2881</v>
      </c>
      <c r="B8" s="133" t="s">
        <v>2886</v>
      </c>
      <c r="C8" s="133"/>
      <c r="D8" s="133" t="s">
        <v>426</v>
      </c>
      <c r="E8" s="133"/>
      <c r="F8" s="133"/>
      <c r="G8" s="133"/>
      <c r="H8" s="133">
        <f t="shared" si="0"/>
        <v>1</v>
      </c>
      <c r="I8" s="133"/>
      <c r="J8" s="44" t="s">
        <v>2880</v>
      </c>
      <c r="K8" s="133" t="str">
        <f t="shared" si="1"/>
        <v>e2504</v>
      </c>
      <c r="L8" s="40" t="s">
        <v>2893</v>
      </c>
      <c r="M8" s="133"/>
      <c r="N8" s="133"/>
      <c r="O8" s="133" t="s">
        <v>426</v>
      </c>
      <c r="P8" s="133"/>
      <c r="Q8" s="133"/>
      <c r="R8" s="133"/>
    </row>
    <row r="9" spans="1:22">
      <c r="A9" s="133" t="s">
        <v>2882</v>
      </c>
      <c r="B9" s="133" t="s">
        <v>2887</v>
      </c>
      <c r="C9" s="133"/>
      <c r="D9" s="133" t="s">
        <v>426</v>
      </c>
      <c r="E9" s="133"/>
      <c r="F9" s="133"/>
      <c r="G9" s="133"/>
      <c r="H9" s="133">
        <f t="shared" si="0"/>
        <v>1</v>
      </c>
      <c r="I9" s="133"/>
      <c r="J9" s="44" t="s">
        <v>2881</v>
      </c>
      <c r="K9" s="133" t="str">
        <f t="shared" si="1"/>
        <v>e2505</v>
      </c>
      <c r="L9" s="40" t="s">
        <v>2894</v>
      </c>
      <c r="M9" s="133"/>
      <c r="N9" s="133"/>
      <c r="O9" s="133" t="s">
        <v>426</v>
      </c>
      <c r="P9" s="133"/>
      <c r="Q9" s="133"/>
      <c r="R9" s="133"/>
    </row>
    <row r="10" spans="1:22">
      <c r="A10" s="359" t="s">
        <v>8333</v>
      </c>
      <c r="B10" s="359" t="s">
        <v>8334</v>
      </c>
      <c r="C10" s="359"/>
      <c r="D10" s="359" t="s">
        <v>426</v>
      </c>
      <c r="E10" s="359"/>
      <c r="F10" s="359"/>
      <c r="G10" s="359"/>
      <c r="H10" s="359">
        <f t="shared" si="0"/>
        <v>1</v>
      </c>
      <c r="I10" s="133"/>
      <c r="J10" s="44" t="s">
        <v>2882</v>
      </c>
      <c r="K10" s="133" t="str">
        <f t="shared" si="1"/>
        <v>e2506</v>
      </c>
      <c r="L10" s="40" t="s">
        <v>2895</v>
      </c>
      <c r="M10" s="133"/>
      <c r="N10" s="133"/>
      <c r="O10" s="133" t="s">
        <v>426</v>
      </c>
      <c r="P10" s="133"/>
      <c r="Q10" s="133"/>
      <c r="R10" s="133"/>
    </row>
    <row r="11" spans="1:22">
      <c r="A11" s="359" t="s">
        <v>8335</v>
      </c>
      <c r="B11" s="359" t="s">
        <v>8336</v>
      </c>
      <c r="C11" s="359"/>
      <c r="D11" s="359" t="s">
        <v>426</v>
      </c>
      <c r="E11" s="359"/>
      <c r="F11" s="359"/>
      <c r="G11" s="359"/>
      <c r="H11" s="359">
        <f t="shared" si="0"/>
        <v>1</v>
      </c>
      <c r="J11" s="362" t="s">
        <v>8337</v>
      </c>
      <c r="K11" s="79"/>
      <c r="L11" s="171"/>
      <c r="M11" s="79"/>
      <c r="N11" s="133"/>
      <c r="O11" s="133" t="s">
        <v>426</v>
      </c>
      <c r="P11" s="133"/>
      <c r="Q11" s="133"/>
      <c r="R11" s="133" t="s">
        <v>8338</v>
      </c>
    </row>
    <row r="12" spans="1:22">
      <c r="J12" s="50" t="s">
        <v>244</v>
      </c>
      <c r="K12" s="133" t="str">
        <f>VLOOKUP(J12,$A:$B,2,FALSE)</f>
        <v>e0</v>
      </c>
      <c r="L12" s="171" t="str">
        <f>J12</f>
        <v>Total/NA</v>
      </c>
      <c r="M12" s="133"/>
      <c r="N12" s="133"/>
      <c r="O12" s="133" t="s">
        <v>426</v>
      </c>
      <c r="P12" s="133" t="s">
        <v>2404</v>
      </c>
      <c r="Q12" s="133"/>
      <c r="R12" s="133"/>
    </row>
    <row r="13" spans="1:22">
      <c r="J13" s="44" t="s">
        <v>8333</v>
      </c>
      <c r="K13" s="133" t="str">
        <f t="shared" ref="K13:K14" si="2">VLOOKUP(J13,$A:$B,2,FALSE)</f>
        <v>e2507</v>
      </c>
      <c r="L13" s="40" t="s">
        <v>8339</v>
      </c>
      <c r="M13" s="133"/>
      <c r="N13" s="133"/>
      <c r="O13" s="133" t="s">
        <v>426</v>
      </c>
      <c r="P13" s="133"/>
      <c r="Q13" s="133"/>
      <c r="R13" s="133"/>
    </row>
    <row r="14" spans="1:22">
      <c r="J14" s="44" t="s">
        <v>8335</v>
      </c>
      <c r="K14" s="133" t="str">
        <f t="shared" si="2"/>
        <v>e2508</v>
      </c>
      <c r="L14" s="40" t="s">
        <v>8340</v>
      </c>
      <c r="M14" s="130"/>
      <c r="N14" s="130"/>
      <c r="O14" s="133" t="s">
        <v>426</v>
      </c>
      <c r="P14" s="130"/>
      <c r="Q14" s="130"/>
      <c r="R14" s="130"/>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V5"/>
  <sheetViews>
    <sheetView zoomScale="85" zoomScaleNormal="85" workbookViewId="0"/>
  </sheetViews>
  <sheetFormatPr baseColWidth="10" defaultRowHeight="14.4"/>
  <cols>
    <col min="1" max="1" width="51.44140625" bestFit="1" customWidth="1"/>
    <col min="2" max="2" width="6.33203125" bestFit="1" customWidth="1"/>
    <col min="10" max="10" width="64.109375" customWidth="1"/>
    <col min="12" max="12" width="51.4414062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t="s">
        <v>608</v>
      </c>
      <c r="B2" s="133" t="s">
        <v>1943</v>
      </c>
      <c r="C2" t="s">
        <v>609</v>
      </c>
      <c r="D2" s="133" t="s">
        <v>426</v>
      </c>
      <c r="H2">
        <f>COUNTIF($J$2:$J$415,A2)</f>
        <v>1</v>
      </c>
      <c r="I2" s="37"/>
      <c r="J2" s="39" t="s">
        <v>634</v>
      </c>
      <c r="L2" s="163"/>
      <c r="O2" t="s">
        <v>426</v>
      </c>
      <c r="Q2" t="s">
        <v>362</v>
      </c>
    </row>
    <row r="3" spans="1:22">
      <c r="A3" s="14" t="s">
        <v>1235</v>
      </c>
      <c r="B3" t="s">
        <v>1030</v>
      </c>
      <c r="D3" t="s">
        <v>426</v>
      </c>
      <c r="H3">
        <f>COUNTIF($J$2:$J$415,A3)</f>
        <v>1</v>
      </c>
      <c r="I3" s="130"/>
      <c r="J3" s="50" t="s">
        <v>608</v>
      </c>
      <c r="K3" s="133" t="s">
        <v>1943</v>
      </c>
      <c r="L3" s="171" t="str">
        <f>J3</f>
        <v>NA</v>
      </c>
      <c r="O3" t="s">
        <v>426</v>
      </c>
      <c r="P3" t="s">
        <v>2404</v>
      </c>
    </row>
    <row r="4" spans="1:22">
      <c r="A4" s="14" t="s">
        <v>364</v>
      </c>
      <c r="B4" t="s">
        <v>1031</v>
      </c>
      <c r="D4" t="s">
        <v>426</v>
      </c>
      <c r="H4">
        <f>COUNTIF($J$2:$J$415,A4)</f>
        <v>1</v>
      </c>
      <c r="J4" s="44" t="s">
        <v>1235</v>
      </c>
      <c r="K4" s="130" t="s">
        <v>1030</v>
      </c>
      <c r="L4" s="171" t="str">
        <f>J4</f>
        <v>PSNEM dérogatoire à la méthode de droit commun</v>
      </c>
      <c r="M4" s="130"/>
      <c r="N4" s="130"/>
      <c r="O4" s="130" t="s">
        <v>426</v>
      </c>
      <c r="P4" s="130"/>
      <c r="Q4" s="130"/>
    </row>
    <row r="5" spans="1:22">
      <c r="I5" s="130"/>
      <c r="J5" s="44" t="s">
        <v>364</v>
      </c>
      <c r="K5" s="130" t="s">
        <v>1031</v>
      </c>
      <c r="L5" s="171" t="str">
        <f>J5</f>
        <v>PSNEM en application de la méthode du droit commun</v>
      </c>
      <c r="M5" s="130"/>
      <c r="N5" s="130"/>
      <c r="O5" s="130" t="s">
        <v>426</v>
      </c>
      <c r="P5" s="130"/>
      <c r="Q5" s="13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V31"/>
  <sheetViews>
    <sheetView zoomScale="85" zoomScaleNormal="85" workbookViewId="0"/>
  </sheetViews>
  <sheetFormatPr baseColWidth="10" defaultColWidth="11.5546875" defaultRowHeight="14.4"/>
  <cols>
    <col min="1" max="1" width="51.44140625" style="205" bestFit="1" customWidth="1"/>
    <col min="2" max="2" width="6.33203125" style="205" bestFit="1" customWidth="1"/>
    <col min="3" max="9" width="11.5546875" style="205"/>
    <col min="10" max="10" width="35.33203125" style="205" customWidth="1"/>
    <col min="11" max="11" width="11.5546875" style="205"/>
    <col min="12" max="12" width="33.5546875" style="210" customWidth="1"/>
    <col min="13" max="16" width="11.5546875" style="205"/>
    <col min="17" max="17" width="8.33203125" style="205" customWidth="1"/>
    <col min="18" max="16384" width="11.5546875" style="205"/>
  </cols>
  <sheetData>
    <row r="1" spans="1:22">
      <c r="A1" s="200" t="s">
        <v>576</v>
      </c>
      <c r="B1" s="201" t="s">
        <v>235</v>
      </c>
      <c r="C1" s="201" t="s">
        <v>603</v>
      </c>
      <c r="D1" s="201" t="s">
        <v>238</v>
      </c>
      <c r="E1" s="202" t="s">
        <v>1819</v>
      </c>
      <c r="F1" s="202" t="s">
        <v>1820</v>
      </c>
      <c r="G1" s="202" t="s">
        <v>1821</v>
      </c>
      <c r="H1" s="201" t="s">
        <v>581</v>
      </c>
      <c r="I1" s="201" t="s">
        <v>242</v>
      </c>
      <c r="J1" s="203" t="s">
        <v>234</v>
      </c>
      <c r="K1" s="201" t="s">
        <v>235</v>
      </c>
      <c r="L1" s="204" t="s">
        <v>2525</v>
      </c>
      <c r="M1" s="201" t="s">
        <v>236</v>
      </c>
      <c r="N1" s="201" t="s">
        <v>237</v>
      </c>
      <c r="O1" s="201" t="s">
        <v>238</v>
      </c>
      <c r="P1" s="201" t="s">
        <v>239</v>
      </c>
      <c r="Q1" s="201" t="s">
        <v>240</v>
      </c>
      <c r="R1" s="201" t="s">
        <v>241</v>
      </c>
      <c r="S1" s="202" t="s">
        <v>1819</v>
      </c>
      <c r="T1" s="202" t="s">
        <v>1820</v>
      </c>
      <c r="U1" s="202" t="s">
        <v>1821</v>
      </c>
      <c r="V1" s="202" t="s">
        <v>242</v>
      </c>
    </row>
    <row r="2" spans="1:22">
      <c r="A2" s="218" t="s">
        <v>244</v>
      </c>
      <c r="B2" s="206" t="s">
        <v>1943</v>
      </c>
      <c r="C2" s="206" t="s">
        <v>609</v>
      </c>
      <c r="D2" s="206" t="s">
        <v>426</v>
      </c>
      <c r="E2" s="206"/>
      <c r="F2" s="206"/>
      <c r="G2" s="206"/>
      <c r="H2" s="206">
        <f>COUNTIF($J$2:$J$415,A2)</f>
        <v>1</v>
      </c>
      <c r="I2" s="219"/>
      <c r="J2" s="220" t="s">
        <v>2653</v>
      </c>
      <c r="K2" s="206"/>
      <c r="L2" s="207"/>
      <c r="O2" s="205" t="s">
        <v>426</v>
      </c>
      <c r="Q2" s="205" t="s">
        <v>2598</v>
      </c>
      <c r="R2" s="205" t="s">
        <v>1448</v>
      </c>
    </row>
    <row r="3" spans="1:22">
      <c r="A3" s="221" t="s">
        <v>2656</v>
      </c>
      <c r="B3" s="206" t="s">
        <v>2577</v>
      </c>
      <c r="C3" s="206"/>
      <c r="D3" s="206" t="s">
        <v>426</v>
      </c>
      <c r="E3" s="206"/>
      <c r="F3" s="206"/>
      <c r="G3" s="206"/>
      <c r="H3" s="206">
        <v>1</v>
      </c>
      <c r="I3" s="206"/>
      <c r="J3" s="222" t="s">
        <v>244</v>
      </c>
      <c r="K3" s="206" t="s">
        <v>1943</v>
      </c>
      <c r="L3" s="207" t="str">
        <f>J3</f>
        <v>Total/NA</v>
      </c>
      <c r="O3" s="205" t="s">
        <v>426</v>
      </c>
      <c r="P3" s="205" t="s">
        <v>2404</v>
      </c>
    </row>
    <row r="4" spans="1:22">
      <c r="A4" s="221" t="s">
        <v>2657</v>
      </c>
      <c r="B4" s="206" t="s">
        <v>2578</v>
      </c>
      <c r="C4" s="206"/>
      <c r="D4" s="206" t="s">
        <v>426</v>
      </c>
      <c r="E4" s="206"/>
      <c r="F4" s="206"/>
      <c r="G4" s="206"/>
      <c r="H4" s="206">
        <v>1</v>
      </c>
      <c r="I4" s="206"/>
      <c r="J4" s="209" t="s">
        <v>2656</v>
      </c>
      <c r="K4" s="206" t="str">
        <f>VLOOKUP($J4,$A$2:$B$100,2,FALSE)</f>
        <v>e2800</v>
      </c>
      <c r="L4" s="207" t="str">
        <f>J4</f>
        <v>&gt;= 0% et &lt; 5%</v>
      </c>
      <c r="O4" s="205" t="s">
        <v>426</v>
      </c>
    </row>
    <row r="5" spans="1:22">
      <c r="A5" s="221" t="s">
        <v>2658</v>
      </c>
      <c r="B5" s="206" t="s">
        <v>2579</v>
      </c>
      <c r="C5" s="206"/>
      <c r="D5" s="206" t="s">
        <v>426</v>
      </c>
      <c r="E5" s="206"/>
      <c r="F5" s="206"/>
      <c r="G5" s="206"/>
      <c r="H5" s="206">
        <v>1</v>
      </c>
      <c r="I5" s="206"/>
      <c r="J5" s="209" t="s">
        <v>2657</v>
      </c>
      <c r="K5" s="206" t="str">
        <f t="shared" ref="K5:K25" si="0">VLOOKUP($J5,$A$2:$B$100,2,FALSE)</f>
        <v>e2801</v>
      </c>
      <c r="L5" s="207" t="str">
        <f t="shared" ref="L5:L25" si="1">J5</f>
        <v>&gt;= 5% et &lt; 10%</v>
      </c>
      <c r="O5" s="205" t="s">
        <v>426</v>
      </c>
    </row>
    <row r="6" spans="1:22">
      <c r="A6" s="221" t="s">
        <v>2659</v>
      </c>
      <c r="B6" s="206" t="s">
        <v>2580</v>
      </c>
      <c r="C6" s="206"/>
      <c r="D6" s="206" t="s">
        <v>426</v>
      </c>
      <c r="E6" s="206"/>
      <c r="F6" s="206"/>
      <c r="G6" s="206"/>
      <c r="H6" s="206">
        <v>1</v>
      </c>
      <c r="I6" s="206"/>
      <c r="J6" s="209" t="s">
        <v>2658</v>
      </c>
      <c r="K6" s="206" t="str">
        <f t="shared" si="0"/>
        <v>e2802</v>
      </c>
      <c r="L6" s="207" t="str">
        <f t="shared" si="1"/>
        <v>&gt;= 10% et &lt; 15%</v>
      </c>
      <c r="O6" s="205" t="s">
        <v>426</v>
      </c>
    </row>
    <row r="7" spans="1:22">
      <c r="A7" s="221" t="s">
        <v>2660</v>
      </c>
      <c r="B7" s="206" t="s">
        <v>2581</v>
      </c>
      <c r="C7" s="206"/>
      <c r="D7" s="206" t="s">
        <v>426</v>
      </c>
      <c r="E7" s="206"/>
      <c r="F7" s="206"/>
      <c r="G7" s="206"/>
      <c r="H7" s="206">
        <v>1</v>
      </c>
      <c r="I7" s="206"/>
      <c r="J7" s="209" t="s">
        <v>2659</v>
      </c>
      <c r="K7" s="206" t="str">
        <f t="shared" si="0"/>
        <v>e2803</v>
      </c>
      <c r="L7" s="207" t="str">
        <f t="shared" si="1"/>
        <v>&gt;= 15% et &lt; 20%</v>
      </c>
      <c r="O7" s="205" t="s">
        <v>426</v>
      </c>
    </row>
    <row r="8" spans="1:22">
      <c r="A8" s="221" t="s">
        <v>2661</v>
      </c>
      <c r="B8" s="206" t="s">
        <v>2582</v>
      </c>
      <c r="C8" s="206"/>
      <c r="D8" s="206" t="s">
        <v>426</v>
      </c>
      <c r="E8" s="206"/>
      <c r="F8" s="206"/>
      <c r="G8" s="206"/>
      <c r="H8" s="206">
        <v>1</v>
      </c>
      <c r="I8" s="206"/>
      <c r="J8" s="209" t="s">
        <v>2660</v>
      </c>
      <c r="K8" s="206" t="str">
        <f t="shared" si="0"/>
        <v>e2804</v>
      </c>
      <c r="L8" s="207" t="str">
        <f t="shared" si="1"/>
        <v>&gt;= 20% et &lt; 25%</v>
      </c>
      <c r="O8" s="205" t="s">
        <v>426</v>
      </c>
    </row>
    <row r="9" spans="1:22">
      <c r="A9" s="221" t="s">
        <v>2662</v>
      </c>
      <c r="B9" s="206" t="s">
        <v>2583</v>
      </c>
      <c r="C9" s="206"/>
      <c r="D9" s="206" t="s">
        <v>426</v>
      </c>
      <c r="E9" s="206"/>
      <c r="F9" s="206"/>
      <c r="G9" s="206"/>
      <c r="H9" s="206">
        <v>1</v>
      </c>
      <c r="I9" s="206"/>
      <c r="J9" s="209" t="s">
        <v>2661</v>
      </c>
      <c r="K9" s="206" t="str">
        <f t="shared" si="0"/>
        <v>e2805</v>
      </c>
      <c r="L9" s="207" t="str">
        <f t="shared" si="1"/>
        <v>&gt;= 25% et &lt; 30%</v>
      </c>
      <c r="O9" s="205" t="s">
        <v>426</v>
      </c>
    </row>
    <row r="10" spans="1:22">
      <c r="A10" s="221" t="s">
        <v>2663</v>
      </c>
      <c r="B10" s="206" t="s">
        <v>2584</v>
      </c>
      <c r="C10" s="206"/>
      <c r="D10" s="206" t="s">
        <v>426</v>
      </c>
      <c r="E10" s="206"/>
      <c r="F10" s="206"/>
      <c r="G10" s="206"/>
      <c r="H10" s="206">
        <v>1</v>
      </c>
      <c r="I10" s="206"/>
      <c r="J10" s="209" t="s">
        <v>2662</v>
      </c>
      <c r="K10" s="206" t="str">
        <f t="shared" si="0"/>
        <v>e2806</v>
      </c>
      <c r="L10" s="207" t="str">
        <f t="shared" si="1"/>
        <v>&gt;= 30% et &lt; 35%</v>
      </c>
      <c r="O10" s="205" t="s">
        <v>426</v>
      </c>
    </row>
    <row r="11" spans="1:22">
      <c r="A11" s="221" t="s">
        <v>2664</v>
      </c>
      <c r="B11" s="206" t="s">
        <v>2585</v>
      </c>
      <c r="C11" s="206"/>
      <c r="D11" s="206" t="s">
        <v>426</v>
      </c>
      <c r="E11" s="206"/>
      <c r="F11" s="206"/>
      <c r="G11" s="206"/>
      <c r="H11" s="206">
        <v>1</v>
      </c>
      <c r="I11" s="206"/>
      <c r="J11" s="209" t="s">
        <v>2663</v>
      </c>
      <c r="K11" s="206" t="str">
        <f t="shared" si="0"/>
        <v>e2807</v>
      </c>
      <c r="L11" s="207" t="str">
        <f t="shared" si="1"/>
        <v>&gt;= 35% et &lt; 40%</v>
      </c>
      <c r="O11" s="205" t="s">
        <v>426</v>
      </c>
    </row>
    <row r="12" spans="1:22">
      <c r="A12" s="221" t="s">
        <v>2665</v>
      </c>
      <c r="B12" s="206" t="s">
        <v>2586</v>
      </c>
      <c r="C12" s="206"/>
      <c r="D12" s="206" t="s">
        <v>426</v>
      </c>
      <c r="E12" s="206"/>
      <c r="F12" s="206"/>
      <c r="G12" s="206"/>
      <c r="H12" s="206">
        <v>1</v>
      </c>
      <c r="I12" s="206"/>
      <c r="J12" s="209" t="s">
        <v>2664</v>
      </c>
      <c r="K12" s="206" t="str">
        <f t="shared" si="0"/>
        <v>e2808</v>
      </c>
      <c r="L12" s="207" t="str">
        <f t="shared" si="1"/>
        <v>&gt;= 40% et &lt; 45%</v>
      </c>
      <c r="O12" s="205" t="s">
        <v>426</v>
      </c>
    </row>
    <row r="13" spans="1:22">
      <c r="A13" s="221" t="s">
        <v>2666</v>
      </c>
      <c r="B13" s="206" t="s">
        <v>2587</v>
      </c>
      <c r="C13" s="206"/>
      <c r="D13" s="206" t="s">
        <v>426</v>
      </c>
      <c r="E13" s="206"/>
      <c r="F13" s="206"/>
      <c r="G13" s="206"/>
      <c r="H13" s="206">
        <v>1</v>
      </c>
      <c r="I13" s="206"/>
      <c r="J13" s="209" t="s">
        <v>2665</v>
      </c>
      <c r="K13" s="206" t="str">
        <f t="shared" si="0"/>
        <v>e2809</v>
      </c>
      <c r="L13" s="207" t="str">
        <f t="shared" si="1"/>
        <v>&gt;= 45% et &lt; 50%</v>
      </c>
      <c r="O13" s="205" t="s">
        <v>426</v>
      </c>
    </row>
    <row r="14" spans="1:22">
      <c r="A14" s="221" t="s">
        <v>2667</v>
      </c>
      <c r="B14" s="206" t="s">
        <v>2588</v>
      </c>
      <c r="C14" s="206"/>
      <c r="D14" s="206" t="s">
        <v>426</v>
      </c>
      <c r="E14" s="206"/>
      <c r="F14" s="206"/>
      <c r="G14" s="206"/>
      <c r="H14" s="206">
        <v>1</v>
      </c>
      <c r="I14" s="206"/>
      <c r="J14" s="209" t="s">
        <v>2666</v>
      </c>
      <c r="K14" s="206" t="str">
        <f t="shared" si="0"/>
        <v>e2810</v>
      </c>
      <c r="L14" s="207" t="str">
        <f t="shared" si="1"/>
        <v>&gt;= 50% et &lt; 55%</v>
      </c>
      <c r="O14" s="205" t="s">
        <v>426</v>
      </c>
    </row>
    <row r="15" spans="1:22">
      <c r="A15" s="221" t="s">
        <v>2668</v>
      </c>
      <c r="B15" s="206" t="s">
        <v>2589</v>
      </c>
      <c r="C15" s="206"/>
      <c r="D15" s="206" t="s">
        <v>426</v>
      </c>
      <c r="E15" s="206"/>
      <c r="F15" s="206"/>
      <c r="G15" s="206"/>
      <c r="H15" s="206">
        <v>1</v>
      </c>
      <c r="I15" s="206"/>
      <c r="J15" s="209" t="s">
        <v>2667</v>
      </c>
      <c r="K15" s="206" t="str">
        <f t="shared" si="0"/>
        <v>e2811</v>
      </c>
      <c r="L15" s="207" t="str">
        <f t="shared" si="1"/>
        <v>&gt;= 55% et &lt; 60%</v>
      </c>
      <c r="O15" s="205" t="s">
        <v>426</v>
      </c>
    </row>
    <row r="16" spans="1:22">
      <c r="A16" s="221" t="s">
        <v>2669</v>
      </c>
      <c r="B16" s="206" t="s">
        <v>2590</v>
      </c>
      <c r="C16" s="206"/>
      <c r="D16" s="206" t="s">
        <v>426</v>
      </c>
      <c r="E16" s="206"/>
      <c r="F16" s="206"/>
      <c r="G16" s="206"/>
      <c r="H16" s="206">
        <v>1</v>
      </c>
      <c r="I16" s="206"/>
      <c r="J16" s="209" t="s">
        <v>2668</v>
      </c>
      <c r="K16" s="206" t="str">
        <f t="shared" si="0"/>
        <v>e2812</v>
      </c>
      <c r="L16" s="207" t="str">
        <f t="shared" si="1"/>
        <v>&gt;= 60% et &lt; 65%</v>
      </c>
      <c r="O16" s="205" t="s">
        <v>426</v>
      </c>
    </row>
    <row r="17" spans="1:15">
      <c r="A17" s="221" t="s">
        <v>2670</v>
      </c>
      <c r="B17" s="206" t="s">
        <v>2591</v>
      </c>
      <c r="C17" s="206"/>
      <c r="D17" s="206" t="s">
        <v>426</v>
      </c>
      <c r="E17" s="206"/>
      <c r="F17" s="206"/>
      <c r="G17" s="206"/>
      <c r="H17" s="206">
        <v>1</v>
      </c>
      <c r="I17" s="206"/>
      <c r="J17" s="209" t="s">
        <v>2669</v>
      </c>
      <c r="K17" s="206" t="str">
        <f t="shared" si="0"/>
        <v>e2813</v>
      </c>
      <c r="L17" s="207" t="str">
        <f t="shared" si="1"/>
        <v>&gt;= 65% et &lt; 70%</v>
      </c>
      <c r="O17" s="205" t="s">
        <v>426</v>
      </c>
    </row>
    <row r="18" spans="1:15">
      <c r="A18" s="221" t="s">
        <v>2671</v>
      </c>
      <c r="B18" s="206" t="s">
        <v>2592</v>
      </c>
      <c r="C18" s="206"/>
      <c r="D18" s="206" t="s">
        <v>426</v>
      </c>
      <c r="E18" s="206"/>
      <c r="F18" s="206"/>
      <c r="G18" s="206"/>
      <c r="H18" s="206">
        <v>1</v>
      </c>
      <c r="I18" s="206"/>
      <c r="J18" s="209" t="s">
        <v>2670</v>
      </c>
      <c r="K18" s="206" t="str">
        <f t="shared" si="0"/>
        <v>e2814</v>
      </c>
      <c r="L18" s="207" t="str">
        <f t="shared" si="1"/>
        <v>&gt;= 70% et &lt; 75%</v>
      </c>
      <c r="O18" s="205" t="s">
        <v>426</v>
      </c>
    </row>
    <row r="19" spans="1:15">
      <c r="A19" s="221" t="s">
        <v>2672</v>
      </c>
      <c r="B19" s="206" t="s">
        <v>2593</v>
      </c>
      <c r="C19" s="206"/>
      <c r="D19" s="206" t="s">
        <v>426</v>
      </c>
      <c r="E19" s="206"/>
      <c r="F19" s="206"/>
      <c r="G19" s="206"/>
      <c r="H19" s="206">
        <v>1</v>
      </c>
      <c r="I19" s="206"/>
      <c r="J19" s="209" t="s">
        <v>2671</v>
      </c>
      <c r="K19" s="206" t="str">
        <f t="shared" si="0"/>
        <v>e2815</v>
      </c>
      <c r="L19" s="207" t="str">
        <f t="shared" si="1"/>
        <v>&gt;= 75% et &lt; 80%</v>
      </c>
      <c r="O19" s="205" t="s">
        <v>426</v>
      </c>
    </row>
    <row r="20" spans="1:15">
      <c r="A20" s="221" t="s">
        <v>2673</v>
      </c>
      <c r="B20" s="206" t="s">
        <v>2594</v>
      </c>
      <c r="C20" s="206"/>
      <c r="D20" s="206" t="s">
        <v>426</v>
      </c>
      <c r="E20" s="206"/>
      <c r="F20" s="206"/>
      <c r="G20" s="206"/>
      <c r="H20" s="206">
        <v>1</v>
      </c>
      <c r="I20" s="206"/>
      <c r="J20" s="209" t="s">
        <v>2672</v>
      </c>
      <c r="K20" s="206" t="str">
        <f t="shared" si="0"/>
        <v>e2816</v>
      </c>
      <c r="L20" s="207" t="str">
        <f t="shared" si="1"/>
        <v>&gt;= 80% et &lt; 85%</v>
      </c>
      <c r="O20" s="205" t="s">
        <v>426</v>
      </c>
    </row>
    <row r="21" spans="1:15">
      <c r="A21" s="221" t="s">
        <v>2674</v>
      </c>
      <c r="B21" s="206" t="s">
        <v>2595</v>
      </c>
      <c r="C21" s="206"/>
      <c r="D21" s="206" t="s">
        <v>426</v>
      </c>
      <c r="E21" s="206"/>
      <c r="F21" s="206"/>
      <c r="G21" s="206"/>
      <c r="H21" s="206">
        <v>1</v>
      </c>
      <c r="I21" s="206"/>
      <c r="J21" s="209" t="s">
        <v>2673</v>
      </c>
      <c r="K21" s="206" t="str">
        <f t="shared" si="0"/>
        <v>e2817</v>
      </c>
      <c r="L21" s="207" t="str">
        <f t="shared" si="1"/>
        <v>&gt;= 85% et &lt; 90%</v>
      </c>
      <c r="O21" s="205" t="s">
        <v>426</v>
      </c>
    </row>
    <row r="22" spans="1:15">
      <c r="A22" s="221" t="s">
        <v>2675</v>
      </c>
      <c r="B22" s="206" t="s">
        <v>2596</v>
      </c>
      <c r="C22" s="206"/>
      <c r="D22" s="206" t="s">
        <v>426</v>
      </c>
      <c r="E22" s="206"/>
      <c r="F22" s="206"/>
      <c r="G22" s="206"/>
      <c r="H22" s="206">
        <v>1</v>
      </c>
      <c r="I22" s="206"/>
      <c r="J22" s="209" t="s">
        <v>2674</v>
      </c>
      <c r="K22" s="206" t="str">
        <f t="shared" si="0"/>
        <v>e2818</v>
      </c>
      <c r="L22" s="207" t="str">
        <f t="shared" si="1"/>
        <v>&gt;= 90% et &lt; 95%</v>
      </c>
      <c r="O22" s="205" t="s">
        <v>426</v>
      </c>
    </row>
    <row r="23" spans="1:15">
      <c r="A23" s="221" t="s">
        <v>2704</v>
      </c>
      <c r="B23" s="206" t="s">
        <v>2597</v>
      </c>
      <c r="C23" s="206"/>
      <c r="D23" s="206" t="s">
        <v>426</v>
      </c>
      <c r="E23" s="206"/>
      <c r="F23" s="206"/>
      <c r="G23" s="206"/>
      <c r="H23" s="206">
        <v>1</v>
      </c>
      <c r="I23" s="206"/>
      <c r="J23" s="209" t="s">
        <v>2675</v>
      </c>
      <c r="K23" s="206" t="str">
        <f t="shared" si="0"/>
        <v>e2819</v>
      </c>
      <c r="L23" s="207" t="str">
        <f t="shared" si="1"/>
        <v>&gt;= 95% et &lt; 100%</v>
      </c>
      <c r="O23" s="205" t="s">
        <v>426</v>
      </c>
    </row>
    <row r="24" spans="1:15">
      <c r="A24" s="221" t="s">
        <v>2654</v>
      </c>
      <c r="B24" s="206" t="s">
        <v>2655</v>
      </c>
      <c r="C24" s="206"/>
      <c r="D24" s="206" t="s">
        <v>426</v>
      </c>
      <c r="E24" s="206"/>
      <c r="F24" s="206"/>
      <c r="G24" s="206"/>
      <c r="H24" s="206">
        <v>1</v>
      </c>
      <c r="I24" s="206"/>
      <c r="J24" s="209" t="s">
        <v>2704</v>
      </c>
      <c r="K24" s="206" t="str">
        <f t="shared" si="0"/>
        <v>e2820</v>
      </c>
      <c r="L24" s="207" t="str">
        <f t="shared" si="1"/>
        <v>100%</v>
      </c>
      <c r="O24" s="205" t="s">
        <v>426</v>
      </c>
    </row>
    <row r="25" spans="1:15">
      <c r="A25" s="221"/>
      <c r="B25" s="206"/>
      <c r="C25" s="206"/>
      <c r="D25" s="206"/>
      <c r="E25" s="206"/>
      <c r="F25" s="206"/>
      <c r="G25" s="206"/>
      <c r="H25" s="206"/>
      <c r="I25" s="206"/>
      <c r="J25" s="209" t="s">
        <v>2654</v>
      </c>
      <c r="K25" s="206" t="str">
        <f t="shared" si="0"/>
        <v>e2821</v>
      </c>
      <c r="L25" s="207" t="str">
        <f t="shared" si="1"/>
        <v>&gt; 100%</v>
      </c>
      <c r="O25" s="205" t="s">
        <v>426</v>
      </c>
    </row>
    <row r="26" spans="1:15">
      <c r="A26" s="221"/>
      <c r="B26" s="206"/>
      <c r="C26" s="206"/>
      <c r="D26" s="206"/>
      <c r="E26" s="206"/>
      <c r="F26" s="206"/>
      <c r="G26" s="206"/>
      <c r="H26" s="206"/>
      <c r="I26" s="206"/>
      <c r="J26" s="206"/>
      <c r="K26" s="206"/>
      <c r="L26" s="223"/>
    </row>
    <row r="27" spans="1:15">
      <c r="A27" s="208"/>
    </row>
    <row r="28" spans="1:15">
      <c r="A28" s="208"/>
    </row>
    <row r="29" spans="1:15">
      <c r="A29" s="208"/>
    </row>
    <row r="30" spans="1:15">
      <c r="A30" s="208"/>
    </row>
    <row r="31" spans="1:15">
      <c r="A31" s="208"/>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85" zoomScaleNormal="85" workbookViewId="0">
      <pane ySplit="1" topLeftCell="A2" activePane="bottomLeft" state="frozen"/>
      <selection activeCell="M35" sqref="M35"/>
      <selection pane="bottomLeft" activeCell="J20" sqref="J20"/>
    </sheetView>
  </sheetViews>
  <sheetFormatPr baseColWidth="10" defaultColWidth="9.109375" defaultRowHeight="14.4"/>
  <cols>
    <col min="1" max="1" width="60.44140625" style="135" customWidth="1"/>
    <col min="2" max="4" width="9.109375" style="135"/>
    <col min="5" max="5" width="13.5546875" style="135" bestFit="1" customWidth="1"/>
    <col min="6" max="6" width="13.33203125" style="135" bestFit="1" customWidth="1"/>
    <col min="7" max="8" width="9.109375" style="135"/>
    <col min="9" max="9" width="10" style="135" bestFit="1" customWidth="1"/>
    <col min="10" max="10" width="36.88671875" style="135" customWidth="1"/>
    <col min="11" max="17" width="9.109375" style="135"/>
    <col min="18" max="18" width="14" style="135" customWidth="1"/>
    <col min="19" max="19" width="13.5546875" style="135" bestFit="1" customWidth="1"/>
    <col min="20" max="20" width="13.33203125" style="135" bestFit="1" customWidth="1"/>
    <col min="21" max="21" width="11" style="135" customWidth="1"/>
    <col min="22" max="22" width="10" style="135" bestFit="1" customWidth="1"/>
    <col min="23" max="16384" width="9.1093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c r="H2" s="233">
        <f t="shared" ref="H2:H16" si="0">COUNTIF(J:J,A2)</f>
        <v>3</v>
      </c>
      <c r="I2" s="233"/>
      <c r="J2" s="244" t="s">
        <v>6682</v>
      </c>
      <c r="K2" s="233"/>
      <c r="L2" s="244"/>
      <c r="M2" s="233"/>
      <c r="N2" s="233"/>
      <c r="O2" s="233" t="s">
        <v>5378</v>
      </c>
      <c r="P2" s="233"/>
      <c r="Q2" s="233" t="s">
        <v>3144</v>
      </c>
      <c r="R2" s="233" t="s">
        <v>8228</v>
      </c>
      <c r="S2" s="229">
        <v>41827</v>
      </c>
      <c r="T2" s="229"/>
      <c r="U2" s="229">
        <v>43296</v>
      </c>
      <c r="V2" s="233"/>
    </row>
    <row r="3" spans="1:22" s="129" customFormat="1">
      <c r="A3" s="233" t="s">
        <v>6645</v>
      </c>
      <c r="B3" s="233" t="s">
        <v>604</v>
      </c>
      <c r="C3" s="233"/>
      <c r="D3" s="233" t="s">
        <v>243</v>
      </c>
      <c r="E3" s="229">
        <v>41827</v>
      </c>
      <c r="F3" s="229"/>
      <c r="G3" s="233"/>
      <c r="H3" s="233">
        <f t="shared" si="0"/>
        <v>1</v>
      </c>
      <c r="I3" s="233"/>
      <c r="J3" s="245" t="s">
        <v>244</v>
      </c>
      <c r="K3" s="233" t="str">
        <f t="shared" ref="K3:K8" si="1">VLOOKUP(J3,$A:$B,2,0)</f>
        <v>x0</v>
      </c>
      <c r="L3" s="244" t="s">
        <v>6683</v>
      </c>
      <c r="M3" s="307"/>
      <c r="N3" s="233"/>
      <c r="O3" s="233" t="s">
        <v>243</v>
      </c>
      <c r="P3" s="233" t="s">
        <v>2404</v>
      </c>
      <c r="Q3" s="233"/>
      <c r="R3" s="233"/>
      <c r="S3" s="229">
        <f t="shared" ref="S3:S8" si="2">VLOOKUP(J3,A:G,5,FALSE)</f>
        <v>41827</v>
      </c>
      <c r="T3" s="229" t="str">
        <f t="shared" ref="T3:T8" si="3">IF(VLOOKUP(J3,A:G,6,FALSE)=0,"",VLOOKUP(J3,A:G,6,FALSE))</f>
        <v/>
      </c>
      <c r="U3" s="229" t="str">
        <f t="shared" ref="U3:U8" si="4">IF(VLOOKUP(J3,A:G,7,FALSE)=0,"",VLOOKUP(J3,A:G,7,FALSE))</f>
        <v/>
      </c>
      <c r="V3" s="233"/>
    </row>
    <row r="4" spans="1:22" s="129" customFormat="1">
      <c r="A4" s="233" t="s">
        <v>6646</v>
      </c>
      <c r="B4" s="233" t="s">
        <v>1371</v>
      </c>
      <c r="C4" s="233"/>
      <c r="D4" s="233" t="s">
        <v>243</v>
      </c>
      <c r="E4" s="229">
        <v>41827</v>
      </c>
      <c r="F4" s="229"/>
      <c r="G4" s="233"/>
      <c r="H4" s="233">
        <f t="shared" si="0"/>
        <v>1</v>
      </c>
      <c r="I4" s="233"/>
      <c r="J4" s="251" t="s">
        <v>6655</v>
      </c>
      <c r="K4" s="233" t="str">
        <f t="shared" si="1"/>
        <v>x13</v>
      </c>
      <c r="L4" s="244" t="s">
        <v>6656</v>
      </c>
      <c r="M4" s="233"/>
      <c r="N4" s="233"/>
      <c r="O4" s="233" t="s">
        <v>243</v>
      </c>
      <c r="P4" s="233"/>
      <c r="Q4" s="233"/>
      <c r="R4" s="233"/>
      <c r="S4" s="229">
        <f t="shared" si="2"/>
        <v>41827</v>
      </c>
      <c r="T4" s="229" t="str">
        <f t="shared" si="3"/>
        <v/>
      </c>
      <c r="U4" s="229" t="str">
        <f t="shared" si="4"/>
        <v/>
      </c>
      <c r="V4" s="233"/>
    </row>
    <row r="5" spans="1:22" s="129" customFormat="1">
      <c r="A5" s="233" t="s">
        <v>6647</v>
      </c>
      <c r="B5" s="233" t="s">
        <v>246</v>
      </c>
      <c r="C5" s="233"/>
      <c r="D5" s="233" t="s">
        <v>243</v>
      </c>
      <c r="E5" s="229">
        <v>41827</v>
      </c>
      <c r="F5" s="229"/>
      <c r="G5" s="233"/>
      <c r="H5" s="233">
        <f t="shared" si="0"/>
        <v>1</v>
      </c>
      <c r="I5" s="233"/>
      <c r="J5" s="251" t="s">
        <v>6657</v>
      </c>
      <c r="K5" s="233" t="str">
        <f t="shared" si="1"/>
        <v>x14</v>
      </c>
      <c r="L5" s="244" t="s">
        <v>6658</v>
      </c>
      <c r="M5" s="233"/>
      <c r="N5" s="233"/>
      <c r="O5" s="233" t="s">
        <v>243</v>
      </c>
      <c r="P5" s="233"/>
      <c r="Q5" s="233"/>
      <c r="R5" s="233"/>
      <c r="S5" s="229">
        <f t="shared" si="2"/>
        <v>41827</v>
      </c>
      <c r="T5" s="229" t="str">
        <f t="shared" si="3"/>
        <v/>
      </c>
      <c r="U5" s="229" t="str">
        <f t="shared" si="4"/>
        <v/>
      </c>
      <c r="V5" s="233"/>
    </row>
    <row r="6" spans="1:22" s="129" customFormat="1">
      <c r="A6" s="233" t="s">
        <v>6648</v>
      </c>
      <c r="B6" s="233" t="s">
        <v>5616</v>
      </c>
      <c r="C6" s="233"/>
      <c r="D6" s="233" t="s">
        <v>243</v>
      </c>
      <c r="E6" s="229">
        <v>41827</v>
      </c>
      <c r="F6" s="229"/>
      <c r="G6" s="233"/>
      <c r="H6" s="233">
        <f t="shared" si="0"/>
        <v>1</v>
      </c>
      <c r="I6" s="233"/>
      <c r="J6" s="251" t="s">
        <v>6659</v>
      </c>
      <c r="K6" s="233" t="str">
        <f t="shared" si="1"/>
        <v>x15</v>
      </c>
      <c r="L6" s="244" t="s">
        <v>6660</v>
      </c>
      <c r="M6" s="233"/>
      <c r="N6" s="233"/>
      <c r="O6" s="233" t="s">
        <v>243</v>
      </c>
      <c r="P6" s="233"/>
      <c r="Q6" s="233"/>
      <c r="R6" s="233"/>
      <c r="S6" s="229">
        <f t="shared" si="2"/>
        <v>41827</v>
      </c>
      <c r="T6" s="229" t="str">
        <f t="shared" si="3"/>
        <v/>
      </c>
      <c r="U6" s="229" t="str">
        <f t="shared" si="4"/>
        <v/>
      </c>
      <c r="V6" s="233"/>
    </row>
    <row r="7" spans="1:22" s="129" customFormat="1">
      <c r="A7" s="233" t="s">
        <v>6649</v>
      </c>
      <c r="B7" s="233" t="s">
        <v>5618</v>
      </c>
      <c r="C7" s="233"/>
      <c r="D7" s="233" t="s">
        <v>243</v>
      </c>
      <c r="E7" s="229">
        <v>41827</v>
      </c>
      <c r="F7" s="229"/>
      <c r="G7" s="233"/>
      <c r="H7" s="233">
        <f t="shared" si="0"/>
        <v>1</v>
      </c>
      <c r="I7" s="233"/>
      <c r="J7" s="251" t="s">
        <v>6661</v>
      </c>
      <c r="K7" s="233" t="str">
        <f t="shared" si="1"/>
        <v>x16</v>
      </c>
      <c r="L7" s="244" t="s">
        <v>6662</v>
      </c>
      <c r="M7" s="233"/>
      <c r="N7" s="233"/>
      <c r="O7" s="233" t="s">
        <v>243</v>
      </c>
      <c r="P7" s="233"/>
      <c r="Q7" s="233"/>
      <c r="R7" s="233"/>
      <c r="S7" s="229">
        <f t="shared" si="2"/>
        <v>41827</v>
      </c>
      <c r="T7" s="229" t="str">
        <f t="shared" si="3"/>
        <v/>
      </c>
      <c r="U7" s="229" t="str">
        <f t="shared" si="4"/>
        <v/>
      </c>
      <c r="V7" s="233"/>
    </row>
    <row r="8" spans="1:22" s="129" customFormat="1">
      <c r="A8" s="233" t="s">
        <v>6650</v>
      </c>
      <c r="B8" s="233" t="s">
        <v>5620</v>
      </c>
      <c r="C8" s="233"/>
      <c r="D8" s="233" t="s">
        <v>243</v>
      </c>
      <c r="E8" s="229">
        <v>41827</v>
      </c>
      <c r="F8" s="229"/>
      <c r="G8" s="233"/>
      <c r="H8" s="233">
        <f t="shared" si="0"/>
        <v>1</v>
      </c>
      <c r="I8" s="233"/>
      <c r="J8" s="251" t="s">
        <v>6663</v>
      </c>
      <c r="K8" s="233" t="str">
        <f t="shared" si="1"/>
        <v>x17</v>
      </c>
      <c r="L8" s="244" t="s">
        <v>6664</v>
      </c>
      <c r="M8" s="233"/>
      <c r="N8" s="233"/>
      <c r="O8" s="233" t="s">
        <v>243</v>
      </c>
      <c r="P8" s="233"/>
      <c r="Q8" s="233"/>
      <c r="R8" s="233"/>
      <c r="S8" s="229">
        <f t="shared" si="2"/>
        <v>41827</v>
      </c>
      <c r="T8" s="229" t="str">
        <f t="shared" si="3"/>
        <v/>
      </c>
      <c r="U8" s="229" t="str">
        <f t="shared" si="4"/>
        <v/>
      </c>
      <c r="V8" s="233"/>
    </row>
    <row r="9" spans="1:22" s="129" customFormat="1">
      <c r="A9" s="233" t="s">
        <v>6651</v>
      </c>
      <c r="B9" s="233" t="s">
        <v>6493</v>
      </c>
      <c r="C9" s="233"/>
      <c r="D9" s="233" t="s">
        <v>243</v>
      </c>
      <c r="E9" s="229">
        <v>41827</v>
      </c>
      <c r="F9" s="229"/>
      <c r="G9" s="233"/>
      <c r="H9" s="233">
        <f t="shared" si="0"/>
        <v>1</v>
      </c>
      <c r="I9" s="233"/>
      <c r="J9" s="244" t="s">
        <v>6681</v>
      </c>
      <c r="K9" s="233"/>
      <c r="L9" s="244"/>
      <c r="M9" s="233"/>
      <c r="N9" s="233"/>
      <c r="O9" s="233" t="s">
        <v>5378</v>
      </c>
      <c r="P9" s="233"/>
      <c r="Q9" s="233" t="s">
        <v>3337</v>
      </c>
      <c r="R9" s="233" t="s">
        <v>8228</v>
      </c>
      <c r="S9" s="229">
        <v>41827</v>
      </c>
      <c r="T9" s="229"/>
      <c r="U9" s="229"/>
      <c r="V9" s="233"/>
    </row>
    <row r="10" spans="1:22" s="129" customFormat="1">
      <c r="A10" s="233" t="s">
        <v>6673</v>
      </c>
      <c r="B10" s="233" t="s">
        <v>6494</v>
      </c>
      <c r="C10" s="233"/>
      <c r="D10" s="233" t="s">
        <v>243</v>
      </c>
      <c r="E10" s="229">
        <v>41827</v>
      </c>
      <c r="F10" s="229"/>
      <c r="G10" s="233"/>
      <c r="H10" s="233">
        <f t="shared" si="0"/>
        <v>1</v>
      </c>
      <c r="I10" s="233"/>
      <c r="J10" s="247" t="s">
        <v>244</v>
      </c>
      <c r="K10" s="233" t="str">
        <f>VLOOKUP(J10,$A:$B,2,0)</f>
        <v>x0</v>
      </c>
      <c r="L10" s="52" t="str">
        <f>J10</f>
        <v>Total/NA</v>
      </c>
      <c r="M10" s="138"/>
      <c r="N10" s="138"/>
      <c r="O10" s="138" t="s">
        <v>243</v>
      </c>
      <c r="P10" s="138" t="s">
        <v>2404</v>
      </c>
      <c r="Q10" s="138"/>
      <c r="R10" s="138"/>
      <c r="S10" s="249">
        <f>VLOOKUP(J10,A:G,5,FALSE)</f>
        <v>41827</v>
      </c>
      <c r="T10" s="229"/>
      <c r="U10" s="229"/>
      <c r="V10" s="233"/>
    </row>
    <row r="11" spans="1:22" s="129" customFormat="1">
      <c r="A11" s="233" t="s">
        <v>6672</v>
      </c>
      <c r="B11" s="233" t="s">
        <v>1513</v>
      </c>
      <c r="C11" s="233"/>
      <c r="D11" s="233" t="s">
        <v>243</v>
      </c>
      <c r="E11" s="229">
        <v>41827</v>
      </c>
      <c r="F11" s="229"/>
      <c r="G11" s="233"/>
      <c r="H11" s="233">
        <f t="shared" si="0"/>
        <v>1</v>
      </c>
      <c r="I11" s="233"/>
      <c r="J11" s="251" t="s">
        <v>6647</v>
      </c>
      <c r="K11" s="233" t="str">
        <f t="shared" ref="K11:K17" si="5">VLOOKUP(J11,$A:$B,2,0)</f>
        <v>x5</v>
      </c>
      <c r="L11" s="244" t="s">
        <v>6638</v>
      </c>
      <c r="M11" s="233"/>
      <c r="N11" s="233"/>
      <c r="O11" s="233" t="s">
        <v>243</v>
      </c>
      <c r="P11" s="233"/>
      <c r="Q11" s="233"/>
      <c r="R11" s="233"/>
      <c r="S11" s="229">
        <f t="shared" ref="S11:S17" si="6">VLOOKUP(J11,A:G,5,FALSE)</f>
        <v>41827</v>
      </c>
      <c r="T11" s="229" t="str">
        <f t="shared" ref="T11:T17" si="7">IF(VLOOKUP(J11,A:G,6,FALSE)=0,"",VLOOKUP(J11,A:G,6,FALSE))</f>
        <v/>
      </c>
      <c r="U11" s="229" t="str">
        <f t="shared" ref="U11:U17" si="8">IF(VLOOKUP(J11,A:G,7,FALSE)=0,"",VLOOKUP(J11,A:G,7,FALSE))</f>
        <v/>
      </c>
      <c r="V11" s="233"/>
    </row>
    <row r="12" spans="1:22" s="129" customFormat="1">
      <c r="A12" s="325" t="s">
        <v>6655</v>
      </c>
      <c r="B12" s="233" t="s">
        <v>2801</v>
      </c>
      <c r="C12" s="233"/>
      <c r="D12" s="233" t="s">
        <v>243</v>
      </c>
      <c r="E12" s="229">
        <v>41827</v>
      </c>
      <c r="F12" s="229"/>
      <c r="G12" s="233"/>
      <c r="H12" s="233">
        <f t="shared" si="0"/>
        <v>1</v>
      </c>
      <c r="I12" s="233"/>
      <c r="J12" s="251" t="s">
        <v>6646</v>
      </c>
      <c r="K12" s="233" t="str">
        <f t="shared" si="5"/>
        <v>x4</v>
      </c>
      <c r="L12" s="244" t="s">
        <v>6639</v>
      </c>
      <c r="M12" s="233"/>
      <c r="N12" s="233"/>
      <c r="O12" s="233" t="s">
        <v>243</v>
      </c>
      <c r="P12" s="233"/>
      <c r="Q12" s="233"/>
      <c r="R12" s="233"/>
      <c r="S12" s="229">
        <f t="shared" si="6"/>
        <v>41827</v>
      </c>
      <c r="T12" s="229" t="str">
        <f t="shared" si="7"/>
        <v/>
      </c>
      <c r="U12" s="229" t="str">
        <f t="shared" si="8"/>
        <v/>
      </c>
      <c r="V12" s="233"/>
    </row>
    <row r="13" spans="1:22" s="129" customFormat="1">
      <c r="A13" s="325" t="s">
        <v>6657</v>
      </c>
      <c r="B13" s="233" t="s">
        <v>2802</v>
      </c>
      <c r="C13" s="233"/>
      <c r="D13" s="233" t="s">
        <v>243</v>
      </c>
      <c r="E13" s="229">
        <v>41827</v>
      </c>
      <c r="F13" s="229"/>
      <c r="G13" s="233"/>
      <c r="H13" s="233">
        <f t="shared" si="0"/>
        <v>1</v>
      </c>
      <c r="I13" s="233"/>
      <c r="J13" s="251" t="s">
        <v>6649</v>
      </c>
      <c r="K13" s="233" t="str">
        <f t="shared" si="5"/>
        <v>x7</v>
      </c>
      <c r="L13" s="244" t="s">
        <v>6640</v>
      </c>
      <c r="M13" s="233"/>
      <c r="N13" s="233"/>
      <c r="O13" s="233" t="s">
        <v>243</v>
      </c>
      <c r="P13" s="233"/>
      <c r="Q13" s="233"/>
      <c r="R13" s="233"/>
      <c r="S13" s="229">
        <f t="shared" si="6"/>
        <v>41827</v>
      </c>
      <c r="T13" s="229" t="str">
        <f t="shared" si="7"/>
        <v/>
      </c>
      <c r="U13" s="229" t="str">
        <f t="shared" si="8"/>
        <v/>
      </c>
      <c r="V13" s="233"/>
    </row>
    <row r="14" spans="1:22" s="129" customFormat="1">
      <c r="A14" s="325" t="s">
        <v>6659</v>
      </c>
      <c r="B14" s="233" t="s">
        <v>605</v>
      </c>
      <c r="C14" s="233"/>
      <c r="D14" s="233" t="s">
        <v>243</v>
      </c>
      <c r="E14" s="229">
        <v>41827</v>
      </c>
      <c r="F14" s="229"/>
      <c r="G14" s="233"/>
      <c r="H14" s="233">
        <f t="shared" si="0"/>
        <v>1</v>
      </c>
      <c r="I14" s="233"/>
      <c r="J14" s="251" t="s">
        <v>6645</v>
      </c>
      <c r="K14" s="233" t="str">
        <f t="shared" si="5"/>
        <v>x3</v>
      </c>
      <c r="L14" s="244" t="s">
        <v>6641</v>
      </c>
      <c r="M14" s="233"/>
      <c r="N14" s="233"/>
      <c r="O14" s="233" t="s">
        <v>243</v>
      </c>
      <c r="P14" s="233"/>
      <c r="Q14" s="233"/>
      <c r="R14" s="233"/>
      <c r="S14" s="229">
        <f t="shared" si="6"/>
        <v>41827</v>
      </c>
      <c r="T14" s="229" t="str">
        <f t="shared" si="7"/>
        <v/>
      </c>
      <c r="U14" s="229" t="str">
        <f t="shared" si="8"/>
        <v/>
      </c>
      <c r="V14" s="233"/>
    </row>
    <row r="15" spans="1:22" s="129" customFormat="1">
      <c r="A15" s="325" t="s">
        <v>6661</v>
      </c>
      <c r="B15" s="233" t="s">
        <v>6496</v>
      </c>
      <c r="C15" s="233"/>
      <c r="D15" s="233" t="s">
        <v>243</v>
      </c>
      <c r="E15" s="229">
        <v>41827</v>
      </c>
      <c r="F15" s="229"/>
      <c r="G15" s="233"/>
      <c r="H15" s="233">
        <f t="shared" si="0"/>
        <v>1</v>
      </c>
      <c r="I15" s="233"/>
      <c r="J15" s="251" t="s">
        <v>6648</v>
      </c>
      <c r="K15" s="233" t="str">
        <f t="shared" si="5"/>
        <v>x6</v>
      </c>
      <c r="L15" s="244" t="s">
        <v>6642</v>
      </c>
      <c r="M15" s="233"/>
      <c r="N15" s="233"/>
      <c r="O15" s="233" t="s">
        <v>243</v>
      </c>
      <c r="P15" s="233"/>
      <c r="Q15" s="233"/>
      <c r="R15" s="233"/>
      <c r="S15" s="229">
        <f t="shared" si="6"/>
        <v>41827</v>
      </c>
      <c r="T15" s="229" t="str">
        <f t="shared" si="7"/>
        <v/>
      </c>
      <c r="U15" s="229" t="str">
        <f t="shared" si="8"/>
        <v/>
      </c>
      <c r="V15" s="233"/>
    </row>
    <row r="16" spans="1:22" s="129" customFormat="1">
      <c r="A16" s="233" t="s">
        <v>6663</v>
      </c>
      <c r="B16" s="233" t="s">
        <v>6072</v>
      </c>
      <c r="C16" s="233"/>
      <c r="D16" s="233" t="s">
        <v>243</v>
      </c>
      <c r="E16" s="229">
        <v>41827</v>
      </c>
      <c r="F16" s="229"/>
      <c r="G16" s="233"/>
      <c r="H16" s="233">
        <f t="shared" si="0"/>
        <v>1</v>
      </c>
      <c r="I16" s="233"/>
      <c r="J16" s="251" t="s">
        <v>6650</v>
      </c>
      <c r="K16" s="233" t="str">
        <f t="shared" si="5"/>
        <v>x8</v>
      </c>
      <c r="L16" s="244" t="s">
        <v>6643</v>
      </c>
      <c r="M16" s="233"/>
      <c r="N16" s="233"/>
      <c r="O16" s="233" t="s">
        <v>243</v>
      </c>
      <c r="P16" s="233"/>
      <c r="Q16" s="233"/>
      <c r="R16" s="233"/>
      <c r="S16" s="229">
        <f t="shared" si="6"/>
        <v>41827</v>
      </c>
      <c r="T16" s="229" t="str">
        <f t="shared" si="7"/>
        <v/>
      </c>
      <c r="U16" s="229" t="str">
        <f t="shared" si="8"/>
        <v/>
      </c>
      <c r="V16" s="233"/>
    </row>
    <row r="17" spans="1:24" s="129" customFormat="1">
      <c r="A17" s="233"/>
      <c r="B17" s="233"/>
      <c r="C17" s="233"/>
      <c r="D17" s="233"/>
      <c r="E17" s="233"/>
      <c r="F17" s="233"/>
      <c r="G17" s="233"/>
      <c r="H17" s="233"/>
      <c r="I17" s="233"/>
      <c r="J17" s="251" t="s">
        <v>6651</v>
      </c>
      <c r="K17" s="233" t="str">
        <f t="shared" si="5"/>
        <v>x9</v>
      </c>
      <c r="L17" s="244" t="s">
        <v>6644</v>
      </c>
      <c r="M17" s="233"/>
      <c r="N17" s="233"/>
      <c r="O17" s="233" t="s">
        <v>243</v>
      </c>
      <c r="P17" s="233"/>
      <c r="Q17" s="233"/>
      <c r="R17" s="233"/>
      <c r="S17" s="229">
        <f t="shared" si="6"/>
        <v>41827</v>
      </c>
      <c r="T17" s="229" t="str">
        <f t="shared" si="7"/>
        <v/>
      </c>
      <c r="U17" s="229" t="str">
        <f t="shared" si="8"/>
        <v/>
      </c>
      <c r="V17" s="233"/>
    </row>
    <row r="18" spans="1:24" s="129" customFormat="1">
      <c r="A18" s="233"/>
      <c r="B18" s="233"/>
      <c r="C18" s="233"/>
      <c r="D18" s="233"/>
      <c r="E18" s="233"/>
      <c r="F18" s="233"/>
      <c r="G18" s="233"/>
      <c r="H18" s="233"/>
      <c r="I18" s="233"/>
      <c r="J18" s="291" t="s">
        <v>6684</v>
      </c>
      <c r="K18" s="233"/>
      <c r="L18" s="244"/>
      <c r="M18" s="233"/>
      <c r="N18" s="233"/>
      <c r="O18" s="233" t="s">
        <v>5378</v>
      </c>
      <c r="P18" s="233"/>
      <c r="Q18" s="233" t="s">
        <v>6676</v>
      </c>
      <c r="R18" s="233" t="s">
        <v>8228</v>
      </c>
      <c r="S18" s="229">
        <v>41827</v>
      </c>
      <c r="T18" s="229"/>
      <c r="U18" s="229">
        <v>44027</v>
      </c>
      <c r="V18" s="233"/>
    </row>
    <row r="19" spans="1:24" s="129" customFormat="1">
      <c r="A19" s="233"/>
      <c r="B19" s="233"/>
      <c r="C19" s="233"/>
      <c r="D19" s="233"/>
      <c r="E19" s="233"/>
      <c r="F19" s="233"/>
      <c r="G19" s="233"/>
      <c r="H19" s="233"/>
      <c r="I19" s="233"/>
      <c r="J19" s="247" t="s">
        <v>244</v>
      </c>
      <c r="K19" s="233" t="str">
        <f>VLOOKUP(J19,$A:$B,2,0)</f>
        <v>x0</v>
      </c>
      <c r="L19" s="52" t="str">
        <f>J19</f>
        <v>Total/NA</v>
      </c>
      <c r="M19" s="138"/>
      <c r="N19" s="138"/>
      <c r="O19" s="138" t="s">
        <v>243</v>
      </c>
      <c r="P19" s="138" t="s">
        <v>2404</v>
      </c>
      <c r="Q19" s="138"/>
      <c r="R19" s="138"/>
      <c r="S19" s="249">
        <f>VLOOKUP(J19,A:G,5,FALSE)</f>
        <v>41827</v>
      </c>
      <c r="T19" s="229"/>
      <c r="U19" s="229"/>
      <c r="V19" s="233"/>
    </row>
    <row r="20" spans="1:24" s="129" customFormat="1">
      <c r="A20" s="233"/>
      <c r="B20" s="233"/>
      <c r="C20" s="233"/>
      <c r="D20" s="233"/>
      <c r="E20" s="233"/>
      <c r="F20" s="233"/>
      <c r="G20" s="233"/>
      <c r="H20" s="233"/>
      <c r="I20" s="233"/>
      <c r="J20" s="251" t="s">
        <v>6672</v>
      </c>
      <c r="K20" s="233" t="str">
        <f>VLOOKUP(J20,$A:$B,2,0)</f>
        <v>x11</v>
      </c>
      <c r="L20" s="244" t="s">
        <v>6675</v>
      </c>
      <c r="M20" s="233"/>
      <c r="N20" s="233"/>
      <c r="O20" s="233" t="s">
        <v>243</v>
      </c>
      <c r="P20" s="233"/>
      <c r="Q20" s="233"/>
      <c r="R20" s="233"/>
      <c r="S20" s="229">
        <f>VLOOKUP(J20,A:G,5,FALSE)</f>
        <v>41827</v>
      </c>
      <c r="T20" s="229" t="str">
        <f>IF(VLOOKUP(J20,A:G,6,FALSE)=0,"",VLOOKUP(J20,A:G,6,FALSE))</f>
        <v/>
      </c>
      <c r="U20" s="229" t="str">
        <f>IF(VLOOKUP(J20,A:G,7,FALSE)=0,"",VLOOKUP(J20,A:G,7,FALSE))</f>
        <v/>
      </c>
      <c r="V20" s="233"/>
    </row>
    <row r="21" spans="1:24" s="129" customFormat="1">
      <c r="J21" s="251" t="s">
        <v>6673</v>
      </c>
      <c r="K21" s="233" t="str">
        <f>VLOOKUP(J21,$A:$B,2,0)</f>
        <v>x10</v>
      </c>
      <c r="L21" s="244" t="s">
        <v>6674</v>
      </c>
      <c r="M21" s="233"/>
      <c r="N21" s="233"/>
      <c r="O21" s="233" t="s">
        <v>243</v>
      </c>
      <c r="P21" s="233"/>
      <c r="Q21" s="233"/>
      <c r="R21" s="233"/>
      <c r="S21" s="229">
        <f>VLOOKUP(J21,A:G,5,FALSE)</f>
        <v>41827</v>
      </c>
      <c r="T21" s="229" t="str">
        <f>IF(VLOOKUP(J21,A:G,6,FALSE)=0,"",VLOOKUP(J21,A:G,6,FALSE))</f>
        <v/>
      </c>
      <c r="U21" s="229" t="str">
        <f>IF(VLOOKUP(J21,A:G,7,FALSE)=0,"",VLOOKUP(J21,A:G,7,FALSE))</f>
        <v/>
      </c>
      <c r="V21" s="233"/>
    </row>
    <row r="22" spans="1:24" s="129" customFormat="1"/>
    <row r="23" spans="1:24" s="129" customFormat="1"/>
    <row r="24" spans="1:24" s="129" customFormat="1"/>
    <row r="25" spans="1:24" s="129" customFormat="1"/>
    <row r="26" spans="1:24" s="129" customFormat="1"/>
    <row r="27" spans="1:24">
      <c r="J27" s="129"/>
      <c r="K27" s="129"/>
      <c r="L27" s="129"/>
      <c r="M27" s="129"/>
      <c r="N27" s="129"/>
      <c r="O27" s="129"/>
      <c r="P27" s="129"/>
      <c r="Q27" s="129"/>
      <c r="R27" s="129"/>
      <c r="S27" s="129"/>
      <c r="T27" s="129"/>
      <c r="U27" s="129"/>
      <c r="V27" s="129"/>
      <c r="W27" s="129"/>
      <c r="X27" s="129"/>
    </row>
    <row r="28" spans="1:24">
      <c r="J28" s="129"/>
      <c r="K28" s="129"/>
      <c r="L28" s="129"/>
      <c r="M28" s="129"/>
      <c r="N28" s="129"/>
      <c r="O28" s="129"/>
      <c r="P28" s="129"/>
      <c r="Q28" s="129"/>
      <c r="R28" s="129"/>
      <c r="S28" s="129"/>
      <c r="T28" s="129"/>
      <c r="U28" s="129"/>
      <c r="V28" s="129"/>
      <c r="W28" s="129"/>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V27"/>
  <sheetViews>
    <sheetView zoomScale="85" zoomScaleNormal="85" workbookViewId="0">
      <selection activeCell="A2" sqref="A2"/>
    </sheetView>
  </sheetViews>
  <sheetFormatPr baseColWidth="10" defaultRowHeight="14.4"/>
  <cols>
    <col min="1" max="1" width="79.88671875" bestFit="1" customWidth="1"/>
    <col min="2" max="2" width="6.5546875" bestFit="1" customWidth="1"/>
    <col min="10" max="10" width="81.109375" style="9" bestFit="1" customWidth="1"/>
    <col min="12" max="12" width="35.6640625" style="173"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t="s">
        <v>244</v>
      </c>
      <c r="B2" t="s">
        <v>1943</v>
      </c>
      <c r="C2" t="s">
        <v>609</v>
      </c>
      <c r="D2" t="s">
        <v>426</v>
      </c>
      <c r="H2">
        <f t="shared" ref="H2:H20" si="0">COUNTIF($J$2:$J$414,A2)</f>
        <v>4</v>
      </c>
      <c r="J2" s="41" t="s">
        <v>1528</v>
      </c>
      <c r="L2" s="184"/>
      <c r="O2" t="s">
        <v>426</v>
      </c>
      <c r="Q2" t="s">
        <v>302</v>
      </c>
    </row>
    <row r="3" spans="1:22">
      <c r="A3" t="s">
        <v>194</v>
      </c>
      <c r="B3" t="s">
        <v>1032</v>
      </c>
      <c r="D3" t="s">
        <v>426</v>
      </c>
      <c r="H3">
        <f t="shared" si="0"/>
        <v>1</v>
      </c>
      <c r="J3" s="42" t="s">
        <v>244</v>
      </c>
      <c r="K3" s="1" t="str">
        <f>VLOOKUP(J3,$A$1:$I$305,2,FALSE)</f>
        <v>e0</v>
      </c>
      <c r="L3" s="184" t="str">
        <f t="shared" ref="L3:L14" si="1">J3</f>
        <v>Total/NA</v>
      </c>
      <c r="M3" t="s">
        <v>190</v>
      </c>
      <c r="O3" t="s">
        <v>243</v>
      </c>
    </row>
    <row r="4" spans="1:22">
      <c r="A4" t="s">
        <v>349</v>
      </c>
      <c r="B4" t="s">
        <v>1033</v>
      </c>
      <c r="D4" t="s">
        <v>426</v>
      </c>
      <c r="H4">
        <f t="shared" si="0"/>
        <v>1</v>
      </c>
      <c r="J4" s="43" t="s">
        <v>351</v>
      </c>
      <c r="K4" s="1" t="str">
        <f t="shared" ref="K4:K23" si="2">VLOOKUP(J4,$A$1:$I$305,2,FALSE)</f>
        <v>e1602</v>
      </c>
      <c r="L4" s="185" t="str">
        <f t="shared" si="1"/>
        <v>Intérêts techniques</v>
      </c>
      <c r="M4" t="s">
        <v>190</v>
      </c>
      <c r="N4" t="s">
        <v>192</v>
      </c>
      <c r="O4" t="s">
        <v>426</v>
      </c>
    </row>
    <row r="5" spans="1:22">
      <c r="A5" t="s">
        <v>351</v>
      </c>
      <c r="B5" t="s">
        <v>1034</v>
      </c>
      <c r="D5" t="s">
        <v>426</v>
      </c>
      <c r="H5">
        <f t="shared" si="0"/>
        <v>1</v>
      </c>
      <c r="J5" s="22" t="s">
        <v>1159</v>
      </c>
      <c r="K5" s="1" t="str">
        <f t="shared" si="2"/>
        <v>e1603</v>
      </c>
      <c r="L5" s="171" t="str">
        <f t="shared" si="1"/>
        <v>Intérêts techniques inclus dans les prestations versées et provisions pour sinistres à payer</v>
      </c>
      <c r="N5" t="s">
        <v>192</v>
      </c>
      <c r="O5" t="s">
        <v>426</v>
      </c>
    </row>
    <row r="6" spans="1:22">
      <c r="A6" s="9" t="s">
        <v>1159</v>
      </c>
      <c r="B6" t="s">
        <v>1035</v>
      </c>
      <c r="D6" t="s">
        <v>426</v>
      </c>
      <c r="H6">
        <f t="shared" si="0"/>
        <v>1</v>
      </c>
      <c r="J6" s="22" t="s">
        <v>1158</v>
      </c>
      <c r="K6" s="1" t="str">
        <f t="shared" si="2"/>
        <v>e1604</v>
      </c>
      <c r="L6" s="171" t="str">
        <f t="shared" si="1"/>
        <v>Intérêts techniques inclus dans les provisions d'assurance vie</v>
      </c>
      <c r="N6" t="s">
        <v>192</v>
      </c>
      <c r="O6" t="s">
        <v>426</v>
      </c>
    </row>
    <row r="7" spans="1:22">
      <c r="A7" s="9" t="s">
        <v>1158</v>
      </c>
      <c r="B7" t="s">
        <v>1036</v>
      </c>
      <c r="D7" t="s">
        <v>426</v>
      </c>
      <c r="H7">
        <f t="shared" si="0"/>
        <v>1</v>
      </c>
      <c r="J7" s="44" t="s">
        <v>354</v>
      </c>
      <c r="K7" s="1" t="str">
        <f t="shared" si="2"/>
        <v>e1607</v>
      </c>
      <c r="L7" s="171" t="str">
        <f t="shared" si="1"/>
        <v>Participations aux bénéfices et dotation</v>
      </c>
      <c r="M7" t="s">
        <v>190</v>
      </c>
      <c r="N7" t="s">
        <v>192</v>
      </c>
      <c r="O7" t="s">
        <v>426</v>
      </c>
    </row>
    <row r="8" spans="1:22">
      <c r="A8" t="s">
        <v>350</v>
      </c>
      <c r="B8" t="s">
        <v>1037</v>
      </c>
      <c r="D8" t="s">
        <v>426</v>
      </c>
      <c r="H8">
        <f t="shared" si="0"/>
        <v>1</v>
      </c>
      <c r="J8" s="45" t="s">
        <v>273</v>
      </c>
      <c r="K8" s="1" t="str">
        <f t="shared" si="2"/>
        <v>e1606</v>
      </c>
      <c r="L8" s="185" t="str">
        <f t="shared" si="1"/>
        <v>Participations aux bénéfices</v>
      </c>
      <c r="M8" t="s">
        <v>190</v>
      </c>
      <c r="N8" t="s">
        <v>192</v>
      </c>
      <c r="O8" t="s">
        <v>426</v>
      </c>
    </row>
    <row r="9" spans="1:22">
      <c r="A9" t="s">
        <v>273</v>
      </c>
      <c r="B9" t="s">
        <v>1038</v>
      </c>
      <c r="D9" t="s">
        <v>426</v>
      </c>
      <c r="H9">
        <f t="shared" si="0"/>
        <v>1</v>
      </c>
      <c r="J9" s="46" t="s">
        <v>1160</v>
      </c>
      <c r="K9" s="1" t="str">
        <f t="shared" si="2"/>
        <v>e1611</v>
      </c>
      <c r="L9" s="185" t="str">
        <f t="shared" si="1"/>
        <v>Participations aux bénéfices incorporées aux prestations et provisions pour sinistre à payer</v>
      </c>
      <c r="N9" t="s">
        <v>192</v>
      </c>
      <c r="O9" t="s">
        <v>426</v>
      </c>
    </row>
    <row r="10" spans="1:22">
      <c r="A10" t="s">
        <v>354</v>
      </c>
      <c r="B10" t="s">
        <v>1039</v>
      </c>
      <c r="D10" t="s">
        <v>426</v>
      </c>
      <c r="H10">
        <f t="shared" si="0"/>
        <v>1</v>
      </c>
      <c r="J10" s="46" t="s">
        <v>1161</v>
      </c>
      <c r="K10" s="1" t="str">
        <f t="shared" si="2"/>
        <v>e1612</v>
      </c>
      <c r="L10" s="185" t="str">
        <f t="shared" si="1"/>
        <v>Participations aux bénéfices incorporées aux provisions d'assurance vie et autres provisions techniques</v>
      </c>
      <c r="M10" t="s">
        <v>190</v>
      </c>
      <c r="N10" t="s">
        <v>192</v>
      </c>
      <c r="O10" t="s">
        <v>426</v>
      </c>
    </row>
    <row r="11" spans="1:22">
      <c r="A11" s="9" t="s">
        <v>1163</v>
      </c>
      <c r="B11" t="s">
        <v>1040</v>
      </c>
      <c r="D11" t="s">
        <v>426</v>
      </c>
      <c r="H11">
        <f t="shared" si="0"/>
        <v>1</v>
      </c>
      <c r="J11" s="47" t="s">
        <v>1162</v>
      </c>
      <c r="K11" s="1" t="str">
        <f t="shared" si="2"/>
        <v>e1610</v>
      </c>
      <c r="L11" s="185" t="str">
        <f t="shared" si="1"/>
        <v>Participations aux bénéfices incorporées à la Provision mathématique</v>
      </c>
      <c r="N11" t="s">
        <v>192</v>
      </c>
      <c r="O11" t="s">
        <v>426</v>
      </c>
    </row>
    <row r="12" spans="1:22">
      <c r="A12" s="9" t="s">
        <v>1439</v>
      </c>
      <c r="B12" t="s">
        <v>1041</v>
      </c>
      <c r="D12" t="s">
        <v>426</v>
      </c>
      <c r="H12">
        <f t="shared" si="0"/>
        <v>1</v>
      </c>
      <c r="J12" s="47" t="s">
        <v>1163</v>
      </c>
      <c r="K12" s="1" t="str">
        <f t="shared" si="2"/>
        <v>e1608</v>
      </c>
      <c r="L12" s="185" t="str">
        <f t="shared" si="1"/>
        <v>Participations aux bénéfices incorporées à la Provision de diversification</v>
      </c>
      <c r="N12" t="s">
        <v>192</v>
      </c>
      <c r="O12" t="s">
        <v>426</v>
      </c>
    </row>
    <row r="13" spans="1:22">
      <c r="A13" s="9" t="s">
        <v>1162</v>
      </c>
      <c r="B13" t="s">
        <v>1042</v>
      </c>
      <c r="D13" t="s">
        <v>426</v>
      </c>
      <c r="H13">
        <f t="shared" si="0"/>
        <v>1</v>
      </c>
      <c r="J13" s="47" t="s">
        <v>1439</v>
      </c>
      <c r="K13" s="1" t="str">
        <f t="shared" si="2"/>
        <v>e1609</v>
      </c>
      <c r="L13" s="185" t="str">
        <f t="shared" si="1"/>
        <v>Participations aux bénéfices incorporées à la provision collective de diversification différée</v>
      </c>
      <c r="N13" t="s">
        <v>192</v>
      </c>
      <c r="O13" t="s">
        <v>426</v>
      </c>
    </row>
    <row r="14" spans="1:22">
      <c r="A14" s="9" t="s">
        <v>1160</v>
      </c>
      <c r="B14" t="s">
        <v>1043</v>
      </c>
      <c r="D14" t="s">
        <v>426</v>
      </c>
      <c r="H14">
        <f t="shared" si="0"/>
        <v>1</v>
      </c>
      <c r="J14" s="22" t="s">
        <v>194</v>
      </c>
      <c r="K14" s="1" t="str">
        <f t="shared" si="2"/>
        <v>e1600</v>
      </c>
      <c r="L14" s="171" t="str">
        <f t="shared" si="1"/>
        <v>Dotation aux provisions pour participation aux bénéfices</v>
      </c>
      <c r="N14" t="s">
        <v>192</v>
      </c>
      <c r="O14" t="s">
        <v>426</v>
      </c>
    </row>
    <row r="15" spans="1:22">
      <c r="A15" s="9" t="s">
        <v>1161</v>
      </c>
      <c r="B15" t="s">
        <v>1044</v>
      </c>
      <c r="D15" t="s">
        <v>426</v>
      </c>
      <c r="H15">
        <f t="shared" si="0"/>
        <v>1</v>
      </c>
      <c r="J15" s="41" t="s">
        <v>1527</v>
      </c>
      <c r="K15" s="1"/>
      <c r="L15" s="184"/>
      <c r="O15" t="s">
        <v>426</v>
      </c>
      <c r="Q15" t="s">
        <v>347</v>
      </c>
    </row>
    <row r="16" spans="1:22">
      <c r="A16" t="s">
        <v>345</v>
      </c>
      <c r="B16" t="s">
        <v>1045</v>
      </c>
      <c r="D16" t="s">
        <v>426</v>
      </c>
      <c r="H16">
        <f t="shared" si="0"/>
        <v>1</v>
      </c>
      <c r="J16" s="42" t="s">
        <v>244</v>
      </c>
      <c r="K16" s="1" t="str">
        <f t="shared" si="2"/>
        <v>e0</v>
      </c>
      <c r="L16" s="184" t="str">
        <f>J16</f>
        <v>Total/NA</v>
      </c>
      <c r="M16" t="s">
        <v>190</v>
      </c>
      <c r="O16" t="s">
        <v>243</v>
      </c>
    </row>
    <row r="17" spans="1:17">
      <c r="A17" t="s">
        <v>346</v>
      </c>
      <c r="B17" t="s">
        <v>1046</v>
      </c>
      <c r="D17" t="s">
        <v>426</v>
      </c>
      <c r="H17">
        <f t="shared" si="0"/>
        <v>1</v>
      </c>
      <c r="J17" s="44" t="s">
        <v>346</v>
      </c>
      <c r="K17" s="1" t="str">
        <f t="shared" si="2"/>
        <v>e1614</v>
      </c>
      <c r="L17" s="171" t="str">
        <f>J17</f>
        <v>Résultat Technique</v>
      </c>
      <c r="N17" t="s">
        <v>192</v>
      </c>
      <c r="O17" t="s">
        <v>426</v>
      </c>
    </row>
    <row r="18" spans="1:17">
      <c r="A18" t="s">
        <v>510</v>
      </c>
      <c r="B18" t="s">
        <v>1047</v>
      </c>
      <c r="D18" t="s">
        <v>426</v>
      </c>
      <c r="H18">
        <f t="shared" si="0"/>
        <v>1</v>
      </c>
      <c r="J18" s="44" t="s">
        <v>345</v>
      </c>
      <c r="K18" s="1" t="str">
        <f t="shared" si="2"/>
        <v>e1613</v>
      </c>
      <c r="L18" s="171" t="str">
        <f>J18</f>
        <v>Résultat Financier</v>
      </c>
      <c r="N18" t="s">
        <v>192</v>
      </c>
      <c r="O18" t="s">
        <v>426</v>
      </c>
    </row>
    <row r="19" spans="1:17">
      <c r="A19" s="130" t="s">
        <v>2544</v>
      </c>
      <c r="B19" s="130" t="s">
        <v>2542</v>
      </c>
      <c r="D19" s="130" t="s">
        <v>426</v>
      </c>
      <c r="H19" s="130">
        <f t="shared" si="0"/>
        <v>1</v>
      </c>
      <c r="J19" s="18" t="s">
        <v>635</v>
      </c>
      <c r="K19" s="1"/>
      <c r="L19" s="171"/>
      <c r="O19" t="s">
        <v>426</v>
      </c>
      <c r="Q19" t="s">
        <v>348</v>
      </c>
    </row>
    <row r="20" spans="1:17">
      <c r="A20" s="130" t="s">
        <v>2545</v>
      </c>
      <c r="B20" s="130" t="s">
        <v>2543</v>
      </c>
      <c r="D20" s="130" t="s">
        <v>426</v>
      </c>
      <c r="H20" s="130">
        <f t="shared" si="0"/>
        <v>1</v>
      </c>
      <c r="J20" s="42" t="s">
        <v>244</v>
      </c>
      <c r="K20" s="1" t="str">
        <f t="shared" si="2"/>
        <v>e0</v>
      </c>
      <c r="L20" s="184" t="str">
        <f>J20</f>
        <v>Total/NA</v>
      </c>
      <c r="M20" t="s">
        <v>190</v>
      </c>
      <c r="O20" t="s">
        <v>243</v>
      </c>
    </row>
    <row r="21" spans="1:17">
      <c r="J21" s="44" t="s">
        <v>350</v>
      </c>
      <c r="K21" s="1" t="str">
        <f t="shared" si="2"/>
        <v>e1605</v>
      </c>
      <c r="L21" s="171" t="str">
        <f>J21</f>
        <v>Participation aux bénéfices globale affectée à l'exercice</v>
      </c>
      <c r="M21" t="s">
        <v>190</v>
      </c>
      <c r="N21" t="s">
        <v>192</v>
      </c>
      <c r="O21" t="s">
        <v>426</v>
      </c>
    </row>
    <row r="22" spans="1:17">
      <c r="J22" s="22" t="s">
        <v>349</v>
      </c>
      <c r="K22" s="1" t="str">
        <f t="shared" si="2"/>
        <v>e1601</v>
      </c>
      <c r="L22" s="171" t="str">
        <f>J22</f>
        <v>Incorporation directe de la participation aux excédents de la période</v>
      </c>
      <c r="N22" t="s">
        <v>192</v>
      </c>
      <c r="O22" t="s">
        <v>426</v>
      </c>
    </row>
    <row r="23" spans="1:17">
      <c r="J23" s="22" t="s">
        <v>510</v>
      </c>
      <c r="K23" s="1" t="str">
        <f t="shared" si="2"/>
        <v>e1615</v>
      </c>
      <c r="L23" s="171"/>
      <c r="N23" t="s">
        <v>192</v>
      </c>
      <c r="O23" t="s">
        <v>426</v>
      </c>
    </row>
    <row r="24" spans="1:17">
      <c r="J24" s="18" t="s">
        <v>2546</v>
      </c>
      <c r="K24" s="131"/>
      <c r="L24" s="171"/>
      <c r="M24" s="130"/>
      <c r="N24" s="130"/>
      <c r="O24" s="130" t="s">
        <v>426</v>
      </c>
      <c r="P24" s="130"/>
      <c r="Q24" s="130" t="s">
        <v>2547</v>
      </c>
    </row>
    <row r="25" spans="1:17">
      <c r="J25" s="42" t="s">
        <v>244</v>
      </c>
      <c r="K25" s="131" t="str">
        <f>VLOOKUP(J25,$A$1:$I$305,2,FALSE)</f>
        <v>e0</v>
      </c>
      <c r="L25" s="184" t="str">
        <f>J25</f>
        <v>Total/NA</v>
      </c>
      <c r="M25" s="130" t="s">
        <v>190</v>
      </c>
      <c r="N25" s="130"/>
      <c r="O25" s="130" t="s">
        <v>243</v>
      </c>
      <c r="P25" s="130"/>
      <c r="Q25" s="130"/>
    </row>
    <row r="26" spans="1:17">
      <c r="J26" s="16" t="s">
        <v>2544</v>
      </c>
      <c r="K26" s="131" t="str">
        <f>VLOOKUP(J26,$A$1:$I$305,2,FALSE)</f>
        <v>e1616</v>
      </c>
      <c r="L26" s="171" t="str">
        <f>J26</f>
        <v>Provisions pour participation aux bénéfices en instance d'affectation en prestations ou aux provisions mathématiques</v>
      </c>
      <c r="M26" s="130"/>
      <c r="N26" s="130" t="s">
        <v>192</v>
      </c>
      <c r="O26" s="130" t="s">
        <v>426</v>
      </c>
      <c r="P26" s="130"/>
      <c r="Q26" s="130"/>
    </row>
    <row r="27" spans="1:17">
      <c r="J27" s="16" t="s">
        <v>2545</v>
      </c>
      <c r="K27" s="131" t="str">
        <f>VLOOKUP(J27,$A$1:$I$305,2,FALSE)</f>
        <v>e1617</v>
      </c>
      <c r="L27" s="171" t="str">
        <f>J27</f>
        <v>Provisions pour participation aux bénéfices après déduction de l'affectation en prestations ou aux provisions mathématiques</v>
      </c>
      <c r="M27" s="130"/>
      <c r="N27" s="130" t="s">
        <v>192</v>
      </c>
      <c r="O27" s="130" t="s">
        <v>426</v>
      </c>
      <c r="P27" s="130"/>
      <c r="Q27" s="130"/>
    </row>
  </sheetData>
  <sortState ref="A3:A18">
    <sortCondition ref="A3:A18"/>
  </sortState>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V86"/>
  <sheetViews>
    <sheetView topLeftCell="A40" zoomScale="85" zoomScaleNormal="85" workbookViewId="0">
      <selection activeCell="J76" sqref="J76"/>
    </sheetView>
  </sheetViews>
  <sheetFormatPr baseColWidth="10" defaultRowHeight="14.4"/>
  <cols>
    <col min="1" max="1" width="95.88671875" customWidth="1"/>
    <col min="2" max="2" width="6.88671875" bestFit="1" customWidth="1"/>
    <col min="10" max="10" width="43.44140625" customWidth="1"/>
    <col min="11" max="11" width="6.33203125" bestFit="1" customWidth="1"/>
    <col min="12" max="12" width="40.6640625" style="131" customWidth="1"/>
    <col min="13" max="13" width="4.6640625" bestFit="1" customWidth="1"/>
    <col min="14" max="14" width="83.33203125" customWidth="1"/>
    <col min="15" max="15" width="7" bestFit="1" customWidth="1"/>
    <col min="17" max="17" width="11.6640625" customWidth="1"/>
    <col min="18" max="18" width="15.33203125" customWidth="1"/>
  </cols>
  <sheetData>
    <row r="1" spans="1:22" s="6" customFormat="1">
      <c r="A1" s="35" t="s">
        <v>576</v>
      </c>
      <c r="B1" s="35" t="s">
        <v>235</v>
      </c>
      <c r="C1" s="35" t="s">
        <v>603</v>
      </c>
      <c r="D1" s="35" t="s">
        <v>238</v>
      </c>
      <c r="E1" s="116" t="s">
        <v>1819</v>
      </c>
      <c r="F1" s="116" t="s">
        <v>1820</v>
      </c>
      <c r="G1" s="116" t="s">
        <v>1821</v>
      </c>
      <c r="H1" s="35" t="s">
        <v>581</v>
      </c>
      <c r="I1" s="35" t="s">
        <v>242</v>
      </c>
      <c r="J1" s="111" t="s">
        <v>234</v>
      </c>
      <c r="K1" s="112" t="s">
        <v>235</v>
      </c>
      <c r="L1" s="182" t="s">
        <v>2525</v>
      </c>
      <c r="M1" s="112" t="s">
        <v>236</v>
      </c>
      <c r="N1" s="112" t="s">
        <v>237</v>
      </c>
      <c r="O1" s="112" t="s">
        <v>238</v>
      </c>
      <c r="P1" s="112" t="s">
        <v>239</v>
      </c>
      <c r="Q1" s="112" t="s">
        <v>240</v>
      </c>
      <c r="R1" s="112" t="s">
        <v>241</v>
      </c>
      <c r="S1" s="116" t="s">
        <v>1819</v>
      </c>
      <c r="T1" s="116" t="s">
        <v>1820</v>
      </c>
      <c r="U1" s="116" t="s">
        <v>1821</v>
      </c>
      <c r="V1" s="116" t="s">
        <v>242</v>
      </c>
    </row>
    <row r="2" spans="1:22" s="134" customFormat="1">
      <c r="A2" s="52" t="s">
        <v>244</v>
      </c>
      <c r="B2" s="134" t="s">
        <v>245</v>
      </c>
      <c r="C2" s="134" t="s">
        <v>609</v>
      </c>
      <c r="D2" s="134" t="s">
        <v>243</v>
      </c>
      <c r="H2" s="133">
        <f t="shared" ref="H2:H26" si="0">COUNTIF($J$2:$J$421,A2)</f>
        <v>12</v>
      </c>
      <c r="J2" s="12" t="s">
        <v>1589</v>
      </c>
      <c r="L2" s="52"/>
      <c r="O2" s="134" t="s">
        <v>426</v>
      </c>
      <c r="Q2" s="134" t="s">
        <v>289</v>
      </c>
    </row>
    <row r="3" spans="1:22" s="134" customFormat="1">
      <c r="A3" s="52" t="s">
        <v>294</v>
      </c>
      <c r="B3" s="134" t="s">
        <v>896</v>
      </c>
      <c r="D3" s="134" t="s">
        <v>426</v>
      </c>
      <c r="H3" s="133">
        <f t="shared" si="0"/>
        <v>1</v>
      </c>
      <c r="J3" s="10" t="s">
        <v>244</v>
      </c>
      <c r="K3" s="88" t="str">
        <f>VLOOKUP(J3,$A$1:$I$305,2,FALSE)</f>
        <v>x0</v>
      </c>
      <c r="L3" s="52" t="str">
        <f>J3</f>
        <v>Total/NA</v>
      </c>
      <c r="M3" s="134" t="s">
        <v>190</v>
      </c>
      <c r="O3" s="134" t="s">
        <v>243</v>
      </c>
    </row>
    <row r="4" spans="1:22" s="134" customFormat="1">
      <c r="A4" s="12" t="s">
        <v>1136</v>
      </c>
      <c r="B4" s="134" t="s">
        <v>897</v>
      </c>
      <c r="D4" s="134" t="s">
        <v>426</v>
      </c>
      <c r="H4" s="133">
        <f t="shared" si="0"/>
        <v>1</v>
      </c>
      <c r="J4" s="11" t="s">
        <v>290</v>
      </c>
      <c r="K4" s="88" t="str">
        <f>VLOOKUP(J4,$A$1:$I$305,2,FALSE)</f>
        <v>e702</v>
      </c>
      <c r="L4" s="52" t="str">
        <f>J4</f>
        <v>Hors Entreprise liée ou lien de participation</v>
      </c>
      <c r="N4" s="134" t="s">
        <v>192</v>
      </c>
      <c r="O4" s="134" t="s">
        <v>426</v>
      </c>
    </row>
    <row r="5" spans="1:22" s="134" customFormat="1">
      <c r="A5" s="52" t="s">
        <v>290</v>
      </c>
      <c r="B5" s="134" t="s">
        <v>898</v>
      </c>
      <c r="D5" s="134" t="s">
        <v>426</v>
      </c>
      <c r="H5" s="133">
        <f t="shared" si="0"/>
        <v>1</v>
      </c>
      <c r="J5" s="11" t="s">
        <v>1136</v>
      </c>
      <c r="K5" s="88" t="str">
        <f>VLOOKUP(J5,$A$1:$I$305,2,FALSE)</f>
        <v>e701</v>
      </c>
      <c r="L5" s="52" t="str">
        <f>J5</f>
        <v>Entreprise liée ou lien de participation</v>
      </c>
      <c r="M5" s="133" t="s">
        <v>190</v>
      </c>
      <c r="N5" s="133" t="s">
        <v>192</v>
      </c>
      <c r="O5" s="133" t="s">
        <v>426</v>
      </c>
    </row>
    <row r="6" spans="1:22" s="134" customFormat="1">
      <c r="A6" s="19" t="s">
        <v>291</v>
      </c>
      <c r="B6" s="134" t="s">
        <v>1137</v>
      </c>
      <c r="D6" s="134" t="s">
        <v>426</v>
      </c>
      <c r="H6" s="133">
        <f t="shared" si="0"/>
        <v>1</v>
      </c>
      <c r="J6" s="69" t="s">
        <v>291</v>
      </c>
      <c r="K6" s="88" t="str">
        <f>VLOOKUP(J6,$A$1:$I$305,2,FALSE)</f>
        <v>e703</v>
      </c>
      <c r="L6" s="52" t="str">
        <f>J6</f>
        <v>Lien de participation</v>
      </c>
      <c r="N6" s="134" t="s">
        <v>192</v>
      </c>
      <c r="O6" s="134" t="s">
        <v>426</v>
      </c>
    </row>
    <row r="7" spans="1:22" s="133" customFormat="1">
      <c r="A7" s="88" t="s">
        <v>1591</v>
      </c>
      <c r="B7" s="133" t="s">
        <v>1590</v>
      </c>
      <c r="C7" s="134"/>
      <c r="D7" s="134" t="s">
        <v>243</v>
      </c>
      <c r="E7" s="134"/>
      <c r="F7" s="134"/>
      <c r="G7" s="134"/>
      <c r="H7" s="133">
        <f t="shared" si="0"/>
        <v>1</v>
      </c>
      <c r="I7" s="134"/>
      <c r="J7" s="69" t="s">
        <v>294</v>
      </c>
      <c r="K7" s="88" t="str">
        <f>VLOOKUP(J7,$A$1:$I$305,2,FALSE)</f>
        <v>e700</v>
      </c>
      <c r="L7" s="52" t="str">
        <f>J7</f>
        <v>Entreprise liée</v>
      </c>
      <c r="M7" s="134"/>
      <c r="N7" s="134" t="s">
        <v>192</v>
      </c>
      <c r="O7" s="134" t="s">
        <v>426</v>
      </c>
    </row>
    <row r="8" spans="1:22" s="133" customFormat="1">
      <c r="A8" s="88" t="s">
        <v>1592</v>
      </c>
      <c r="B8" s="133" t="s">
        <v>1920</v>
      </c>
      <c r="C8" s="134"/>
      <c r="D8" s="134" t="s">
        <v>243</v>
      </c>
      <c r="E8" s="134"/>
      <c r="F8" s="134"/>
      <c r="G8" s="134"/>
      <c r="H8" s="133">
        <f t="shared" si="0"/>
        <v>1</v>
      </c>
      <c r="I8" s="134"/>
      <c r="J8" s="12" t="s">
        <v>2336</v>
      </c>
      <c r="K8" s="88"/>
      <c r="L8" s="52"/>
      <c r="O8" s="134" t="s">
        <v>243</v>
      </c>
      <c r="Q8" s="133" t="s">
        <v>1587</v>
      </c>
    </row>
    <row r="9" spans="1:22" s="133" customFormat="1">
      <c r="A9" s="88" t="s">
        <v>5636</v>
      </c>
      <c r="B9" s="133" t="s">
        <v>5799</v>
      </c>
      <c r="D9" s="79" t="s">
        <v>5378</v>
      </c>
      <c r="H9" s="133">
        <f t="shared" si="0"/>
        <v>3</v>
      </c>
      <c r="J9" s="10" t="s">
        <v>244</v>
      </c>
      <c r="K9" s="88" t="str">
        <f>VLOOKUP(J9,$A$1:$I$305,2,FALSE)</f>
        <v>x0</v>
      </c>
      <c r="L9" s="52" t="str">
        <f>J9</f>
        <v>Total/NA</v>
      </c>
      <c r="M9" s="133" t="s">
        <v>190</v>
      </c>
      <c r="O9" s="134" t="s">
        <v>243</v>
      </c>
    </row>
    <row r="10" spans="1:22" s="133" customFormat="1">
      <c r="A10" s="88" t="s">
        <v>6031</v>
      </c>
      <c r="B10" s="133" t="s">
        <v>5800</v>
      </c>
      <c r="D10" s="79" t="s">
        <v>5378</v>
      </c>
      <c r="H10" s="133">
        <f t="shared" si="0"/>
        <v>3</v>
      </c>
      <c r="J10" s="44" t="s">
        <v>1591</v>
      </c>
      <c r="K10" s="88" t="str">
        <f>VLOOKUP(J10,$A$1:$I$305,2,FALSE)</f>
        <v>x40</v>
      </c>
      <c r="L10" s="40" t="str">
        <f>J10</f>
        <v>Fonds cantonné</v>
      </c>
      <c r="N10" s="133" t="s">
        <v>192</v>
      </c>
      <c r="O10" s="134" t="s">
        <v>243</v>
      </c>
    </row>
    <row r="11" spans="1:22" s="133" customFormat="1">
      <c r="A11" s="88" t="s">
        <v>6032</v>
      </c>
      <c r="B11" s="133" t="s">
        <v>5801</v>
      </c>
      <c r="D11" s="79" t="s">
        <v>5378</v>
      </c>
      <c r="H11" s="133">
        <f t="shared" si="0"/>
        <v>2</v>
      </c>
      <c r="J11" s="44" t="s">
        <v>1592</v>
      </c>
      <c r="K11" s="88" t="str">
        <f>VLOOKUP(J11,$A$1:$I$305,2,FALSE)</f>
        <v>x24</v>
      </c>
      <c r="L11" s="40" t="str">
        <f>J11</f>
        <v>Actif général</v>
      </c>
      <c r="N11" s="133" t="s">
        <v>192</v>
      </c>
      <c r="O11" s="134" t="s">
        <v>243</v>
      </c>
    </row>
    <row r="12" spans="1:22" s="133" customFormat="1">
      <c r="A12" s="88" t="s">
        <v>6033</v>
      </c>
      <c r="B12" s="133" t="s">
        <v>5802</v>
      </c>
      <c r="D12" s="79" t="s">
        <v>5378</v>
      </c>
      <c r="H12" s="133">
        <f t="shared" si="0"/>
        <v>3</v>
      </c>
      <c r="J12" s="326" t="s">
        <v>6036</v>
      </c>
      <c r="K12" s="88"/>
      <c r="L12" s="40"/>
      <c r="O12" s="79" t="s">
        <v>5378</v>
      </c>
      <c r="Q12" s="133" t="s">
        <v>1587</v>
      </c>
      <c r="R12" s="133" t="s">
        <v>8225</v>
      </c>
    </row>
    <row r="13" spans="1:22" s="133" customFormat="1">
      <c r="A13" s="88" t="s">
        <v>6034</v>
      </c>
      <c r="B13" s="133" t="s">
        <v>5803</v>
      </c>
      <c r="D13" s="79" t="s">
        <v>5378</v>
      </c>
      <c r="H13" s="133">
        <f t="shared" si="0"/>
        <v>3</v>
      </c>
      <c r="J13" s="247" t="s">
        <v>244</v>
      </c>
      <c r="K13" s="233" t="str">
        <f>VLOOKUP(J13,$A:$B,2,0)</f>
        <v>x0</v>
      </c>
      <c r="L13" s="52" t="str">
        <f>J13</f>
        <v>Total/NA</v>
      </c>
      <c r="M13" s="138"/>
      <c r="N13" s="138"/>
      <c r="O13" s="138" t="s">
        <v>243</v>
      </c>
      <c r="P13" s="138" t="s">
        <v>2404</v>
      </c>
      <c r="Q13" s="138"/>
      <c r="R13" s="138"/>
      <c r="S13" s="249"/>
    </row>
    <row r="14" spans="1:22" s="133" customFormat="1">
      <c r="A14" s="88" t="s">
        <v>6035</v>
      </c>
      <c r="B14" s="133" t="s">
        <v>5804</v>
      </c>
      <c r="D14" s="79" t="s">
        <v>5378</v>
      </c>
      <c r="H14" s="133">
        <f t="shared" si="0"/>
        <v>1</v>
      </c>
      <c r="J14" s="44" t="s">
        <v>5636</v>
      </c>
      <c r="K14" s="88" t="str">
        <f t="shared" ref="K14:K19" si="1">VLOOKUP(J14,$A$1:$I$305,2,FALSE)</f>
        <v>f2000</v>
      </c>
      <c r="L14" s="50" t="s">
        <v>6037</v>
      </c>
      <c r="O14" s="79" t="s">
        <v>5378</v>
      </c>
    </row>
    <row r="15" spans="1:22" s="133" customFormat="1">
      <c r="A15" s="133" t="s">
        <v>6049</v>
      </c>
      <c r="B15" s="133" t="s">
        <v>5805</v>
      </c>
      <c r="D15" s="79" t="s">
        <v>5378</v>
      </c>
      <c r="H15" s="133">
        <f t="shared" si="0"/>
        <v>1</v>
      </c>
      <c r="J15" s="44" t="s">
        <v>6031</v>
      </c>
      <c r="K15" s="88" t="str">
        <f t="shared" si="1"/>
        <v>f2001</v>
      </c>
      <c r="L15" s="50" t="s">
        <v>6038</v>
      </c>
      <c r="O15" s="79" t="s">
        <v>5378</v>
      </c>
    </row>
    <row r="16" spans="1:22" s="133" customFormat="1">
      <c r="A16" s="133" t="s">
        <v>6050</v>
      </c>
      <c r="B16" s="133" t="s">
        <v>5806</v>
      </c>
      <c r="D16" s="79" t="s">
        <v>5378</v>
      </c>
      <c r="H16" s="133">
        <f t="shared" si="0"/>
        <v>1</v>
      </c>
      <c r="J16" s="44" t="s">
        <v>6032</v>
      </c>
      <c r="K16" s="88" t="str">
        <f t="shared" si="1"/>
        <v>f2002</v>
      </c>
      <c r="L16" s="50" t="s">
        <v>6039</v>
      </c>
      <c r="O16" s="79" t="s">
        <v>5378</v>
      </c>
    </row>
    <row r="17" spans="1:19" s="133" customFormat="1">
      <c r="A17" s="88" t="s">
        <v>6073</v>
      </c>
      <c r="B17" s="138" t="s">
        <v>1371</v>
      </c>
      <c r="D17" s="134" t="s">
        <v>243</v>
      </c>
      <c r="H17" s="133">
        <f t="shared" si="0"/>
        <v>1</v>
      </c>
      <c r="J17" s="44" t="s">
        <v>6033</v>
      </c>
      <c r="K17" s="88" t="str">
        <f t="shared" si="1"/>
        <v>f2003</v>
      </c>
      <c r="L17" s="50" t="s">
        <v>6040</v>
      </c>
      <c r="O17" s="79" t="s">
        <v>5378</v>
      </c>
    </row>
    <row r="18" spans="1:19" s="133" customFormat="1">
      <c r="A18" s="88" t="s">
        <v>6074</v>
      </c>
      <c r="B18" s="138" t="s">
        <v>6072</v>
      </c>
      <c r="D18" s="134" t="s">
        <v>243</v>
      </c>
      <c r="H18" s="133">
        <f t="shared" si="0"/>
        <v>1</v>
      </c>
      <c r="J18" s="44" t="s">
        <v>6034</v>
      </c>
      <c r="K18" s="88" t="str">
        <f t="shared" si="1"/>
        <v>f2004</v>
      </c>
      <c r="L18" s="50" t="s">
        <v>6041</v>
      </c>
      <c r="O18" s="79" t="s">
        <v>5378</v>
      </c>
    </row>
    <row r="19" spans="1:19" s="133" customFormat="1">
      <c r="A19" s="88" t="s">
        <v>6078</v>
      </c>
      <c r="B19" s="133" t="s">
        <v>5807</v>
      </c>
      <c r="D19" s="79" t="s">
        <v>5378</v>
      </c>
      <c r="H19" s="133">
        <f t="shared" si="0"/>
        <v>1</v>
      </c>
      <c r="J19" s="44" t="s">
        <v>6035</v>
      </c>
      <c r="K19" s="88" t="str">
        <f t="shared" si="1"/>
        <v>f2005</v>
      </c>
      <c r="L19" s="50" t="s">
        <v>6042</v>
      </c>
      <c r="O19" s="79" t="s">
        <v>5378</v>
      </c>
    </row>
    <row r="20" spans="1:19" s="133" customFormat="1">
      <c r="A20" s="88" t="s">
        <v>6079</v>
      </c>
      <c r="B20" s="133" t="s">
        <v>5808</v>
      </c>
      <c r="D20" s="79" t="s">
        <v>5378</v>
      </c>
      <c r="H20" s="133">
        <f t="shared" si="0"/>
        <v>1</v>
      </c>
      <c r="J20" s="18" t="s">
        <v>6043</v>
      </c>
      <c r="K20" s="88"/>
      <c r="L20" s="40"/>
      <c r="O20" s="133" t="s">
        <v>5378</v>
      </c>
      <c r="Q20" s="133" t="s">
        <v>2820</v>
      </c>
      <c r="R20" s="133" t="s">
        <v>8225</v>
      </c>
    </row>
    <row r="21" spans="1:19" s="133" customFormat="1">
      <c r="A21" s="88" t="s">
        <v>7880</v>
      </c>
      <c r="B21" s="133" t="s">
        <v>5809</v>
      </c>
      <c r="D21" s="79" t="s">
        <v>5378</v>
      </c>
      <c r="H21" s="133">
        <f t="shared" si="0"/>
        <v>1</v>
      </c>
      <c r="J21" s="247" t="s">
        <v>244</v>
      </c>
      <c r="K21" s="233" t="str">
        <f>VLOOKUP(J21,$A:$B,2,0)</f>
        <v>x0</v>
      </c>
      <c r="L21" s="52" t="str">
        <f>J21</f>
        <v>Total/NA</v>
      </c>
      <c r="M21" s="138"/>
      <c r="N21" s="138"/>
      <c r="O21" s="138" t="s">
        <v>243</v>
      </c>
      <c r="P21" s="138" t="s">
        <v>2404</v>
      </c>
      <c r="Q21" s="138"/>
      <c r="R21" s="138"/>
      <c r="S21" s="249"/>
    </row>
    <row r="22" spans="1:19" s="133" customFormat="1">
      <c r="A22" s="88" t="s">
        <v>6085</v>
      </c>
      <c r="B22" s="133" t="s">
        <v>5810</v>
      </c>
      <c r="D22" s="79" t="s">
        <v>5378</v>
      </c>
      <c r="H22" s="133">
        <f t="shared" si="0"/>
        <v>1</v>
      </c>
      <c r="J22" s="44" t="s">
        <v>6049</v>
      </c>
      <c r="K22" s="88" t="str">
        <f>VLOOKUP(J22,$A$1:$I$305,2,FALSE)</f>
        <v>f2006</v>
      </c>
      <c r="L22" s="50" t="s">
        <v>6049</v>
      </c>
      <c r="O22" s="79" t="s">
        <v>5378</v>
      </c>
    </row>
    <row r="23" spans="1:19" s="133" customFormat="1">
      <c r="A23" s="88" t="s">
        <v>6086</v>
      </c>
      <c r="B23" s="133" t="s">
        <v>5811</v>
      </c>
      <c r="D23" s="79" t="s">
        <v>5378</v>
      </c>
      <c r="H23" s="133">
        <f t="shared" si="0"/>
        <v>1</v>
      </c>
      <c r="J23" s="44" t="s">
        <v>6050</v>
      </c>
      <c r="K23" s="88" t="str">
        <f>VLOOKUP(J23,$A$1:$I$305,2,FALSE)</f>
        <v>f2007</v>
      </c>
      <c r="L23" s="50" t="s">
        <v>6050</v>
      </c>
      <c r="O23" s="79" t="s">
        <v>5378</v>
      </c>
    </row>
    <row r="24" spans="1:19" s="133" customFormat="1">
      <c r="A24" s="88" t="s">
        <v>6087</v>
      </c>
      <c r="B24" s="133" t="s">
        <v>5812</v>
      </c>
      <c r="D24" s="79" t="s">
        <v>5378</v>
      </c>
      <c r="H24" s="133">
        <f t="shared" si="0"/>
        <v>1</v>
      </c>
      <c r="J24" s="326" t="s">
        <v>6046</v>
      </c>
      <c r="K24" s="88"/>
      <c r="L24" s="40"/>
      <c r="O24" s="79" t="s">
        <v>5378</v>
      </c>
      <c r="R24" s="133" t="s">
        <v>8225</v>
      </c>
    </row>
    <row r="25" spans="1:19" s="133" customFormat="1">
      <c r="A25" s="88" t="s">
        <v>5634</v>
      </c>
      <c r="B25" s="133" t="s">
        <v>5813</v>
      </c>
      <c r="D25" s="79" t="s">
        <v>5378</v>
      </c>
      <c r="H25" s="133">
        <f t="shared" si="0"/>
        <v>1</v>
      </c>
      <c r="J25" s="247" t="s">
        <v>244</v>
      </c>
      <c r="K25" s="233" t="str">
        <f>VLOOKUP(J25,$A:$B,2,0)</f>
        <v>x0</v>
      </c>
      <c r="L25" s="52" t="str">
        <f>J25</f>
        <v>Total/NA</v>
      </c>
      <c r="M25" s="138"/>
      <c r="N25" s="138"/>
      <c r="O25" s="138" t="s">
        <v>243</v>
      </c>
      <c r="P25" s="138" t="s">
        <v>2404</v>
      </c>
      <c r="Q25" s="138"/>
      <c r="R25" s="138"/>
      <c r="S25" s="249"/>
    </row>
    <row r="26" spans="1:19" s="133" customFormat="1">
      <c r="A26" s="88" t="s">
        <v>5635</v>
      </c>
      <c r="B26" s="133" t="s">
        <v>5814</v>
      </c>
      <c r="D26" s="79" t="s">
        <v>5378</v>
      </c>
      <c r="H26" s="133">
        <f t="shared" si="0"/>
        <v>1</v>
      </c>
      <c r="J26" s="44" t="s">
        <v>5636</v>
      </c>
      <c r="K26" s="88" t="str">
        <f>VLOOKUP(J26,$A$1:$I$305,2,FALSE)</f>
        <v>f2000</v>
      </c>
      <c r="L26" s="50" t="s">
        <v>6037</v>
      </c>
      <c r="O26" s="79" t="s">
        <v>5378</v>
      </c>
    </row>
    <row r="27" spans="1:19" s="133" customFormat="1">
      <c r="A27" s="138" t="s">
        <v>6714</v>
      </c>
      <c r="B27" s="138" t="s">
        <v>6495</v>
      </c>
      <c r="C27" s="138"/>
      <c r="D27" s="138" t="s">
        <v>243</v>
      </c>
      <c r="E27" s="249">
        <v>41827</v>
      </c>
      <c r="F27" s="249" t="s">
        <v>2800</v>
      </c>
      <c r="G27" s="138"/>
      <c r="H27" s="138">
        <f>COUNTIF(J:J,A27)</f>
        <v>1</v>
      </c>
      <c r="J27" s="44" t="s">
        <v>6031</v>
      </c>
      <c r="K27" s="88" t="str">
        <f>VLOOKUP(J27,$A$1:$I$305,2,FALSE)</f>
        <v>f2001</v>
      </c>
      <c r="L27" s="50" t="s">
        <v>6038</v>
      </c>
      <c r="O27" s="79" t="s">
        <v>5378</v>
      </c>
    </row>
    <row r="28" spans="1:19" s="133" customFormat="1">
      <c r="A28" s="138" t="s">
        <v>6716</v>
      </c>
      <c r="B28" s="138" t="s">
        <v>1513</v>
      </c>
      <c r="C28" s="138"/>
      <c r="D28" s="138" t="s">
        <v>243</v>
      </c>
      <c r="E28" s="249">
        <v>41827</v>
      </c>
      <c r="F28" s="249" t="s">
        <v>2800</v>
      </c>
      <c r="G28" s="138"/>
      <c r="H28" s="138">
        <f>COUNTIF(J:J,A28)</f>
        <v>1</v>
      </c>
      <c r="J28" s="44" t="s">
        <v>6032</v>
      </c>
      <c r="K28" s="88" t="str">
        <f>VLOOKUP(J28,$A$1:$I$305,2,FALSE)</f>
        <v>f2002</v>
      </c>
      <c r="L28" s="50" t="s">
        <v>6039</v>
      </c>
      <c r="O28" s="79" t="s">
        <v>5378</v>
      </c>
    </row>
    <row r="29" spans="1:19" s="133" customFormat="1">
      <c r="A29" s="274" t="s">
        <v>7879</v>
      </c>
      <c r="B29" s="138" t="s">
        <v>6712</v>
      </c>
      <c r="C29" s="138"/>
      <c r="D29" s="138" t="s">
        <v>243</v>
      </c>
      <c r="E29" s="249">
        <v>42277</v>
      </c>
      <c r="H29" s="138">
        <f>COUNTIF(J:J,A29)</f>
        <v>1</v>
      </c>
      <c r="J29" s="44" t="s">
        <v>6033</v>
      </c>
      <c r="K29" s="88" t="str">
        <f>VLOOKUP(J29,$A$1:$I$305,2,FALSE)</f>
        <v>f2003</v>
      </c>
      <c r="L29" s="50" t="s">
        <v>6040</v>
      </c>
      <c r="O29" s="79" t="s">
        <v>5378</v>
      </c>
    </row>
    <row r="30" spans="1:19" s="133" customFormat="1">
      <c r="A30" s="124" t="s">
        <v>6895</v>
      </c>
      <c r="B30" s="95" t="s">
        <v>6811</v>
      </c>
      <c r="C30" s="95"/>
      <c r="D30" s="95" t="s">
        <v>5941</v>
      </c>
      <c r="E30" s="95"/>
      <c r="F30" s="95"/>
      <c r="G30" s="95"/>
      <c r="H30" s="95">
        <f t="shared" ref="H30:H47" si="2">COUNTIF($J$2:$J$462,A30)</f>
        <v>1</v>
      </c>
      <c r="I30" s="95"/>
      <c r="J30" s="44" t="s">
        <v>6034</v>
      </c>
      <c r="K30" s="88" t="str">
        <f>VLOOKUP(J30,$A$1:$I$305,2,FALSE)</f>
        <v>f2004</v>
      </c>
      <c r="L30" s="50" t="s">
        <v>6041</v>
      </c>
      <c r="O30" s="79" t="s">
        <v>5378</v>
      </c>
    </row>
    <row r="31" spans="1:19" s="133" customFormat="1">
      <c r="A31" s="95" t="s">
        <v>6896</v>
      </c>
      <c r="B31" s="95" t="s">
        <v>6812</v>
      </c>
      <c r="C31" s="95"/>
      <c r="D31" s="95" t="s">
        <v>5941</v>
      </c>
      <c r="E31" s="95"/>
      <c r="F31" s="95"/>
      <c r="G31" s="95"/>
      <c r="H31" s="95">
        <f t="shared" si="2"/>
        <v>1</v>
      </c>
      <c r="I31" s="95"/>
      <c r="J31" s="326" t="s">
        <v>6075</v>
      </c>
      <c r="K31" s="138"/>
      <c r="L31" s="246"/>
      <c r="M31" s="138"/>
      <c r="N31" s="138"/>
      <c r="O31" s="138" t="s">
        <v>243</v>
      </c>
    </row>
    <row r="32" spans="1:19" s="133" customFormat="1">
      <c r="A32" s="95" t="s">
        <v>6897</v>
      </c>
      <c r="B32" s="95" t="s">
        <v>6813</v>
      </c>
      <c r="C32" s="95"/>
      <c r="D32" s="95" t="s">
        <v>5941</v>
      </c>
      <c r="E32" s="95"/>
      <c r="F32" s="95"/>
      <c r="G32" s="95"/>
      <c r="H32" s="95">
        <f t="shared" si="2"/>
        <v>1</v>
      </c>
      <c r="I32" s="95"/>
      <c r="J32" s="247" t="s">
        <v>244</v>
      </c>
      <c r="K32" s="233" t="str">
        <f>VLOOKUP(J32,$A:$B,2,0)</f>
        <v>x0</v>
      </c>
      <c r="L32" s="52" t="str">
        <f>J32</f>
        <v>Total/NA</v>
      </c>
      <c r="M32" s="138"/>
      <c r="N32" s="138"/>
      <c r="O32" s="138" t="s">
        <v>243</v>
      </c>
      <c r="P32" s="138" t="s">
        <v>2404</v>
      </c>
      <c r="Q32" s="138"/>
      <c r="R32" s="138"/>
      <c r="S32" s="249"/>
    </row>
    <row r="33" spans="1:19" s="133" customFormat="1">
      <c r="A33" s="95" t="s">
        <v>6898</v>
      </c>
      <c r="B33" s="95" t="s">
        <v>6814</v>
      </c>
      <c r="C33" s="95"/>
      <c r="D33" s="95" t="s">
        <v>5941</v>
      </c>
      <c r="E33" s="95"/>
      <c r="F33" s="95"/>
      <c r="G33" s="95"/>
      <c r="H33" s="95">
        <f t="shared" si="2"/>
        <v>1</v>
      </c>
      <c r="I33" s="95"/>
      <c r="J33" s="44" t="s">
        <v>6073</v>
      </c>
      <c r="K33" s="138" t="str">
        <f>VLOOKUP(J33,$A:$B,2,FALSE)</f>
        <v>x4</v>
      </c>
      <c r="L33" s="50" t="s">
        <v>6076</v>
      </c>
      <c r="M33" s="138"/>
      <c r="N33" s="138"/>
      <c r="O33" s="138" t="s">
        <v>243</v>
      </c>
    </row>
    <row r="34" spans="1:19" s="133" customFormat="1">
      <c r="A34" s="159" t="s">
        <v>6899</v>
      </c>
      <c r="B34" s="95" t="s">
        <v>6815</v>
      </c>
      <c r="C34" s="95"/>
      <c r="D34" s="95" t="s">
        <v>5941</v>
      </c>
      <c r="E34" s="95"/>
      <c r="F34" s="95"/>
      <c r="G34" s="95"/>
      <c r="H34" s="95">
        <f t="shared" si="2"/>
        <v>1</v>
      </c>
      <c r="I34" s="95"/>
      <c r="J34" s="44" t="s">
        <v>6074</v>
      </c>
      <c r="K34" s="138" t="str">
        <f>VLOOKUP(J34,$A:$B,2,FALSE)</f>
        <v>x17</v>
      </c>
      <c r="L34" s="50" t="s">
        <v>6077</v>
      </c>
      <c r="M34" s="138"/>
      <c r="N34" s="138"/>
      <c r="O34" s="138" t="s">
        <v>243</v>
      </c>
    </row>
    <row r="35" spans="1:19" s="133" customFormat="1">
      <c r="A35" s="159" t="s">
        <v>6900</v>
      </c>
      <c r="B35" s="95" t="s">
        <v>6901</v>
      </c>
      <c r="C35" s="95"/>
      <c r="D35" s="95" t="s">
        <v>5941</v>
      </c>
      <c r="E35" s="95"/>
      <c r="F35" s="95"/>
      <c r="G35" s="95"/>
      <c r="H35" s="95">
        <f t="shared" si="2"/>
        <v>1</v>
      </c>
      <c r="I35" s="95"/>
      <c r="J35" s="326" t="s">
        <v>6080</v>
      </c>
      <c r="K35" s="88"/>
      <c r="L35" s="40"/>
      <c r="O35" s="79" t="s">
        <v>5378</v>
      </c>
    </row>
    <row r="36" spans="1:19" s="133" customFormat="1">
      <c r="A36" s="159" t="s">
        <v>6902</v>
      </c>
      <c r="B36" s="95" t="s">
        <v>6903</v>
      </c>
      <c r="C36" s="95"/>
      <c r="D36" s="95" t="s">
        <v>5941</v>
      </c>
      <c r="E36" s="95"/>
      <c r="F36" s="95"/>
      <c r="G36" s="95"/>
      <c r="H36" s="95">
        <f t="shared" si="2"/>
        <v>1</v>
      </c>
      <c r="I36" s="95"/>
      <c r="J36" s="247" t="s">
        <v>244</v>
      </c>
      <c r="K36" s="233" t="str">
        <f>VLOOKUP(J36,$A:$B,2,0)</f>
        <v>x0</v>
      </c>
      <c r="L36" s="52" t="str">
        <f>J36</f>
        <v>Total/NA</v>
      </c>
      <c r="M36" s="138"/>
      <c r="N36" s="138"/>
      <c r="O36" s="138" t="s">
        <v>243</v>
      </c>
      <c r="P36" s="138" t="s">
        <v>2404</v>
      </c>
      <c r="Q36" s="138"/>
      <c r="R36" s="138"/>
      <c r="S36" s="249"/>
    </row>
    <row r="37" spans="1:19" s="133" customFormat="1">
      <c r="A37" s="159" t="s">
        <v>6904</v>
      </c>
      <c r="B37" s="95" t="s">
        <v>6905</v>
      </c>
      <c r="C37" s="95"/>
      <c r="D37" s="95" t="s">
        <v>5941</v>
      </c>
      <c r="E37" s="95"/>
      <c r="F37" s="95"/>
      <c r="G37" s="95"/>
      <c r="H37" s="95">
        <f t="shared" si="2"/>
        <v>1</v>
      </c>
      <c r="I37" s="95"/>
      <c r="J37" s="44" t="s">
        <v>6078</v>
      </c>
      <c r="K37" s="88" t="str">
        <f>VLOOKUP(J37,$A$1:$I$305,2,FALSE)</f>
        <v>f2008</v>
      </c>
      <c r="L37" s="50" t="s">
        <v>6081</v>
      </c>
      <c r="O37" s="79" t="s">
        <v>5378</v>
      </c>
    </row>
    <row r="38" spans="1:19" s="133" customFormat="1">
      <c r="A38" s="159" t="s">
        <v>6906</v>
      </c>
      <c r="B38" s="95" t="s">
        <v>6907</v>
      </c>
      <c r="C38" s="95"/>
      <c r="D38" s="95" t="s">
        <v>5941</v>
      </c>
      <c r="E38" s="95"/>
      <c r="F38" s="95"/>
      <c r="G38" s="95"/>
      <c r="H38" s="95">
        <f t="shared" si="2"/>
        <v>1</v>
      </c>
      <c r="I38" s="95"/>
      <c r="J38" s="44" t="s">
        <v>6079</v>
      </c>
      <c r="K38" s="88" t="str">
        <f>VLOOKUP(J38,$A$1:$I$305,2,FALSE)</f>
        <v>f2009</v>
      </c>
      <c r="L38" s="50" t="s">
        <v>6082</v>
      </c>
      <c r="O38" s="79" t="s">
        <v>5378</v>
      </c>
    </row>
    <row r="39" spans="1:19" s="133" customFormat="1">
      <c r="A39" s="159" t="s">
        <v>6908</v>
      </c>
      <c r="B39" s="95" t="s">
        <v>6909</v>
      </c>
      <c r="C39" s="95"/>
      <c r="D39" s="95" t="s">
        <v>5941</v>
      </c>
      <c r="E39" s="95"/>
      <c r="F39" s="95"/>
      <c r="G39" s="95"/>
      <c r="H39" s="95">
        <f t="shared" si="2"/>
        <v>1</v>
      </c>
      <c r="I39" s="95"/>
      <c r="J39" s="326" t="s">
        <v>6088</v>
      </c>
      <c r="K39" s="88"/>
      <c r="L39" s="40"/>
      <c r="O39" s="79" t="s">
        <v>5378</v>
      </c>
    </row>
    <row r="40" spans="1:19" s="133" customFormat="1">
      <c r="A40" s="95" t="s">
        <v>6910</v>
      </c>
      <c r="B40" s="95" t="s">
        <v>6911</v>
      </c>
      <c r="C40" s="95"/>
      <c r="D40" s="95" t="s">
        <v>5941</v>
      </c>
      <c r="E40" s="95"/>
      <c r="F40" s="95"/>
      <c r="G40" s="95"/>
      <c r="H40" s="95">
        <f t="shared" si="2"/>
        <v>1</v>
      </c>
      <c r="I40" s="95"/>
      <c r="J40" s="247" t="s">
        <v>244</v>
      </c>
      <c r="K40" s="233" t="str">
        <f>VLOOKUP(J40,$A:$B,2,0)</f>
        <v>x0</v>
      </c>
      <c r="L40" s="52" t="str">
        <f>J40</f>
        <v>Total/NA</v>
      </c>
      <c r="M40" s="138"/>
      <c r="N40" s="138"/>
      <c r="O40" s="138" t="s">
        <v>243</v>
      </c>
      <c r="P40" s="138" t="s">
        <v>2404</v>
      </c>
      <c r="Q40" s="138"/>
      <c r="R40" s="138"/>
      <c r="S40" s="249"/>
    </row>
    <row r="41" spans="1:19" s="133" customFormat="1">
      <c r="A41" s="95" t="s">
        <v>6912</v>
      </c>
      <c r="B41" s="95" t="s">
        <v>6913</v>
      </c>
      <c r="C41" s="95"/>
      <c r="D41" s="95" t="s">
        <v>5941</v>
      </c>
      <c r="E41" s="95"/>
      <c r="F41" s="95"/>
      <c r="G41" s="95"/>
      <c r="H41" s="95">
        <f t="shared" si="2"/>
        <v>1</v>
      </c>
      <c r="I41" s="95"/>
      <c r="J41" s="44" t="s">
        <v>7880</v>
      </c>
      <c r="K41" s="88" t="str">
        <f>VLOOKUP(J41,$A$1:$I$305,2,FALSE)</f>
        <v>f2010</v>
      </c>
      <c r="L41" s="50" t="s">
        <v>6089</v>
      </c>
      <c r="O41" s="79" t="s">
        <v>5378</v>
      </c>
    </row>
    <row r="42" spans="1:19" s="133" customFormat="1">
      <c r="A42" s="95" t="s">
        <v>6914</v>
      </c>
      <c r="B42" s="95" t="s">
        <v>6915</v>
      </c>
      <c r="C42" s="95"/>
      <c r="D42" s="95" t="s">
        <v>5941</v>
      </c>
      <c r="E42" s="95"/>
      <c r="F42" s="95"/>
      <c r="G42" s="95"/>
      <c r="H42" s="95">
        <f t="shared" si="2"/>
        <v>1</v>
      </c>
      <c r="I42" s="95"/>
      <c r="J42" s="44" t="s">
        <v>6085</v>
      </c>
      <c r="K42" s="88" t="str">
        <f>VLOOKUP(J42,$A$1:$I$305,2,FALSE)</f>
        <v>f2011</v>
      </c>
      <c r="L42" s="50" t="s">
        <v>6090</v>
      </c>
      <c r="O42" s="79" t="s">
        <v>5378</v>
      </c>
    </row>
    <row r="43" spans="1:19" s="133" customFormat="1">
      <c r="A43" s="95" t="s">
        <v>6916</v>
      </c>
      <c r="B43" s="95" t="s">
        <v>6917</v>
      </c>
      <c r="C43" s="95"/>
      <c r="D43" s="95" t="s">
        <v>5941</v>
      </c>
      <c r="E43" s="95"/>
      <c r="F43" s="95"/>
      <c r="G43" s="95"/>
      <c r="H43" s="95">
        <f t="shared" si="2"/>
        <v>1</v>
      </c>
      <c r="I43" s="95"/>
      <c r="J43" s="44" t="s">
        <v>6086</v>
      </c>
      <c r="K43" s="88" t="str">
        <f>VLOOKUP(J43,$A$1:$I$305,2,FALSE)</f>
        <v>f2012</v>
      </c>
      <c r="L43" s="50" t="s">
        <v>6091</v>
      </c>
      <c r="O43" s="79" t="s">
        <v>5378</v>
      </c>
    </row>
    <row r="44" spans="1:19" s="133" customFormat="1">
      <c r="A44" s="133" t="s">
        <v>8316</v>
      </c>
      <c r="B44" s="133" t="s">
        <v>5815</v>
      </c>
      <c r="D44" s="79" t="s">
        <v>5378</v>
      </c>
      <c r="H44" s="95">
        <f t="shared" si="2"/>
        <v>1</v>
      </c>
      <c r="J44" s="44" t="s">
        <v>6087</v>
      </c>
      <c r="K44" s="88" t="str">
        <f>VLOOKUP(J44,$A$1:$I$305,2,FALSE)</f>
        <v>f2013</v>
      </c>
      <c r="L44" s="50" t="s">
        <v>6092</v>
      </c>
      <c r="O44" s="79" t="s">
        <v>5378</v>
      </c>
    </row>
    <row r="45" spans="1:19" s="133" customFormat="1">
      <c r="A45" s="133" t="s">
        <v>8282</v>
      </c>
      <c r="B45" s="133" t="s">
        <v>5816</v>
      </c>
      <c r="D45" s="79" t="s">
        <v>5378</v>
      </c>
      <c r="H45" s="95">
        <f t="shared" si="2"/>
        <v>1</v>
      </c>
      <c r="J45" s="326" t="s">
        <v>6698</v>
      </c>
      <c r="K45" s="88"/>
      <c r="L45" s="40"/>
      <c r="O45" s="79" t="s">
        <v>5378</v>
      </c>
      <c r="Q45" s="133" t="s">
        <v>1587</v>
      </c>
      <c r="R45" s="133" t="s">
        <v>8236</v>
      </c>
    </row>
    <row r="46" spans="1:19" s="133" customFormat="1">
      <c r="A46" s="133" t="s">
        <v>8283</v>
      </c>
      <c r="B46" s="133" t="s">
        <v>5817</v>
      </c>
      <c r="D46" s="79" t="s">
        <v>5378</v>
      </c>
      <c r="H46" s="95">
        <f t="shared" si="2"/>
        <v>1</v>
      </c>
      <c r="J46" s="247" t="s">
        <v>244</v>
      </c>
      <c r="K46" s="233" t="str">
        <f>VLOOKUP(J46,$A:$B,2,0)</f>
        <v>x0</v>
      </c>
      <c r="L46" s="52" t="str">
        <f>J46</f>
        <v>Total/NA</v>
      </c>
      <c r="M46" s="138"/>
      <c r="N46" s="138"/>
      <c r="O46" s="138" t="s">
        <v>243</v>
      </c>
      <c r="P46" s="138" t="s">
        <v>2404</v>
      </c>
      <c r="Q46" s="138"/>
      <c r="R46" s="138"/>
      <c r="S46" s="249"/>
    </row>
    <row r="47" spans="1:19" s="133" customFormat="1">
      <c r="A47" s="133" t="s">
        <v>8284</v>
      </c>
      <c r="B47" s="133" t="s">
        <v>5818</v>
      </c>
      <c r="D47" s="79" t="s">
        <v>5378</v>
      </c>
      <c r="H47" s="95">
        <f t="shared" si="2"/>
        <v>1</v>
      </c>
      <c r="J47" s="44" t="s">
        <v>5634</v>
      </c>
      <c r="K47" s="88" t="str">
        <f t="shared" ref="K47:K52" si="3">VLOOKUP(J47,$A$1:$I$305,2,FALSE)</f>
        <v>f2014</v>
      </c>
      <c r="L47" s="50" t="s">
        <v>6037</v>
      </c>
      <c r="O47" s="79" t="s">
        <v>5378</v>
      </c>
    </row>
    <row r="48" spans="1:19" s="133" customFormat="1">
      <c r="J48" s="44" t="s">
        <v>5635</v>
      </c>
      <c r="K48" s="88" t="str">
        <f t="shared" si="3"/>
        <v>f2015</v>
      </c>
      <c r="L48" s="50" t="s">
        <v>6699</v>
      </c>
      <c r="O48" s="79" t="s">
        <v>5378</v>
      </c>
      <c r="S48" s="249">
        <v>42277</v>
      </c>
    </row>
    <row r="49" spans="10:19" s="133" customFormat="1">
      <c r="J49" s="44" t="s">
        <v>5636</v>
      </c>
      <c r="K49" s="88" t="str">
        <f t="shared" si="3"/>
        <v>f2000</v>
      </c>
      <c r="L49" s="50" t="s">
        <v>6700</v>
      </c>
      <c r="O49" s="79" t="s">
        <v>5378</v>
      </c>
      <c r="R49" s="138" t="s">
        <v>6711</v>
      </c>
      <c r="S49" s="249">
        <f>VLOOKUP(J55,A:G,5,FALSE)</f>
        <v>41827</v>
      </c>
    </row>
    <row r="50" spans="10:19" s="133" customFormat="1">
      <c r="J50" s="44" t="s">
        <v>6031</v>
      </c>
      <c r="K50" s="88" t="str">
        <f t="shared" si="3"/>
        <v>f2001</v>
      </c>
      <c r="L50" s="50" t="s">
        <v>6701</v>
      </c>
      <c r="O50" s="79" t="s">
        <v>5378</v>
      </c>
      <c r="R50" s="138"/>
      <c r="S50" s="249">
        <f>VLOOKUP(J56,A:G,5,FALSE)</f>
        <v>41827</v>
      </c>
    </row>
    <row r="51" spans="10:19" s="133" customFormat="1">
      <c r="J51" s="44" t="s">
        <v>6033</v>
      </c>
      <c r="K51" s="88" t="str">
        <f t="shared" si="3"/>
        <v>f2003</v>
      </c>
      <c r="L51" s="50" t="s">
        <v>6702</v>
      </c>
      <c r="O51" s="79" t="s">
        <v>5378</v>
      </c>
      <c r="R51" s="138"/>
      <c r="S51" s="249">
        <f>VLOOKUP(J57,A:G,5,FALSE)</f>
        <v>42277</v>
      </c>
    </row>
    <row r="52" spans="10:19" s="133" customFormat="1">
      <c r="J52" s="44" t="s">
        <v>6034</v>
      </c>
      <c r="K52" s="88" t="str">
        <f t="shared" si="3"/>
        <v>f2004</v>
      </c>
      <c r="L52" s="50" t="s">
        <v>6703</v>
      </c>
      <c r="O52" s="79" t="s">
        <v>5378</v>
      </c>
      <c r="Q52" s="138" t="s">
        <v>1848</v>
      </c>
      <c r="R52" s="138"/>
      <c r="S52" s="249"/>
    </row>
    <row r="53" spans="10:19" s="133" customFormat="1">
      <c r="J53" s="326" t="s">
        <v>6713</v>
      </c>
      <c r="K53" s="138"/>
      <c r="L53" s="246"/>
      <c r="M53" s="138"/>
      <c r="N53" s="138"/>
      <c r="O53" s="138" t="s">
        <v>5378</v>
      </c>
      <c r="P53" s="138"/>
      <c r="Q53" s="138" t="s">
        <v>1967</v>
      </c>
      <c r="R53" s="95" t="s">
        <v>8230</v>
      </c>
    </row>
    <row r="54" spans="10:19" s="133" customFormat="1">
      <c r="J54" s="247" t="s">
        <v>244</v>
      </c>
      <c r="K54" s="233" t="str">
        <f>VLOOKUP(J54,$A:$B,2,0)</f>
        <v>x0</v>
      </c>
      <c r="L54" s="52" t="str">
        <f>J54</f>
        <v>Total/NA</v>
      </c>
      <c r="M54" s="138"/>
      <c r="N54" s="138"/>
      <c r="O54" s="138" t="s">
        <v>243</v>
      </c>
      <c r="P54" s="138" t="s">
        <v>2404</v>
      </c>
      <c r="Q54" s="138"/>
      <c r="R54" s="95"/>
    </row>
    <row r="55" spans="10:19" s="133" customFormat="1">
      <c r="J55" s="44" t="s">
        <v>6714</v>
      </c>
      <c r="K55" s="138" t="str">
        <f>VLOOKUP(J55,$A:$B,2,FALSE)</f>
        <v>x12</v>
      </c>
      <c r="L55" s="246" t="s">
        <v>6715</v>
      </c>
      <c r="M55" s="138"/>
      <c r="N55" s="138"/>
      <c r="O55" s="138" t="s">
        <v>243</v>
      </c>
      <c r="P55" s="138"/>
      <c r="Q55" s="138"/>
      <c r="R55" s="95"/>
    </row>
    <row r="56" spans="10:19" s="133" customFormat="1">
      <c r="J56" s="44" t="s">
        <v>6716</v>
      </c>
      <c r="K56" s="138" t="str">
        <f>VLOOKUP(J56,$A:$B,2,FALSE)</f>
        <v>x11</v>
      </c>
      <c r="L56" s="246" t="s">
        <v>6717</v>
      </c>
      <c r="M56" s="138"/>
      <c r="N56" s="138"/>
      <c r="O56" s="138" t="s">
        <v>243</v>
      </c>
      <c r="P56" s="138"/>
      <c r="Q56" s="138"/>
      <c r="R56" s="95"/>
    </row>
    <row r="57" spans="10:19" s="133" customFormat="1">
      <c r="J57" s="347" t="s">
        <v>7879</v>
      </c>
      <c r="K57" s="138" t="str">
        <f>VLOOKUP(J57,$A:$B,2,FALSE)</f>
        <v>x59</v>
      </c>
      <c r="L57" s="246" t="s">
        <v>6718</v>
      </c>
      <c r="M57" s="138"/>
      <c r="N57" s="138"/>
      <c r="O57" s="138" t="s">
        <v>243</v>
      </c>
      <c r="P57" s="138"/>
      <c r="Q57" s="95" t="s">
        <v>3232</v>
      </c>
      <c r="R57" s="95"/>
    </row>
    <row r="58" spans="10:19" s="133" customFormat="1">
      <c r="J58" s="287" t="s">
        <v>6918</v>
      </c>
      <c r="K58" s="156"/>
      <c r="L58" s="40"/>
      <c r="M58" s="95"/>
      <c r="N58" s="95"/>
      <c r="O58" s="156" t="s">
        <v>5941</v>
      </c>
      <c r="P58" s="95"/>
      <c r="Q58" s="95"/>
      <c r="R58" s="95"/>
    </row>
    <row r="59" spans="10:19" s="133" customFormat="1">
      <c r="J59" s="142" t="s">
        <v>244</v>
      </c>
      <c r="K59" s="156" t="str">
        <f t="shared" ref="K59:K73" si="4">VLOOKUP(J59,$A$1:$I$305,2,FALSE)</f>
        <v>x0</v>
      </c>
      <c r="L59" s="40" t="str">
        <f t="shared" ref="L59:L75" si="5">J59</f>
        <v>Total/NA</v>
      </c>
      <c r="M59" s="133" t="s">
        <v>190</v>
      </c>
      <c r="N59" s="95"/>
      <c r="O59" s="156" t="str">
        <f>VLOOKUP(L59,$A$1:$D$252,4,FALSE)</f>
        <v>s2c</v>
      </c>
      <c r="P59" s="95" t="s">
        <v>2404</v>
      </c>
      <c r="Q59" s="95"/>
      <c r="R59" s="95"/>
    </row>
    <row r="60" spans="10:19" s="133" customFormat="1">
      <c r="J60" s="122" t="s">
        <v>6895</v>
      </c>
      <c r="K60" s="156" t="str">
        <f t="shared" si="4"/>
        <v>s5000</v>
      </c>
      <c r="L60" s="50" t="str">
        <f>J60</f>
        <v>Total placements inscrits en classe 2, TCEP</v>
      </c>
      <c r="N60" s="133" t="s">
        <v>192</v>
      </c>
      <c r="O60" s="156" t="str">
        <f>VLOOKUP(L60,$A$1:$D$252,4,FALSE)</f>
        <v>s1</v>
      </c>
      <c r="P60" s="95"/>
      <c r="Q60" s="95"/>
      <c r="R60" s="95"/>
    </row>
    <row r="61" spans="10:19" s="133" customFormat="1">
      <c r="J61" s="122" t="s">
        <v>6896</v>
      </c>
      <c r="K61" s="156" t="str">
        <f t="shared" si="4"/>
        <v>s5001</v>
      </c>
      <c r="L61" s="50" t="str">
        <f t="shared" si="5"/>
        <v>Part non libérée des titres, TCEP</v>
      </c>
      <c r="N61" s="133" t="s">
        <v>192</v>
      </c>
      <c r="O61" s="156" t="str">
        <f t="shared" ref="O61:O73" si="6">VLOOKUP(L61,$A$1:$D$252,4,FALSE)</f>
        <v>s1</v>
      </c>
      <c r="P61" s="95"/>
      <c r="Q61" s="95"/>
      <c r="R61" s="95"/>
    </row>
    <row r="62" spans="10:19" s="133" customFormat="1">
      <c r="J62" s="122" t="s">
        <v>6897</v>
      </c>
      <c r="K62" s="156" t="str">
        <f t="shared" si="4"/>
        <v>s5002</v>
      </c>
      <c r="L62" s="50" t="str">
        <f t="shared" si="5"/>
        <v>Surcotes/décotes, TCEP</v>
      </c>
      <c r="N62" s="133" t="s">
        <v>192</v>
      </c>
      <c r="O62" s="156" t="str">
        <f t="shared" si="6"/>
        <v>s1</v>
      </c>
      <c r="P62" s="95"/>
      <c r="Q62" s="95"/>
      <c r="R62" s="95"/>
    </row>
    <row r="63" spans="10:19" s="133" customFormat="1">
      <c r="J63" s="122" t="s">
        <v>6898</v>
      </c>
      <c r="K63" s="156" t="str">
        <f t="shared" si="4"/>
        <v>s5003</v>
      </c>
      <c r="L63" s="50" t="str">
        <f t="shared" si="5"/>
        <v>Intérêts courus non échus, TCEP</v>
      </c>
      <c r="N63" s="133" t="s">
        <v>192</v>
      </c>
      <c r="O63" s="156" t="str">
        <f t="shared" si="6"/>
        <v>s1</v>
      </c>
      <c r="P63" s="95"/>
      <c r="Q63" s="95"/>
      <c r="R63" s="95"/>
    </row>
    <row r="64" spans="10:19" s="133" customFormat="1">
      <c r="J64" s="122" t="s">
        <v>6899</v>
      </c>
      <c r="K64" s="156" t="str">
        <f t="shared" si="4"/>
        <v>s5004</v>
      </c>
      <c r="L64" s="50" t="str">
        <f t="shared" si="5"/>
        <v>Instruments financiers à terme, TCEP</v>
      </c>
      <c r="N64" s="133" t="s">
        <v>192</v>
      </c>
      <c r="O64" s="156" t="str">
        <f t="shared" si="6"/>
        <v>s1</v>
      </c>
      <c r="P64" s="95"/>
      <c r="Q64" s="95"/>
      <c r="R64" s="95"/>
    </row>
    <row r="65" spans="10:19" s="133" customFormat="1">
      <c r="J65" s="122" t="s">
        <v>6900</v>
      </c>
      <c r="K65" s="156" t="str">
        <f t="shared" si="4"/>
        <v>s5005</v>
      </c>
      <c r="L65" s="50" t="str">
        <f t="shared" si="5"/>
        <v>Avoirs en banque, CCP et caisses, TCEP</v>
      </c>
      <c r="N65" s="133" t="s">
        <v>192</v>
      </c>
      <c r="O65" s="156" t="str">
        <f t="shared" si="6"/>
        <v>s1</v>
      </c>
      <c r="P65" s="95"/>
      <c r="Q65" s="95"/>
      <c r="R65" s="95"/>
    </row>
    <row r="66" spans="10:19" s="133" customFormat="1">
      <c r="J66" s="122" t="s">
        <v>6902</v>
      </c>
      <c r="K66" s="156" t="str">
        <f t="shared" si="4"/>
        <v>s5006</v>
      </c>
      <c r="L66" s="50" t="str">
        <f t="shared" si="5"/>
        <v>Autres actifs admissibles divers, TCEP</v>
      </c>
      <c r="M66" s="133" t="s">
        <v>190</v>
      </c>
      <c r="N66" s="133" t="s">
        <v>192</v>
      </c>
      <c r="O66" s="156" t="str">
        <f t="shared" si="6"/>
        <v>s1</v>
      </c>
      <c r="P66" s="95"/>
      <c r="Q66" s="95"/>
      <c r="R66" s="95"/>
    </row>
    <row r="67" spans="10:19" s="133" customFormat="1">
      <c r="J67" s="77" t="s">
        <v>6904</v>
      </c>
      <c r="K67" s="156" t="str">
        <f t="shared" si="4"/>
        <v>s5007</v>
      </c>
      <c r="L67" s="50" t="str">
        <f t="shared" si="5"/>
        <v>Autres actifs admissibles divers, Créances admises sur les réassureurs et véhicules de titrisation, TCEP</v>
      </c>
      <c r="N67" s="133" t="s">
        <v>192</v>
      </c>
      <c r="O67" s="156" t="str">
        <f t="shared" si="6"/>
        <v>s1</v>
      </c>
      <c r="P67" s="95"/>
      <c r="Q67" s="95"/>
      <c r="R67" s="95"/>
    </row>
    <row r="68" spans="10:19" s="133" customFormat="1">
      <c r="J68" s="77" t="s">
        <v>6906</v>
      </c>
      <c r="K68" s="156" t="str">
        <f t="shared" si="4"/>
        <v>s5008</v>
      </c>
      <c r="L68" s="50" t="str">
        <f t="shared" si="5"/>
        <v>Autres actifs admissibles divers, Frais d'acquisition reportés, TCEP</v>
      </c>
      <c r="N68" s="133" t="s">
        <v>192</v>
      </c>
      <c r="O68" s="156" t="str">
        <f t="shared" si="6"/>
        <v>s1</v>
      </c>
      <c r="P68" s="95"/>
      <c r="Q68" s="95"/>
      <c r="R68" s="95"/>
    </row>
    <row r="69" spans="10:19">
      <c r="J69" s="77" t="s">
        <v>6908</v>
      </c>
      <c r="K69" s="156" t="str">
        <f t="shared" si="4"/>
        <v>s5009</v>
      </c>
      <c r="L69" s="50" t="str">
        <f t="shared" si="5"/>
        <v>Autres actifs admissibles divers, Primes/cotisations acquises non émises, TCEP</v>
      </c>
      <c r="M69" s="133"/>
      <c r="N69" s="133" t="s">
        <v>192</v>
      </c>
      <c r="O69" s="156" t="str">
        <f t="shared" si="6"/>
        <v>s1</v>
      </c>
      <c r="P69" s="95"/>
      <c r="Q69" s="95"/>
      <c r="R69" s="95"/>
      <c r="S69" s="133"/>
    </row>
    <row r="70" spans="10:19">
      <c r="J70" s="77" t="s">
        <v>6910</v>
      </c>
      <c r="K70" s="156" t="str">
        <f t="shared" si="4"/>
        <v>s5010</v>
      </c>
      <c r="L70" s="50" t="str">
        <f t="shared" si="5"/>
        <v>Autres actifs admissibles divers, Dérogations branches 4 à 7, 11 et 12 de l'article R.321-1, TCEP</v>
      </c>
      <c r="M70" s="133"/>
      <c r="N70" s="133" t="s">
        <v>192</v>
      </c>
      <c r="O70" s="156" t="str">
        <f t="shared" si="6"/>
        <v>s1</v>
      </c>
      <c r="P70" s="95"/>
      <c r="Q70" s="95"/>
      <c r="R70" s="133"/>
    </row>
    <row r="71" spans="10:19">
      <c r="J71" s="122" t="s">
        <v>6912</v>
      </c>
      <c r="K71" s="156" t="str">
        <f t="shared" si="4"/>
        <v>s5011</v>
      </c>
      <c r="L71" s="50" t="str">
        <f t="shared" si="5"/>
        <v>Total placements, TCEP</v>
      </c>
      <c r="M71" s="133"/>
      <c r="N71" s="133" t="s">
        <v>192</v>
      </c>
      <c r="O71" s="156" t="str">
        <f t="shared" si="6"/>
        <v>s1</v>
      </c>
      <c r="P71" s="95"/>
      <c r="Q71" s="95"/>
    </row>
    <row r="72" spans="10:19">
      <c r="J72" s="122" t="s">
        <v>6914</v>
      </c>
      <c r="K72" s="156" t="str">
        <f t="shared" si="4"/>
        <v>s5012</v>
      </c>
      <c r="L72" s="50" t="str">
        <f t="shared" si="5"/>
        <v>Total des valeurs au bilan, TCEP</v>
      </c>
      <c r="M72" s="133"/>
      <c r="N72" s="133" t="s">
        <v>192</v>
      </c>
      <c r="O72" s="156" t="str">
        <f t="shared" si="6"/>
        <v>s1</v>
      </c>
      <c r="P72" s="95"/>
      <c r="Q72" s="95"/>
    </row>
    <row r="73" spans="10:19">
      <c r="J73" s="122" t="s">
        <v>6916</v>
      </c>
      <c r="K73" s="156" t="str">
        <f t="shared" si="4"/>
        <v>s5013</v>
      </c>
      <c r="L73" s="50" t="str">
        <f t="shared" si="5"/>
        <v>Écart valeurs au bilan / total placements, TCEP</v>
      </c>
      <c r="M73" s="133"/>
      <c r="N73" s="133" t="s">
        <v>192</v>
      </c>
      <c r="O73" s="156" t="str">
        <f t="shared" si="6"/>
        <v>s1</v>
      </c>
      <c r="P73" s="95"/>
      <c r="Q73" s="133"/>
    </row>
    <row r="74" spans="10:19">
      <c r="J74" s="287" t="s">
        <v>8281</v>
      </c>
      <c r="K74" s="133"/>
      <c r="L74" s="88"/>
      <c r="M74" s="133"/>
      <c r="N74" s="133"/>
      <c r="O74" s="133" t="s">
        <v>5378</v>
      </c>
      <c r="P74" s="133"/>
    </row>
    <row r="75" spans="10:19">
      <c r="J75" s="142" t="s">
        <v>244</v>
      </c>
      <c r="K75" s="156" t="str">
        <f t="shared" ref="K75:K79" si="7">VLOOKUP(J75,$A$1:$I$305,2,FALSE)</f>
        <v>x0</v>
      </c>
      <c r="L75" s="40" t="str">
        <f t="shared" si="5"/>
        <v>Total/NA</v>
      </c>
      <c r="O75" s="156" t="str">
        <f>VLOOKUP(L75,$A$1:$D$252,4,FALSE)</f>
        <v>s2c</v>
      </c>
      <c r="P75" s="95" t="s">
        <v>2404</v>
      </c>
      <c r="R75" t="s">
        <v>8289</v>
      </c>
    </row>
    <row r="76" spans="10:19">
      <c r="J76" s="122" t="s">
        <v>8316</v>
      </c>
      <c r="K76" s="156" t="str">
        <f t="shared" si="7"/>
        <v>f2016</v>
      </c>
      <c r="L76" s="246" t="s">
        <v>8285</v>
      </c>
      <c r="O76" s="79" t="s">
        <v>5378</v>
      </c>
    </row>
    <row r="77" spans="10:19">
      <c r="J77" s="122" t="s">
        <v>8282</v>
      </c>
      <c r="K77" s="156" t="str">
        <f t="shared" si="7"/>
        <v>f2017</v>
      </c>
      <c r="L77" s="246" t="s">
        <v>8286</v>
      </c>
      <c r="O77" s="79" t="s">
        <v>5378</v>
      </c>
    </row>
    <row r="78" spans="10:19">
      <c r="J78" s="122" t="s">
        <v>8283</v>
      </c>
      <c r="K78" s="156" t="str">
        <f t="shared" si="7"/>
        <v>f2018</v>
      </c>
      <c r="L78" s="246" t="s">
        <v>8287</v>
      </c>
      <c r="O78" s="79" t="s">
        <v>5378</v>
      </c>
    </row>
    <row r="79" spans="10:19">
      <c r="J79" s="122" t="s">
        <v>8284</v>
      </c>
      <c r="K79" s="156" t="str">
        <f t="shared" si="7"/>
        <v>f2019</v>
      </c>
      <c r="L79" s="246" t="s">
        <v>8288</v>
      </c>
      <c r="O79" s="138" t="s">
        <v>5378</v>
      </c>
    </row>
    <row r="83" spans="10:10">
      <c r="J83" s="354"/>
    </row>
    <row r="84" spans="10:10">
      <c r="J84" s="354"/>
    </row>
    <row r="85" spans="10:10">
      <c r="J85" s="354"/>
    </row>
    <row r="86" spans="10:10">
      <c r="J86" s="355"/>
    </row>
  </sheetData>
  <sortState ref="A3:A6">
    <sortCondition ref="A3:A6"/>
  </sortState>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V27"/>
  <sheetViews>
    <sheetView zoomScale="80" zoomScaleNormal="80" workbookViewId="0"/>
  </sheetViews>
  <sheetFormatPr baseColWidth="10" defaultRowHeight="14.4"/>
  <cols>
    <col min="1" max="1" width="81.109375" bestFit="1" customWidth="1"/>
    <col min="2" max="2" width="7.109375" bestFit="1" customWidth="1"/>
    <col min="10" max="10" width="77.5546875" bestFit="1" customWidth="1"/>
    <col min="12" max="12" width="77.554687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4" t="s">
        <v>244</v>
      </c>
      <c r="B2" t="s">
        <v>1943</v>
      </c>
      <c r="C2" t="s">
        <v>609</v>
      </c>
      <c r="D2" t="s">
        <v>426</v>
      </c>
      <c r="H2">
        <f t="shared" ref="H2:H26" si="0">COUNTIF($J$2:$J$415,A2)</f>
        <v>1</v>
      </c>
      <c r="J2" s="14" t="s">
        <v>637</v>
      </c>
      <c r="L2" s="163"/>
      <c r="O2" t="s">
        <v>426</v>
      </c>
      <c r="Q2" t="s">
        <v>151</v>
      </c>
    </row>
    <row r="3" spans="1:22">
      <c r="A3" t="s">
        <v>164</v>
      </c>
      <c r="B3" t="s">
        <v>1048</v>
      </c>
      <c r="D3" t="s">
        <v>426</v>
      </c>
      <c r="H3">
        <f t="shared" si="0"/>
        <v>1</v>
      </c>
      <c r="J3" s="15" t="s">
        <v>244</v>
      </c>
      <c r="K3" s="1" t="str">
        <f>VLOOKUP(J3,$A$1:$I$305,2,FALSE)</f>
        <v>e0</v>
      </c>
      <c r="L3" s="163" t="str">
        <f t="shared" ref="L3:L27" si="1">J3</f>
        <v>Total/NA</v>
      </c>
      <c r="M3" t="s">
        <v>190</v>
      </c>
      <c r="O3" t="s">
        <v>243</v>
      </c>
    </row>
    <row r="4" spans="1:22">
      <c r="A4" t="s">
        <v>174</v>
      </c>
      <c r="B4" t="s">
        <v>1049</v>
      </c>
      <c r="D4" t="s">
        <v>426</v>
      </c>
      <c r="H4">
        <f t="shared" si="0"/>
        <v>1</v>
      </c>
      <c r="J4" s="16" t="s">
        <v>173</v>
      </c>
      <c r="K4" s="1" t="str">
        <f t="shared" ref="K4:K27" si="2">VLOOKUP(J4,$A$1:$I$305,2,FALSE)</f>
        <v>e1704</v>
      </c>
      <c r="L4" s="163" t="str">
        <f t="shared" si="1"/>
        <v>Chirurgie</v>
      </c>
      <c r="M4" t="s">
        <v>190</v>
      </c>
      <c r="N4" t="s">
        <v>192</v>
      </c>
      <c r="O4" t="s">
        <v>426</v>
      </c>
    </row>
    <row r="5" spans="1:22">
      <c r="A5" t="s">
        <v>175</v>
      </c>
      <c r="B5" t="s">
        <v>1050</v>
      </c>
      <c r="D5" t="s">
        <v>426</v>
      </c>
      <c r="H5">
        <f t="shared" si="0"/>
        <v>1</v>
      </c>
      <c r="J5" s="17" t="s">
        <v>152</v>
      </c>
      <c r="K5" s="1" t="str">
        <f t="shared" si="2"/>
        <v>e1706</v>
      </c>
      <c r="L5" s="163" t="str">
        <f t="shared" si="1"/>
        <v>Chirurgie générale [1]</v>
      </c>
      <c r="N5" t="s">
        <v>192</v>
      </c>
      <c r="O5" t="s">
        <v>426</v>
      </c>
    </row>
    <row r="6" spans="1:22">
      <c r="A6" t="s">
        <v>169</v>
      </c>
      <c r="B6" t="s">
        <v>1051</v>
      </c>
      <c r="D6" t="s">
        <v>426</v>
      </c>
      <c r="H6">
        <f t="shared" si="0"/>
        <v>1</v>
      </c>
      <c r="J6" s="17" t="s">
        <v>153</v>
      </c>
      <c r="K6" s="1" t="str">
        <f t="shared" si="2"/>
        <v>e1717</v>
      </c>
      <c r="L6" s="163" t="str">
        <f t="shared" si="1"/>
        <v>Neurochirurgie [2]</v>
      </c>
      <c r="N6" t="s">
        <v>192</v>
      </c>
      <c r="O6" t="s">
        <v>426</v>
      </c>
    </row>
    <row r="7" spans="1:22">
      <c r="A7" t="s">
        <v>173</v>
      </c>
      <c r="B7" t="s">
        <v>1052</v>
      </c>
      <c r="D7" t="s">
        <v>426</v>
      </c>
      <c r="H7">
        <f t="shared" si="0"/>
        <v>1</v>
      </c>
      <c r="J7" s="17" t="s">
        <v>154</v>
      </c>
      <c r="K7" s="1" t="str">
        <f t="shared" si="2"/>
        <v>e1712</v>
      </c>
      <c r="L7" s="163" t="str">
        <f t="shared" si="1"/>
        <v>Chirurgie urologique [3]</v>
      </c>
      <c r="N7" t="s">
        <v>192</v>
      </c>
      <c r="O7" t="s">
        <v>426</v>
      </c>
    </row>
    <row r="8" spans="1:22">
      <c r="A8" t="s">
        <v>157</v>
      </c>
      <c r="B8" t="s">
        <v>1053</v>
      </c>
      <c r="D8" t="s">
        <v>426</v>
      </c>
      <c r="H8">
        <f t="shared" si="0"/>
        <v>1</v>
      </c>
      <c r="J8" s="17" t="s">
        <v>155</v>
      </c>
      <c r="K8" s="1" t="str">
        <f t="shared" si="2"/>
        <v>e1709</v>
      </c>
      <c r="L8" s="163" t="str">
        <f t="shared" si="1"/>
        <v>Chirurgie orthopédique et traumatologie [4]</v>
      </c>
      <c r="N8" t="s">
        <v>192</v>
      </c>
      <c r="O8" t="s">
        <v>426</v>
      </c>
    </row>
    <row r="9" spans="1:22">
      <c r="A9" t="s">
        <v>152</v>
      </c>
      <c r="B9" t="s">
        <v>1054</v>
      </c>
      <c r="D9" t="s">
        <v>426</v>
      </c>
      <c r="H9">
        <f t="shared" si="0"/>
        <v>1</v>
      </c>
      <c r="J9" s="17" t="s">
        <v>156</v>
      </c>
      <c r="K9" s="1" t="str">
        <f t="shared" si="2"/>
        <v>e1707</v>
      </c>
      <c r="L9" s="163" t="str">
        <f t="shared" si="1"/>
        <v>Chirurgie infantile [5]</v>
      </c>
      <c r="N9" t="s">
        <v>192</v>
      </c>
      <c r="O9" t="s">
        <v>426</v>
      </c>
    </row>
    <row r="10" spans="1:22">
      <c r="A10" t="s">
        <v>156</v>
      </c>
      <c r="B10" t="s">
        <v>1055</v>
      </c>
      <c r="D10" t="s">
        <v>426</v>
      </c>
      <c r="H10">
        <f t="shared" si="0"/>
        <v>1</v>
      </c>
      <c r="J10" s="17" t="s">
        <v>157</v>
      </c>
      <c r="K10" s="1" t="str">
        <f t="shared" si="2"/>
        <v>e1705</v>
      </c>
      <c r="L10" s="163" t="str">
        <f t="shared" si="1"/>
        <v>Chirurgie de la face et du cou [6]</v>
      </c>
      <c r="N10" t="s">
        <v>192</v>
      </c>
      <c r="O10" t="s">
        <v>426</v>
      </c>
    </row>
    <row r="11" spans="1:22">
      <c r="A11" t="s">
        <v>158</v>
      </c>
      <c r="B11" t="s">
        <v>1056</v>
      </c>
      <c r="D11" t="s">
        <v>426</v>
      </c>
      <c r="H11">
        <f t="shared" si="0"/>
        <v>1</v>
      </c>
      <c r="J11" s="17" t="s">
        <v>158</v>
      </c>
      <c r="K11" s="1" t="str">
        <f t="shared" si="2"/>
        <v>e1708</v>
      </c>
      <c r="L11" s="163" t="str">
        <f t="shared" si="1"/>
        <v>Chirurgie maxillo-faciale et stomatologie, ou chirurgie maxillo-faciale [7]</v>
      </c>
      <c r="N11" t="s">
        <v>192</v>
      </c>
      <c r="O11" t="s">
        <v>426</v>
      </c>
    </row>
    <row r="12" spans="1:22">
      <c r="A12" t="s">
        <v>155</v>
      </c>
      <c r="B12" t="s">
        <v>1057</v>
      </c>
      <c r="D12" t="s">
        <v>426</v>
      </c>
      <c r="H12">
        <f t="shared" si="0"/>
        <v>1</v>
      </c>
      <c r="J12" s="17" t="s">
        <v>159</v>
      </c>
      <c r="K12" s="1" t="str">
        <f t="shared" si="2"/>
        <v>e1710</v>
      </c>
      <c r="L12" s="163" t="str">
        <f t="shared" si="1"/>
        <v>Chirurgie plastique reconstructrice [8]</v>
      </c>
      <c r="N12" t="s">
        <v>192</v>
      </c>
      <c r="O12" t="s">
        <v>426</v>
      </c>
    </row>
    <row r="13" spans="1:22">
      <c r="A13" t="s">
        <v>159</v>
      </c>
      <c r="B13" t="s">
        <v>1058</v>
      </c>
      <c r="D13" t="s">
        <v>426</v>
      </c>
      <c r="H13">
        <f t="shared" si="0"/>
        <v>1</v>
      </c>
      <c r="J13" s="17" t="s">
        <v>160</v>
      </c>
      <c r="K13" s="1" t="str">
        <f t="shared" si="2"/>
        <v>e1711</v>
      </c>
      <c r="L13" s="163" t="str">
        <f t="shared" si="1"/>
        <v>Chirurgie thoracique et cardio-vasculaire [9]</v>
      </c>
      <c r="N13" t="s">
        <v>192</v>
      </c>
      <c r="O13" t="s">
        <v>426</v>
      </c>
    </row>
    <row r="14" spans="1:22">
      <c r="A14" t="s">
        <v>160</v>
      </c>
      <c r="B14" t="s">
        <v>1059</v>
      </c>
      <c r="D14" t="s">
        <v>426</v>
      </c>
      <c r="H14">
        <f t="shared" si="0"/>
        <v>1</v>
      </c>
      <c r="J14" s="17" t="s">
        <v>161</v>
      </c>
      <c r="K14" s="1" t="str">
        <f t="shared" si="2"/>
        <v>e1713</v>
      </c>
      <c r="L14" s="163" t="str">
        <f t="shared" si="1"/>
        <v>Chirurgie vasculaire [10]</v>
      </c>
      <c r="N14" t="s">
        <v>192</v>
      </c>
      <c r="O14" t="s">
        <v>426</v>
      </c>
    </row>
    <row r="15" spans="1:22">
      <c r="A15" t="s">
        <v>154</v>
      </c>
      <c r="B15" t="s">
        <v>1060</v>
      </c>
      <c r="D15" t="s">
        <v>426</v>
      </c>
      <c r="H15">
        <f t="shared" si="0"/>
        <v>1</v>
      </c>
      <c r="J15" s="17" t="s">
        <v>162</v>
      </c>
      <c r="K15" s="1" t="str">
        <f t="shared" si="2"/>
        <v>e1714</v>
      </c>
      <c r="L15" s="163" t="str">
        <f t="shared" si="1"/>
        <v>Chirurgie viscérale et digestive [11]</v>
      </c>
      <c r="N15" t="s">
        <v>192</v>
      </c>
      <c r="O15" t="s">
        <v>426</v>
      </c>
    </row>
    <row r="16" spans="1:22">
      <c r="A16" t="s">
        <v>161</v>
      </c>
      <c r="B16" t="s">
        <v>1061</v>
      </c>
      <c r="D16" t="s">
        <v>426</v>
      </c>
      <c r="H16">
        <f t="shared" si="0"/>
        <v>1</v>
      </c>
      <c r="J16" s="16" t="s">
        <v>163</v>
      </c>
      <c r="K16" s="1" t="str">
        <f t="shared" si="2"/>
        <v>e1716</v>
      </c>
      <c r="L16" s="163" t="str">
        <f t="shared" si="1"/>
        <v>Gynécologie-obstétrique, ou gynécologie médicale et gynécologie-obstétrique [12]</v>
      </c>
      <c r="N16" t="s">
        <v>192</v>
      </c>
      <c r="O16" t="s">
        <v>426</v>
      </c>
    </row>
    <row r="17" spans="1:15">
      <c r="A17" t="s">
        <v>162</v>
      </c>
      <c r="B17" t="s">
        <v>1062</v>
      </c>
      <c r="D17" t="s">
        <v>426</v>
      </c>
      <c r="H17">
        <f t="shared" si="0"/>
        <v>1</v>
      </c>
      <c r="J17" s="16" t="s">
        <v>174</v>
      </c>
      <c r="K17" s="1" t="str">
        <f t="shared" si="2"/>
        <v>e1701</v>
      </c>
      <c r="L17" s="163" t="str">
        <f t="shared" si="1"/>
        <v>Anesthésie-réanimation et réanimation médicale</v>
      </c>
      <c r="M17" t="s">
        <v>190</v>
      </c>
      <c r="N17" t="s">
        <v>192</v>
      </c>
      <c r="O17" t="s">
        <v>426</v>
      </c>
    </row>
    <row r="18" spans="1:15">
      <c r="A18" t="s">
        <v>171</v>
      </c>
      <c r="B18" t="s">
        <v>1063</v>
      </c>
      <c r="D18" t="s">
        <v>426</v>
      </c>
      <c r="H18">
        <f t="shared" si="0"/>
        <v>1</v>
      </c>
      <c r="J18" s="17" t="s">
        <v>164</v>
      </c>
      <c r="K18" s="1" t="str">
        <f t="shared" si="2"/>
        <v>e1700</v>
      </c>
      <c r="L18" s="163" t="str">
        <f t="shared" si="1"/>
        <v>Anesthésie-réanimation [13]</v>
      </c>
      <c r="N18" t="s">
        <v>192</v>
      </c>
      <c r="O18" t="s">
        <v>426</v>
      </c>
    </row>
    <row r="19" spans="1:15">
      <c r="A19" t="s">
        <v>163</v>
      </c>
      <c r="B19" t="s">
        <v>1064</v>
      </c>
      <c r="D19" t="s">
        <v>426</v>
      </c>
      <c r="H19">
        <f t="shared" si="0"/>
        <v>1</v>
      </c>
      <c r="J19" s="17" t="s">
        <v>165</v>
      </c>
      <c r="K19" s="1" t="str">
        <f t="shared" si="2"/>
        <v>e1722</v>
      </c>
      <c r="L19" s="163" t="str">
        <f t="shared" si="1"/>
        <v>Réanimation médicale [14]</v>
      </c>
      <c r="N19" t="s">
        <v>192</v>
      </c>
      <c r="O19" t="s">
        <v>426</v>
      </c>
    </row>
    <row r="20" spans="1:15">
      <c r="A20" t="s">
        <v>153</v>
      </c>
      <c r="B20" t="s">
        <v>1065</v>
      </c>
      <c r="D20" t="s">
        <v>426</v>
      </c>
      <c r="H20">
        <f t="shared" si="0"/>
        <v>1</v>
      </c>
      <c r="J20" s="16" t="s">
        <v>175</v>
      </c>
      <c r="K20" s="1" t="str">
        <f t="shared" si="2"/>
        <v>e1702</v>
      </c>
      <c r="L20" s="163" t="str">
        <f t="shared" si="1"/>
        <v>Autres spécialités</v>
      </c>
      <c r="M20" t="s">
        <v>190</v>
      </c>
      <c r="N20" t="s">
        <v>192</v>
      </c>
      <c r="O20" t="s">
        <v>426</v>
      </c>
    </row>
    <row r="21" spans="1:15">
      <c r="A21" t="s">
        <v>168</v>
      </c>
      <c r="B21" t="s">
        <v>1066</v>
      </c>
      <c r="D21" t="s">
        <v>426</v>
      </c>
      <c r="H21">
        <f t="shared" si="0"/>
        <v>1</v>
      </c>
      <c r="J21" s="17" t="s">
        <v>166</v>
      </c>
      <c r="K21" s="1" t="str">
        <f t="shared" si="2"/>
        <v>e1723</v>
      </c>
      <c r="L21" s="163" t="str">
        <f t="shared" si="1"/>
        <v>Stomatologie [15]</v>
      </c>
      <c r="N21" t="s">
        <v>192</v>
      </c>
      <c r="O21" t="s">
        <v>426</v>
      </c>
    </row>
    <row r="22" spans="1:15">
      <c r="A22" t="s">
        <v>167</v>
      </c>
      <c r="B22" t="s">
        <v>1067</v>
      </c>
      <c r="D22" t="s">
        <v>426</v>
      </c>
      <c r="H22">
        <f t="shared" si="0"/>
        <v>1</v>
      </c>
      <c r="J22" s="17" t="s">
        <v>167</v>
      </c>
      <c r="K22" s="1" t="str">
        <f t="shared" si="2"/>
        <v>e1719</v>
      </c>
      <c r="L22" s="163" t="str">
        <f t="shared" si="1"/>
        <v>Oto-rhino-laryngologie [16]</v>
      </c>
      <c r="N22" t="s">
        <v>192</v>
      </c>
      <c r="O22" t="s">
        <v>426</v>
      </c>
    </row>
    <row r="23" spans="1:15">
      <c r="A23" t="s">
        <v>172</v>
      </c>
      <c r="B23" t="s">
        <v>1068</v>
      </c>
      <c r="D23" t="s">
        <v>426</v>
      </c>
      <c r="H23">
        <f t="shared" si="0"/>
        <v>1</v>
      </c>
      <c r="J23" s="17" t="s">
        <v>168</v>
      </c>
      <c r="K23" s="1" t="str">
        <f t="shared" si="2"/>
        <v>e1718</v>
      </c>
      <c r="L23" s="163" t="str">
        <f t="shared" si="1"/>
        <v>Ophtalmologie [17]</v>
      </c>
      <c r="N23" t="s">
        <v>192</v>
      </c>
      <c r="O23" t="s">
        <v>426</v>
      </c>
    </row>
    <row r="24" spans="1:15">
      <c r="A24" t="s">
        <v>170</v>
      </c>
      <c r="B24" t="s">
        <v>1069</v>
      </c>
      <c r="D24" t="s">
        <v>426</v>
      </c>
      <c r="H24">
        <f t="shared" si="0"/>
        <v>1</v>
      </c>
      <c r="J24" s="17" t="s">
        <v>169</v>
      </c>
      <c r="K24" s="1" t="str">
        <f t="shared" si="2"/>
        <v>e1703</v>
      </c>
      <c r="L24" s="163" t="str">
        <f t="shared" si="1"/>
        <v>Cardiologie [18]</v>
      </c>
      <c r="N24" t="s">
        <v>192</v>
      </c>
      <c r="O24" t="s">
        <v>426</v>
      </c>
    </row>
    <row r="25" spans="1:15">
      <c r="A25" t="s">
        <v>165</v>
      </c>
      <c r="B25" t="s">
        <v>1070</v>
      </c>
      <c r="D25" t="s">
        <v>426</v>
      </c>
      <c r="H25">
        <f t="shared" si="0"/>
        <v>1</v>
      </c>
      <c r="J25" s="17" t="s">
        <v>170</v>
      </c>
      <c r="K25" s="1" t="str">
        <f t="shared" si="2"/>
        <v>e1721</v>
      </c>
      <c r="L25" s="163" t="str">
        <f t="shared" si="1"/>
        <v>Radiologie [19]</v>
      </c>
      <c r="N25" t="s">
        <v>192</v>
      </c>
      <c r="O25" t="s">
        <v>426</v>
      </c>
    </row>
    <row r="26" spans="1:15">
      <c r="A26" t="s">
        <v>166</v>
      </c>
      <c r="B26" t="s">
        <v>1071</v>
      </c>
      <c r="D26" t="s">
        <v>426</v>
      </c>
      <c r="H26">
        <f t="shared" si="0"/>
        <v>1</v>
      </c>
      <c r="J26" s="17" t="s">
        <v>171</v>
      </c>
      <c r="K26" s="1" t="str">
        <f t="shared" si="2"/>
        <v>e1715</v>
      </c>
      <c r="L26" s="163" t="str">
        <f t="shared" si="1"/>
        <v>Gastro-entérologie [20]</v>
      </c>
      <c r="N26" t="s">
        <v>192</v>
      </c>
      <c r="O26" t="s">
        <v>426</v>
      </c>
    </row>
    <row r="27" spans="1:15">
      <c r="J27" s="17" t="s">
        <v>172</v>
      </c>
      <c r="K27" s="1" t="str">
        <f t="shared" si="2"/>
        <v>e1720</v>
      </c>
      <c r="L27" s="163" t="str">
        <f t="shared" si="1"/>
        <v>Pneumologie [21]</v>
      </c>
      <c r="N27" t="s">
        <v>192</v>
      </c>
      <c r="O27" t="s">
        <v>426</v>
      </c>
    </row>
  </sheetData>
  <sortState ref="A3:A26">
    <sortCondition ref="A3:A26"/>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AB211"/>
  <sheetViews>
    <sheetView zoomScale="80" zoomScaleNormal="80" workbookViewId="0">
      <pane ySplit="1" topLeftCell="A2" activePane="bottomLeft" state="frozen"/>
      <selection activeCell="B1" sqref="B1"/>
      <selection pane="bottomLeft" activeCell="P14" sqref="P14"/>
    </sheetView>
  </sheetViews>
  <sheetFormatPr baseColWidth="10" defaultColWidth="9.109375" defaultRowHeight="14.4"/>
  <cols>
    <col min="1" max="1" width="86.5546875" style="135" customWidth="1"/>
    <col min="2" max="4" width="9.109375" style="135"/>
    <col min="5" max="5" width="13.88671875" style="135" bestFit="1" customWidth="1"/>
    <col min="6" max="6" width="10.5546875" style="135" bestFit="1" customWidth="1"/>
    <col min="7" max="7" width="13.88671875" style="135" customWidth="1"/>
    <col min="8" max="8" width="9.44140625" style="135" bestFit="1" customWidth="1"/>
    <col min="9" max="9" width="9.109375" style="135"/>
    <col min="10" max="10" width="49.33203125" style="135" customWidth="1"/>
    <col min="11" max="11" width="9.109375" style="135"/>
    <col min="12" max="12" width="24.109375" style="135" customWidth="1"/>
    <col min="13" max="18" width="9.109375" style="135"/>
    <col min="19" max="19" width="13.88671875" style="135" bestFit="1" customWidth="1"/>
    <col min="20" max="20" width="10.5546875" style="135" bestFit="1" customWidth="1"/>
    <col min="21" max="21" width="19" style="135" bestFit="1" customWidth="1"/>
    <col min="22" max="16384" width="9.109375" style="135"/>
  </cols>
  <sheetData>
    <row r="1" spans="1:28">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c r="W1" s="226"/>
      <c r="X1" s="226"/>
      <c r="Y1" s="226"/>
      <c r="Z1" s="226"/>
      <c r="AA1" s="226"/>
      <c r="AB1" s="226"/>
    </row>
    <row r="2" spans="1:28">
      <c r="A2" s="138" t="s">
        <v>244</v>
      </c>
      <c r="B2" s="138" t="s">
        <v>245</v>
      </c>
      <c r="C2" s="138" t="s">
        <v>609</v>
      </c>
      <c r="D2" s="138" t="s">
        <v>243</v>
      </c>
      <c r="E2" s="249"/>
      <c r="F2" s="138"/>
      <c r="G2" s="138"/>
      <c r="H2" s="233">
        <f t="shared" ref="H2:H13" si="0">COUNTIF($J:$J,A2)</f>
        <v>2</v>
      </c>
      <c r="I2" s="138"/>
      <c r="J2" s="250" t="s">
        <v>2817</v>
      </c>
      <c r="K2" s="236"/>
      <c r="L2" s="226"/>
      <c r="M2" s="226"/>
      <c r="N2" s="226"/>
      <c r="O2" s="138" t="s">
        <v>243</v>
      </c>
      <c r="P2" s="226"/>
      <c r="Q2" s="226"/>
      <c r="R2" s="226"/>
      <c r="S2" s="227"/>
      <c r="T2" s="227"/>
      <c r="U2" s="227"/>
      <c r="V2" s="226"/>
      <c r="W2" s="226"/>
      <c r="X2" s="226"/>
      <c r="Y2" s="226"/>
      <c r="Z2" s="226"/>
      <c r="AA2" s="226"/>
      <c r="AB2" s="226"/>
    </row>
    <row r="3" spans="1:28">
      <c r="A3" s="233" t="s">
        <v>2828</v>
      </c>
      <c r="B3" s="233" t="s">
        <v>2802</v>
      </c>
      <c r="C3" s="233"/>
      <c r="D3" s="233" t="s">
        <v>243</v>
      </c>
      <c r="E3" s="229"/>
      <c r="F3" s="229" t="s">
        <v>2800</v>
      </c>
      <c r="G3" s="233" t="s">
        <v>2800</v>
      </c>
      <c r="H3" s="233">
        <f t="shared" si="0"/>
        <v>1</v>
      </c>
      <c r="I3" s="233"/>
      <c r="J3" s="247" t="s">
        <v>244</v>
      </c>
      <c r="K3" s="240" t="str">
        <f t="shared" ref="K3:K12" si="1">VLOOKUP(J3,$A:$B,2,FALSE)</f>
        <v>x0</v>
      </c>
      <c r="L3" s="226" t="str">
        <f t="shared" ref="L3:L12" si="2">J3</f>
        <v>Total/NA</v>
      </c>
      <c r="M3" s="226" t="s">
        <v>190</v>
      </c>
      <c r="N3" s="226"/>
      <c r="O3" s="138" t="s">
        <v>243</v>
      </c>
      <c r="P3" s="226"/>
      <c r="Q3" s="226" t="s">
        <v>2790</v>
      </c>
      <c r="R3" s="226" t="s">
        <v>2813</v>
      </c>
      <c r="S3" s="227"/>
      <c r="T3" s="227"/>
      <c r="U3" s="227"/>
      <c r="V3" s="226"/>
      <c r="W3" s="226"/>
      <c r="X3" s="226"/>
      <c r="Y3" s="226"/>
      <c r="Z3" s="226"/>
      <c r="AA3" s="226"/>
      <c r="AB3" s="226"/>
    </row>
    <row r="4" spans="1:28">
      <c r="A4" s="233" t="s">
        <v>2829</v>
      </c>
      <c r="B4" s="233" t="s">
        <v>2807</v>
      </c>
      <c r="C4" s="233"/>
      <c r="D4" s="233" t="s">
        <v>243</v>
      </c>
      <c r="E4" s="229"/>
      <c r="F4" s="229" t="s">
        <v>2800</v>
      </c>
      <c r="G4" s="233" t="s">
        <v>2800</v>
      </c>
      <c r="H4" s="233">
        <f t="shared" si="0"/>
        <v>1</v>
      </c>
      <c r="I4" s="233"/>
      <c r="J4" s="251" t="s">
        <v>2851</v>
      </c>
      <c r="K4" s="240" t="str">
        <f>VLOOKUP(J4,$A:$B,2,FALSE)</f>
        <v>x121</v>
      </c>
      <c r="L4" s="226" t="str">
        <f t="shared" si="2"/>
        <v>Risque opérationnel</v>
      </c>
      <c r="M4" s="226"/>
      <c r="N4" s="226" t="s">
        <v>192</v>
      </c>
      <c r="O4" s="233" t="s">
        <v>243</v>
      </c>
      <c r="P4" s="226"/>
      <c r="Q4" s="226"/>
      <c r="R4" s="226"/>
      <c r="S4" s="227"/>
      <c r="T4" s="227"/>
      <c r="U4" s="227"/>
      <c r="V4" s="226"/>
      <c r="W4" s="226"/>
      <c r="X4" s="226"/>
      <c r="Y4" s="226"/>
      <c r="Z4" s="226"/>
      <c r="AA4" s="226"/>
      <c r="AB4" s="226"/>
    </row>
    <row r="5" spans="1:28">
      <c r="A5" s="233" t="s">
        <v>2830</v>
      </c>
      <c r="B5" s="233" t="s">
        <v>2808</v>
      </c>
      <c r="C5" s="233"/>
      <c r="D5" s="233" t="s">
        <v>243</v>
      </c>
      <c r="E5" s="229"/>
      <c r="F5" s="229" t="s">
        <v>2800</v>
      </c>
      <c r="G5" s="233" t="s">
        <v>2800</v>
      </c>
      <c r="H5" s="233">
        <f t="shared" si="0"/>
        <v>1</v>
      </c>
      <c r="I5" s="233"/>
      <c r="J5" s="251" t="s">
        <v>2833</v>
      </c>
      <c r="K5" s="240" t="str">
        <f>VLOOKUP(J5,$A:$B,2,FALSE)</f>
        <v>x151</v>
      </c>
      <c r="L5" s="226" t="str">
        <f t="shared" si="2"/>
        <v>Risques autres que opérationnels</v>
      </c>
      <c r="M5" s="226" t="s">
        <v>190</v>
      </c>
      <c r="N5" s="226" t="s">
        <v>192</v>
      </c>
      <c r="O5" s="233" t="s">
        <v>243</v>
      </c>
      <c r="P5" s="226"/>
      <c r="Q5" s="226"/>
      <c r="R5" s="226"/>
      <c r="S5" s="227"/>
      <c r="T5" s="227"/>
      <c r="U5" s="227"/>
      <c r="V5" s="226"/>
      <c r="W5" s="226"/>
      <c r="X5" s="226"/>
      <c r="Y5" s="226"/>
      <c r="Z5" s="226"/>
      <c r="AA5" s="226"/>
      <c r="AB5" s="226"/>
    </row>
    <row r="6" spans="1:28">
      <c r="A6" s="233" t="s">
        <v>2831</v>
      </c>
      <c r="B6" s="233" t="s">
        <v>611</v>
      </c>
      <c r="C6" s="233"/>
      <c r="D6" s="233" t="s">
        <v>243</v>
      </c>
      <c r="E6" s="229"/>
      <c r="F6" s="229" t="s">
        <v>2800</v>
      </c>
      <c r="G6" s="233" t="s">
        <v>2800</v>
      </c>
      <c r="H6" s="233">
        <f t="shared" si="0"/>
        <v>1</v>
      </c>
      <c r="I6" s="233"/>
      <c r="J6" s="252" t="s">
        <v>2830</v>
      </c>
      <c r="K6" s="240" t="str">
        <f>VLOOKUP(J6,$A:$B,2,FALSE)</f>
        <v>x68</v>
      </c>
      <c r="L6" s="226" t="str">
        <f t="shared" si="2"/>
        <v>Risque lié aux immobilisations incorporelles</v>
      </c>
      <c r="M6" s="226"/>
      <c r="N6" s="226" t="s">
        <v>192</v>
      </c>
      <c r="O6" s="233" t="s">
        <v>243</v>
      </c>
      <c r="P6" s="226"/>
      <c r="Q6" s="226"/>
      <c r="R6" s="226"/>
      <c r="S6" s="227"/>
      <c r="T6" s="227"/>
      <c r="U6" s="227"/>
      <c r="V6" s="226"/>
      <c r="W6" s="226"/>
      <c r="X6" s="226"/>
      <c r="Y6" s="226"/>
      <c r="Z6" s="226"/>
      <c r="AA6" s="226"/>
      <c r="AB6" s="226"/>
    </row>
    <row r="7" spans="1:28">
      <c r="A7" s="233" t="s">
        <v>2850</v>
      </c>
      <c r="B7" s="233" t="s">
        <v>2809</v>
      </c>
      <c r="C7" s="233"/>
      <c r="D7" s="233" t="s">
        <v>243</v>
      </c>
      <c r="E7" s="229"/>
      <c r="F7" s="229" t="s">
        <v>2800</v>
      </c>
      <c r="G7" s="233" t="s">
        <v>2800</v>
      </c>
      <c r="H7" s="233">
        <f t="shared" si="0"/>
        <v>1</v>
      </c>
      <c r="I7" s="233"/>
      <c r="J7" s="252" t="s">
        <v>2834</v>
      </c>
      <c r="K7" s="240" t="str">
        <f>VLOOKUP(J7,$A:$B,2,FALSE)</f>
        <v>x152</v>
      </c>
      <c r="L7" s="236" t="str">
        <f t="shared" si="2"/>
        <v>Risques autres que risques opérationnels et immobilisations incorporelles</v>
      </c>
      <c r="M7" s="241" t="s">
        <v>190</v>
      </c>
      <c r="N7" s="241" t="s">
        <v>192</v>
      </c>
      <c r="O7" s="242" t="s">
        <v>243</v>
      </c>
      <c r="P7" s="230"/>
      <c r="Q7" s="230"/>
      <c r="R7" s="230"/>
      <c r="S7" s="227"/>
      <c r="T7" s="227"/>
      <c r="U7" s="227"/>
      <c r="V7" s="226"/>
      <c r="W7" s="226"/>
      <c r="X7" s="226"/>
      <c r="Y7" s="226"/>
      <c r="Z7" s="226"/>
      <c r="AA7" s="226"/>
      <c r="AB7" s="226"/>
    </row>
    <row r="8" spans="1:28">
      <c r="A8" s="233" t="s">
        <v>2832</v>
      </c>
      <c r="B8" s="233" t="s">
        <v>204</v>
      </c>
      <c r="C8" s="233"/>
      <c r="D8" s="233" t="s">
        <v>243</v>
      </c>
      <c r="E8" s="229"/>
      <c r="F8" s="229" t="s">
        <v>2800</v>
      </c>
      <c r="G8" s="233" t="s">
        <v>2800</v>
      </c>
      <c r="H8" s="233">
        <f t="shared" si="0"/>
        <v>1</v>
      </c>
      <c r="I8" s="233"/>
      <c r="J8" s="253" t="s">
        <v>2850</v>
      </c>
      <c r="K8" s="240" t="str">
        <f>VLOOKUP(J8,$A:$B,2,FALSE)</f>
        <v>x97</v>
      </c>
      <c r="L8" s="226" t="str">
        <f t="shared" si="2"/>
        <v>Risque de marché</v>
      </c>
      <c r="M8" s="226"/>
      <c r="N8" s="226" t="s">
        <v>192</v>
      </c>
      <c r="O8" s="233" t="s">
        <v>243</v>
      </c>
      <c r="P8" s="226"/>
      <c r="Q8" s="226"/>
      <c r="R8" s="226"/>
      <c r="S8" s="227"/>
      <c r="T8" s="227"/>
      <c r="U8" s="227"/>
      <c r="V8" s="226"/>
      <c r="W8" s="226"/>
      <c r="X8" s="226"/>
      <c r="Y8" s="226"/>
      <c r="Z8" s="226"/>
      <c r="AA8" s="226"/>
      <c r="AB8" s="226"/>
    </row>
    <row r="9" spans="1:28">
      <c r="A9" s="233" t="s">
        <v>2851</v>
      </c>
      <c r="B9" s="233" t="s">
        <v>2810</v>
      </c>
      <c r="C9" s="233"/>
      <c r="D9" s="233" t="s">
        <v>243</v>
      </c>
      <c r="E9" s="229"/>
      <c r="F9" s="229" t="s">
        <v>2800</v>
      </c>
      <c r="G9" s="233" t="s">
        <v>2800</v>
      </c>
      <c r="H9" s="233">
        <f t="shared" si="0"/>
        <v>1</v>
      </c>
      <c r="I9" s="233"/>
      <c r="J9" s="253" t="s">
        <v>2828</v>
      </c>
      <c r="K9" s="240" t="str">
        <f t="shared" si="1"/>
        <v>x14</v>
      </c>
      <c r="L9" s="226" t="str">
        <f t="shared" si="2"/>
        <v>Risque de défaut de la contrepartie</v>
      </c>
      <c r="M9" s="226"/>
      <c r="N9" s="226" t="s">
        <v>192</v>
      </c>
      <c r="O9" s="233" t="s">
        <v>243</v>
      </c>
      <c r="P9" s="226"/>
      <c r="Q9" s="226"/>
      <c r="R9" s="226"/>
      <c r="S9" s="227"/>
      <c r="T9" s="227"/>
      <c r="U9" s="227"/>
      <c r="V9" s="226"/>
      <c r="W9" s="226"/>
      <c r="X9" s="226"/>
      <c r="Y9" s="226"/>
      <c r="Z9" s="226"/>
      <c r="AA9" s="226"/>
      <c r="AB9" s="226"/>
    </row>
    <row r="10" spans="1:28">
      <c r="A10" s="233" t="s">
        <v>2833</v>
      </c>
      <c r="B10" s="233" t="s">
        <v>2811</v>
      </c>
      <c r="C10" s="233"/>
      <c r="D10" s="233" t="s">
        <v>243</v>
      </c>
      <c r="E10" s="229"/>
      <c r="F10" s="229" t="s">
        <v>2800</v>
      </c>
      <c r="G10" s="233" t="s">
        <v>2800</v>
      </c>
      <c r="H10" s="233">
        <f t="shared" si="0"/>
        <v>1</v>
      </c>
      <c r="I10" s="233"/>
      <c r="J10" s="252" t="s">
        <v>2829</v>
      </c>
      <c r="K10" s="240" t="str">
        <f t="shared" si="1"/>
        <v>x65</v>
      </c>
      <c r="L10" s="226" t="str">
        <f t="shared" si="2"/>
        <v>Risque de souscription en santé</v>
      </c>
      <c r="M10" s="226"/>
      <c r="N10" s="226" t="s">
        <v>192</v>
      </c>
      <c r="O10" s="233" t="s">
        <v>243</v>
      </c>
      <c r="P10" s="226"/>
      <c r="Q10" s="226"/>
      <c r="R10" s="226"/>
      <c r="S10" s="227"/>
      <c r="T10" s="227"/>
      <c r="U10" s="227"/>
      <c r="V10" s="226"/>
      <c r="W10" s="226"/>
      <c r="X10" s="226"/>
      <c r="Y10" s="226"/>
      <c r="Z10" s="226"/>
      <c r="AA10" s="226"/>
      <c r="AB10" s="226"/>
    </row>
    <row r="11" spans="1:28">
      <c r="A11" s="233" t="s">
        <v>2834</v>
      </c>
      <c r="B11" s="233" t="s">
        <v>2812</v>
      </c>
      <c r="C11" s="233"/>
      <c r="D11" s="233" t="s">
        <v>243</v>
      </c>
      <c r="E11" s="229"/>
      <c r="F11" s="229" t="s">
        <v>2800</v>
      </c>
      <c r="G11" s="233" t="s">
        <v>2800</v>
      </c>
      <c r="H11" s="233">
        <f t="shared" si="0"/>
        <v>1</v>
      </c>
      <c r="I11" s="233"/>
      <c r="J11" s="252" t="s">
        <v>2831</v>
      </c>
      <c r="K11" s="240" t="str">
        <f t="shared" si="1"/>
        <v>x84</v>
      </c>
      <c r="L11" s="226" t="str">
        <f t="shared" si="2"/>
        <v>Risque de souscription en vie</v>
      </c>
      <c r="M11" s="226"/>
      <c r="N11" s="226" t="s">
        <v>192</v>
      </c>
      <c r="O11" s="233" t="s">
        <v>243</v>
      </c>
      <c r="P11" s="226"/>
      <c r="Q11" s="226"/>
      <c r="R11" s="226"/>
      <c r="S11" s="227"/>
      <c r="T11" s="227"/>
      <c r="U11" s="227"/>
      <c r="V11" s="226"/>
      <c r="W11" s="226"/>
      <c r="X11" s="226"/>
      <c r="Y11" s="226"/>
      <c r="Z11" s="226"/>
      <c r="AA11" s="226"/>
      <c r="AB11" s="226"/>
    </row>
    <row r="12" spans="1:28">
      <c r="A12" s="138" t="s">
        <v>2835</v>
      </c>
      <c r="B12" s="138" t="s">
        <v>1513</v>
      </c>
      <c r="C12" s="138"/>
      <c r="D12" s="138" t="s">
        <v>243</v>
      </c>
      <c r="E12" s="229"/>
      <c r="F12" s="229"/>
      <c r="G12" s="233"/>
      <c r="H12" s="233">
        <f t="shared" si="0"/>
        <v>1</v>
      </c>
      <c r="I12" s="233"/>
      <c r="J12" s="252" t="s">
        <v>2832</v>
      </c>
      <c r="K12" s="240" t="str">
        <f t="shared" si="1"/>
        <v>x109</v>
      </c>
      <c r="L12" s="226" t="str">
        <f t="shared" si="2"/>
        <v>Risque de souscription en non-vie</v>
      </c>
      <c r="M12" s="226"/>
      <c r="N12" s="226" t="s">
        <v>192</v>
      </c>
      <c r="O12" s="233" t="s">
        <v>243</v>
      </c>
      <c r="P12" s="226"/>
      <c r="Q12" s="226"/>
      <c r="R12" s="226"/>
      <c r="S12" s="227"/>
      <c r="T12" s="227"/>
      <c r="U12" s="227"/>
      <c r="V12" s="226"/>
      <c r="W12" s="226"/>
      <c r="X12" s="226"/>
      <c r="Y12" s="226"/>
      <c r="Z12" s="226"/>
      <c r="AA12" s="226"/>
      <c r="AB12" s="226"/>
    </row>
    <row r="13" spans="1:28">
      <c r="A13" s="138" t="s">
        <v>2836</v>
      </c>
      <c r="B13" s="138" t="s">
        <v>2803</v>
      </c>
      <c r="C13" s="138"/>
      <c r="D13" s="138" t="s">
        <v>243</v>
      </c>
      <c r="E13" s="229"/>
      <c r="F13" s="229"/>
      <c r="G13" s="233"/>
      <c r="H13" s="233">
        <f t="shared" si="0"/>
        <v>1</v>
      </c>
      <c r="I13" s="233"/>
      <c r="J13" s="250" t="s">
        <v>2818</v>
      </c>
      <c r="K13" s="240"/>
      <c r="L13" s="226"/>
      <c r="M13" s="226"/>
      <c r="N13" s="226"/>
      <c r="O13" s="129" t="s">
        <v>426</v>
      </c>
      <c r="P13" s="226"/>
      <c r="Q13" s="226"/>
      <c r="R13" s="226"/>
      <c r="S13" s="227"/>
      <c r="T13" s="227"/>
      <c r="U13" s="227"/>
      <c r="V13" s="226"/>
      <c r="W13" s="226"/>
      <c r="X13" s="226"/>
      <c r="Y13" s="226"/>
      <c r="Z13" s="226"/>
      <c r="AA13" s="226"/>
      <c r="AB13" s="226"/>
    </row>
    <row r="14" spans="1:28">
      <c r="A14" s="233"/>
      <c r="B14" s="233"/>
      <c r="C14" s="233"/>
      <c r="D14" s="233"/>
      <c r="E14" s="229"/>
      <c r="F14" s="229"/>
      <c r="G14" s="233"/>
      <c r="H14" s="233"/>
      <c r="I14" s="233"/>
      <c r="J14" s="247" t="s">
        <v>244</v>
      </c>
      <c r="K14" s="240" t="str">
        <f>VLOOKUP(J14,$A:$B,2,FALSE)</f>
        <v>x0</v>
      </c>
      <c r="L14" s="226" t="str">
        <f>J14</f>
        <v>Total/NA</v>
      </c>
      <c r="M14" s="226"/>
      <c r="N14" s="226"/>
      <c r="O14" s="138" t="s">
        <v>243</v>
      </c>
      <c r="P14" s="226"/>
      <c r="Q14" s="226"/>
      <c r="R14" s="226"/>
      <c r="S14" s="227"/>
      <c r="T14" s="227"/>
      <c r="U14" s="227"/>
      <c r="V14" s="226"/>
      <c r="W14" s="226"/>
      <c r="X14" s="226"/>
      <c r="Y14" s="226"/>
      <c r="Z14" s="226"/>
      <c r="AA14" s="226"/>
      <c r="AB14" s="226"/>
    </row>
    <row r="15" spans="1:28">
      <c r="A15" s="233"/>
      <c r="B15" s="233"/>
      <c r="C15" s="233"/>
      <c r="D15" s="233"/>
      <c r="E15" s="229"/>
      <c r="F15" s="229"/>
      <c r="G15" s="233"/>
      <c r="H15" s="233"/>
      <c r="I15" s="233"/>
      <c r="J15" s="248" t="s">
        <v>2835</v>
      </c>
      <c r="K15" s="240" t="str">
        <f>VLOOKUP(J15,$A:$B,2,FALSE)</f>
        <v>x11</v>
      </c>
      <c r="L15" s="226" t="str">
        <f>J15</f>
        <v>Avant effet de diversification</v>
      </c>
      <c r="M15" s="226"/>
      <c r="N15" s="226"/>
      <c r="O15" s="138" t="s">
        <v>243</v>
      </c>
      <c r="P15" s="226"/>
      <c r="Q15" s="226"/>
      <c r="R15" s="226"/>
      <c r="S15" s="227"/>
      <c r="T15" s="227"/>
      <c r="U15" s="227"/>
      <c r="V15" s="226"/>
      <c r="W15" s="226"/>
      <c r="X15" s="226"/>
      <c r="Y15" s="226"/>
      <c r="Z15" s="226"/>
      <c r="AA15" s="226"/>
      <c r="AB15" s="226"/>
    </row>
    <row r="16" spans="1:28">
      <c r="A16" s="233"/>
      <c r="B16" s="233"/>
      <c r="C16" s="233"/>
      <c r="D16" s="233"/>
      <c r="E16" s="229"/>
      <c r="F16" s="229"/>
      <c r="G16" s="233"/>
      <c r="H16" s="233"/>
      <c r="I16" s="233"/>
      <c r="J16" s="248" t="s">
        <v>2836</v>
      </c>
      <c r="K16" s="240" t="str">
        <f>VLOOKUP(J16,$A:$B,2,FALSE)</f>
        <v>x29</v>
      </c>
      <c r="L16" s="226" t="str">
        <f>J16</f>
        <v>Effet de diversification</v>
      </c>
      <c r="M16" s="226"/>
      <c r="N16" s="226"/>
      <c r="O16" s="138" t="s">
        <v>243</v>
      </c>
      <c r="P16" s="226"/>
      <c r="Q16" s="226"/>
      <c r="R16" s="226"/>
      <c r="S16" s="227"/>
      <c r="T16" s="227"/>
      <c r="U16" s="227"/>
      <c r="V16" s="226"/>
      <c r="W16" s="226"/>
      <c r="X16" s="226"/>
      <c r="Y16" s="226"/>
      <c r="Z16" s="226"/>
      <c r="AA16" s="226"/>
      <c r="AB16" s="226"/>
    </row>
    <row r="17" spans="1:28">
      <c r="A17" s="239"/>
      <c r="B17" s="226"/>
      <c r="C17" s="226"/>
      <c r="D17" s="226"/>
      <c r="E17" s="227"/>
      <c r="F17" s="226"/>
      <c r="G17" s="226"/>
      <c r="H17" s="226"/>
      <c r="I17" s="226"/>
      <c r="J17" s="235"/>
      <c r="K17" s="226"/>
      <c r="L17" s="226"/>
      <c r="M17" s="226"/>
      <c r="N17" s="226"/>
      <c r="O17" s="233"/>
      <c r="P17" s="226"/>
      <c r="Q17" s="226"/>
      <c r="R17" s="226"/>
      <c r="S17" s="227"/>
      <c r="T17" s="227"/>
      <c r="U17" s="227"/>
      <c r="V17" s="226"/>
      <c r="W17" s="226"/>
      <c r="X17" s="226"/>
      <c r="Y17" s="226"/>
      <c r="Z17" s="226"/>
      <c r="AA17" s="226"/>
      <c r="AB17" s="226"/>
    </row>
    <row r="18" spans="1:28">
      <c r="A18" s="226"/>
      <c r="B18" s="226"/>
      <c r="C18" s="226"/>
      <c r="D18" s="226"/>
      <c r="E18" s="227"/>
      <c r="F18" s="227"/>
      <c r="G18" s="226"/>
      <c r="H18" s="226"/>
      <c r="I18" s="226"/>
      <c r="J18" s="226"/>
      <c r="K18" s="226"/>
      <c r="L18" s="226"/>
      <c r="M18" s="226"/>
      <c r="N18" s="226"/>
      <c r="O18" s="226"/>
      <c r="P18" s="226"/>
      <c r="Q18" s="226"/>
      <c r="R18" s="226"/>
      <c r="S18" s="227"/>
      <c r="T18" s="227"/>
      <c r="U18" s="227"/>
      <c r="V18" s="226"/>
      <c r="W18" s="226"/>
      <c r="X18" s="226"/>
      <c r="Y18" s="226"/>
      <c r="Z18" s="226"/>
      <c r="AA18" s="226"/>
      <c r="AB18" s="226"/>
    </row>
    <row r="19" spans="1:28">
      <c r="A19" s="226"/>
      <c r="B19" s="226"/>
      <c r="C19" s="226"/>
      <c r="D19" s="226"/>
      <c r="E19" s="227"/>
      <c r="F19" s="227"/>
      <c r="G19" s="226"/>
      <c r="H19" s="226"/>
      <c r="I19" s="226"/>
      <c r="J19" s="226"/>
      <c r="K19" s="226"/>
      <c r="L19" s="226"/>
      <c r="M19" s="226"/>
      <c r="N19" s="226"/>
      <c r="O19" s="226"/>
      <c r="P19" s="226"/>
      <c r="Q19" s="226"/>
      <c r="R19" s="226"/>
      <c r="S19" s="227"/>
      <c r="T19" s="227"/>
      <c r="U19" s="227"/>
      <c r="V19" s="226"/>
      <c r="W19" s="226"/>
      <c r="X19" s="226"/>
      <c r="Y19" s="226"/>
      <c r="Z19" s="226"/>
      <c r="AA19" s="226"/>
      <c r="AB19" s="226"/>
    </row>
    <row r="20" spans="1:28">
      <c r="A20" s="226"/>
      <c r="B20" s="226"/>
      <c r="C20" s="226"/>
      <c r="D20" s="226"/>
      <c r="E20" s="227"/>
      <c r="F20" s="227"/>
      <c r="G20" s="226"/>
      <c r="H20" s="226"/>
      <c r="I20" s="226"/>
      <c r="J20" s="226"/>
      <c r="K20" s="226"/>
      <c r="L20" s="226"/>
      <c r="M20" s="226"/>
      <c r="N20" s="226"/>
      <c r="O20" s="226"/>
      <c r="P20" s="226"/>
      <c r="Q20" s="226"/>
      <c r="R20" s="226"/>
      <c r="S20" s="227"/>
      <c r="T20" s="227"/>
      <c r="U20" s="227"/>
      <c r="V20" s="226"/>
      <c r="W20" s="226"/>
      <c r="X20" s="226"/>
      <c r="Y20" s="226"/>
      <c r="Z20" s="226"/>
      <c r="AA20" s="226"/>
      <c r="AB20" s="226"/>
    </row>
    <row r="21" spans="1:28">
      <c r="A21" s="226"/>
      <c r="B21" s="226"/>
      <c r="C21" s="226"/>
      <c r="D21" s="226"/>
      <c r="E21" s="227"/>
      <c r="F21" s="227"/>
      <c r="G21" s="226"/>
      <c r="H21" s="226"/>
      <c r="I21" s="226"/>
      <c r="J21" s="226"/>
      <c r="K21" s="226"/>
      <c r="L21" s="226"/>
      <c r="M21" s="226"/>
      <c r="N21" s="226"/>
      <c r="O21" s="226"/>
      <c r="P21" s="226"/>
      <c r="Q21" s="226"/>
      <c r="R21" s="226"/>
      <c r="S21" s="227"/>
      <c r="T21" s="227"/>
      <c r="U21" s="227"/>
      <c r="V21" s="226"/>
      <c r="W21" s="226"/>
      <c r="X21" s="226"/>
      <c r="Y21" s="226"/>
      <c r="Z21" s="226"/>
      <c r="AA21" s="226"/>
      <c r="AB21" s="226"/>
    </row>
    <row r="22" spans="1:28">
      <c r="A22" s="226"/>
      <c r="B22" s="226"/>
      <c r="C22" s="226"/>
      <c r="D22" s="226"/>
      <c r="E22" s="227"/>
      <c r="F22" s="227"/>
      <c r="G22" s="226"/>
      <c r="H22" s="226"/>
      <c r="I22" s="226"/>
      <c r="J22" s="226"/>
      <c r="K22" s="226"/>
      <c r="L22" s="226"/>
      <c r="M22" s="226"/>
      <c r="N22" s="226"/>
      <c r="O22" s="226"/>
      <c r="P22" s="226"/>
      <c r="Q22" s="226"/>
      <c r="R22" s="226"/>
      <c r="S22" s="227"/>
      <c r="T22" s="227"/>
      <c r="U22" s="227"/>
      <c r="V22" s="226"/>
      <c r="W22" s="226"/>
      <c r="X22" s="226"/>
      <c r="Y22" s="226"/>
      <c r="Z22" s="226"/>
      <c r="AA22" s="226"/>
      <c r="AB22" s="226"/>
    </row>
    <row r="23" spans="1:28">
      <c r="A23" s="236"/>
      <c r="B23" s="226"/>
      <c r="C23" s="226"/>
      <c r="D23" s="226"/>
      <c r="E23" s="227"/>
      <c r="F23" s="227"/>
      <c r="G23" s="226"/>
      <c r="H23" s="226"/>
      <c r="I23" s="226"/>
      <c r="J23" s="226"/>
      <c r="K23" s="226"/>
      <c r="L23" s="226"/>
      <c r="M23" s="226"/>
      <c r="N23" s="226"/>
      <c r="O23" s="226"/>
      <c r="P23" s="226"/>
      <c r="Q23" s="226"/>
      <c r="R23" s="226"/>
      <c r="S23" s="227"/>
      <c r="T23" s="227"/>
      <c r="U23" s="227"/>
      <c r="V23" s="226"/>
      <c r="W23" s="226"/>
      <c r="X23" s="226"/>
      <c r="Y23" s="226"/>
      <c r="Z23" s="226"/>
      <c r="AA23" s="226"/>
      <c r="AB23" s="226"/>
    </row>
    <row r="24" spans="1:28">
      <c r="A24" s="239"/>
      <c r="B24" s="226"/>
      <c r="C24" s="226"/>
      <c r="D24" s="226"/>
      <c r="E24" s="227"/>
      <c r="F24" s="226"/>
      <c r="G24" s="226"/>
      <c r="H24" s="226"/>
      <c r="I24" s="226"/>
      <c r="J24" s="226"/>
      <c r="K24" s="226"/>
      <c r="L24" s="226"/>
      <c r="M24" s="226"/>
      <c r="N24" s="226"/>
      <c r="O24" s="226"/>
      <c r="P24" s="226"/>
      <c r="Q24" s="226"/>
      <c r="R24" s="226"/>
      <c r="S24" s="227"/>
      <c r="T24" s="227"/>
      <c r="U24" s="227"/>
      <c r="V24" s="226"/>
      <c r="W24" s="226"/>
      <c r="X24" s="226"/>
      <c r="Y24" s="226"/>
      <c r="Z24" s="226"/>
      <c r="AA24" s="226"/>
      <c r="AB24" s="226"/>
    </row>
    <row r="25" spans="1:28">
      <c r="A25" s="226"/>
      <c r="B25" s="226"/>
      <c r="C25" s="226"/>
      <c r="D25" s="226"/>
      <c r="E25" s="227"/>
      <c r="F25" s="227"/>
      <c r="G25" s="226"/>
      <c r="H25" s="226"/>
      <c r="I25" s="226"/>
      <c r="J25" s="226"/>
      <c r="K25" s="226"/>
      <c r="L25" s="226"/>
      <c r="M25" s="226"/>
      <c r="N25" s="226"/>
      <c r="O25" s="226"/>
      <c r="P25" s="226"/>
      <c r="Q25" s="226"/>
      <c r="R25" s="226"/>
      <c r="S25" s="227"/>
      <c r="T25" s="227"/>
      <c r="U25" s="227"/>
      <c r="V25" s="226"/>
      <c r="W25" s="226"/>
      <c r="X25" s="226"/>
      <c r="Y25" s="226"/>
      <c r="Z25" s="226"/>
      <c r="AA25" s="226"/>
      <c r="AB25" s="226"/>
    </row>
    <row r="26" spans="1:28">
      <c r="A26" s="226"/>
      <c r="B26" s="226"/>
      <c r="C26" s="226"/>
      <c r="D26" s="226"/>
      <c r="E26" s="227"/>
      <c r="F26" s="226"/>
      <c r="G26" s="226"/>
      <c r="H26" s="226"/>
      <c r="I26" s="226"/>
      <c r="J26" s="226"/>
      <c r="K26" s="226"/>
      <c r="L26" s="226"/>
      <c r="M26" s="226"/>
      <c r="N26" s="226"/>
      <c r="O26" s="226"/>
      <c r="P26" s="226"/>
      <c r="Q26" s="226"/>
      <c r="R26" s="226"/>
      <c r="S26" s="227"/>
      <c r="T26" s="227"/>
      <c r="U26" s="227"/>
      <c r="V26" s="226"/>
      <c r="W26" s="226"/>
      <c r="X26" s="226"/>
      <c r="Y26" s="226"/>
      <c r="Z26" s="226"/>
      <c r="AA26" s="226"/>
      <c r="AB26" s="226"/>
    </row>
    <row r="27" spans="1:28">
      <c r="A27" s="226"/>
      <c r="B27" s="226"/>
      <c r="C27" s="226"/>
      <c r="D27" s="226"/>
      <c r="E27" s="227"/>
      <c r="F27" s="227"/>
      <c r="G27" s="226"/>
      <c r="H27" s="226"/>
      <c r="I27" s="226"/>
      <c r="J27" s="226"/>
      <c r="K27" s="226"/>
      <c r="L27" s="226"/>
      <c r="M27" s="226"/>
      <c r="N27" s="226"/>
      <c r="O27" s="226"/>
      <c r="P27" s="226"/>
      <c r="Q27" s="226"/>
      <c r="R27" s="226"/>
      <c r="S27" s="227"/>
      <c r="T27" s="227"/>
      <c r="U27" s="227"/>
      <c r="V27" s="226"/>
      <c r="W27" s="226"/>
      <c r="X27" s="226"/>
      <c r="Y27" s="226"/>
      <c r="Z27" s="226"/>
      <c r="AA27" s="226"/>
      <c r="AB27" s="226"/>
    </row>
    <row r="28" spans="1:28">
      <c r="A28" s="226"/>
      <c r="B28" s="226"/>
      <c r="C28" s="226"/>
      <c r="D28" s="226"/>
      <c r="E28" s="227"/>
      <c r="F28" s="227"/>
      <c r="G28" s="226"/>
      <c r="H28" s="226"/>
      <c r="I28" s="226"/>
      <c r="J28" s="226"/>
      <c r="K28" s="226"/>
      <c r="L28" s="226"/>
      <c r="M28" s="226"/>
      <c r="N28" s="226"/>
      <c r="O28" s="226"/>
      <c r="P28" s="226"/>
      <c r="Q28" s="226"/>
      <c r="R28" s="226"/>
      <c r="S28" s="227"/>
      <c r="T28" s="227"/>
      <c r="U28" s="227"/>
      <c r="V28" s="226"/>
      <c r="W28" s="226"/>
      <c r="X28" s="226"/>
      <c r="Y28" s="226"/>
      <c r="Z28" s="226"/>
      <c r="AA28" s="226"/>
      <c r="AB28" s="226"/>
    </row>
    <row r="29" spans="1:28">
      <c r="A29" s="226"/>
      <c r="B29" s="226"/>
      <c r="C29" s="226"/>
      <c r="D29" s="226"/>
      <c r="E29" s="227"/>
      <c r="F29" s="227"/>
      <c r="G29" s="226"/>
      <c r="H29" s="226"/>
      <c r="I29" s="226"/>
      <c r="J29" s="226"/>
      <c r="K29" s="226"/>
      <c r="L29" s="226"/>
      <c r="M29" s="226"/>
      <c r="N29" s="226"/>
      <c r="O29" s="226"/>
      <c r="P29" s="226"/>
      <c r="Q29" s="226"/>
      <c r="R29" s="226"/>
      <c r="S29" s="227"/>
      <c r="T29" s="227"/>
      <c r="U29" s="227"/>
      <c r="V29" s="226"/>
      <c r="W29" s="226"/>
      <c r="X29" s="226"/>
      <c r="Y29" s="226"/>
      <c r="Z29" s="226"/>
      <c r="AA29" s="226"/>
      <c r="AB29" s="226"/>
    </row>
    <row r="30" spans="1:28">
      <c r="A30" s="226"/>
      <c r="B30" s="226"/>
      <c r="C30" s="226"/>
      <c r="D30" s="226"/>
      <c r="E30" s="227"/>
      <c r="F30" s="227"/>
      <c r="G30" s="226"/>
      <c r="H30" s="226"/>
      <c r="I30" s="226"/>
      <c r="J30" s="226"/>
      <c r="K30" s="226"/>
      <c r="L30" s="226"/>
      <c r="M30" s="237"/>
      <c r="N30" s="226"/>
      <c r="O30" s="226"/>
      <c r="P30" s="226"/>
      <c r="Q30" s="226"/>
      <c r="R30" s="226"/>
      <c r="S30" s="227"/>
      <c r="T30" s="227"/>
      <c r="U30" s="227"/>
      <c r="V30" s="226"/>
      <c r="W30" s="226"/>
      <c r="X30" s="226"/>
      <c r="Y30" s="226"/>
      <c r="Z30" s="226"/>
      <c r="AA30" s="226"/>
      <c r="AB30" s="226"/>
    </row>
    <row r="31" spans="1:28">
      <c r="A31" s="226"/>
      <c r="B31" s="226"/>
      <c r="C31" s="226"/>
      <c r="D31" s="226"/>
      <c r="E31" s="227"/>
      <c r="F31" s="227"/>
      <c r="G31" s="226"/>
      <c r="H31" s="226"/>
      <c r="I31" s="226"/>
      <c r="J31" s="226"/>
      <c r="K31" s="226"/>
      <c r="L31" s="226"/>
      <c r="M31" s="226"/>
      <c r="N31" s="226"/>
      <c r="O31" s="226"/>
      <c r="P31" s="226"/>
      <c r="Q31" s="226"/>
      <c r="R31" s="226"/>
      <c r="S31" s="227"/>
      <c r="T31" s="227"/>
      <c r="U31" s="227"/>
      <c r="V31" s="237"/>
      <c r="W31" s="226"/>
      <c r="X31" s="226"/>
      <c r="Y31" s="226"/>
      <c r="Z31" s="226"/>
      <c r="AA31" s="226"/>
      <c r="AB31" s="226"/>
    </row>
    <row r="32" spans="1:28">
      <c r="A32" s="226"/>
      <c r="B32" s="226"/>
      <c r="C32" s="226"/>
      <c r="D32" s="226"/>
      <c r="E32" s="227"/>
      <c r="F32" s="227"/>
      <c r="G32" s="226"/>
      <c r="H32" s="226"/>
      <c r="I32" s="226"/>
      <c r="J32" s="226"/>
      <c r="K32" s="226"/>
      <c r="L32" s="226"/>
      <c r="M32" s="226"/>
      <c r="N32" s="226"/>
      <c r="O32" s="226"/>
      <c r="P32" s="226"/>
      <c r="Q32" s="226"/>
      <c r="R32" s="226"/>
      <c r="S32" s="227"/>
      <c r="T32" s="227"/>
      <c r="U32" s="227"/>
      <c r="V32" s="226"/>
      <c r="W32" s="226"/>
      <c r="X32" s="226"/>
      <c r="Y32" s="226"/>
      <c r="Z32" s="226"/>
      <c r="AA32" s="226"/>
      <c r="AB32" s="226"/>
    </row>
    <row r="33" spans="1:28">
      <c r="A33" s="226"/>
      <c r="B33" s="226"/>
      <c r="C33" s="226"/>
      <c r="D33" s="226"/>
      <c r="E33" s="227"/>
      <c r="F33" s="227"/>
      <c r="G33" s="226"/>
      <c r="H33" s="226"/>
      <c r="I33" s="226"/>
      <c r="J33" s="226"/>
      <c r="K33" s="226"/>
      <c r="L33" s="226"/>
      <c r="M33" s="226"/>
      <c r="N33" s="226"/>
      <c r="O33" s="226"/>
      <c r="P33" s="226"/>
      <c r="Q33" s="226"/>
      <c r="R33" s="226"/>
      <c r="S33" s="227"/>
      <c r="T33" s="227"/>
      <c r="U33" s="227"/>
      <c r="V33" s="226"/>
      <c r="W33" s="226"/>
      <c r="X33" s="226"/>
      <c r="Y33" s="226"/>
      <c r="Z33" s="226"/>
      <c r="AA33" s="226"/>
      <c r="AB33" s="226"/>
    </row>
    <row r="34" spans="1:28">
      <c r="A34" s="226"/>
      <c r="B34" s="226"/>
      <c r="C34" s="226"/>
      <c r="D34" s="226"/>
      <c r="E34" s="227"/>
      <c r="F34" s="227"/>
      <c r="G34" s="226"/>
      <c r="H34" s="226"/>
      <c r="I34" s="226"/>
      <c r="J34" s="226"/>
      <c r="K34" s="226"/>
      <c r="L34" s="226"/>
      <c r="M34" s="226"/>
      <c r="N34" s="226"/>
      <c r="O34" s="226"/>
      <c r="P34" s="226"/>
      <c r="Q34" s="226"/>
      <c r="R34" s="226"/>
      <c r="S34" s="227"/>
      <c r="T34" s="227"/>
      <c r="U34" s="227"/>
      <c r="V34" s="237"/>
      <c r="W34" s="226"/>
      <c r="X34" s="226"/>
      <c r="Y34" s="226"/>
      <c r="Z34" s="226"/>
      <c r="AA34" s="226"/>
      <c r="AB34" s="226"/>
    </row>
    <row r="35" spans="1:28">
      <c r="A35" s="226"/>
      <c r="B35" s="226"/>
      <c r="C35" s="226"/>
      <c r="D35" s="226"/>
      <c r="E35" s="227"/>
      <c r="F35" s="227"/>
      <c r="G35" s="226"/>
      <c r="H35" s="226"/>
      <c r="I35" s="226"/>
      <c r="J35" s="226"/>
      <c r="K35" s="226"/>
      <c r="L35" s="226"/>
      <c r="M35" s="226"/>
      <c r="N35" s="226"/>
      <c r="O35" s="226"/>
      <c r="P35" s="226"/>
      <c r="Q35" s="226"/>
      <c r="R35" s="226"/>
      <c r="S35" s="227"/>
      <c r="T35" s="227"/>
      <c r="U35" s="227"/>
      <c r="V35" s="226"/>
      <c r="W35" s="226"/>
      <c r="X35" s="226"/>
      <c r="Y35" s="226"/>
      <c r="Z35" s="226"/>
      <c r="AA35" s="226"/>
      <c r="AB35" s="226"/>
    </row>
    <row r="36" spans="1:28">
      <c r="A36" s="226"/>
      <c r="B36" s="226"/>
      <c r="C36" s="226"/>
      <c r="D36" s="226"/>
      <c r="E36" s="227"/>
      <c r="F36" s="227"/>
      <c r="G36" s="226"/>
      <c r="H36" s="226"/>
      <c r="I36" s="226"/>
      <c r="J36" s="226"/>
      <c r="K36" s="226"/>
      <c r="L36" s="226"/>
      <c r="M36" s="226"/>
      <c r="N36" s="226"/>
      <c r="O36" s="226"/>
      <c r="P36" s="226"/>
      <c r="Q36" s="226"/>
      <c r="R36" s="226"/>
      <c r="S36" s="227"/>
      <c r="T36" s="227"/>
      <c r="U36" s="227"/>
      <c r="V36" s="226"/>
      <c r="W36" s="226"/>
      <c r="X36" s="226"/>
      <c r="Y36" s="226"/>
      <c r="Z36" s="226"/>
      <c r="AA36" s="226"/>
      <c r="AB36" s="226"/>
    </row>
    <row r="37" spans="1:28">
      <c r="A37" s="226"/>
      <c r="B37" s="226"/>
      <c r="C37" s="226"/>
      <c r="D37" s="226"/>
      <c r="E37" s="227"/>
      <c r="F37" s="227"/>
      <c r="G37" s="226"/>
      <c r="H37" s="226"/>
      <c r="I37" s="226"/>
      <c r="J37" s="226"/>
      <c r="K37" s="226"/>
      <c r="L37" s="226"/>
      <c r="M37" s="226"/>
      <c r="N37" s="226"/>
      <c r="O37" s="226"/>
      <c r="P37" s="226"/>
      <c r="Q37" s="226"/>
      <c r="R37" s="226"/>
      <c r="S37" s="227"/>
      <c r="T37" s="227"/>
      <c r="U37" s="227"/>
      <c r="V37" s="226"/>
      <c r="W37" s="226"/>
      <c r="X37" s="226"/>
      <c r="Y37" s="226"/>
      <c r="Z37" s="226"/>
      <c r="AA37" s="226"/>
      <c r="AB37" s="226"/>
    </row>
    <row r="38" spans="1:28">
      <c r="A38" s="226"/>
      <c r="B38" s="226"/>
      <c r="C38" s="226"/>
      <c r="D38" s="226"/>
      <c r="E38" s="227"/>
      <c r="F38" s="227"/>
      <c r="G38" s="226"/>
      <c r="H38" s="226"/>
      <c r="I38" s="226"/>
      <c r="J38" s="226"/>
      <c r="K38" s="226"/>
      <c r="L38" s="226"/>
      <c r="M38" s="226"/>
      <c r="N38" s="226"/>
      <c r="O38" s="226"/>
      <c r="P38" s="226"/>
      <c r="Q38" s="226"/>
      <c r="R38" s="226"/>
      <c r="S38" s="227"/>
      <c r="T38" s="227"/>
      <c r="U38" s="227"/>
      <c r="V38" s="226"/>
      <c r="W38" s="226"/>
      <c r="X38" s="226"/>
      <c r="Y38" s="226"/>
      <c r="Z38" s="226"/>
      <c r="AA38" s="226"/>
      <c r="AB38" s="226"/>
    </row>
    <row r="39" spans="1:28">
      <c r="A39" s="226"/>
      <c r="B39" s="226"/>
      <c r="C39" s="226"/>
      <c r="D39" s="226"/>
      <c r="E39" s="227"/>
      <c r="F39" s="227"/>
      <c r="G39" s="226"/>
      <c r="H39" s="226"/>
      <c r="I39" s="226"/>
      <c r="J39" s="226"/>
      <c r="K39" s="226"/>
      <c r="L39" s="226"/>
      <c r="M39" s="226"/>
      <c r="N39" s="226"/>
      <c r="O39" s="226"/>
      <c r="P39" s="226"/>
      <c r="Q39" s="226"/>
      <c r="R39" s="226"/>
      <c r="S39" s="227"/>
      <c r="T39" s="227"/>
      <c r="U39" s="227"/>
      <c r="V39" s="226"/>
      <c r="W39" s="226"/>
      <c r="X39" s="226"/>
      <c r="Y39" s="226"/>
      <c r="Z39" s="226"/>
      <c r="AA39" s="226"/>
      <c r="AB39" s="226"/>
    </row>
    <row r="40" spans="1:28">
      <c r="A40" s="226"/>
      <c r="B40" s="226"/>
      <c r="C40" s="226"/>
      <c r="D40" s="226"/>
      <c r="E40" s="227"/>
      <c r="F40" s="227"/>
      <c r="G40" s="226"/>
      <c r="H40" s="226"/>
      <c r="I40" s="226"/>
      <c r="J40" s="226"/>
      <c r="K40" s="226"/>
      <c r="L40" s="226"/>
      <c r="M40" s="226"/>
      <c r="N40" s="226"/>
      <c r="O40" s="226"/>
      <c r="P40" s="226"/>
      <c r="Q40" s="226"/>
      <c r="R40" s="226"/>
      <c r="S40" s="227"/>
      <c r="T40" s="227"/>
      <c r="U40" s="227"/>
      <c r="V40" s="226"/>
      <c r="W40" s="226"/>
      <c r="X40" s="226"/>
      <c r="Y40" s="226"/>
      <c r="Z40" s="226"/>
      <c r="AA40" s="226"/>
      <c r="AB40" s="226"/>
    </row>
    <row r="41" spans="1:28">
      <c r="A41" s="226"/>
      <c r="B41" s="226"/>
      <c r="C41" s="226"/>
      <c r="D41" s="226"/>
      <c r="E41" s="227"/>
      <c r="F41" s="227"/>
      <c r="G41" s="226"/>
      <c r="H41" s="226"/>
      <c r="I41" s="226"/>
      <c r="J41" s="226"/>
      <c r="K41" s="226"/>
      <c r="L41" s="226"/>
      <c r="M41" s="226"/>
      <c r="N41" s="226"/>
      <c r="O41" s="226"/>
      <c r="P41" s="226"/>
      <c r="Q41" s="226"/>
      <c r="R41" s="226"/>
      <c r="S41" s="227"/>
      <c r="T41" s="227"/>
      <c r="U41" s="227"/>
      <c r="V41" s="226"/>
      <c r="W41" s="226"/>
      <c r="X41" s="226"/>
      <c r="Y41" s="226"/>
      <c r="Z41" s="226"/>
      <c r="AA41" s="226"/>
      <c r="AB41" s="226"/>
    </row>
    <row r="42" spans="1:28">
      <c r="A42" s="226"/>
      <c r="B42" s="226"/>
      <c r="C42" s="226"/>
      <c r="D42" s="226"/>
      <c r="E42" s="227"/>
      <c r="F42" s="227"/>
      <c r="G42" s="226"/>
      <c r="H42" s="226"/>
      <c r="I42" s="226"/>
      <c r="J42" s="226"/>
      <c r="K42" s="226"/>
      <c r="L42" s="226"/>
      <c r="M42" s="226"/>
      <c r="N42" s="226"/>
      <c r="O42" s="226"/>
      <c r="P42" s="226"/>
      <c r="Q42" s="226"/>
      <c r="R42" s="226"/>
      <c r="S42" s="227"/>
      <c r="T42" s="227"/>
      <c r="U42" s="227"/>
      <c r="V42" s="226"/>
      <c r="W42" s="226"/>
      <c r="X42" s="226"/>
      <c r="Y42" s="226"/>
      <c r="Z42" s="226"/>
      <c r="AA42" s="226"/>
      <c r="AB42" s="226"/>
    </row>
    <row r="43" spans="1:28">
      <c r="A43" s="226"/>
      <c r="B43" s="226"/>
      <c r="C43" s="226"/>
      <c r="D43" s="226"/>
      <c r="E43" s="227"/>
      <c r="F43" s="227"/>
      <c r="G43" s="226"/>
      <c r="H43" s="226"/>
      <c r="I43" s="226"/>
      <c r="J43" s="226"/>
      <c r="K43" s="226"/>
      <c r="L43" s="226"/>
      <c r="M43" s="226"/>
      <c r="N43" s="226"/>
      <c r="O43" s="226"/>
      <c r="P43" s="226"/>
      <c r="Q43" s="226"/>
      <c r="R43" s="226"/>
      <c r="S43" s="227"/>
      <c r="T43" s="227"/>
      <c r="U43" s="227"/>
      <c r="V43" s="226"/>
      <c r="W43" s="226"/>
      <c r="X43" s="226"/>
      <c r="Y43" s="226"/>
      <c r="Z43" s="226"/>
      <c r="AA43" s="226"/>
      <c r="AB43" s="226"/>
    </row>
    <row r="44" spans="1:28">
      <c r="A44" s="226"/>
      <c r="B44" s="226"/>
      <c r="C44" s="226"/>
      <c r="D44" s="226"/>
      <c r="E44" s="227"/>
      <c r="F44" s="227"/>
      <c r="G44" s="226"/>
      <c r="H44" s="226"/>
      <c r="I44" s="226"/>
      <c r="J44" s="226"/>
      <c r="K44" s="226"/>
      <c r="L44" s="226"/>
      <c r="M44" s="226"/>
      <c r="N44" s="226"/>
      <c r="O44" s="226"/>
      <c r="P44" s="226"/>
      <c r="Q44" s="226"/>
      <c r="R44" s="226"/>
      <c r="S44" s="227"/>
      <c r="T44" s="227"/>
      <c r="U44" s="227"/>
      <c r="V44" s="237"/>
      <c r="W44" s="226"/>
      <c r="X44" s="226"/>
      <c r="Y44" s="226"/>
      <c r="Z44" s="226"/>
      <c r="AA44" s="226"/>
      <c r="AB44" s="226"/>
    </row>
    <row r="45" spans="1:28">
      <c r="A45" s="226"/>
      <c r="B45" s="226"/>
      <c r="C45" s="226"/>
      <c r="D45" s="226"/>
      <c r="E45" s="227"/>
      <c r="F45" s="226"/>
      <c r="G45" s="226"/>
      <c r="H45" s="226"/>
      <c r="I45" s="226"/>
      <c r="J45" s="226"/>
      <c r="K45" s="226"/>
      <c r="L45" s="226"/>
      <c r="M45" s="226"/>
      <c r="N45" s="226"/>
      <c r="O45" s="226"/>
      <c r="P45" s="226"/>
      <c r="Q45" s="226"/>
      <c r="R45" s="226"/>
      <c r="S45" s="227"/>
      <c r="T45" s="227"/>
      <c r="U45" s="227"/>
      <c r="V45" s="226"/>
      <c r="W45" s="226"/>
      <c r="X45" s="226"/>
      <c r="Y45" s="226"/>
      <c r="Z45" s="226"/>
      <c r="AA45" s="226"/>
      <c r="AB45" s="226"/>
    </row>
    <row r="46" spans="1:28">
      <c r="A46" s="226"/>
      <c r="B46" s="226"/>
      <c r="C46" s="226"/>
      <c r="D46" s="226"/>
      <c r="E46" s="227"/>
      <c r="F46" s="226"/>
      <c r="G46" s="226"/>
      <c r="H46" s="226"/>
      <c r="I46" s="226"/>
      <c r="J46" s="226"/>
      <c r="K46" s="226"/>
      <c r="L46" s="226"/>
      <c r="M46" s="226"/>
      <c r="N46" s="226"/>
      <c r="O46" s="226"/>
      <c r="P46" s="226"/>
      <c r="Q46" s="226"/>
      <c r="R46" s="226"/>
      <c r="S46" s="227"/>
      <c r="T46" s="227"/>
      <c r="U46" s="227"/>
      <c r="V46" s="226"/>
      <c r="W46" s="226"/>
      <c r="X46" s="226"/>
      <c r="Y46" s="226"/>
      <c r="Z46" s="226"/>
      <c r="AA46" s="226"/>
      <c r="AB46" s="226"/>
    </row>
    <row r="47" spans="1:28">
      <c r="A47" s="226"/>
      <c r="B47" s="226"/>
      <c r="C47" s="226"/>
      <c r="D47" s="226"/>
      <c r="E47" s="227"/>
      <c r="F47" s="227"/>
      <c r="G47" s="226"/>
      <c r="H47" s="226"/>
      <c r="I47" s="226"/>
      <c r="J47" s="226"/>
      <c r="K47" s="226"/>
      <c r="L47" s="226"/>
      <c r="M47" s="226"/>
      <c r="N47" s="226"/>
      <c r="O47" s="226"/>
      <c r="P47" s="226"/>
      <c r="Q47" s="226"/>
      <c r="R47" s="226"/>
      <c r="S47" s="227"/>
      <c r="T47" s="227"/>
      <c r="U47" s="227"/>
      <c r="V47" s="226"/>
      <c r="W47" s="226"/>
      <c r="X47" s="226"/>
      <c r="Y47" s="226"/>
      <c r="Z47" s="226"/>
      <c r="AA47" s="226"/>
      <c r="AB47" s="226"/>
    </row>
    <row r="48" spans="1:28">
      <c r="A48" s="226"/>
      <c r="B48" s="226"/>
      <c r="C48" s="226"/>
      <c r="D48" s="226"/>
      <c r="E48" s="227"/>
      <c r="F48" s="227"/>
      <c r="G48" s="226"/>
      <c r="H48" s="226"/>
      <c r="I48" s="226"/>
      <c r="J48" s="226"/>
      <c r="K48" s="226"/>
      <c r="L48" s="226"/>
      <c r="M48" s="226"/>
      <c r="N48" s="226"/>
      <c r="O48" s="226"/>
      <c r="P48" s="226"/>
      <c r="Q48" s="226"/>
      <c r="R48" s="226"/>
      <c r="S48" s="227"/>
      <c r="T48" s="227"/>
      <c r="U48" s="227"/>
      <c r="V48" s="226"/>
      <c r="W48" s="226"/>
      <c r="X48" s="226"/>
      <c r="Y48" s="226"/>
      <c r="Z48" s="226"/>
      <c r="AA48" s="226"/>
      <c r="AB48" s="226"/>
    </row>
    <row r="49" spans="1:28">
      <c r="A49" s="226"/>
      <c r="B49" s="226"/>
      <c r="C49" s="226"/>
      <c r="D49" s="226"/>
      <c r="E49" s="227"/>
      <c r="F49" s="227"/>
      <c r="G49" s="226"/>
      <c r="H49" s="226"/>
      <c r="I49" s="226"/>
      <c r="J49" s="226"/>
      <c r="K49" s="226"/>
      <c r="L49" s="226"/>
      <c r="M49" s="226"/>
      <c r="N49" s="226"/>
      <c r="O49" s="226"/>
      <c r="P49" s="226"/>
      <c r="Q49" s="226"/>
      <c r="R49" s="226"/>
      <c r="S49" s="227"/>
      <c r="T49" s="227"/>
      <c r="U49" s="227"/>
      <c r="V49" s="226"/>
      <c r="W49" s="226"/>
      <c r="X49" s="226"/>
      <c r="Y49" s="226"/>
      <c r="Z49" s="226"/>
      <c r="AA49" s="226"/>
      <c r="AB49" s="226"/>
    </row>
    <row r="50" spans="1:28">
      <c r="A50" s="226"/>
      <c r="B50" s="226"/>
      <c r="C50" s="226"/>
      <c r="D50" s="226"/>
      <c r="E50" s="227"/>
      <c r="F50" s="227"/>
      <c r="G50" s="226"/>
      <c r="H50" s="226"/>
      <c r="I50" s="226"/>
      <c r="J50" s="226"/>
      <c r="K50" s="226"/>
      <c r="L50" s="226"/>
      <c r="M50" s="226"/>
      <c r="N50" s="226"/>
      <c r="O50" s="226"/>
      <c r="P50" s="226"/>
      <c r="Q50" s="226"/>
      <c r="R50" s="226"/>
      <c r="S50" s="227"/>
      <c r="T50" s="227"/>
      <c r="U50" s="227"/>
      <c r="V50" s="226"/>
      <c r="W50" s="226"/>
      <c r="X50" s="226"/>
      <c r="Y50" s="226"/>
      <c r="Z50" s="226"/>
      <c r="AA50" s="226"/>
      <c r="AB50" s="226"/>
    </row>
    <row r="51" spans="1:28">
      <c r="A51" s="226"/>
      <c r="B51" s="226"/>
      <c r="C51" s="226"/>
      <c r="D51" s="226"/>
      <c r="E51" s="227"/>
      <c r="F51" s="227"/>
      <c r="G51" s="226"/>
      <c r="H51" s="226"/>
      <c r="I51" s="226"/>
      <c r="J51" s="226"/>
      <c r="K51" s="226"/>
      <c r="L51" s="226"/>
      <c r="M51" s="226"/>
      <c r="N51" s="226"/>
      <c r="O51" s="226"/>
      <c r="P51" s="226"/>
      <c r="Q51" s="226"/>
      <c r="R51" s="226"/>
      <c r="S51" s="227"/>
      <c r="T51" s="227"/>
      <c r="U51" s="227"/>
      <c r="V51" s="226"/>
      <c r="W51" s="226"/>
      <c r="X51" s="226"/>
      <c r="Y51" s="226"/>
      <c r="Z51" s="226"/>
      <c r="AA51" s="226"/>
      <c r="AB51" s="226"/>
    </row>
    <row r="52" spans="1:28">
      <c r="A52" s="226"/>
      <c r="B52" s="226"/>
      <c r="C52" s="226"/>
      <c r="D52" s="226"/>
      <c r="E52" s="227"/>
      <c r="F52" s="227"/>
      <c r="G52" s="226"/>
      <c r="H52" s="226"/>
      <c r="I52" s="226"/>
      <c r="J52" s="226"/>
      <c r="K52" s="226"/>
      <c r="L52" s="226"/>
      <c r="M52" s="226"/>
      <c r="N52" s="226"/>
      <c r="O52" s="226"/>
      <c r="P52" s="226"/>
      <c r="Q52" s="226"/>
      <c r="R52" s="226"/>
      <c r="S52" s="227"/>
      <c r="T52" s="227"/>
      <c r="U52" s="227"/>
      <c r="V52" s="226"/>
      <c r="W52" s="226"/>
      <c r="X52" s="226"/>
      <c r="Y52" s="226"/>
      <c r="Z52" s="226"/>
      <c r="AA52" s="226"/>
      <c r="AB52" s="226"/>
    </row>
    <row r="53" spans="1:28">
      <c r="A53" s="226"/>
      <c r="B53" s="226"/>
      <c r="C53" s="226"/>
      <c r="D53" s="226"/>
      <c r="E53" s="227"/>
      <c r="F53" s="226"/>
      <c r="G53" s="226"/>
      <c r="H53" s="226"/>
      <c r="I53" s="226"/>
      <c r="J53" s="226"/>
      <c r="K53" s="226"/>
      <c r="L53" s="226"/>
      <c r="M53" s="226"/>
      <c r="N53" s="226"/>
      <c r="O53" s="226"/>
      <c r="P53" s="226"/>
      <c r="Q53" s="226"/>
      <c r="R53" s="226"/>
      <c r="S53" s="227"/>
      <c r="T53" s="227"/>
      <c r="U53" s="227"/>
      <c r="V53" s="226"/>
      <c r="W53" s="226"/>
      <c r="X53" s="226"/>
      <c r="Y53" s="226"/>
      <c r="Z53" s="226"/>
      <c r="AA53" s="226"/>
      <c r="AB53" s="226"/>
    </row>
    <row r="54" spans="1:28">
      <c r="A54" s="226"/>
      <c r="B54" s="226"/>
      <c r="C54" s="226"/>
      <c r="D54" s="226"/>
      <c r="E54" s="227"/>
      <c r="F54" s="227"/>
      <c r="G54" s="226"/>
      <c r="H54" s="226"/>
      <c r="I54" s="226"/>
      <c r="J54" s="226"/>
      <c r="K54" s="226"/>
      <c r="L54" s="226"/>
      <c r="M54" s="226"/>
      <c r="N54" s="226"/>
      <c r="O54" s="226"/>
      <c r="P54" s="226"/>
      <c r="Q54" s="226"/>
      <c r="R54" s="226"/>
      <c r="S54" s="227"/>
      <c r="T54" s="227"/>
      <c r="U54" s="227"/>
      <c r="V54" s="226"/>
      <c r="W54" s="226"/>
      <c r="X54" s="226"/>
      <c r="Y54" s="226"/>
      <c r="Z54" s="226"/>
      <c r="AA54" s="226"/>
      <c r="AB54" s="226"/>
    </row>
    <row r="55" spans="1:28">
      <c r="A55" s="226"/>
      <c r="B55" s="226"/>
      <c r="C55" s="226"/>
      <c r="D55" s="226"/>
      <c r="E55" s="227"/>
      <c r="F55" s="227"/>
      <c r="G55" s="226"/>
      <c r="H55" s="226"/>
      <c r="I55" s="226"/>
      <c r="J55" s="226"/>
      <c r="K55" s="226"/>
      <c r="L55" s="226"/>
      <c r="M55" s="226"/>
      <c r="N55" s="226"/>
      <c r="O55" s="226"/>
      <c r="P55" s="226"/>
      <c r="Q55" s="226"/>
      <c r="R55" s="226"/>
      <c r="S55" s="227"/>
      <c r="T55" s="227"/>
      <c r="U55" s="227"/>
      <c r="V55" s="226"/>
      <c r="W55" s="226"/>
      <c r="X55" s="226"/>
      <c r="Y55" s="226"/>
      <c r="Z55" s="226"/>
      <c r="AA55" s="226"/>
      <c r="AB55" s="226"/>
    </row>
    <row r="56" spans="1:28">
      <c r="A56" s="226"/>
      <c r="B56" s="226"/>
      <c r="C56" s="226"/>
      <c r="D56" s="226"/>
      <c r="E56" s="227"/>
      <c r="F56" s="227"/>
      <c r="G56" s="226"/>
      <c r="H56" s="226"/>
      <c r="I56" s="226"/>
      <c r="J56" s="226"/>
      <c r="K56" s="226"/>
      <c r="L56" s="226"/>
      <c r="M56" s="226"/>
      <c r="N56" s="226"/>
      <c r="O56" s="226"/>
      <c r="P56" s="226"/>
      <c r="Q56" s="226"/>
      <c r="R56" s="226"/>
      <c r="S56" s="227"/>
      <c r="T56" s="227"/>
      <c r="U56" s="227"/>
      <c r="V56" s="226"/>
      <c r="W56" s="226"/>
      <c r="X56" s="226"/>
      <c r="Y56" s="226"/>
      <c r="Z56" s="226"/>
      <c r="AA56" s="226"/>
      <c r="AB56" s="226"/>
    </row>
    <row r="57" spans="1:28">
      <c r="A57" s="226"/>
      <c r="B57" s="226"/>
      <c r="C57" s="226"/>
      <c r="D57" s="226"/>
      <c r="E57" s="227"/>
      <c r="F57" s="227"/>
      <c r="G57" s="226"/>
      <c r="H57" s="226"/>
      <c r="I57" s="226"/>
      <c r="J57" s="226"/>
      <c r="K57" s="226"/>
      <c r="L57" s="226"/>
      <c r="M57" s="226"/>
      <c r="N57" s="226"/>
      <c r="O57" s="226"/>
      <c r="P57" s="226"/>
      <c r="Q57" s="226"/>
      <c r="R57" s="226"/>
      <c r="S57" s="227"/>
      <c r="T57" s="227"/>
      <c r="U57" s="227"/>
      <c r="V57" s="226"/>
      <c r="W57" s="226"/>
      <c r="X57" s="226"/>
      <c r="Y57" s="226"/>
      <c r="Z57" s="226"/>
      <c r="AA57" s="226"/>
      <c r="AB57" s="226"/>
    </row>
    <row r="58" spans="1:28">
      <c r="A58" s="226"/>
      <c r="B58" s="226"/>
      <c r="C58" s="226"/>
      <c r="D58" s="226"/>
      <c r="E58" s="227"/>
      <c r="F58" s="227"/>
      <c r="G58" s="226"/>
      <c r="H58" s="226"/>
      <c r="I58" s="226"/>
      <c r="J58" s="226"/>
      <c r="K58" s="226"/>
      <c r="L58" s="226"/>
      <c r="M58" s="226"/>
      <c r="N58" s="226"/>
      <c r="O58" s="226"/>
      <c r="P58" s="226"/>
      <c r="Q58" s="226"/>
      <c r="R58" s="226"/>
      <c r="S58" s="227"/>
      <c r="T58" s="227"/>
      <c r="U58" s="227"/>
      <c r="V58" s="226"/>
      <c r="W58" s="226"/>
      <c r="X58" s="226"/>
      <c r="Y58" s="226"/>
      <c r="Z58" s="226"/>
      <c r="AA58" s="226"/>
      <c r="AB58" s="226"/>
    </row>
    <row r="59" spans="1:28">
      <c r="A59" s="226"/>
      <c r="B59" s="226"/>
      <c r="C59" s="226"/>
      <c r="D59" s="226"/>
      <c r="E59" s="227"/>
      <c r="F59" s="227"/>
      <c r="G59" s="226"/>
      <c r="H59" s="226"/>
      <c r="I59" s="226"/>
      <c r="J59" s="226"/>
      <c r="K59" s="226"/>
      <c r="L59" s="226"/>
      <c r="M59" s="226"/>
      <c r="N59" s="226"/>
      <c r="O59" s="226"/>
      <c r="P59" s="226"/>
      <c r="Q59" s="226"/>
      <c r="R59" s="226"/>
      <c r="S59" s="227"/>
      <c r="T59" s="227"/>
      <c r="U59" s="227"/>
      <c r="V59" s="226"/>
      <c r="W59" s="226"/>
      <c r="X59" s="226"/>
      <c r="Y59" s="226"/>
      <c r="Z59" s="226"/>
      <c r="AA59" s="226"/>
      <c r="AB59" s="226"/>
    </row>
    <row r="60" spans="1:28">
      <c r="A60" s="226"/>
      <c r="B60" s="226"/>
      <c r="C60" s="226"/>
      <c r="D60" s="226"/>
      <c r="E60" s="227"/>
      <c r="F60" s="227"/>
      <c r="G60" s="226"/>
      <c r="H60" s="226"/>
      <c r="I60" s="226"/>
      <c r="J60" s="226"/>
      <c r="K60" s="226"/>
      <c r="L60" s="226"/>
      <c r="M60" s="226"/>
      <c r="N60" s="226"/>
      <c r="O60" s="226"/>
      <c r="P60" s="226"/>
      <c r="Q60" s="226"/>
      <c r="R60" s="226"/>
      <c r="S60" s="227"/>
      <c r="T60" s="227"/>
      <c r="U60" s="227"/>
      <c r="V60" s="226"/>
      <c r="W60" s="226"/>
      <c r="X60" s="226"/>
      <c r="Y60" s="226"/>
      <c r="Z60" s="226"/>
      <c r="AA60" s="226"/>
      <c r="AB60" s="226"/>
    </row>
    <row r="61" spans="1:28">
      <c r="A61" s="226"/>
      <c r="B61" s="226"/>
      <c r="C61" s="226"/>
      <c r="D61" s="226"/>
      <c r="E61" s="227"/>
      <c r="F61" s="227"/>
      <c r="G61" s="226"/>
      <c r="H61" s="226"/>
      <c r="I61" s="226"/>
      <c r="J61" s="226"/>
      <c r="K61" s="226"/>
      <c r="L61" s="226"/>
      <c r="M61" s="226"/>
      <c r="N61" s="226"/>
      <c r="O61" s="226"/>
      <c r="P61" s="226"/>
      <c r="Q61" s="226"/>
      <c r="R61" s="226"/>
      <c r="S61" s="227"/>
      <c r="T61" s="227"/>
      <c r="U61" s="227"/>
      <c r="V61" s="226"/>
      <c r="W61" s="226"/>
      <c r="X61" s="226"/>
      <c r="Y61" s="226"/>
      <c r="Z61" s="226"/>
      <c r="AA61" s="226"/>
      <c r="AB61" s="226"/>
    </row>
    <row r="62" spans="1:28">
      <c r="A62" s="226"/>
      <c r="B62" s="226"/>
      <c r="C62" s="226"/>
      <c r="D62" s="226"/>
      <c r="E62" s="227"/>
      <c r="F62" s="227"/>
      <c r="G62" s="226"/>
      <c r="H62" s="226"/>
      <c r="I62" s="226"/>
      <c r="J62" s="226"/>
      <c r="K62" s="226"/>
      <c r="L62" s="226"/>
      <c r="M62" s="226"/>
      <c r="N62" s="226"/>
      <c r="O62" s="226"/>
      <c r="P62" s="226"/>
      <c r="Q62" s="226"/>
      <c r="R62" s="226"/>
      <c r="S62" s="227"/>
      <c r="T62" s="227"/>
      <c r="U62" s="227"/>
      <c r="V62" s="226"/>
      <c r="W62" s="226"/>
      <c r="X62" s="226"/>
      <c r="Y62" s="226"/>
      <c r="Z62" s="226"/>
      <c r="AA62" s="226"/>
      <c r="AB62" s="226"/>
    </row>
    <row r="63" spans="1:28">
      <c r="A63" s="226"/>
      <c r="B63" s="226"/>
      <c r="C63" s="226"/>
      <c r="D63" s="226"/>
      <c r="E63" s="227"/>
      <c r="F63" s="227"/>
      <c r="G63" s="226"/>
      <c r="H63" s="226"/>
      <c r="I63" s="226"/>
      <c r="J63" s="226"/>
      <c r="K63" s="226"/>
      <c r="L63" s="226"/>
      <c r="M63" s="226"/>
      <c r="N63" s="226"/>
      <c r="O63" s="226"/>
      <c r="P63" s="226"/>
      <c r="Q63" s="226"/>
      <c r="R63" s="226"/>
      <c r="S63" s="227"/>
      <c r="T63" s="227"/>
      <c r="U63" s="227"/>
      <c r="V63" s="226"/>
      <c r="W63" s="226"/>
      <c r="X63" s="226"/>
      <c r="Y63" s="226"/>
      <c r="Z63" s="226"/>
      <c r="AA63" s="226"/>
      <c r="AB63" s="226"/>
    </row>
    <row r="64" spans="1:28">
      <c r="A64" s="226"/>
      <c r="B64" s="226"/>
      <c r="C64" s="226"/>
      <c r="D64" s="226"/>
      <c r="E64" s="227"/>
      <c r="F64" s="227"/>
      <c r="G64" s="226"/>
      <c r="H64" s="226"/>
      <c r="I64" s="226"/>
      <c r="J64" s="226"/>
      <c r="K64" s="226"/>
      <c r="L64" s="226"/>
      <c r="M64" s="226"/>
      <c r="N64" s="226"/>
      <c r="O64" s="226"/>
      <c r="P64" s="226"/>
      <c r="Q64" s="226"/>
      <c r="R64" s="226"/>
      <c r="S64" s="227"/>
      <c r="T64" s="227"/>
      <c r="U64" s="227"/>
      <c r="V64" s="226"/>
      <c r="W64" s="226"/>
      <c r="X64" s="226"/>
      <c r="Y64" s="226"/>
      <c r="Z64" s="226"/>
      <c r="AA64" s="226"/>
      <c r="AB64" s="226"/>
    </row>
    <row r="65" spans="1:28">
      <c r="A65" s="226"/>
      <c r="B65" s="226"/>
      <c r="C65" s="226"/>
      <c r="D65" s="226"/>
      <c r="E65" s="227"/>
      <c r="F65" s="227"/>
      <c r="G65" s="226"/>
      <c r="H65" s="226"/>
      <c r="I65" s="226"/>
      <c r="J65" s="226"/>
      <c r="K65" s="226"/>
      <c r="L65" s="226"/>
      <c r="M65" s="226"/>
      <c r="N65" s="226"/>
      <c r="O65" s="226"/>
      <c r="P65" s="226"/>
      <c r="Q65" s="226"/>
      <c r="R65" s="226"/>
      <c r="S65" s="227"/>
      <c r="T65" s="227"/>
      <c r="U65" s="227"/>
      <c r="V65" s="226"/>
      <c r="W65" s="226"/>
      <c r="X65" s="226"/>
      <c r="Y65" s="226"/>
      <c r="Z65" s="226"/>
      <c r="AA65" s="226"/>
      <c r="AB65" s="226"/>
    </row>
    <row r="66" spans="1:28">
      <c r="A66" s="226"/>
      <c r="B66" s="226"/>
      <c r="C66" s="226"/>
      <c r="D66" s="226"/>
      <c r="E66" s="227"/>
      <c r="F66" s="227"/>
      <c r="G66" s="226"/>
      <c r="H66" s="226"/>
      <c r="I66" s="226"/>
      <c r="J66" s="226"/>
      <c r="K66" s="226"/>
      <c r="L66" s="226"/>
      <c r="M66" s="226"/>
      <c r="N66" s="226"/>
      <c r="O66" s="226"/>
      <c r="P66" s="226"/>
      <c r="Q66" s="226"/>
      <c r="R66" s="226"/>
      <c r="S66" s="227"/>
      <c r="T66" s="227"/>
      <c r="U66" s="227"/>
      <c r="V66" s="226"/>
      <c r="W66" s="226"/>
      <c r="X66" s="226"/>
      <c r="Y66" s="226"/>
      <c r="Z66" s="226"/>
      <c r="AA66" s="226"/>
      <c r="AB66" s="226"/>
    </row>
    <row r="67" spans="1:28">
      <c r="A67" s="226"/>
      <c r="B67" s="226"/>
      <c r="C67" s="226"/>
      <c r="D67" s="226"/>
      <c r="E67" s="227"/>
      <c r="F67" s="227"/>
      <c r="G67" s="226"/>
      <c r="H67" s="226"/>
      <c r="I67" s="226"/>
      <c r="J67" s="226"/>
      <c r="K67" s="226"/>
      <c r="L67" s="226"/>
      <c r="M67" s="226"/>
      <c r="N67" s="226"/>
      <c r="O67" s="226"/>
      <c r="P67" s="226"/>
      <c r="Q67" s="226"/>
      <c r="R67" s="226"/>
      <c r="S67" s="227"/>
      <c r="T67" s="227"/>
      <c r="U67" s="227"/>
      <c r="V67" s="226"/>
      <c r="W67" s="226"/>
      <c r="X67" s="226"/>
      <c r="Y67" s="226"/>
      <c r="Z67" s="226"/>
      <c r="AA67" s="226"/>
      <c r="AB67" s="226"/>
    </row>
    <row r="68" spans="1:28">
      <c r="A68" s="226"/>
      <c r="B68" s="226"/>
      <c r="C68" s="226"/>
      <c r="D68" s="226"/>
      <c r="E68" s="227"/>
      <c r="F68" s="227"/>
      <c r="G68" s="226"/>
      <c r="H68" s="226"/>
      <c r="I68" s="226"/>
      <c r="J68" s="226"/>
      <c r="K68" s="226"/>
      <c r="L68" s="226"/>
      <c r="M68" s="226"/>
      <c r="N68" s="226"/>
      <c r="O68" s="226"/>
      <c r="P68" s="226"/>
      <c r="Q68" s="226"/>
      <c r="R68" s="226"/>
      <c r="S68" s="227"/>
      <c r="T68" s="227"/>
      <c r="U68" s="227"/>
      <c r="V68" s="226"/>
      <c r="W68" s="226"/>
      <c r="X68" s="226"/>
      <c r="Y68" s="226"/>
      <c r="Z68" s="226"/>
      <c r="AA68" s="226"/>
      <c r="AB68" s="226"/>
    </row>
    <row r="69" spans="1:28">
      <c r="A69" s="226"/>
      <c r="B69" s="226"/>
      <c r="C69" s="226"/>
      <c r="D69" s="226"/>
      <c r="E69" s="227"/>
      <c r="F69" s="227"/>
      <c r="G69" s="226"/>
      <c r="H69" s="226"/>
      <c r="I69" s="226"/>
      <c r="J69" s="226"/>
      <c r="K69" s="226"/>
      <c r="L69" s="226"/>
      <c r="M69" s="226"/>
      <c r="N69" s="226"/>
      <c r="O69" s="226"/>
      <c r="P69" s="226"/>
      <c r="Q69" s="226"/>
      <c r="R69" s="226"/>
      <c r="S69" s="227"/>
      <c r="T69" s="227"/>
      <c r="U69" s="227"/>
      <c r="V69" s="226"/>
      <c r="W69" s="226"/>
      <c r="X69" s="226"/>
      <c r="Y69" s="226"/>
      <c r="Z69" s="226"/>
      <c r="AA69" s="226"/>
      <c r="AB69" s="226"/>
    </row>
    <row r="70" spans="1:28">
      <c r="A70" s="226"/>
      <c r="B70" s="226"/>
      <c r="C70" s="226"/>
      <c r="D70" s="226"/>
      <c r="E70" s="227"/>
      <c r="F70" s="227"/>
      <c r="G70" s="226"/>
      <c r="H70" s="226"/>
      <c r="I70" s="226"/>
      <c r="J70" s="226"/>
      <c r="K70" s="226"/>
      <c r="L70" s="226"/>
      <c r="M70" s="226"/>
      <c r="N70" s="226"/>
      <c r="O70" s="226"/>
      <c r="P70" s="226"/>
      <c r="Q70" s="226"/>
      <c r="R70" s="226"/>
      <c r="S70" s="227"/>
      <c r="T70" s="227"/>
      <c r="U70" s="227"/>
      <c r="V70" s="226"/>
      <c r="W70" s="226"/>
      <c r="X70" s="226"/>
      <c r="Y70" s="226"/>
      <c r="Z70" s="226"/>
      <c r="AA70" s="226"/>
      <c r="AB70" s="226"/>
    </row>
    <row r="71" spans="1:28">
      <c r="A71" s="226"/>
      <c r="B71" s="226"/>
      <c r="C71" s="226"/>
      <c r="D71" s="226"/>
      <c r="E71" s="227"/>
      <c r="F71" s="227"/>
      <c r="G71" s="226"/>
      <c r="H71" s="226"/>
      <c r="I71" s="226"/>
      <c r="J71" s="226"/>
      <c r="K71" s="226"/>
      <c r="L71" s="226"/>
      <c r="M71" s="226"/>
      <c r="N71" s="226"/>
      <c r="O71" s="226"/>
      <c r="P71" s="226"/>
      <c r="Q71" s="226"/>
      <c r="R71" s="226"/>
      <c r="S71" s="227"/>
      <c r="T71" s="227"/>
      <c r="U71" s="227"/>
      <c r="V71" s="226"/>
      <c r="W71" s="226"/>
      <c r="X71" s="226"/>
      <c r="Y71" s="226"/>
      <c r="Z71" s="226"/>
      <c r="AA71" s="226"/>
      <c r="AB71" s="226"/>
    </row>
    <row r="72" spans="1:28">
      <c r="A72" s="226"/>
      <c r="B72" s="226"/>
      <c r="C72" s="226"/>
      <c r="D72" s="226"/>
      <c r="E72" s="227"/>
      <c r="F72" s="227"/>
      <c r="G72" s="226"/>
      <c r="H72" s="226"/>
      <c r="I72" s="226"/>
      <c r="J72" s="226"/>
      <c r="K72" s="226"/>
      <c r="L72" s="226"/>
      <c r="M72" s="226"/>
      <c r="N72" s="226"/>
      <c r="O72" s="226"/>
      <c r="P72" s="226"/>
      <c r="Q72" s="226"/>
      <c r="R72" s="226"/>
      <c r="S72" s="227"/>
      <c r="T72" s="227"/>
      <c r="U72" s="227"/>
      <c r="V72" s="226"/>
      <c r="W72" s="226"/>
      <c r="X72" s="226"/>
      <c r="Y72" s="226"/>
      <c r="Z72" s="226"/>
      <c r="AA72" s="226"/>
      <c r="AB72" s="226"/>
    </row>
    <row r="73" spans="1:28">
      <c r="A73" s="226"/>
      <c r="B73" s="226"/>
      <c r="C73" s="226"/>
      <c r="D73" s="226"/>
      <c r="E73" s="227"/>
      <c r="F73" s="227"/>
      <c r="G73" s="226"/>
      <c r="H73" s="226"/>
      <c r="I73" s="226"/>
      <c r="J73" s="226"/>
      <c r="K73" s="226"/>
      <c r="L73" s="226"/>
      <c r="M73" s="226"/>
      <c r="N73" s="226"/>
      <c r="O73" s="226"/>
      <c r="P73" s="226"/>
      <c r="Q73" s="226"/>
      <c r="R73" s="226"/>
      <c r="S73" s="227"/>
      <c r="T73" s="227"/>
      <c r="U73" s="227"/>
      <c r="V73" s="226"/>
      <c r="W73" s="226"/>
      <c r="X73" s="226"/>
      <c r="Y73" s="226"/>
      <c r="Z73" s="226"/>
      <c r="AA73" s="226"/>
      <c r="AB73" s="226"/>
    </row>
    <row r="74" spans="1:28">
      <c r="A74" s="226"/>
      <c r="B74" s="226"/>
      <c r="C74" s="226"/>
      <c r="D74" s="226"/>
      <c r="E74" s="227"/>
      <c r="F74" s="227"/>
      <c r="G74" s="226"/>
      <c r="H74" s="226"/>
      <c r="I74" s="226"/>
      <c r="J74" s="226"/>
      <c r="K74" s="226"/>
      <c r="L74" s="226"/>
      <c r="M74" s="226"/>
      <c r="N74" s="226"/>
      <c r="O74" s="226"/>
      <c r="P74" s="226"/>
      <c r="Q74" s="226"/>
      <c r="R74" s="226"/>
      <c r="S74" s="227"/>
      <c r="T74" s="227"/>
      <c r="U74" s="227"/>
      <c r="V74" s="226"/>
      <c r="W74" s="226"/>
      <c r="X74" s="226"/>
      <c r="Y74" s="226"/>
      <c r="Z74" s="226"/>
      <c r="AA74" s="226"/>
      <c r="AB74" s="226"/>
    </row>
    <row r="75" spans="1:28">
      <c r="A75" s="226"/>
      <c r="B75" s="226"/>
      <c r="C75" s="226"/>
      <c r="D75" s="226"/>
      <c r="E75" s="227"/>
      <c r="F75" s="227"/>
      <c r="G75" s="226"/>
      <c r="H75" s="226"/>
      <c r="I75" s="226"/>
      <c r="J75" s="226"/>
      <c r="K75" s="226"/>
      <c r="L75" s="226"/>
      <c r="M75" s="226"/>
      <c r="N75" s="226"/>
      <c r="O75" s="226"/>
      <c r="P75" s="226"/>
      <c r="Q75" s="226"/>
      <c r="R75" s="226"/>
      <c r="S75" s="227"/>
      <c r="T75" s="227"/>
      <c r="U75" s="227"/>
      <c r="V75" s="226"/>
      <c r="W75" s="226"/>
      <c r="X75" s="226"/>
      <c r="Y75" s="226"/>
      <c r="Z75" s="226"/>
      <c r="AA75" s="226"/>
      <c r="AB75" s="226"/>
    </row>
    <row r="76" spans="1:28">
      <c r="A76" s="226"/>
      <c r="B76" s="226"/>
      <c r="C76" s="226"/>
      <c r="D76" s="226"/>
      <c r="E76" s="227"/>
      <c r="F76" s="227"/>
      <c r="G76" s="226"/>
      <c r="H76" s="226"/>
      <c r="I76" s="226"/>
      <c r="J76" s="226"/>
      <c r="K76" s="226"/>
      <c r="L76" s="226"/>
      <c r="M76" s="226"/>
      <c r="N76" s="226"/>
      <c r="O76" s="226"/>
      <c r="P76" s="226"/>
      <c r="Q76" s="226"/>
      <c r="R76" s="226"/>
      <c r="S76" s="227"/>
      <c r="T76" s="227"/>
      <c r="U76" s="227"/>
      <c r="V76" s="226"/>
      <c r="W76" s="226"/>
      <c r="X76" s="226"/>
      <c r="Y76" s="226"/>
      <c r="Z76" s="226"/>
      <c r="AA76" s="226"/>
      <c r="AB76" s="226"/>
    </row>
    <row r="77" spans="1:28">
      <c r="A77" s="226"/>
      <c r="B77" s="226"/>
      <c r="C77" s="226"/>
      <c r="D77" s="226"/>
      <c r="E77" s="227"/>
      <c r="F77" s="227"/>
      <c r="G77" s="226"/>
      <c r="H77" s="226"/>
      <c r="I77" s="226"/>
      <c r="J77" s="226"/>
      <c r="K77" s="226"/>
      <c r="L77" s="226"/>
      <c r="M77" s="226"/>
      <c r="N77" s="226"/>
      <c r="O77" s="226"/>
      <c r="P77" s="226"/>
      <c r="Q77" s="226"/>
      <c r="R77" s="226"/>
      <c r="S77" s="227"/>
      <c r="T77" s="227"/>
      <c r="U77" s="227"/>
      <c r="V77" s="226"/>
      <c r="W77" s="226"/>
      <c r="X77" s="226"/>
      <c r="Y77" s="226"/>
      <c r="Z77" s="226"/>
      <c r="AA77" s="226"/>
      <c r="AB77" s="226"/>
    </row>
    <row r="78" spans="1:28">
      <c r="A78" s="226"/>
      <c r="B78" s="226"/>
      <c r="C78" s="226"/>
      <c r="D78" s="226"/>
      <c r="E78" s="227"/>
      <c r="F78" s="227"/>
      <c r="G78" s="226"/>
      <c r="H78" s="226"/>
      <c r="I78" s="226"/>
      <c r="J78" s="226"/>
      <c r="K78" s="226"/>
      <c r="L78" s="226"/>
      <c r="M78" s="226"/>
      <c r="N78" s="226"/>
      <c r="O78" s="226"/>
      <c r="P78" s="226"/>
      <c r="Q78" s="226"/>
      <c r="R78" s="226"/>
      <c r="S78" s="227"/>
      <c r="T78" s="227"/>
      <c r="U78" s="227"/>
      <c r="V78" s="226"/>
      <c r="W78" s="226"/>
      <c r="X78" s="226"/>
      <c r="Y78" s="226"/>
      <c r="Z78" s="226"/>
      <c r="AA78" s="226"/>
      <c r="AB78" s="226"/>
    </row>
    <row r="79" spans="1:28">
      <c r="A79" s="226"/>
      <c r="B79" s="226"/>
      <c r="C79" s="226"/>
      <c r="D79" s="226"/>
      <c r="E79" s="227"/>
      <c r="F79" s="227"/>
      <c r="G79" s="226"/>
      <c r="H79" s="226"/>
      <c r="I79" s="226"/>
      <c r="J79" s="226"/>
      <c r="K79" s="226"/>
      <c r="L79" s="226"/>
      <c r="M79" s="226"/>
      <c r="N79" s="226"/>
      <c r="O79" s="226"/>
      <c r="P79" s="226"/>
      <c r="Q79" s="226"/>
      <c r="R79" s="226"/>
      <c r="S79" s="227"/>
      <c r="T79" s="227"/>
      <c r="U79" s="227"/>
      <c r="V79" s="226"/>
      <c r="W79" s="226"/>
      <c r="X79" s="226"/>
      <c r="Y79" s="226"/>
      <c r="Z79" s="226"/>
      <c r="AA79" s="226"/>
      <c r="AB79" s="226"/>
    </row>
    <row r="80" spans="1:28">
      <c r="A80" s="226"/>
      <c r="B80" s="226"/>
      <c r="C80" s="226"/>
      <c r="D80" s="226"/>
      <c r="E80" s="227"/>
      <c r="F80" s="227"/>
      <c r="G80" s="226"/>
      <c r="H80" s="226"/>
      <c r="I80" s="226"/>
      <c r="J80" s="226"/>
      <c r="K80" s="226"/>
      <c r="L80" s="226"/>
      <c r="M80" s="226"/>
      <c r="N80" s="226"/>
      <c r="O80" s="226"/>
      <c r="P80" s="226"/>
      <c r="Q80" s="226"/>
      <c r="R80" s="226"/>
      <c r="S80" s="227"/>
      <c r="T80" s="227"/>
      <c r="U80" s="227"/>
      <c r="V80" s="226"/>
      <c r="W80" s="226"/>
      <c r="X80" s="226"/>
      <c r="Y80" s="226"/>
      <c r="Z80" s="226"/>
      <c r="AA80" s="226"/>
      <c r="AB80" s="226"/>
    </row>
    <row r="81" spans="1:28">
      <c r="A81" s="226"/>
      <c r="B81" s="226"/>
      <c r="C81" s="226"/>
      <c r="D81" s="226"/>
      <c r="E81" s="227"/>
      <c r="F81" s="227"/>
      <c r="G81" s="226"/>
      <c r="H81" s="226"/>
      <c r="I81" s="226"/>
      <c r="J81" s="226"/>
      <c r="K81" s="226"/>
      <c r="L81" s="226"/>
      <c r="M81" s="226"/>
      <c r="N81" s="226"/>
      <c r="O81" s="226"/>
      <c r="P81" s="226"/>
      <c r="Q81" s="226"/>
      <c r="R81" s="226"/>
      <c r="S81" s="227"/>
      <c r="T81" s="227"/>
      <c r="U81" s="227"/>
      <c r="V81" s="226"/>
      <c r="W81" s="226"/>
      <c r="X81" s="226"/>
      <c r="Y81" s="226"/>
      <c r="Z81" s="226"/>
      <c r="AA81" s="226"/>
      <c r="AB81" s="226"/>
    </row>
    <row r="82" spans="1:28">
      <c r="A82" s="226"/>
      <c r="B82" s="226"/>
      <c r="C82" s="226"/>
      <c r="D82" s="226"/>
      <c r="E82" s="227"/>
      <c r="F82" s="227"/>
      <c r="G82" s="226"/>
      <c r="H82" s="226"/>
      <c r="I82" s="226"/>
      <c r="J82" s="226"/>
      <c r="K82" s="226"/>
      <c r="L82" s="226"/>
      <c r="M82" s="226"/>
      <c r="N82" s="226"/>
      <c r="O82" s="226"/>
      <c r="P82" s="226"/>
      <c r="Q82" s="226"/>
      <c r="R82" s="226"/>
      <c r="S82" s="227"/>
      <c r="T82" s="227"/>
      <c r="U82" s="227"/>
      <c r="V82" s="226"/>
      <c r="W82" s="226"/>
      <c r="X82" s="226"/>
      <c r="Y82" s="226"/>
      <c r="Z82" s="226"/>
      <c r="AA82" s="226"/>
      <c r="AB82" s="226"/>
    </row>
    <row r="83" spans="1:28">
      <c r="A83" s="226"/>
      <c r="B83" s="226"/>
      <c r="C83" s="226"/>
      <c r="D83" s="226"/>
      <c r="E83" s="227"/>
      <c r="F83" s="227"/>
      <c r="G83" s="226"/>
      <c r="H83" s="226"/>
      <c r="I83" s="226"/>
      <c r="J83" s="226"/>
      <c r="K83" s="226"/>
      <c r="L83" s="226"/>
      <c r="M83" s="226"/>
      <c r="N83" s="226"/>
      <c r="O83" s="226"/>
      <c r="P83" s="226"/>
      <c r="Q83" s="226"/>
      <c r="R83" s="226"/>
      <c r="S83" s="227"/>
      <c r="T83" s="227"/>
      <c r="U83" s="227"/>
      <c r="V83" s="226"/>
      <c r="W83" s="226"/>
      <c r="X83" s="226"/>
      <c r="Y83" s="226"/>
      <c r="Z83" s="226"/>
      <c r="AA83" s="226"/>
      <c r="AB83" s="226"/>
    </row>
    <row r="84" spans="1:28">
      <c r="A84" s="226"/>
      <c r="B84" s="226"/>
      <c r="C84" s="226"/>
      <c r="D84" s="226"/>
      <c r="E84" s="227"/>
      <c r="F84" s="226"/>
      <c r="G84" s="226"/>
      <c r="H84" s="226"/>
      <c r="I84" s="226"/>
      <c r="J84" s="226"/>
      <c r="K84" s="226"/>
      <c r="L84" s="226"/>
      <c r="M84" s="226"/>
      <c r="N84" s="226"/>
      <c r="O84" s="226"/>
      <c r="P84" s="226"/>
      <c r="Q84" s="226"/>
      <c r="R84" s="226"/>
      <c r="S84" s="227"/>
      <c r="T84" s="227"/>
      <c r="U84" s="227"/>
      <c r="V84" s="226"/>
      <c r="W84" s="226"/>
      <c r="X84" s="226"/>
      <c r="Y84" s="226"/>
      <c r="Z84" s="226"/>
      <c r="AA84" s="226"/>
      <c r="AB84" s="226"/>
    </row>
    <row r="85" spans="1:28">
      <c r="A85" s="226"/>
      <c r="B85" s="226"/>
      <c r="C85" s="226"/>
      <c r="D85" s="226"/>
      <c r="E85" s="227"/>
      <c r="F85" s="226"/>
      <c r="G85" s="226"/>
      <c r="H85" s="226"/>
      <c r="I85" s="226"/>
      <c r="J85" s="226"/>
      <c r="K85" s="226"/>
      <c r="L85" s="226"/>
      <c r="M85" s="226"/>
      <c r="N85" s="226"/>
      <c r="O85" s="226"/>
      <c r="P85" s="226"/>
      <c r="Q85" s="226"/>
      <c r="R85" s="226"/>
      <c r="S85" s="227"/>
      <c r="T85" s="227"/>
      <c r="U85" s="227"/>
      <c r="V85" s="226"/>
      <c r="W85" s="226"/>
      <c r="X85" s="226"/>
      <c r="Y85" s="226"/>
      <c r="Z85" s="226"/>
      <c r="AA85" s="226"/>
      <c r="AB85" s="226"/>
    </row>
    <row r="86" spans="1:28">
      <c r="A86" s="226"/>
      <c r="B86" s="226"/>
      <c r="C86" s="226"/>
      <c r="D86" s="226"/>
      <c r="E86" s="227"/>
      <c r="F86" s="227"/>
      <c r="G86" s="226"/>
      <c r="H86" s="226"/>
      <c r="I86" s="226"/>
      <c r="J86" s="226"/>
      <c r="K86" s="226"/>
      <c r="L86" s="226"/>
      <c r="M86" s="226"/>
      <c r="N86" s="226"/>
      <c r="O86" s="226"/>
      <c r="P86" s="226"/>
      <c r="Q86" s="226"/>
      <c r="R86" s="226"/>
      <c r="S86" s="227"/>
      <c r="T86" s="227"/>
      <c r="U86" s="227"/>
      <c r="V86" s="226"/>
      <c r="W86" s="226"/>
      <c r="X86" s="226"/>
      <c r="Y86" s="226"/>
      <c r="Z86" s="226"/>
      <c r="AA86" s="226"/>
      <c r="AB86" s="226"/>
    </row>
    <row r="87" spans="1:28">
      <c r="A87" s="239"/>
      <c r="B87" s="226"/>
      <c r="C87" s="226"/>
      <c r="D87" s="226"/>
      <c r="E87" s="227"/>
      <c r="F87" s="226"/>
      <c r="G87" s="226"/>
      <c r="H87" s="226"/>
      <c r="I87" s="226"/>
      <c r="J87" s="226"/>
      <c r="K87" s="226"/>
      <c r="L87" s="226"/>
      <c r="M87" s="226"/>
      <c r="N87" s="226"/>
      <c r="O87" s="226"/>
      <c r="P87" s="226"/>
      <c r="Q87" s="226"/>
      <c r="R87" s="226"/>
      <c r="S87" s="227"/>
      <c r="T87" s="227"/>
      <c r="U87" s="227"/>
      <c r="V87" s="226"/>
      <c r="W87" s="226"/>
      <c r="X87" s="226"/>
      <c r="Y87" s="226"/>
      <c r="Z87" s="226"/>
      <c r="AA87" s="226"/>
      <c r="AB87" s="226"/>
    </row>
    <row r="88" spans="1:28">
      <c r="A88" s="239"/>
      <c r="B88" s="226"/>
      <c r="C88" s="226"/>
      <c r="D88" s="226"/>
      <c r="E88" s="227"/>
      <c r="F88" s="226"/>
      <c r="G88" s="226"/>
      <c r="H88" s="226"/>
      <c r="I88" s="226"/>
      <c r="J88" s="226"/>
      <c r="K88" s="226"/>
      <c r="L88" s="226"/>
      <c r="M88" s="226"/>
      <c r="N88" s="226"/>
      <c r="O88" s="226"/>
      <c r="P88" s="226"/>
      <c r="Q88" s="226"/>
      <c r="R88" s="226"/>
      <c r="S88" s="227"/>
      <c r="T88" s="227"/>
      <c r="U88" s="227"/>
      <c r="V88" s="226"/>
      <c r="W88" s="226"/>
      <c r="X88" s="226"/>
      <c r="Y88" s="226"/>
      <c r="Z88" s="226"/>
      <c r="AA88" s="226"/>
      <c r="AB88" s="226"/>
    </row>
    <row r="89" spans="1:28">
      <c r="A89" s="226"/>
      <c r="B89" s="226"/>
      <c r="C89" s="226"/>
      <c r="D89" s="226"/>
      <c r="E89" s="227"/>
      <c r="F89" s="227"/>
      <c r="G89" s="226"/>
      <c r="H89" s="226"/>
      <c r="I89" s="226"/>
      <c r="J89" s="226"/>
      <c r="K89" s="226"/>
      <c r="L89" s="226"/>
      <c r="M89" s="226"/>
      <c r="N89" s="226"/>
      <c r="O89" s="226"/>
      <c r="P89" s="226"/>
      <c r="Q89" s="226"/>
      <c r="R89" s="226"/>
      <c r="S89" s="227"/>
      <c r="T89" s="227"/>
      <c r="U89" s="227"/>
      <c r="V89" s="226"/>
      <c r="W89" s="226"/>
      <c r="X89" s="226"/>
      <c r="Y89" s="226"/>
      <c r="Z89" s="226"/>
      <c r="AA89" s="226"/>
      <c r="AB89" s="226"/>
    </row>
    <row r="90" spans="1:28">
      <c r="A90" s="226"/>
      <c r="B90" s="226"/>
      <c r="C90" s="226"/>
      <c r="D90" s="226"/>
      <c r="E90" s="227"/>
      <c r="F90" s="227"/>
      <c r="G90" s="226"/>
      <c r="H90" s="226"/>
      <c r="I90" s="226"/>
      <c r="J90" s="226"/>
      <c r="K90" s="226"/>
      <c r="L90" s="226"/>
      <c r="M90" s="226"/>
      <c r="N90" s="226"/>
      <c r="O90" s="226"/>
      <c r="P90" s="226"/>
      <c r="Q90" s="226"/>
      <c r="R90" s="226"/>
      <c r="S90" s="227"/>
      <c r="T90" s="227"/>
      <c r="U90" s="227"/>
      <c r="V90" s="226"/>
      <c r="W90" s="226"/>
      <c r="X90" s="226"/>
      <c r="Y90" s="226"/>
      <c r="Z90" s="226"/>
      <c r="AA90" s="226"/>
      <c r="AB90" s="226"/>
    </row>
    <row r="91" spans="1:28">
      <c r="A91" s="226"/>
      <c r="B91" s="226"/>
      <c r="C91" s="226"/>
      <c r="D91" s="226"/>
      <c r="E91" s="227"/>
      <c r="F91" s="227"/>
      <c r="G91" s="226"/>
      <c r="H91" s="226"/>
      <c r="I91" s="226"/>
      <c r="J91" s="226"/>
      <c r="K91" s="226"/>
      <c r="L91" s="226"/>
      <c r="M91" s="226"/>
      <c r="N91" s="226"/>
      <c r="O91" s="226"/>
      <c r="P91" s="226"/>
      <c r="Q91" s="226"/>
      <c r="R91" s="226"/>
      <c r="S91" s="227"/>
      <c r="T91" s="227"/>
      <c r="U91" s="227"/>
      <c r="V91" s="226"/>
      <c r="W91" s="226"/>
      <c r="X91" s="226"/>
      <c r="Y91" s="226"/>
      <c r="Z91" s="226"/>
      <c r="AA91" s="226"/>
      <c r="AB91" s="226"/>
    </row>
    <row r="92" spans="1:28">
      <c r="A92" s="226"/>
      <c r="B92" s="226"/>
      <c r="C92" s="226"/>
      <c r="D92" s="226"/>
      <c r="E92" s="227"/>
      <c r="F92" s="227"/>
      <c r="G92" s="226"/>
      <c r="H92" s="226"/>
      <c r="I92" s="226"/>
      <c r="J92" s="226"/>
      <c r="K92" s="226"/>
      <c r="L92" s="226"/>
      <c r="M92" s="226"/>
      <c r="N92" s="226"/>
      <c r="O92" s="226"/>
      <c r="P92" s="226"/>
      <c r="Q92" s="226"/>
      <c r="R92" s="226"/>
      <c r="S92" s="227"/>
      <c r="T92" s="227"/>
      <c r="U92" s="227"/>
      <c r="V92" s="226"/>
      <c r="W92" s="226"/>
      <c r="X92" s="226"/>
      <c r="Y92" s="226"/>
      <c r="Z92" s="226"/>
      <c r="AA92" s="226"/>
      <c r="AB92" s="226"/>
    </row>
    <row r="93" spans="1:28">
      <c r="A93" s="239"/>
      <c r="B93" s="226"/>
      <c r="C93" s="226"/>
      <c r="D93" s="226"/>
      <c r="E93" s="227"/>
      <c r="F93" s="226"/>
      <c r="G93" s="226"/>
      <c r="H93" s="226"/>
      <c r="I93" s="226"/>
      <c r="J93" s="226"/>
      <c r="K93" s="226"/>
      <c r="L93" s="226"/>
      <c r="M93" s="226"/>
      <c r="N93" s="226"/>
      <c r="O93" s="226"/>
      <c r="P93" s="226"/>
      <c r="Q93" s="226"/>
      <c r="R93" s="226"/>
      <c r="S93" s="227"/>
      <c r="T93" s="227"/>
      <c r="U93" s="227"/>
      <c r="V93" s="226"/>
      <c r="W93" s="226"/>
      <c r="X93" s="226"/>
      <c r="Y93" s="226"/>
      <c r="Z93" s="226"/>
      <c r="AA93" s="226"/>
      <c r="AB93" s="226"/>
    </row>
    <row r="94" spans="1:28">
      <c r="A94" s="226"/>
      <c r="B94" s="226"/>
      <c r="C94" s="226"/>
      <c r="D94" s="226"/>
      <c r="E94" s="227"/>
      <c r="F94" s="227"/>
      <c r="G94" s="226"/>
      <c r="H94" s="226"/>
      <c r="I94" s="226"/>
      <c r="J94" s="226"/>
      <c r="K94" s="226"/>
      <c r="L94" s="226"/>
      <c r="M94" s="226"/>
      <c r="N94" s="226"/>
      <c r="O94" s="226"/>
      <c r="P94" s="226"/>
      <c r="Q94" s="226"/>
      <c r="R94" s="226"/>
      <c r="S94" s="227"/>
      <c r="T94" s="227"/>
      <c r="U94" s="227"/>
      <c r="V94" s="226"/>
      <c r="W94" s="226"/>
      <c r="X94" s="226"/>
      <c r="Y94" s="226"/>
      <c r="Z94" s="226"/>
      <c r="AA94" s="226"/>
      <c r="AB94" s="226"/>
    </row>
    <row r="95" spans="1:28">
      <c r="A95" s="226"/>
      <c r="B95" s="226"/>
      <c r="C95" s="226"/>
      <c r="D95" s="226"/>
      <c r="E95" s="227"/>
      <c r="F95" s="227"/>
      <c r="G95" s="226"/>
      <c r="H95" s="226"/>
      <c r="I95" s="226"/>
      <c r="J95" s="226"/>
      <c r="K95" s="226"/>
      <c r="L95" s="226"/>
      <c r="M95" s="226"/>
      <c r="N95" s="226"/>
      <c r="O95" s="226"/>
      <c r="P95" s="226"/>
      <c r="Q95" s="226"/>
      <c r="R95" s="226"/>
      <c r="S95" s="227"/>
      <c r="T95" s="227"/>
      <c r="U95" s="227"/>
      <c r="V95" s="226"/>
      <c r="W95" s="226"/>
      <c r="X95" s="226"/>
      <c r="Y95" s="226"/>
      <c r="Z95" s="226"/>
      <c r="AA95" s="226"/>
      <c r="AB95" s="226"/>
    </row>
    <row r="96" spans="1:28">
      <c r="A96" s="226"/>
      <c r="B96" s="226"/>
      <c r="C96" s="226"/>
      <c r="D96" s="226"/>
      <c r="E96" s="227"/>
      <c r="F96" s="227"/>
      <c r="G96" s="226"/>
      <c r="H96" s="226"/>
      <c r="I96" s="226"/>
      <c r="J96" s="226"/>
      <c r="K96" s="226"/>
      <c r="L96" s="226"/>
      <c r="M96" s="226"/>
      <c r="N96" s="226"/>
      <c r="O96" s="226"/>
      <c r="P96" s="226"/>
      <c r="Q96" s="226"/>
      <c r="R96" s="226"/>
      <c r="S96" s="227"/>
      <c r="T96" s="227"/>
      <c r="U96" s="227"/>
      <c r="V96" s="226"/>
      <c r="W96" s="226"/>
      <c r="X96" s="226"/>
      <c r="Y96" s="226"/>
      <c r="Z96" s="226"/>
      <c r="AA96" s="226"/>
      <c r="AB96" s="226"/>
    </row>
    <row r="97" spans="1:28">
      <c r="A97" s="226"/>
      <c r="B97" s="226"/>
      <c r="C97" s="226"/>
      <c r="D97" s="226"/>
      <c r="E97" s="227"/>
      <c r="F97" s="227"/>
      <c r="G97" s="226"/>
      <c r="H97" s="226"/>
      <c r="I97" s="226"/>
      <c r="J97" s="226"/>
      <c r="K97" s="226"/>
      <c r="L97" s="226"/>
      <c r="M97" s="226"/>
      <c r="N97" s="226"/>
      <c r="O97" s="226"/>
      <c r="P97" s="226"/>
      <c r="Q97" s="226"/>
      <c r="R97" s="226"/>
      <c r="S97" s="227"/>
      <c r="T97" s="227"/>
      <c r="U97" s="227"/>
      <c r="V97" s="226"/>
      <c r="W97" s="226"/>
      <c r="X97" s="226"/>
      <c r="Y97" s="226"/>
      <c r="Z97" s="226"/>
      <c r="AA97" s="226"/>
      <c r="AB97" s="226"/>
    </row>
    <row r="98" spans="1:28">
      <c r="A98" s="226"/>
      <c r="B98" s="226"/>
      <c r="C98" s="226"/>
      <c r="D98" s="226"/>
      <c r="E98" s="227"/>
      <c r="F98" s="227"/>
      <c r="G98" s="226"/>
      <c r="H98" s="226"/>
      <c r="I98" s="226"/>
      <c r="J98" s="226"/>
      <c r="K98" s="226"/>
      <c r="L98" s="226"/>
      <c r="M98" s="226"/>
      <c r="N98" s="226"/>
      <c r="O98" s="226"/>
      <c r="P98" s="226"/>
      <c r="Q98" s="226"/>
      <c r="R98" s="226"/>
      <c r="S98" s="227"/>
      <c r="T98" s="227"/>
      <c r="U98" s="227"/>
      <c r="V98" s="226"/>
      <c r="W98" s="226"/>
      <c r="X98" s="226"/>
      <c r="Y98" s="226"/>
      <c r="Z98" s="226"/>
      <c r="AA98" s="226"/>
      <c r="AB98" s="226"/>
    </row>
    <row r="99" spans="1:28">
      <c r="A99" s="226"/>
      <c r="B99" s="226"/>
      <c r="C99" s="226"/>
      <c r="D99" s="226"/>
      <c r="E99" s="227"/>
      <c r="F99" s="227"/>
      <c r="G99" s="226"/>
      <c r="H99" s="226"/>
      <c r="I99" s="226"/>
      <c r="J99" s="226"/>
      <c r="K99" s="226"/>
      <c r="L99" s="226"/>
      <c r="M99" s="226"/>
      <c r="N99" s="226"/>
      <c r="O99" s="226"/>
      <c r="P99" s="226"/>
      <c r="Q99" s="226"/>
      <c r="R99" s="226"/>
      <c r="S99" s="227"/>
      <c r="T99" s="227"/>
      <c r="U99" s="227"/>
      <c r="V99" s="226"/>
      <c r="W99" s="226"/>
      <c r="X99" s="226"/>
      <c r="Y99" s="226"/>
      <c r="Z99" s="226"/>
      <c r="AA99" s="226"/>
      <c r="AB99" s="226"/>
    </row>
    <row r="100" spans="1:28">
      <c r="A100" s="226"/>
      <c r="B100" s="226"/>
      <c r="C100" s="226"/>
      <c r="D100" s="226"/>
      <c r="E100" s="227"/>
      <c r="F100" s="227"/>
      <c r="G100" s="226"/>
      <c r="H100" s="226"/>
      <c r="I100" s="226"/>
      <c r="J100" s="226"/>
      <c r="K100" s="226"/>
      <c r="L100" s="226"/>
      <c r="M100" s="226"/>
      <c r="N100" s="226"/>
      <c r="O100" s="226"/>
      <c r="P100" s="226"/>
      <c r="Q100" s="226"/>
      <c r="R100" s="226"/>
      <c r="S100" s="227"/>
      <c r="T100" s="227"/>
      <c r="U100" s="227"/>
      <c r="V100" s="226"/>
      <c r="W100" s="226"/>
      <c r="X100" s="226"/>
      <c r="Y100" s="226"/>
      <c r="Z100" s="226"/>
      <c r="AA100" s="226"/>
      <c r="AB100" s="226"/>
    </row>
    <row r="101" spans="1:28">
      <c r="A101" s="226"/>
      <c r="B101" s="226"/>
      <c r="C101" s="226"/>
      <c r="D101" s="226"/>
      <c r="E101" s="227"/>
      <c r="F101" s="227"/>
      <c r="G101" s="226"/>
      <c r="H101" s="226"/>
      <c r="I101" s="226"/>
      <c r="J101" s="226"/>
      <c r="K101" s="226"/>
      <c r="L101" s="226"/>
      <c r="M101" s="226"/>
      <c r="N101" s="226"/>
      <c r="O101" s="226"/>
      <c r="P101" s="226"/>
      <c r="Q101" s="226"/>
      <c r="R101" s="226"/>
      <c r="S101" s="227"/>
      <c r="T101" s="227"/>
      <c r="U101" s="227"/>
      <c r="V101" s="226"/>
      <c r="W101" s="226"/>
      <c r="X101" s="226"/>
      <c r="Y101" s="226"/>
      <c r="Z101" s="226"/>
      <c r="AA101" s="226"/>
      <c r="AB101" s="226"/>
    </row>
    <row r="102" spans="1:28">
      <c r="A102" s="226"/>
      <c r="B102" s="226"/>
      <c r="C102" s="226"/>
      <c r="D102" s="226"/>
      <c r="E102" s="227"/>
      <c r="F102" s="227"/>
      <c r="G102" s="226"/>
      <c r="H102" s="226"/>
      <c r="I102" s="226"/>
      <c r="J102" s="226"/>
      <c r="K102" s="226"/>
      <c r="L102" s="226"/>
      <c r="M102" s="226"/>
      <c r="N102" s="226"/>
      <c r="O102" s="226"/>
      <c r="P102" s="226"/>
      <c r="Q102" s="226"/>
      <c r="R102" s="226"/>
      <c r="S102" s="227"/>
      <c r="T102" s="227"/>
      <c r="U102" s="227"/>
      <c r="V102" s="226"/>
      <c r="W102" s="226"/>
      <c r="X102" s="226"/>
      <c r="Y102" s="226"/>
      <c r="Z102" s="226"/>
      <c r="AA102" s="226"/>
      <c r="AB102" s="226"/>
    </row>
    <row r="103" spans="1:28">
      <c r="A103" s="226"/>
      <c r="B103" s="226"/>
      <c r="C103" s="226"/>
      <c r="D103" s="226"/>
      <c r="E103" s="227"/>
      <c r="F103" s="227"/>
      <c r="G103" s="226"/>
      <c r="H103" s="226"/>
      <c r="I103" s="226"/>
      <c r="J103" s="226"/>
      <c r="K103" s="226"/>
      <c r="L103" s="226"/>
      <c r="M103" s="226"/>
      <c r="N103" s="226"/>
      <c r="O103" s="226"/>
      <c r="P103" s="226"/>
      <c r="Q103" s="226"/>
      <c r="R103" s="226"/>
      <c r="S103" s="227"/>
      <c r="T103" s="227"/>
      <c r="U103" s="227"/>
      <c r="V103" s="226"/>
      <c r="W103" s="226"/>
      <c r="X103" s="226"/>
      <c r="Y103" s="226"/>
      <c r="Z103" s="226"/>
      <c r="AA103" s="226"/>
      <c r="AB103" s="226"/>
    </row>
    <row r="104" spans="1:28">
      <c r="A104" s="226"/>
      <c r="B104" s="226"/>
      <c r="C104" s="226"/>
      <c r="D104" s="226"/>
      <c r="E104" s="227"/>
      <c r="F104" s="227"/>
      <c r="G104" s="226"/>
      <c r="H104" s="226"/>
      <c r="I104" s="226"/>
      <c r="J104" s="226"/>
      <c r="K104" s="226"/>
      <c r="L104" s="226"/>
      <c r="M104" s="226"/>
      <c r="N104" s="226"/>
      <c r="O104" s="226"/>
      <c r="P104" s="226"/>
      <c r="Q104" s="226"/>
      <c r="R104" s="226"/>
      <c r="S104" s="227"/>
      <c r="T104" s="227"/>
      <c r="U104" s="227"/>
      <c r="V104" s="226"/>
      <c r="W104" s="226"/>
      <c r="X104" s="226"/>
      <c r="Y104" s="226"/>
      <c r="Z104" s="226"/>
      <c r="AA104" s="226"/>
      <c r="AB104" s="226"/>
    </row>
    <row r="105" spans="1:28">
      <c r="A105" s="226"/>
      <c r="B105" s="226"/>
      <c r="C105" s="226"/>
      <c r="D105" s="226"/>
      <c r="E105" s="227"/>
      <c r="F105" s="227"/>
      <c r="G105" s="226"/>
      <c r="H105" s="226"/>
      <c r="I105" s="226"/>
      <c r="J105" s="226"/>
      <c r="K105" s="226"/>
      <c r="L105" s="226"/>
      <c r="M105" s="226"/>
      <c r="N105" s="226"/>
      <c r="O105" s="226"/>
      <c r="P105" s="226"/>
      <c r="Q105" s="226"/>
      <c r="R105" s="226"/>
      <c r="S105" s="227"/>
      <c r="T105" s="227"/>
      <c r="U105" s="227"/>
      <c r="V105" s="226"/>
      <c r="W105" s="226"/>
      <c r="X105" s="226"/>
      <c r="Y105" s="226"/>
      <c r="Z105" s="226"/>
      <c r="AA105" s="226"/>
      <c r="AB105" s="226"/>
    </row>
    <row r="106" spans="1:28">
      <c r="A106" s="226"/>
      <c r="B106" s="226"/>
      <c r="C106" s="226"/>
      <c r="D106" s="226"/>
      <c r="E106" s="227"/>
      <c r="F106" s="227"/>
      <c r="G106" s="226"/>
      <c r="H106" s="226"/>
      <c r="I106" s="226"/>
      <c r="J106" s="226"/>
      <c r="K106" s="226"/>
      <c r="L106" s="226"/>
      <c r="M106" s="226"/>
      <c r="N106" s="226"/>
      <c r="O106" s="226"/>
      <c r="P106" s="226"/>
      <c r="Q106" s="226"/>
      <c r="R106" s="226"/>
      <c r="S106" s="227"/>
      <c r="T106" s="227"/>
      <c r="U106" s="227"/>
      <c r="V106" s="226"/>
      <c r="W106" s="226"/>
      <c r="X106" s="226"/>
      <c r="Y106" s="226"/>
      <c r="Z106" s="226"/>
      <c r="AA106" s="226"/>
      <c r="AB106" s="226"/>
    </row>
    <row r="107" spans="1:28">
      <c r="A107" s="226"/>
      <c r="B107" s="226"/>
      <c r="C107" s="226"/>
      <c r="D107" s="226"/>
      <c r="E107" s="227"/>
      <c r="F107" s="227"/>
      <c r="G107" s="226"/>
      <c r="H107" s="226"/>
      <c r="I107" s="226"/>
      <c r="J107" s="226"/>
      <c r="K107" s="226"/>
      <c r="L107" s="226"/>
      <c r="M107" s="226"/>
      <c r="N107" s="226"/>
      <c r="O107" s="226"/>
      <c r="P107" s="226"/>
      <c r="Q107" s="226"/>
      <c r="R107" s="226"/>
      <c r="S107" s="227"/>
      <c r="T107" s="227"/>
      <c r="U107" s="227"/>
      <c r="V107" s="226"/>
      <c r="W107" s="226"/>
      <c r="X107" s="226"/>
      <c r="Y107" s="226"/>
      <c r="Z107" s="226"/>
      <c r="AA107" s="226"/>
      <c r="AB107" s="226"/>
    </row>
    <row r="108" spans="1:28">
      <c r="A108" s="226"/>
      <c r="B108" s="226"/>
      <c r="C108" s="226"/>
      <c r="D108" s="226"/>
      <c r="E108" s="227"/>
      <c r="F108" s="227"/>
      <c r="G108" s="226"/>
      <c r="H108" s="226"/>
      <c r="I108" s="226"/>
      <c r="J108" s="226"/>
      <c r="K108" s="226"/>
      <c r="L108" s="226"/>
      <c r="M108" s="226"/>
      <c r="N108" s="226"/>
      <c r="O108" s="226"/>
      <c r="P108" s="226"/>
      <c r="Q108" s="226"/>
      <c r="R108" s="226"/>
      <c r="S108" s="227"/>
      <c r="T108" s="227"/>
      <c r="U108" s="227"/>
      <c r="V108" s="226"/>
      <c r="W108" s="226"/>
      <c r="X108" s="226"/>
      <c r="Y108" s="226"/>
      <c r="Z108" s="226"/>
      <c r="AA108" s="226"/>
      <c r="AB108" s="226"/>
    </row>
    <row r="109" spans="1:28">
      <c r="A109" s="226"/>
      <c r="B109" s="226"/>
      <c r="C109" s="226"/>
      <c r="D109" s="226"/>
      <c r="E109" s="227"/>
      <c r="F109" s="227"/>
      <c r="G109" s="226"/>
      <c r="H109" s="226"/>
      <c r="I109" s="226"/>
      <c r="J109" s="226"/>
      <c r="K109" s="226"/>
      <c r="L109" s="226"/>
      <c r="M109" s="226"/>
      <c r="N109" s="226"/>
      <c r="O109" s="226"/>
      <c r="P109" s="226"/>
      <c r="Q109" s="226"/>
      <c r="R109" s="226"/>
      <c r="S109" s="227"/>
      <c r="T109" s="227"/>
      <c r="U109" s="227"/>
      <c r="V109" s="226"/>
      <c r="W109" s="226"/>
      <c r="X109" s="226"/>
      <c r="Y109" s="226"/>
      <c r="Z109" s="226"/>
      <c r="AA109" s="226"/>
      <c r="AB109" s="226"/>
    </row>
    <row r="110" spans="1:28">
      <c r="A110" s="226"/>
      <c r="B110" s="226"/>
      <c r="C110" s="226"/>
      <c r="D110" s="226"/>
      <c r="E110" s="227"/>
      <c r="F110" s="227"/>
      <c r="G110" s="226"/>
      <c r="H110" s="226"/>
      <c r="I110" s="226"/>
      <c r="J110" s="226"/>
      <c r="K110" s="226"/>
      <c r="L110" s="226"/>
      <c r="M110" s="226"/>
      <c r="N110" s="226"/>
      <c r="O110" s="226"/>
      <c r="P110" s="226"/>
      <c r="Q110" s="226"/>
      <c r="R110" s="226"/>
      <c r="S110" s="227"/>
      <c r="T110" s="227"/>
      <c r="U110" s="227"/>
      <c r="V110" s="226"/>
      <c r="W110" s="226"/>
      <c r="X110" s="226"/>
      <c r="Y110" s="226"/>
      <c r="Z110" s="226"/>
      <c r="AA110" s="226"/>
      <c r="AB110" s="226"/>
    </row>
    <row r="111" spans="1:28">
      <c r="A111" s="226"/>
      <c r="B111" s="226"/>
      <c r="C111" s="226"/>
      <c r="D111" s="226"/>
      <c r="E111" s="227"/>
      <c r="F111" s="227"/>
      <c r="G111" s="226"/>
      <c r="H111" s="226"/>
      <c r="I111" s="226"/>
      <c r="J111" s="226"/>
      <c r="K111" s="226"/>
      <c r="L111" s="226"/>
      <c r="M111" s="226"/>
      <c r="N111" s="226"/>
      <c r="O111" s="226"/>
      <c r="P111" s="226"/>
      <c r="Q111" s="226"/>
      <c r="R111" s="226"/>
      <c r="S111" s="227"/>
      <c r="T111" s="227"/>
      <c r="U111" s="227"/>
      <c r="V111" s="226"/>
      <c r="W111" s="226"/>
      <c r="X111" s="226"/>
      <c r="Y111" s="226"/>
      <c r="Z111" s="226"/>
      <c r="AA111" s="226"/>
      <c r="AB111" s="226"/>
    </row>
    <row r="112" spans="1:28">
      <c r="A112" s="226"/>
      <c r="B112" s="226"/>
      <c r="C112" s="226"/>
      <c r="D112" s="226"/>
      <c r="E112" s="227"/>
      <c r="F112" s="227"/>
      <c r="G112" s="226"/>
      <c r="H112" s="226"/>
      <c r="I112" s="226"/>
      <c r="J112" s="226"/>
      <c r="K112" s="226"/>
      <c r="L112" s="226"/>
      <c r="M112" s="226"/>
      <c r="N112" s="226"/>
      <c r="O112" s="226"/>
      <c r="P112" s="226"/>
      <c r="Q112" s="226"/>
      <c r="R112" s="226"/>
      <c r="S112" s="227"/>
      <c r="T112" s="227"/>
      <c r="U112" s="227"/>
      <c r="V112" s="226"/>
      <c r="W112" s="226"/>
      <c r="X112" s="226"/>
      <c r="Y112" s="226"/>
      <c r="Z112" s="226"/>
      <c r="AA112" s="226"/>
      <c r="AB112" s="226"/>
    </row>
    <row r="113" spans="1:28">
      <c r="A113" s="226"/>
      <c r="B113" s="226"/>
      <c r="C113" s="226"/>
      <c r="D113" s="226"/>
      <c r="E113" s="227"/>
      <c r="F113" s="227"/>
      <c r="G113" s="226"/>
      <c r="H113" s="226"/>
      <c r="I113" s="226"/>
      <c r="J113" s="226"/>
      <c r="K113" s="226"/>
      <c r="L113" s="226"/>
      <c r="M113" s="226"/>
      <c r="N113" s="226"/>
      <c r="O113" s="226"/>
      <c r="P113" s="226"/>
      <c r="Q113" s="226"/>
      <c r="R113" s="226"/>
      <c r="S113" s="227"/>
      <c r="T113" s="227"/>
      <c r="U113" s="227"/>
      <c r="V113" s="226"/>
      <c r="W113" s="226"/>
      <c r="X113" s="226"/>
      <c r="Y113" s="226"/>
      <c r="Z113" s="226"/>
      <c r="AA113" s="226"/>
      <c r="AB113" s="226"/>
    </row>
    <row r="114" spans="1:28">
      <c r="A114" s="226"/>
      <c r="B114" s="226"/>
      <c r="C114" s="226"/>
      <c r="D114" s="226"/>
      <c r="E114" s="227"/>
      <c r="F114" s="227"/>
      <c r="G114" s="226"/>
      <c r="H114" s="226"/>
      <c r="I114" s="226"/>
      <c r="J114" s="226"/>
      <c r="K114" s="226"/>
      <c r="L114" s="226"/>
      <c r="M114" s="226"/>
      <c r="N114" s="226"/>
      <c r="O114" s="226"/>
      <c r="P114" s="226"/>
      <c r="Q114" s="226"/>
      <c r="R114" s="226"/>
      <c r="S114" s="227"/>
      <c r="T114" s="227"/>
      <c r="U114" s="227"/>
      <c r="V114" s="226"/>
      <c r="W114" s="226"/>
      <c r="X114" s="226"/>
      <c r="Y114" s="226"/>
      <c r="Z114" s="226"/>
      <c r="AA114" s="226"/>
      <c r="AB114" s="226"/>
    </row>
    <row r="115" spans="1:28">
      <c r="A115" s="226"/>
      <c r="B115" s="226"/>
      <c r="C115" s="226"/>
      <c r="D115" s="226"/>
      <c r="E115" s="227"/>
      <c r="F115" s="227"/>
      <c r="G115" s="226"/>
      <c r="H115" s="226"/>
      <c r="I115" s="226"/>
      <c r="J115" s="226"/>
      <c r="K115" s="226"/>
      <c r="L115" s="226"/>
      <c r="M115" s="226"/>
      <c r="N115" s="226"/>
      <c r="O115" s="226"/>
      <c r="P115" s="226"/>
      <c r="Q115" s="226"/>
      <c r="R115" s="226"/>
      <c r="S115" s="227"/>
      <c r="T115" s="227"/>
      <c r="U115" s="227"/>
      <c r="V115" s="226"/>
      <c r="W115" s="226"/>
      <c r="X115" s="226"/>
      <c r="Y115" s="226"/>
      <c r="Z115" s="226"/>
      <c r="AA115" s="226"/>
      <c r="AB115" s="226"/>
    </row>
    <row r="116" spans="1:28">
      <c r="A116" s="226"/>
      <c r="B116" s="226"/>
      <c r="C116" s="226"/>
      <c r="D116" s="226"/>
      <c r="E116" s="227"/>
      <c r="F116" s="227"/>
      <c r="G116" s="226"/>
      <c r="H116" s="226"/>
      <c r="I116" s="226"/>
      <c r="J116" s="226"/>
      <c r="K116" s="226"/>
      <c r="L116" s="226"/>
      <c r="M116" s="226"/>
      <c r="N116" s="226"/>
      <c r="O116" s="226"/>
      <c r="P116" s="226"/>
      <c r="Q116" s="226"/>
      <c r="R116" s="226"/>
      <c r="S116" s="227"/>
      <c r="T116" s="227"/>
      <c r="U116" s="227"/>
      <c r="V116" s="226"/>
      <c r="W116" s="226"/>
      <c r="X116" s="226"/>
      <c r="Y116" s="226"/>
      <c r="Z116" s="226"/>
      <c r="AA116" s="226"/>
      <c r="AB116" s="226"/>
    </row>
    <row r="117" spans="1:28">
      <c r="A117" s="226"/>
      <c r="B117" s="226"/>
      <c r="C117" s="226"/>
      <c r="D117" s="226"/>
      <c r="E117" s="227"/>
      <c r="F117" s="227"/>
      <c r="G117" s="226"/>
      <c r="H117" s="226"/>
      <c r="I117" s="226"/>
      <c r="J117" s="226"/>
      <c r="K117" s="226"/>
      <c r="L117" s="226"/>
      <c r="M117" s="226"/>
      <c r="N117" s="226"/>
      <c r="O117" s="226"/>
      <c r="P117" s="226"/>
      <c r="Q117" s="226"/>
      <c r="R117" s="226"/>
      <c r="S117" s="227"/>
      <c r="T117" s="227"/>
      <c r="U117" s="227"/>
      <c r="V117" s="226"/>
      <c r="W117" s="226"/>
      <c r="X117" s="226"/>
      <c r="Y117" s="226"/>
      <c r="Z117" s="226"/>
      <c r="AA117" s="226"/>
      <c r="AB117" s="226"/>
    </row>
    <row r="118" spans="1:28">
      <c r="A118" s="226"/>
      <c r="B118" s="226"/>
      <c r="C118" s="226"/>
      <c r="D118" s="226"/>
      <c r="E118" s="227"/>
      <c r="F118" s="227"/>
      <c r="G118" s="226"/>
      <c r="H118" s="226"/>
      <c r="I118" s="226"/>
      <c r="J118" s="226"/>
      <c r="K118" s="226"/>
      <c r="L118" s="226"/>
      <c r="M118" s="226"/>
      <c r="N118" s="226"/>
      <c r="O118" s="226"/>
      <c r="P118" s="226"/>
      <c r="Q118" s="226"/>
      <c r="R118" s="226"/>
      <c r="S118" s="227"/>
      <c r="T118" s="227"/>
      <c r="U118" s="227"/>
      <c r="V118" s="226"/>
      <c r="W118" s="226"/>
      <c r="X118" s="226"/>
      <c r="Y118" s="226"/>
      <c r="Z118" s="226"/>
      <c r="AA118" s="226"/>
      <c r="AB118" s="226"/>
    </row>
    <row r="119" spans="1:28">
      <c r="A119" s="226"/>
      <c r="B119" s="226"/>
      <c r="C119" s="226"/>
      <c r="D119" s="226"/>
      <c r="E119" s="227"/>
      <c r="F119" s="227"/>
      <c r="G119" s="226"/>
      <c r="H119" s="226"/>
      <c r="I119" s="226"/>
      <c r="J119" s="226"/>
      <c r="K119" s="226"/>
      <c r="L119" s="226"/>
      <c r="M119" s="226"/>
      <c r="N119" s="226"/>
      <c r="O119" s="226"/>
      <c r="P119" s="226"/>
      <c r="Q119" s="226"/>
      <c r="R119" s="226"/>
      <c r="S119" s="227"/>
      <c r="T119" s="227"/>
      <c r="U119" s="227"/>
      <c r="V119" s="226"/>
      <c r="W119" s="226"/>
      <c r="X119" s="226"/>
      <c r="Y119" s="226"/>
      <c r="Z119" s="226"/>
      <c r="AA119" s="226"/>
      <c r="AB119" s="226"/>
    </row>
    <row r="120" spans="1:28">
      <c r="A120" s="226"/>
      <c r="B120" s="226"/>
      <c r="C120" s="226"/>
      <c r="D120" s="226"/>
      <c r="E120" s="227"/>
      <c r="F120" s="227"/>
      <c r="G120" s="226"/>
      <c r="H120" s="226"/>
      <c r="I120" s="226"/>
      <c r="J120" s="226"/>
      <c r="K120" s="226"/>
      <c r="L120" s="226"/>
      <c r="M120" s="226"/>
      <c r="N120" s="226"/>
      <c r="O120" s="226"/>
      <c r="P120" s="226"/>
      <c r="Q120" s="226"/>
      <c r="R120" s="226"/>
      <c r="S120" s="227"/>
      <c r="T120" s="227"/>
      <c r="U120" s="227"/>
      <c r="V120" s="226"/>
      <c r="W120" s="226"/>
      <c r="X120" s="226"/>
      <c r="Y120" s="226"/>
      <c r="Z120" s="226"/>
      <c r="AA120" s="226"/>
      <c r="AB120" s="226"/>
    </row>
    <row r="121" spans="1:28">
      <c r="A121" s="226"/>
      <c r="B121" s="226"/>
      <c r="C121" s="226"/>
      <c r="D121" s="226"/>
      <c r="E121" s="227"/>
      <c r="F121" s="227"/>
      <c r="G121" s="226"/>
      <c r="H121" s="226"/>
      <c r="I121" s="226"/>
      <c r="J121" s="226"/>
      <c r="K121" s="226"/>
      <c r="L121" s="226"/>
      <c r="M121" s="226"/>
      <c r="N121" s="226"/>
      <c r="O121" s="226"/>
      <c r="P121" s="226"/>
      <c r="Q121" s="226"/>
      <c r="R121" s="226"/>
      <c r="S121" s="227"/>
      <c r="T121" s="227"/>
      <c r="U121" s="227"/>
      <c r="V121" s="226"/>
      <c r="W121" s="226"/>
      <c r="X121" s="226"/>
      <c r="Y121" s="226"/>
      <c r="Z121" s="226"/>
      <c r="AA121" s="226"/>
      <c r="AB121" s="226"/>
    </row>
    <row r="122" spans="1:28">
      <c r="A122" s="226"/>
      <c r="B122" s="226"/>
      <c r="C122" s="226"/>
      <c r="D122" s="226"/>
      <c r="E122" s="227"/>
      <c r="F122" s="226"/>
      <c r="G122" s="226"/>
      <c r="H122" s="226"/>
      <c r="I122" s="226"/>
      <c r="J122" s="226"/>
      <c r="K122" s="226"/>
      <c r="L122" s="226"/>
      <c r="M122" s="226"/>
      <c r="N122" s="226"/>
      <c r="O122" s="226"/>
      <c r="P122" s="226"/>
      <c r="Q122" s="226"/>
      <c r="R122" s="226"/>
      <c r="S122" s="227"/>
      <c r="T122" s="227"/>
      <c r="U122" s="227"/>
      <c r="V122" s="226"/>
      <c r="W122" s="226"/>
      <c r="X122" s="226"/>
      <c r="Y122" s="226"/>
      <c r="Z122" s="226"/>
      <c r="AA122" s="226"/>
      <c r="AB122" s="226"/>
    </row>
    <row r="123" spans="1:28">
      <c r="A123" s="239"/>
      <c r="B123" s="226"/>
      <c r="C123" s="226"/>
      <c r="D123" s="226"/>
      <c r="E123" s="227"/>
      <c r="F123" s="226"/>
      <c r="G123" s="226"/>
      <c r="H123" s="226"/>
      <c r="I123" s="226"/>
      <c r="J123" s="226"/>
      <c r="K123" s="226"/>
      <c r="L123" s="226"/>
      <c r="M123" s="226"/>
      <c r="N123" s="226"/>
      <c r="O123" s="226"/>
      <c r="P123" s="226"/>
      <c r="Q123" s="226"/>
      <c r="R123" s="226"/>
      <c r="S123" s="227"/>
      <c r="T123" s="227"/>
      <c r="U123" s="227"/>
      <c r="V123" s="226"/>
      <c r="W123" s="226"/>
      <c r="X123" s="226"/>
      <c r="Y123" s="226"/>
      <c r="Z123" s="226"/>
      <c r="AA123" s="226"/>
      <c r="AB123" s="226"/>
    </row>
    <row r="124" spans="1:28">
      <c r="A124" s="226"/>
      <c r="B124" s="226"/>
      <c r="C124" s="226"/>
      <c r="D124" s="226"/>
      <c r="E124" s="227"/>
      <c r="F124" s="227"/>
      <c r="G124" s="226"/>
      <c r="H124" s="226"/>
      <c r="I124" s="226"/>
      <c r="J124" s="226"/>
      <c r="K124" s="226"/>
      <c r="L124" s="226"/>
      <c r="M124" s="226"/>
      <c r="N124" s="226"/>
      <c r="O124" s="226"/>
      <c r="P124" s="226"/>
      <c r="Q124" s="226"/>
      <c r="R124" s="226"/>
      <c r="S124" s="227"/>
      <c r="T124" s="227"/>
      <c r="U124" s="227"/>
      <c r="V124" s="226"/>
      <c r="W124" s="226"/>
      <c r="X124" s="226"/>
      <c r="Y124" s="226"/>
      <c r="Z124" s="226"/>
      <c r="AA124" s="226"/>
      <c r="AB124" s="226"/>
    </row>
    <row r="125" spans="1:28">
      <c r="A125" s="226"/>
      <c r="B125" s="226"/>
      <c r="C125" s="226"/>
      <c r="D125" s="226"/>
      <c r="E125" s="227"/>
      <c r="F125" s="227"/>
      <c r="G125" s="226"/>
      <c r="H125" s="226"/>
      <c r="I125" s="226"/>
      <c r="J125" s="226"/>
      <c r="K125" s="226"/>
      <c r="L125" s="226"/>
      <c r="M125" s="226"/>
      <c r="N125" s="226"/>
      <c r="O125" s="226"/>
      <c r="P125" s="226"/>
      <c r="Q125" s="226"/>
      <c r="R125" s="226"/>
      <c r="S125" s="227"/>
      <c r="T125" s="227"/>
      <c r="U125" s="227"/>
      <c r="V125" s="226"/>
      <c r="W125" s="226"/>
      <c r="X125" s="226"/>
      <c r="Y125" s="226"/>
      <c r="Z125" s="226"/>
      <c r="AA125" s="226"/>
      <c r="AB125" s="226"/>
    </row>
    <row r="126" spans="1:28">
      <c r="A126" s="226"/>
      <c r="B126" s="226"/>
      <c r="C126" s="226"/>
      <c r="D126" s="226"/>
      <c r="E126" s="227"/>
      <c r="F126" s="227"/>
      <c r="G126" s="226"/>
      <c r="H126" s="226"/>
      <c r="I126" s="226"/>
      <c r="J126" s="226"/>
      <c r="K126" s="226"/>
      <c r="L126" s="226"/>
      <c r="M126" s="226"/>
      <c r="N126" s="226"/>
      <c r="O126" s="226"/>
      <c r="P126" s="226"/>
      <c r="Q126" s="226"/>
      <c r="R126" s="226"/>
      <c r="S126" s="227"/>
      <c r="T126" s="227"/>
      <c r="U126" s="227"/>
      <c r="V126" s="226"/>
      <c r="W126" s="226"/>
      <c r="X126" s="226"/>
      <c r="Y126" s="226"/>
      <c r="Z126" s="226"/>
      <c r="AA126" s="226"/>
      <c r="AB126" s="226"/>
    </row>
    <row r="127" spans="1:28">
      <c r="A127" s="226"/>
      <c r="B127" s="226"/>
      <c r="C127" s="226"/>
      <c r="D127" s="226"/>
      <c r="E127" s="227"/>
      <c r="F127" s="227"/>
      <c r="G127" s="226"/>
      <c r="H127" s="226"/>
      <c r="I127" s="226"/>
      <c r="J127" s="226"/>
      <c r="K127" s="226"/>
      <c r="L127" s="226"/>
      <c r="M127" s="226"/>
      <c r="N127" s="226"/>
      <c r="O127" s="226"/>
      <c r="P127" s="226"/>
      <c r="Q127" s="226"/>
      <c r="R127" s="226"/>
      <c r="S127" s="227"/>
      <c r="T127" s="227"/>
      <c r="U127" s="227"/>
      <c r="V127" s="226"/>
      <c r="W127" s="226"/>
      <c r="X127" s="226"/>
      <c r="Y127" s="226"/>
      <c r="Z127" s="226"/>
      <c r="AA127" s="226"/>
      <c r="AB127" s="226"/>
    </row>
    <row r="128" spans="1:28">
      <c r="A128" s="226"/>
      <c r="B128" s="226"/>
      <c r="C128" s="226"/>
      <c r="D128" s="226"/>
      <c r="E128" s="227"/>
      <c r="F128" s="227"/>
      <c r="G128" s="226"/>
      <c r="H128" s="226"/>
      <c r="I128" s="226"/>
      <c r="J128" s="226"/>
      <c r="K128" s="226"/>
      <c r="L128" s="226"/>
      <c r="M128" s="226"/>
      <c r="N128" s="226"/>
      <c r="O128" s="226"/>
      <c r="P128" s="226"/>
      <c r="Q128" s="226"/>
      <c r="R128" s="226"/>
      <c r="S128" s="227"/>
      <c r="T128" s="227"/>
      <c r="U128" s="227"/>
      <c r="V128" s="226"/>
      <c r="W128" s="226"/>
      <c r="X128" s="226"/>
      <c r="Y128" s="226"/>
      <c r="Z128" s="226"/>
      <c r="AA128" s="226"/>
      <c r="AB128" s="226"/>
    </row>
    <row r="129" spans="1:28">
      <c r="A129" s="226"/>
      <c r="B129" s="226"/>
      <c r="C129" s="226"/>
      <c r="D129" s="226"/>
      <c r="E129" s="227"/>
      <c r="F129" s="227"/>
      <c r="G129" s="226"/>
      <c r="H129" s="226"/>
      <c r="I129" s="226"/>
      <c r="J129" s="226"/>
      <c r="K129" s="226"/>
      <c r="L129" s="226"/>
      <c r="M129" s="226"/>
      <c r="N129" s="226"/>
      <c r="O129" s="226"/>
      <c r="P129" s="226"/>
      <c r="Q129" s="226"/>
      <c r="R129" s="226"/>
      <c r="S129" s="227"/>
      <c r="T129" s="227"/>
      <c r="U129" s="227"/>
      <c r="V129" s="226"/>
      <c r="W129" s="226"/>
      <c r="X129" s="226"/>
      <c r="Y129" s="226"/>
      <c r="Z129" s="226"/>
      <c r="AA129" s="226"/>
      <c r="AB129" s="226"/>
    </row>
    <row r="130" spans="1:28">
      <c r="A130" s="226"/>
      <c r="B130" s="226"/>
      <c r="C130" s="226"/>
      <c r="D130" s="226"/>
      <c r="E130" s="227"/>
      <c r="F130" s="227"/>
      <c r="G130" s="226"/>
      <c r="H130" s="226"/>
      <c r="I130" s="226"/>
      <c r="J130" s="226"/>
      <c r="K130" s="226"/>
      <c r="L130" s="226"/>
      <c r="M130" s="226"/>
      <c r="N130" s="226"/>
      <c r="O130" s="226"/>
      <c r="P130" s="226"/>
      <c r="Q130" s="226"/>
      <c r="R130" s="226"/>
      <c r="S130" s="227"/>
      <c r="T130" s="227"/>
      <c r="U130" s="227"/>
      <c r="V130" s="226"/>
      <c r="W130" s="226"/>
      <c r="X130" s="226"/>
      <c r="Y130" s="226"/>
      <c r="Z130" s="226"/>
      <c r="AA130" s="226"/>
      <c r="AB130" s="226"/>
    </row>
    <row r="131" spans="1:28">
      <c r="A131" s="226"/>
      <c r="B131" s="226"/>
      <c r="C131" s="226"/>
      <c r="D131" s="226"/>
      <c r="E131" s="227"/>
      <c r="F131" s="227"/>
      <c r="G131" s="226"/>
      <c r="H131" s="226"/>
      <c r="I131" s="226"/>
      <c r="J131" s="226"/>
      <c r="K131" s="226"/>
      <c r="L131" s="226"/>
      <c r="M131" s="226"/>
      <c r="N131" s="226"/>
      <c r="O131" s="226"/>
      <c r="P131" s="226"/>
      <c r="Q131" s="226"/>
      <c r="R131" s="226"/>
      <c r="S131" s="227"/>
      <c r="T131" s="227"/>
      <c r="U131" s="227"/>
      <c r="V131" s="226"/>
      <c r="W131" s="226"/>
      <c r="X131" s="226"/>
      <c r="Y131" s="226"/>
      <c r="Z131" s="226"/>
      <c r="AA131" s="226"/>
      <c r="AB131" s="226"/>
    </row>
    <row r="132" spans="1:28">
      <c r="A132" s="226"/>
      <c r="B132" s="226"/>
      <c r="C132" s="226"/>
      <c r="D132" s="226"/>
      <c r="E132" s="227"/>
      <c r="F132" s="227"/>
      <c r="G132" s="226"/>
      <c r="H132" s="226"/>
      <c r="I132" s="226"/>
      <c r="J132" s="226"/>
      <c r="K132" s="226"/>
      <c r="L132" s="226"/>
      <c r="M132" s="226"/>
      <c r="N132" s="226"/>
      <c r="O132" s="226"/>
      <c r="P132" s="226"/>
      <c r="Q132" s="226"/>
      <c r="R132" s="226"/>
      <c r="S132" s="227"/>
      <c r="T132" s="227"/>
      <c r="U132" s="227"/>
      <c r="V132" s="226"/>
      <c r="W132" s="226"/>
      <c r="X132" s="226"/>
      <c r="Y132" s="226"/>
      <c r="Z132" s="226"/>
      <c r="AA132" s="226"/>
      <c r="AB132" s="226"/>
    </row>
    <row r="133" spans="1:28">
      <c r="A133" s="226"/>
      <c r="B133" s="226"/>
      <c r="C133" s="226"/>
      <c r="D133" s="226"/>
      <c r="E133" s="227"/>
      <c r="F133" s="227"/>
      <c r="G133" s="226"/>
      <c r="H133" s="226"/>
      <c r="I133" s="226"/>
      <c r="J133" s="226"/>
      <c r="K133" s="226"/>
      <c r="L133" s="226"/>
      <c r="M133" s="226"/>
      <c r="N133" s="226"/>
      <c r="O133" s="226"/>
      <c r="P133" s="226"/>
      <c r="Q133" s="226"/>
      <c r="R133" s="226"/>
      <c r="S133" s="227"/>
      <c r="T133" s="227"/>
      <c r="U133" s="227"/>
      <c r="V133" s="226"/>
      <c r="W133" s="226"/>
      <c r="X133" s="226"/>
      <c r="Y133" s="226"/>
      <c r="Z133" s="226"/>
      <c r="AA133" s="226"/>
      <c r="AB133" s="226"/>
    </row>
    <row r="134" spans="1:28">
      <c r="A134" s="226"/>
      <c r="B134" s="226"/>
      <c r="C134" s="226"/>
      <c r="D134" s="226"/>
      <c r="E134" s="227"/>
      <c r="F134" s="227"/>
      <c r="G134" s="226"/>
      <c r="H134" s="226"/>
      <c r="I134" s="226"/>
      <c r="J134" s="226"/>
      <c r="K134" s="226"/>
      <c r="L134" s="226"/>
      <c r="M134" s="226"/>
      <c r="N134" s="226"/>
      <c r="O134" s="226"/>
      <c r="P134" s="226"/>
      <c r="Q134" s="226"/>
      <c r="R134" s="226"/>
      <c r="S134" s="227"/>
      <c r="T134" s="227"/>
      <c r="U134" s="227"/>
      <c r="V134" s="226"/>
      <c r="W134" s="226"/>
      <c r="X134" s="226"/>
      <c r="Y134" s="226"/>
      <c r="Z134" s="226"/>
      <c r="AA134" s="226"/>
      <c r="AB134" s="226"/>
    </row>
    <row r="135" spans="1:28">
      <c r="A135" s="226"/>
      <c r="B135" s="226"/>
      <c r="C135" s="226"/>
      <c r="D135" s="226"/>
      <c r="E135" s="227"/>
      <c r="F135" s="227"/>
      <c r="G135" s="226"/>
      <c r="H135" s="226"/>
      <c r="I135" s="226"/>
      <c r="J135" s="226"/>
      <c r="K135" s="226"/>
      <c r="L135" s="226"/>
      <c r="M135" s="226"/>
      <c r="N135" s="226"/>
      <c r="O135" s="226"/>
      <c r="P135" s="226"/>
      <c r="Q135" s="226"/>
      <c r="R135" s="226"/>
      <c r="S135" s="227"/>
      <c r="T135" s="227"/>
      <c r="U135" s="227"/>
      <c r="V135" s="226"/>
      <c r="W135" s="226"/>
      <c r="X135" s="226"/>
      <c r="Y135" s="226"/>
      <c r="Z135" s="226"/>
      <c r="AA135" s="226"/>
      <c r="AB135" s="226"/>
    </row>
    <row r="136" spans="1:28">
      <c r="A136" s="226"/>
      <c r="B136" s="226"/>
      <c r="C136" s="226"/>
      <c r="D136" s="226"/>
      <c r="E136" s="227"/>
      <c r="F136" s="227"/>
      <c r="G136" s="226"/>
      <c r="H136" s="226"/>
      <c r="I136" s="226"/>
      <c r="J136" s="226"/>
      <c r="K136" s="226"/>
      <c r="L136" s="226"/>
      <c r="M136" s="226"/>
      <c r="N136" s="226"/>
      <c r="O136" s="226"/>
      <c r="P136" s="226"/>
      <c r="Q136" s="226"/>
      <c r="R136" s="226"/>
      <c r="S136" s="227"/>
      <c r="T136" s="227"/>
      <c r="U136" s="227"/>
      <c r="V136" s="226"/>
      <c r="W136" s="226"/>
      <c r="X136" s="226"/>
      <c r="Y136" s="226"/>
      <c r="Z136" s="226"/>
      <c r="AA136" s="226"/>
      <c r="AB136" s="226"/>
    </row>
    <row r="137" spans="1:28">
      <c r="A137" s="226"/>
      <c r="B137" s="226"/>
      <c r="C137" s="226"/>
      <c r="D137" s="226"/>
      <c r="E137" s="227"/>
      <c r="F137" s="227"/>
      <c r="G137" s="226"/>
      <c r="H137" s="226"/>
      <c r="I137" s="226"/>
      <c r="J137" s="226"/>
      <c r="K137" s="226"/>
      <c r="L137" s="226"/>
      <c r="M137" s="226"/>
      <c r="N137" s="226"/>
      <c r="O137" s="226"/>
      <c r="P137" s="226"/>
      <c r="Q137" s="226"/>
      <c r="R137" s="226"/>
      <c r="S137" s="227"/>
      <c r="T137" s="227"/>
      <c r="U137" s="227"/>
      <c r="V137" s="226"/>
      <c r="W137" s="226"/>
      <c r="X137" s="226"/>
      <c r="Y137" s="226"/>
      <c r="Z137" s="226"/>
      <c r="AA137" s="226"/>
      <c r="AB137" s="226"/>
    </row>
    <row r="138" spans="1:28">
      <c r="A138" s="226"/>
      <c r="B138" s="226"/>
      <c r="C138" s="226"/>
      <c r="D138" s="226"/>
      <c r="E138" s="227"/>
      <c r="F138" s="226"/>
      <c r="G138" s="226"/>
      <c r="H138" s="226"/>
      <c r="I138" s="226"/>
      <c r="J138" s="226"/>
      <c r="K138" s="226"/>
      <c r="L138" s="226"/>
      <c r="M138" s="226"/>
      <c r="N138" s="226"/>
      <c r="O138" s="226"/>
      <c r="P138" s="226"/>
      <c r="Q138" s="226"/>
      <c r="R138" s="226"/>
      <c r="S138" s="227"/>
      <c r="T138" s="227"/>
      <c r="U138" s="227"/>
      <c r="V138" s="226"/>
      <c r="W138" s="226"/>
      <c r="X138" s="226"/>
      <c r="Y138" s="226"/>
      <c r="Z138" s="226"/>
      <c r="AA138" s="226"/>
      <c r="AB138" s="226"/>
    </row>
    <row r="139" spans="1:28">
      <c r="A139" s="226"/>
      <c r="B139" s="226"/>
      <c r="C139" s="226"/>
      <c r="D139" s="226"/>
      <c r="E139" s="227"/>
      <c r="F139" s="227"/>
      <c r="G139" s="226"/>
      <c r="H139" s="226"/>
      <c r="I139" s="226"/>
      <c r="J139" s="226"/>
      <c r="K139" s="226"/>
      <c r="L139" s="226"/>
      <c r="M139" s="226"/>
      <c r="N139" s="226"/>
      <c r="O139" s="226"/>
      <c r="P139" s="226"/>
      <c r="Q139" s="226"/>
      <c r="R139" s="226"/>
      <c r="S139" s="227"/>
      <c r="T139" s="227"/>
      <c r="U139" s="227"/>
      <c r="V139" s="226"/>
      <c r="W139" s="226"/>
      <c r="X139" s="226"/>
      <c r="Y139" s="226"/>
      <c r="Z139" s="226"/>
      <c r="AA139" s="226"/>
      <c r="AB139" s="226"/>
    </row>
    <row r="140" spans="1:28">
      <c r="A140" s="226"/>
      <c r="B140" s="226"/>
      <c r="C140" s="226"/>
      <c r="D140" s="226"/>
      <c r="E140" s="227"/>
      <c r="F140" s="227"/>
      <c r="G140" s="226"/>
      <c r="H140" s="226"/>
      <c r="I140" s="226"/>
      <c r="J140" s="226"/>
      <c r="K140" s="226"/>
      <c r="L140" s="226"/>
      <c r="M140" s="226"/>
      <c r="N140" s="226"/>
      <c r="O140" s="226"/>
      <c r="P140" s="226"/>
      <c r="Q140" s="226"/>
      <c r="R140" s="226"/>
      <c r="S140" s="227"/>
      <c r="T140" s="227"/>
      <c r="U140" s="227"/>
      <c r="V140" s="226"/>
      <c r="W140" s="226"/>
      <c r="X140" s="226"/>
      <c r="Y140" s="226"/>
      <c r="Z140" s="226"/>
      <c r="AA140" s="226"/>
      <c r="AB140" s="226"/>
    </row>
    <row r="141" spans="1:28">
      <c r="A141" s="226"/>
      <c r="B141" s="226"/>
      <c r="C141" s="226"/>
      <c r="D141" s="226"/>
      <c r="E141" s="227"/>
      <c r="F141" s="227"/>
      <c r="G141" s="226"/>
      <c r="H141" s="226"/>
      <c r="I141" s="226"/>
      <c r="J141" s="226"/>
      <c r="K141" s="226"/>
      <c r="L141" s="226"/>
      <c r="M141" s="226"/>
      <c r="N141" s="226"/>
      <c r="O141" s="226"/>
      <c r="P141" s="226"/>
      <c r="Q141" s="226"/>
      <c r="R141" s="226"/>
      <c r="S141" s="227"/>
      <c r="T141" s="227"/>
      <c r="U141" s="227"/>
      <c r="V141" s="226"/>
      <c r="W141" s="226"/>
      <c r="X141" s="226"/>
      <c r="Y141" s="226"/>
      <c r="Z141" s="226"/>
      <c r="AA141" s="226"/>
      <c r="AB141" s="226"/>
    </row>
    <row r="142" spans="1:28">
      <c r="A142" s="226"/>
      <c r="B142" s="226"/>
      <c r="C142" s="226"/>
      <c r="D142" s="226"/>
      <c r="E142" s="227"/>
      <c r="F142" s="227"/>
      <c r="G142" s="226"/>
      <c r="H142" s="226"/>
      <c r="I142" s="226"/>
      <c r="J142" s="226"/>
      <c r="K142" s="226"/>
      <c r="L142" s="226"/>
      <c r="M142" s="226"/>
      <c r="N142" s="226"/>
      <c r="O142" s="226"/>
      <c r="P142" s="226"/>
      <c r="Q142" s="226"/>
      <c r="R142" s="226"/>
      <c r="S142" s="227"/>
      <c r="T142" s="227"/>
      <c r="U142" s="227"/>
      <c r="V142" s="226"/>
      <c r="W142" s="226"/>
      <c r="X142" s="226"/>
      <c r="Y142" s="226"/>
      <c r="Z142" s="226"/>
      <c r="AA142" s="226"/>
      <c r="AB142" s="226"/>
    </row>
    <row r="143" spans="1:28">
      <c r="A143" s="226"/>
      <c r="B143" s="226"/>
      <c r="C143" s="226"/>
      <c r="D143" s="226"/>
      <c r="E143" s="227"/>
      <c r="F143" s="227"/>
      <c r="G143" s="226"/>
      <c r="H143" s="226"/>
      <c r="I143" s="226"/>
      <c r="J143" s="226"/>
      <c r="K143" s="226"/>
      <c r="L143" s="226"/>
      <c r="M143" s="226"/>
      <c r="N143" s="226"/>
      <c r="O143" s="226"/>
      <c r="P143" s="226"/>
      <c r="Q143" s="226"/>
      <c r="R143" s="226"/>
      <c r="S143" s="227"/>
      <c r="T143" s="227"/>
      <c r="U143" s="227"/>
      <c r="V143" s="226"/>
      <c r="W143" s="226"/>
      <c r="X143" s="226"/>
      <c r="Y143" s="226"/>
      <c r="Z143" s="226"/>
      <c r="AA143" s="226"/>
      <c r="AB143" s="226"/>
    </row>
    <row r="144" spans="1:28">
      <c r="A144" s="226"/>
      <c r="B144" s="226"/>
      <c r="C144" s="226"/>
      <c r="D144" s="226"/>
      <c r="E144" s="227"/>
      <c r="F144" s="227"/>
      <c r="G144" s="226"/>
      <c r="H144" s="226"/>
      <c r="I144" s="226"/>
      <c r="J144" s="226"/>
      <c r="K144" s="226"/>
      <c r="L144" s="226"/>
      <c r="M144" s="226"/>
      <c r="N144" s="226"/>
      <c r="O144" s="226"/>
      <c r="P144" s="226"/>
      <c r="Q144" s="226"/>
      <c r="R144" s="226"/>
      <c r="S144" s="227"/>
      <c r="T144" s="227"/>
      <c r="U144" s="227"/>
      <c r="V144" s="226"/>
      <c r="W144" s="226"/>
      <c r="X144" s="226"/>
      <c r="Y144" s="226"/>
      <c r="Z144" s="226"/>
      <c r="AA144" s="226"/>
      <c r="AB144" s="226"/>
    </row>
    <row r="145" spans="1:28">
      <c r="A145" s="226"/>
      <c r="B145" s="226"/>
      <c r="C145" s="226"/>
      <c r="D145" s="226"/>
      <c r="E145" s="227"/>
      <c r="F145" s="227"/>
      <c r="G145" s="226"/>
      <c r="H145" s="226"/>
      <c r="I145" s="226"/>
      <c r="J145" s="226"/>
      <c r="K145" s="226"/>
      <c r="L145" s="226"/>
      <c r="M145" s="226"/>
      <c r="N145" s="226"/>
      <c r="O145" s="226"/>
      <c r="P145" s="226"/>
      <c r="Q145" s="226"/>
      <c r="R145" s="226"/>
      <c r="S145" s="227"/>
      <c r="T145" s="227"/>
      <c r="U145" s="227"/>
      <c r="V145" s="226"/>
      <c r="W145" s="226"/>
      <c r="X145" s="226"/>
      <c r="Y145" s="226"/>
      <c r="Z145" s="226"/>
      <c r="AA145" s="226"/>
      <c r="AB145" s="226"/>
    </row>
    <row r="146" spans="1:28">
      <c r="A146" s="239"/>
      <c r="B146" s="226"/>
      <c r="C146" s="226"/>
      <c r="D146" s="226"/>
      <c r="E146" s="227"/>
      <c r="F146" s="226"/>
      <c r="G146" s="226"/>
      <c r="H146" s="226"/>
      <c r="I146" s="226"/>
      <c r="J146" s="226"/>
      <c r="K146" s="226"/>
      <c r="L146" s="226"/>
      <c r="M146" s="226"/>
      <c r="N146" s="226"/>
      <c r="O146" s="226"/>
      <c r="P146" s="226"/>
      <c r="Q146" s="226"/>
      <c r="R146" s="226"/>
      <c r="S146" s="227"/>
      <c r="T146" s="227"/>
      <c r="U146" s="227"/>
      <c r="V146" s="226"/>
      <c r="W146" s="226"/>
      <c r="X146" s="226"/>
      <c r="Y146" s="226"/>
      <c r="Z146" s="226"/>
      <c r="AA146" s="226"/>
      <c r="AB146" s="226"/>
    </row>
    <row r="147" spans="1:28">
      <c r="A147" s="226"/>
      <c r="B147" s="226"/>
      <c r="C147" s="226"/>
      <c r="D147" s="226"/>
      <c r="E147" s="227"/>
      <c r="F147" s="226"/>
      <c r="G147" s="226"/>
      <c r="H147" s="226"/>
      <c r="I147" s="226"/>
      <c r="J147" s="226"/>
      <c r="K147" s="226"/>
      <c r="L147" s="226"/>
      <c r="M147" s="226"/>
      <c r="N147" s="226"/>
      <c r="O147" s="226"/>
      <c r="P147" s="226"/>
      <c r="Q147" s="226"/>
      <c r="R147" s="226"/>
      <c r="S147" s="227"/>
      <c r="T147" s="227"/>
      <c r="U147" s="227"/>
      <c r="V147" s="226"/>
      <c r="W147" s="226"/>
      <c r="X147" s="226"/>
      <c r="Y147" s="226"/>
      <c r="Z147" s="226"/>
      <c r="AA147" s="226"/>
      <c r="AB147" s="226"/>
    </row>
    <row r="148" spans="1:28">
      <c r="A148" s="226"/>
      <c r="B148" s="226"/>
      <c r="C148" s="226"/>
      <c r="D148" s="226"/>
      <c r="E148" s="227"/>
      <c r="F148" s="226"/>
      <c r="G148" s="226"/>
      <c r="H148" s="226"/>
      <c r="I148" s="226"/>
      <c r="J148" s="226"/>
      <c r="K148" s="226"/>
      <c r="L148" s="226"/>
      <c r="M148" s="226"/>
      <c r="N148" s="226"/>
      <c r="O148" s="226"/>
      <c r="P148" s="226"/>
      <c r="Q148" s="226"/>
      <c r="R148" s="226"/>
      <c r="S148" s="227"/>
      <c r="T148" s="227"/>
      <c r="U148" s="227"/>
      <c r="V148" s="226"/>
      <c r="W148" s="226"/>
      <c r="X148" s="226"/>
      <c r="Y148" s="226"/>
      <c r="Z148" s="226"/>
      <c r="AA148" s="226"/>
      <c r="AB148" s="226"/>
    </row>
    <row r="149" spans="1:28">
      <c r="A149" s="226"/>
      <c r="B149" s="226"/>
      <c r="C149" s="226"/>
      <c r="D149" s="226"/>
      <c r="E149" s="227"/>
      <c r="F149" s="227"/>
      <c r="G149" s="226"/>
      <c r="H149" s="226"/>
      <c r="I149" s="226"/>
      <c r="J149" s="226"/>
      <c r="K149" s="226"/>
      <c r="L149" s="226"/>
      <c r="M149" s="226"/>
      <c r="N149" s="226"/>
      <c r="O149" s="226"/>
      <c r="P149" s="226"/>
      <c r="Q149" s="226"/>
      <c r="R149" s="226"/>
      <c r="S149" s="227"/>
      <c r="T149" s="227"/>
      <c r="U149" s="227"/>
      <c r="V149" s="226"/>
      <c r="W149" s="226"/>
      <c r="X149" s="226"/>
      <c r="Y149" s="226"/>
      <c r="Z149" s="226"/>
      <c r="AA149" s="226"/>
      <c r="AB149" s="226"/>
    </row>
    <row r="150" spans="1:28">
      <c r="A150" s="226"/>
      <c r="B150" s="226"/>
      <c r="C150" s="226"/>
      <c r="D150" s="226"/>
      <c r="E150" s="227"/>
      <c r="F150" s="227"/>
      <c r="G150" s="226"/>
      <c r="H150" s="226"/>
      <c r="I150" s="226"/>
      <c r="J150" s="226"/>
      <c r="K150" s="226"/>
      <c r="L150" s="226"/>
      <c r="M150" s="226"/>
      <c r="N150" s="226"/>
      <c r="O150" s="226"/>
      <c r="P150" s="226"/>
      <c r="Q150" s="226"/>
      <c r="R150" s="226"/>
      <c r="S150" s="227"/>
      <c r="T150" s="227"/>
      <c r="U150" s="227"/>
      <c r="V150" s="226"/>
      <c r="W150" s="226"/>
      <c r="X150" s="226"/>
      <c r="Y150" s="226"/>
      <c r="Z150" s="226"/>
      <c r="AA150" s="226"/>
      <c r="AB150" s="226"/>
    </row>
    <row r="151" spans="1:28">
      <c r="A151" s="226"/>
      <c r="B151" s="226"/>
      <c r="C151" s="226"/>
      <c r="D151" s="226"/>
      <c r="E151" s="227"/>
      <c r="F151" s="227"/>
      <c r="G151" s="226"/>
      <c r="H151" s="226"/>
      <c r="I151" s="226"/>
      <c r="J151" s="226"/>
      <c r="K151" s="226"/>
      <c r="L151" s="226"/>
      <c r="M151" s="226"/>
      <c r="N151" s="226"/>
      <c r="O151" s="226"/>
      <c r="P151" s="226"/>
      <c r="Q151" s="226"/>
      <c r="R151" s="226"/>
      <c r="S151" s="227"/>
      <c r="T151" s="227"/>
      <c r="U151" s="227"/>
      <c r="V151" s="226"/>
      <c r="W151" s="226"/>
      <c r="X151" s="226"/>
      <c r="Y151" s="226"/>
      <c r="Z151" s="226"/>
      <c r="AA151" s="226"/>
      <c r="AB151" s="226"/>
    </row>
    <row r="152" spans="1:28">
      <c r="A152" s="226"/>
      <c r="B152" s="226"/>
      <c r="C152" s="226"/>
      <c r="D152" s="226"/>
      <c r="E152" s="227"/>
      <c r="F152" s="226"/>
      <c r="G152" s="226"/>
      <c r="H152" s="226"/>
      <c r="I152" s="226"/>
      <c r="J152" s="226"/>
      <c r="K152" s="226"/>
      <c r="L152" s="226"/>
      <c r="M152" s="226"/>
      <c r="N152" s="226"/>
      <c r="O152" s="226"/>
      <c r="P152" s="226"/>
      <c r="Q152" s="226"/>
      <c r="R152" s="226"/>
      <c r="S152" s="227"/>
      <c r="T152" s="227"/>
      <c r="U152" s="227"/>
      <c r="V152" s="226"/>
      <c r="W152" s="226"/>
      <c r="X152" s="226"/>
      <c r="Y152" s="226"/>
      <c r="Z152" s="226"/>
      <c r="AA152" s="226"/>
      <c r="AB152" s="226"/>
    </row>
    <row r="153" spans="1:28">
      <c r="A153" s="226"/>
      <c r="B153" s="226"/>
      <c r="C153" s="226"/>
      <c r="D153" s="226"/>
      <c r="E153" s="227"/>
      <c r="F153" s="227"/>
      <c r="G153" s="226"/>
      <c r="H153" s="226"/>
      <c r="I153" s="226"/>
      <c r="J153" s="226"/>
      <c r="K153" s="226"/>
      <c r="L153" s="226"/>
      <c r="M153" s="226"/>
      <c r="N153" s="226"/>
      <c r="O153" s="226"/>
      <c r="P153" s="226"/>
      <c r="Q153" s="226"/>
      <c r="R153" s="226"/>
      <c r="S153" s="227"/>
      <c r="T153" s="227"/>
      <c r="U153" s="227"/>
      <c r="V153" s="226"/>
      <c r="W153" s="226"/>
      <c r="X153" s="226"/>
      <c r="Y153" s="226"/>
      <c r="Z153" s="226"/>
      <c r="AA153" s="226"/>
      <c r="AB153" s="226"/>
    </row>
    <row r="154" spans="1:28">
      <c r="A154" s="226"/>
      <c r="B154" s="226"/>
      <c r="C154" s="226"/>
      <c r="D154" s="226"/>
      <c r="E154" s="227"/>
      <c r="F154" s="227"/>
      <c r="G154" s="227"/>
      <c r="H154" s="226"/>
      <c r="I154" s="227"/>
      <c r="J154" s="226"/>
      <c r="K154" s="226"/>
      <c r="L154" s="226"/>
      <c r="M154" s="226"/>
      <c r="N154" s="226"/>
      <c r="O154" s="226"/>
      <c r="P154" s="226"/>
      <c r="Q154" s="226"/>
      <c r="R154" s="226"/>
      <c r="S154" s="227"/>
      <c r="T154" s="227"/>
      <c r="U154" s="227"/>
      <c r="V154" s="226"/>
      <c r="W154" s="226"/>
      <c r="X154" s="226"/>
      <c r="Y154" s="226"/>
      <c r="Z154" s="226"/>
      <c r="AA154" s="226"/>
      <c r="AB154" s="226"/>
    </row>
    <row r="155" spans="1:28">
      <c r="A155" s="226"/>
      <c r="B155" s="226"/>
      <c r="C155" s="226"/>
      <c r="D155" s="226"/>
      <c r="E155" s="227"/>
      <c r="F155" s="226"/>
      <c r="G155" s="226"/>
      <c r="H155" s="226"/>
      <c r="I155" s="226"/>
      <c r="J155" s="226"/>
      <c r="K155" s="226"/>
      <c r="L155" s="226"/>
      <c r="M155" s="226"/>
      <c r="N155" s="226"/>
      <c r="O155" s="226"/>
      <c r="P155" s="226"/>
      <c r="Q155" s="226"/>
      <c r="R155" s="226"/>
      <c r="S155" s="227"/>
      <c r="T155" s="227"/>
      <c r="U155" s="227"/>
      <c r="V155" s="226"/>
      <c r="W155" s="226"/>
      <c r="X155" s="226"/>
      <c r="Y155" s="226"/>
      <c r="Z155" s="226"/>
      <c r="AA155" s="226"/>
      <c r="AB155" s="226"/>
    </row>
    <row r="156" spans="1:28">
      <c r="A156" s="233"/>
      <c r="B156" s="233"/>
      <c r="C156" s="233"/>
      <c r="D156" s="233"/>
      <c r="E156" s="227"/>
      <c r="F156" s="227"/>
      <c r="G156" s="226"/>
      <c r="H156" s="226"/>
      <c r="I156" s="226"/>
      <c r="J156" s="226"/>
      <c r="K156" s="226"/>
      <c r="L156" s="226"/>
      <c r="M156" s="226"/>
      <c r="N156" s="226"/>
      <c r="O156" s="226"/>
      <c r="P156" s="226"/>
      <c r="Q156" s="226"/>
      <c r="R156" s="226"/>
      <c r="S156" s="227"/>
      <c r="T156" s="227"/>
      <c r="U156" s="227"/>
      <c r="V156" s="226"/>
      <c r="W156" s="226"/>
      <c r="X156" s="226"/>
      <c r="Y156" s="226"/>
      <c r="Z156" s="226"/>
      <c r="AA156" s="226"/>
      <c r="AB156" s="226"/>
    </row>
    <row r="157" spans="1:28">
      <c r="A157" s="226"/>
      <c r="B157" s="226"/>
      <c r="C157" s="226"/>
      <c r="D157" s="226"/>
      <c r="E157" s="227"/>
      <c r="F157" s="227"/>
      <c r="G157" s="227"/>
      <c r="H157" s="226"/>
      <c r="I157" s="227"/>
      <c r="J157" s="226"/>
      <c r="K157" s="226"/>
      <c r="L157" s="226"/>
      <c r="M157" s="226"/>
      <c r="N157" s="226"/>
      <c r="O157" s="226"/>
      <c r="P157" s="226"/>
      <c r="Q157" s="226"/>
      <c r="R157" s="226"/>
      <c r="S157" s="227"/>
      <c r="T157" s="227"/>
      <c r="U157" s="227"/>
      <c r="V157" s="226"/>
      <c r="W157" s="226"/>
      <c r="X157" s="226"/>
      <c r="Y157" s="226"/>
      <c r="Z157" s="226"/>
      <c r="AA157" s="226"/>
      <c r="AB157" s="226"/>
    </row>
    <row r="158" spans="1:28">
      <c r="A158" s="226"/>
      <c r="B158" s="226"/>
      <c r="C158" s="226"/>
      <c r="D158" s="226"/>
      <c r="E158" s="227"/>
      <c r="F158" s="227"/>
      <c r="G158" s="226"/>
      <c r="H158" s="226"/>
      <c r="I158" s="226"/>
      <c r="J158" s="226"/>
      <c r="K158" s="226"/>
      <c r="L158" s="226"/>
      <c r="M158" s="226"/>
      <c r="N158" s="226"/>
      <c r="O158" s="226"/>
      <c r="P158" s="226"/>
      <c r="Q158" s="226"/>
      <c r="R158" s="226"/>
      <c r="S158" s="227"/>
      <c r="T158" s="227"/>
      <c r="U158" s="227"/>
      <c r="V158" s="226"/>
      <c r="W158" s="226"/>
      <c r="X158" s="226"/>
      <c r="Y158" s="226"/>
      <c r="Z158" s="226"/>
      <c r="AA158" s="226"/>
      <c r="AB158" s="226"/>
    </row>
    <row r="159" spans="1:28">
      <c r="A159" s="226"/>
      <c r="B159" s="226"/>
      <c r="C159" s="226"/>
      <c r="D159" s="226"/>
      <c r="E159" s="227"/>
      <c r="F159" s="227"/>
      <c r="G159" s="226"/>
      <c r="H159" s="226"/>
      <c r="I159" s="226"/>
      <c r="J159" s="226"/>
      <c r="K159" s="226"/>
      <c r="L159" s="226"/>
      <c r="M159" s="226"/>
      <c r="N159" s="226"/>
      <c r="O159" s="226"/>
      <c r="P159" s="226"/>
      <c r="Q159" s="226"/>
      <c r="R159" s="226"/>
      <c r="S159" s="227"/>
      <c r="T159" s="227"/>
      <c r="U159" s="227"/>
      <c r="V159" s="226"/>
      <c r="W159" s="226"/>
      <c r="X159" s="226"/>
      <c r="Y159" s="226"/>
      <c r="Z159" s="226"/>
      <c r="AA159" s="226"/>
      <c r="AB159" s="226"/>
    </row>
    <row r="160" spans="1:28">
      <c r="A160" s="228"/>
      <c r="B160" s="226"/>
      <c r="C160" s="226"/>
      <c r="D160" s="226"/>
      <c r="E160" s="227"/>
      <c r="F160" s="227"/>
      <c r="G160" s="226"/>
      <c r="H160" s="226"/>
      <c r="I160" s="226"/>
      <c r="J160" s="226"/>
      <c r="K160" s="226"/>
      <c r="L160" s="226"/>
      <c r="M160" s="226"/>
      <c r="N160" s="226"/>
      <c r="O160" s="226"/>
      <c r="P160" s="226"/>
      <c r="Q160" s="226"/>
      <c r="R160" s="226"/>
      <c r="S160" s="227"/>
      <c r="T160" s="227"/>
      <c r="U160" s="227"/>
      <c r="V160" s="226"/>
      <c r="W160" s="226"/>
      <c r="X160" s="226"/>
      <c r="Y160" s="226"/>
      <c r="Z160" s="226"/>
      <c r="AA160" s="226"/>
      <c r="AB160" s="226"/>
    </row>
    <row r="161" spans="1:28">
      <c r="A161" s="228"/>
      <c r="B161" s="226"/>
      <c r="C161" s="226"/>
      <c r="D161" s="226"/>
      <c r="E161" s="227"/>
      <c r="F161" s="227"/>
      <c r="G161" s="226"/>
      <c r="H161" s="226"/>
      <c r="I161" s="226"/>
      <c r="J161" s="226"/>
      <c r="K161" s="226"/>
      <c r="L161" s="226"/>
      <c r="M161" s="226"/>
      <c r="N161" s="226"/>
      <c r="O161" s="226"/>
      <c r="P161" s="226"/>
      <c r="Q161" s="226"/>
      <c r="R161" s="226"/>
      <c r="S161" s="227"/>
      <c r="T161" s="227"/>
      <c r="U161" s="227"/>
      <c r="V161" s="226"/>
      <c r="W161" s="226"/>
      <c r="X161" s="226"/>
      <c r="Y161" s="226"/>
      <c r="Z161" s="226"/>
      <c r="AA161" s="226"/>
      <c r="AB161" s="226"/>
    </row>
    <row r="162" spans="1:28">
      <c r="A162" s="228"/>
      <c r="B162" s="226"/>
      <c r="C162" s="226"/>
      <c r="D162" s="226"/>
      <c r="E162" s="227"/>
      <c r="F162" s="227"/>
      <c r="G162" s="226"/>
      <c r="H162" s="226"/>
      <c r="I162" s="226"/>
      <c r="J162" s="226"/>
      <c r="K162" s="226"/>
      <c r="L162" s="226"/>
      <c r="M162" s="226"/>
      <c r="N162" s="226"/>
      <c r="O162" s="226"/>
      <c r="P162" s="226"/>
      <c r="Q162" s="226"/>
      <c r="R162" s="226"/>
      <c r="S162" s="227"/>
      <c r="T162" s="227"/>
      <c r="U162" s="227"/>
      <c r="V162" s="226"/>
      <c r="W162" s="226"/>
      <c r="X162" s="226"/>
      <c r="Y162" s="226"/>
      <c r="Z162" s="226"/>
      <c r="AA162" s="226"/>
      <c r="AB162" s="226"/>
    </row>
    <row r="163" spans="1:28">
      <c r="A163" s="228"/>
      <c r="B163" s="226"/>
      <c r="C163" s="226"/>
      <c r="D163" s="226"/>
      <c r="E163" s="227"/>
      <c r="F163" s="227"/>
      <c r="G163" s="226"/>
      <c r="H163" s="226"/>
      <c r="I163" s="226"/>
      <c r="J163" s="226"/>
      <c r="K163" s="226"/>
      <c r="L163" s="226"/>
      <c r="M163" s="226"/>
      <c r="N163" s="226"/>
      <c r="O163" s="226"/>
      <c r="P163" s="226"/>
      <c r="Q163" s="226"/>
      <c r="R163" s="226"/>
      <c r="S163" s="227"/>
      <c r="T163" s="227"/>
      <c r="U163" s="227"/>
      <c r="V163" s="226"/>
      <c r="W163" s="226"/>
      <c r="X163" s="226"/>
      <c r="Y163" s="226"/>
      <c r="Z163" s="226"/>
      <c r="AA163" s="226"/>
      <c r="AB163" s="226"/>
    </row>
    <row r="164" spans="1:28">
      <c r="A164" s="228"/>
      <c r="B164" s="226"/>
      <c r="C164" s="226"/>
      <c r="D164" s="226"/>
      <c r="E164" s="227"/>
      <c r="F164" s="227"/>
      <c r="G164" s="226"/>
      <c r="H164" s="226"/>
      <c r="I164" s="226"/>
      <c r="J164" s="226"/>
      <c r="K164" s="226"/>
      <c r="L164" s="226"/>
      <c r="M164" s="226"/>
      <c r="N164" s="226"/>
      <c r="O164" s="226"/>
      <c r="P164" s="226"/>
      <c r="Q164" s="226"/>
      <c r="R164" s="226"/>
      <c r="S164" s="227"/>
      <c r="T164" s="227"/>
      <c r="U164" s="227"/>
      <c r="V164" s="226"/>
      <c r="W164" s="226"/>
      <c r="X164" s="226"/>
      <c r="Y164" s="226"/>
      <c r="Z164" s="226"/>
      <c r="AA164" s="226"/>
      <c r="AB164" s="226"/>
    </row>
    <row r="165" spans="1:28">
      <c r="A165" s="228"/>
      <c r="B165" s="226"/>
      <c r="C165" s="226"/>
      <c r="D165" s="226"/>
      <c r="E165" s="227"/>
      <c r="F165" s="227"/>
      <c r="G165" s="226"/>
      <c r="H165" s="226"/>
      <c r="I165" s="226"/>
      <c r="J165" s="226"/>
      <c r="K165" s="226"/>
      <c r="L165" s="226"/>
      <c r="M165" s="226"/>
      <c r="N165" s="226"/>
      <c r="O165" s="226"/>
      <c r="P165" s="226"/>
      <c r="Q165" s="226"/>
      <c r="R165" s="226"/>
      <c r="S165" s="227"/>
      <c r="T165" s="227"/>
      <c r="U165" s="227"/>
      <c r="V165" s="226"/>
      <c r="W165" s="226"/>
      <c r="X165" s="226"/>
      <c r="Y165" s="226"/>
      <c r="Z165" s="226"/>
      <c r="AA165" s="226"/>
      <c r="AB165" s="226"/>
    </row>
    <row r="166" spans="1:28">
      <c r="A166" s="238"/>
      <c r="B166" s="226"/>
      <c r="C166" s="226"/>
      <c r="D166" s="226"/>
      <c r="E166" s="227"/>
      <c r="F166" s="227"/>
      <c r="G166" s="226"/>
      <c r="H166" s="226"/>
      <c r="I166" s="226"/>
      <c r="J166" s="226"/>
      <c r="K166" s="226"/>
      <c r="L166" s="226"/>
      <c r="M166" s="226"/>
      <c r="N166" s="226"/>
      <c r="O166" s="226"/>
      <c r="P166" s="226"/>
      <c r="Q166" s="226"/>
      <c r="R166" s="226"/>
      <c r="S166" s="227"/>
      <c r="T166" s="227"/>
      <c r="U166" s="227"/>
      <c r="V166" s="226"/>
      <c r="W166" s="226"/>
      <c r="X166" s="226"/>
      <c r="Y166" s="226"/>
      <c r="Z166" s="226"/>
      <c r="AA166" s="226"/>
      <c r="AB166" s="226"/>
    </row>
    <row r="167" spans="1:28">
      <c r="A167" s="238"/>
      <c r="B167" s="226"/>
      <c r="C167" s="226"/>
      <c r="D167" s="226"/>
      <c r="E167" s="227"/>
      <c r="F167" s="227"/>
      <c r="G167" s="226"/>
      <c r="H167" s="226"/>
      <c r="I167" s="226"/>
      <c r="J167" s="226"/>
      <c r="K167" s="226"/>
      <c r="L167" s="226"/>
      <c r="M167" s="226"/>
      <c r="N167" s="226"/>
      <c r="O167" s="226"/>
      <c r="P167" s="226"/>
      <c r="Q167" s="226"/>
      <c r="R167" s="226"/>
      <c r="S167" s="227"/>
      <c r="T167" s="227"/>
      <c r="U167" s="227"/>
      <c r="V167" s="226"/>
      <c r="W167" s="226"/>
      <c r="X167" s="226"/>
      <c r="Y167" s="226"/>
      <c r="Z167" s="226"/>
      <c r="AA167" s="226"/>
      <c r="AB167" s="226"/>
    </row>
    <row r="168" spans="1:28">
      <c r="A168" s="238"/>
      <c r="B168" s="226"/>
      <c r="C168" s="226"/>
      <c r="D168" s="226"/>
      <c r="E168" s="227"/>
      <c r="F168" s="227"/>
      <c r="G168" s="226"/>
      <c r="H168" s="226"/>
      <c r="I168" s="226"/>
      <c r="J168" s="226"/>
      <c r="K168" s="226"/>
      <c r="L168" s="226"/>
      <c r="M168" s="226"/>
      <c r="N168" s="226"/>
      <c r="O168" s="226"/>
      <c r="P168" s="226"/>
      <c r="Q168" s="226"/>
      <c r="R168" s="226"/>
      <c r="S168" s="227"/>
      <c r="T168" s="227"/>
      <c r="U168" s="227"/>
      <c r="V168" s="226"/>
      <c r="W168" s="226"/>
      <c r="X168" s="226"/>
      <c r="Y168" s="226"/>
      <c r="Z168" s="226"/>
      <c r="AA168" s="226"/>
      <c r="AB168" s="226"/>
    </row>
    <row r="169" spans="1:28">
      <c r="A169" s="228"/>
      <c r="B169" s="226"/>
      <c r="C169" s="226"/>
      <c r="D169" s="226"/>
      <c r="E169" s="227"/>
      <c r="F169" s="227"/>
      <c r="G169" s="226"/>
      <c r="H169" s="226"/>
      <c r="I169" s="226"/>
      <c r="J169" s="226"/>
      <c r="K169" s="226"/>
      <c r="L169" s="226"/>
      <c r="M169" s="226"/>
      <c r="N169" s="226"/>
      <c r="O169" s="226"/>
      <c r="P169" s="226"/>
      <c r="Q169" s="226"/>
      <c r="R169" s="226"/>
      <c r="S169" s="227"/>
      <c r="T169" s="227"/>
      <c r="U169" s="227"/>
      <c r="V169" s="226"/>
      <c r="W169" s="226"/>
      <c r="X169" s="226"/>
      <c r="Y169" s="226"/>
      <c r="Z169" s="226"/>
      <c r="AA169" s="226"/>
      <c r="AB169" s="226"/>
    </row>
    <row r="170" spans="1:28">
      <c r="A170" s="228"/>
      <c r="B170" s="226"/>
      <c r="C170" s="226"/>
      <c r="D170" s="226"/>
      <c r="E170" s="227"/>
      <c r="F170" s="227"/>
      <c r="G170" s="226"/>
      <c r="H170" s="226"/>
      <c r="I170" s="226"/>
      <c r="J170" s="226"/>
      <c r="K170" s="226"/>
      <c r="L170" s="226"/>
      <c r="M170" s="226"/>
      <c r="N170" s="226"/>
      <c r="O170" s="226"/>
      <c r="P170" s="226"/>
      <c r="Q170" s="226"/>
      <c r="R170" s="226"/>
      <c r="S170" s="227"/>
      <c r="T170" s="227"/>
      <c r="U170" s="227"/>
      <c r="V170" s="226"/>
      <c r="W170" s="226"/>
      <c r="X170" s="226"/>
      <c r="Y170" s="226"/>
      <c r="Z170" s="226"/>
      <c r="AA170" s="226"/>
      <c r="AB170" s="226"/>
    </row>
    <row r="171" spans="1:28">
      <c r="A171" s="226"/>
      <c r="B171" s="226"/>
      <c r="C171" s="226"/>
      <c r="D171" s="226"/>
      <c r="E171" s="227"/>
      <c r="F171" s="226"/>
      <c r="G171" s="226"/>
      <c r="H171" s="226"/>
      <c r="I171" s="226"/>
      <c r="J171" s="226"/>
      <c r="K171" s="226"/>
      <c r="L171" s="226"/>
      <c r="M171" s="226"/>
      <c r="N171" s="226"/>
      <c r="O171" s="226"/>
      <c r="P171" s="226"/>
      <c r="Q171" s="226"/>
      <c r="R171" s="226"/>
      <c r="S171" s="227"/>
      <c r="T171" s="227"/>
      <c r="U171" s="227"/>
      <c r="V171" s="226"/>
      <c r="W171" s="226"/>
      <c r="X171" s="226"/>
      <c r="Y171" s="226"/>
      <c r="Z171" s="226"/>
      <c r="AA171" s="226"/>
      <c r="AB171" s="226"/>
    </row>
    <row r="172" spans="1:28">
      <c r="A172" s="226"/>
      <c r="B172" s="226"/>
      <c r="C172" s="226"/>
      <c r="D172" s="226"/>
      <c r="E172" s="227"/>
      <c r="F172" s="227"/>
      <c r="G172" s="226"/>
      <c r="H172" s="226"/>
      <c r="I172" s="226"/>
      <c r="J172" s="226"/>
      <c r="K172" s="226"/>
      <c r="L172" s="226"/>
      <c r="M172" s="226"/>
      <c r="N172" s="226"/>
      <c r="O172" s="226"/>
      <c r="P172" s="226"/>
      <c r="Q172" s="226"/>
      <c r="R172" s="226"/>
      <c r="S172" s="227"/>
      <c r="T172" s="227"/>
      <c r="U172" s="227"/>
      <c r="V172" s="226"/>
      <c r="W172" s="226"/>
      <c r="X172" s="226"/>
      <c r="Y172" s="226"/>
      <c r="Z172" s="226"/>
      <c r="AA172" s="226"/>
      <c r="AB172" s="226"/>
    </row>
    <row r="173" spans="1:28">
      <c r="A173" s="239"/>
      <c r="B173" s="226"/>
      <c r="C173" s="226"/>
      <c r="D173" s="226"/>
      <c r="E173" s="227"/>
      <c r="F173" s="226"/>
      <c r="G173" s="226"/>
      <c r="H173" s="226"/>
      <c r="I173" s="226"/>
      <c r="J173" s="226"/>
      <c r="K173" s="226"/>
      <c r="L173" s="226"/>
      <c r="M173" s="226"/>
      <c r="N173" s="226"/>
      <c r="O173" s="226"/>
      <c r="P173" s="226"/>
      <c r="Q173" s="226"/>
      <c r="R173" s="226"/>
      <c r="S173" s="227"/>
      <c r="T173" s="227"/>
      <c r="U173" s="227"/>
      <c r="V173" s="226"/>
      <c r="W173" s="226"/>
      <c r="X173" s="226"/>
      <c r="Y173" s="226"/>
      <c r="Z173" s="226"/>
      <c r="AA173" s="226"/>
      <c r="AB173" s="226"/>
    </row>
    <row r="174" spans="1:28">
      <c r="A174" s="226"/>
      <c r="B174" s="226"/>
      <c r="C174" s="226"/>
      <c r="D174" s="226"/>
      <c r="E174" s="227"/>
      <c r="F174" s="226"/>
      <c r="G174" s="226"/>
      <c r="H174" s="226"/>
      <c r="I174" s="226"/>
      <c r="J174" s="226"/>
      <c r="K174" s="226"/>
      <c r="L174" s="226"/>
      <c r="M174" s="226"/>
      <c r="N174" s="226"/>
      <c r="O174" s="226"/>
      <c r="P174" s="226"/>
      <c r="Q174" s="226"/>
      <c r="R174" s="226"/>
      <c r="S174" s="227"/>
      <c r="T174" s="227"/>
      <c r="U174" s="227"/>
      <c r="V174" s="226"/>
      <c r="W174" s="226"/>
      <c r="X174" s="226"/>
      <c r="Y174" s="226"/>
      <c r="Z174" s="226"/>
      <c r="AA174" s="226"/>
      <c r="AB174" s="226"/>
    </row>
    <row r="175" spans="1:28">
      <c r="A175" s="226"/>
      <c r="B175" s="226"/>
      <c r="C175" s="226"/>
      <c r="D175" s="226"/>
      <c r="E175" s="227"/>
      <c r="F175" s="227"/>
      <c r="G175" s="226"/>
      <c r="H175" s="226"/>
      <c r="I175" s="226"/>
      <c r="J175" s="226"/>
      <c r="K175" s="226"/>
      <c r="L175" s="226"/>
      <c r="M175" s="226"/>
      <c r="N175" s="226"/>
      <c r="O175" s="226"/>
      <c r="P175" s="226"/>
      <c r="Q175" s="226"/>
      <c r="R175" s="226"/>
      <c r="S175" s="227"/>
      <c r="T175" s="227"/>
      <c r="U175" s="234"/>
      <c r="V175" s="226"/>
      <c r="W175" s="226"/>
      <c r="X175" s="226"/>
      <c r="Y175" s="226"/>
      <c r="Z175" s="226"/>
      <c r="AA175" s="226"/>
      <c r="AB175" s="226"/>
    </row>
    <row r="176" spans="1:28">
      <c r="A176" s="226"/>
      <c r="B176" s="226"/>
      <c r="C176" s="226"/>
      <c r="D176" s="226"/>
      <c r="E176" s="227"/>
      <c r="F176" s="227"/>
      <c r="G176" s="226"/>
      <c r="H176" s="226"/>
      <c r="I176" s="226"/>
      <c r="J176" s="226"/>
      <c r="K176" s="226"/>
      <c r="L176" s="226"/>
      <c r="M176" s="226"/>
      <c r="N176" s="226"/>
      <c r="O176" s="226"/>
      <c r="P176" s="226"/>
      <c r="Q176" s="226"/>
      <c r="R176" s="226"/>
      <c r="S176" s="227"/>
      <c r="T176" s="227"/>
      <c r="U176" s="227"/>
      <c r="V176" s="226"/>
      <c r="W176" s="226"/>
      <c r="X176" s="226"/>
      <c r="Y176" s="226"/>
      <c r="Z176" s="226"/>
      <c r="AA176" s="226"/>
      <c r="AB176" s="226"/>
    </row>
    <row r="177" spans="1:28">
      <c r="A177" s="226"/>
      <c r="B177" s="226"/>
      <c r="C177" s="226"/>
      <c r="D177" s="226"/>
      <c r="E177" s="227"/>
      <c r="F177" s="227"/>
      <c r="G177" s="226"/>
      <c r="H177" s="226"/>
      <c r="I177" s="226"/>
      <c r="J177" s="226"/>
      <c r="K177" s="226"/>
      <c r="L177" s="226"/>
      <c r="M177" s="226"/>
      <c r="N177" s="226"/>
      <c r="O177" s="226"/>
      <c r="P177" s="226"/>
      <c r="Q177" s="226"/>
      <c r="R177" s="226"/>
      <c r="S177" s="227"/>
      <c r="T177" s="227"/>
      <c r="U177" s="227"/>
      <c r="V177" s="226"/>
      <c r="W177" s="226"/>
      <c r="X177" s="226"/>
      <c r="Y177" s="226"/>
      <c r="Z177" s="226"/>
      <c r="AA177" s="226"/>
      <c r="AB177" s="226"/>
    </row>
    <row r="178" spans="1:28">
      <c r="A178" s="226"/>
      <c r="B178" s="226"/>
      <c r="C178" s="226"/>
      <c r="D178" s="226"/>
      <c r="E178" s="227"/>
      <c r="F178" s="227"/>
      <c r="G178" s="226"/>
      <c r="H178" s="226"/>
      <c r="I178" s="226"/>
      <c r="J178" s="226"/>
      <c r="K178" s="226"/>
      <c r="L178" s="226"/>
      <c r="M178" s="226"/>
      <c r="N178" s="226"/>
      <c r="O178" s="226"/>
      <c r="P178" s="226"/>
      <c r="Q178" s="226"/>
      <c r="R178" s="226"/>
      <c r="S178" s="227"/>
      <c r="T178" s="227"/>
      <c r="U178" s="227"/>
      <c r="V178" s="226"/>
      <c r="W178" s="226"/>
      <c r="X178" s="226"/>
      <c r="Y178" s="226"/>
      <c r="Z178" s="226"/>
      <c r="AA178" s="226"/>
      <c r="AB178" s="226"/>
    </row>
    <row r="179" spans="1:28">
      <c r="A179" s="226"/>
      <c r="B179" s="226"/>
      <c r="C179" s="226"/>
      <c r="D179" s="226"/>
      <c r="E179" s="227"/>
      <c r="F179" s="227"/>
      <c r="G179" s="226"/>
      <c r="H179" s="226"/>
      <c r="I179" s="226"/>
      <c r="J179" s="226"/>
      <c r="K179" s="226"/>
      <c r="L179" s="226"/>
      <c r="M179" s="226"/>
      <c r="N179" s="226"/>
      <c r="O179" s="226"/>
      <c r="P179" s="226"/>
      <c r="Q179" s="226"/>
      <c r="R179" s="226"/>
      <c r="S179" s="227"/>
      <c r="T179" s="227"/>
      <c r="U179" s="227"/>
      <c r="V179" s="226"/>
      <c r="W179" s="226"/>
      <c r="X179" s="226"/>
      <c r="Y179" s="226"/>
      <c r="Z179" s="226"/>
      <c r="AA179" s="226"/>
      <c r="AB179" s="226"/>
    </row>
    <row r="180" spans="1:28">
      <c r="A180" s="226"/>
      <c r="B180" s="226"/>
      <c r="C180" s="226"/>
      <c r="D180" s="226"/>
      <c r="E180" s="227"/>
      <c r="F180" s="227"/>
      <c r="G180" s="226"/>
      <c r="H180" s="226"/>
      <c r="I180" s="226"/>
      <c r="J180" s="226"/>
      <c r="K180" s="226"/>
      <c r="L180" s="226"/>
      <c r="M180" s="226"/>
      <c r="N180" s="226"/>
      <c r="O180" s="226"/>
      <c r="P180" s="226"/>
      <c r="Q180" s="226"/>
      <c r="R180" s="226"/>
      <c r="S180" s="227"/>
      <c r="T180" s="227"/>
      <c r="U180" s="227"/>
      <c r="V180" s="226"/>
      <c r="W180" s="226"/>
      <c r="X180" s="226"/>
      <c r="Y180" s="226"/>
      <c r="Z180" s="226"/>
      <c r="AA180" s="226"/>
      <c r="AB180" s="226"/>
    </row>
    <row r="181" spans="1:28">
      <c r="A181" s="226"/>
      <c r="B181" s="226"/>
      <c r="C181" s="226"/>
      <c r="D181" s="226"/>
      <c r="E181" s="227"/>
      <c r="F181" s="227"/>
      <c r="G181" s="226"/>
      <c r="H181" s="226"/>
      <c r="I181" s="226"/>
      <c r="J181" s="226"/>
      <c r="K181" s="226"/>
      <c r="L181" s="226"/>
      <c r="M181" s="226"/>
      <c r="N181" s="226"/>
      <c r="O181" s="226"/>
      <c r="P181" s="226"/>
      <c r="Q181" s="226"/>
      <c r="R181" s="226"/>
      <c r="S181" s="227"/>
      <c r="T181" s="227"/>
      <c r="U181" s="227"/>
      <c r="V181" s="226"/>
      <c r="W181" s="226"/>
      <c r="X181" s="226"/>
      <c r="Y181" s="226"/>
      <c r="Z181" s="226"/>
      <c r="AA181" s="226"/>
      <c r="AB181" s="226"/>
    </row>
    <row r="182" spans="1:28">
      <c r="K182" s="226"/>
      <c r="L182" s="226"/>
      <c r="M182" s="226"/>
      <c r="N182" s="226"/>
      <c r="O182" s="226"/>
      <c r="P182" s="226"/>
      <c r="Q182" s="226"/>
      <c r="R182" s="226"/>
      <c r="S182" s="227"/>
      <c r="T182" s="227"/>
      <c r="U182" s="227"/>
      <c r="V182" s="226"/>
      <c r="W182" s="226"/>
      <c r="X182" s="226"/>
      <c r="Y182" s="226"/>
      <c r="Z182" s="226"/>
      <c r="AA182" s="226"/>
      <c r="AB182" s="226"/>
    </row>
    <row r="183" spans="1:28">
      <c r="K183" s="226"/>
      <c r="L183" s="226"/>
      <c r="M183" s="226"/>
      <c r="N183" s="226"/>
      <c r="O183" s="226"/>
      <c r="P183" s="226"/>
      <c r="Q183" s="226"/>
      <c r="R183" s="226"/>
      <c r="S183" s="227"/>
      <c r="T183" s="227"/>
      <c r="U183" s="227"/>
      <c r="V183" s="226"/>
      <c r="W183" s="226"/>
      <c r="X183" s="226"/>
      <c r="Y183" s="226"/>
      <c r="Z183" s="226"/>
      <c r="AA183" s="226"/>
      <c r="AB183" s="226"/>
    </row>
    <row r="184" spans="1:28">
      <c r="K184" s="226"/>
      <c r="L184" s="226"/>
      <c r="M184" s="226"/>
      <c r="N184" s="226"/>
      <c r="O184" s="226"/>
      <c r="P184" s="226"/>
      <c r="Q184" s="226"/>
      <c r="R184" s="226"/>
      <c r="S184" s="227"/>
      <c r="T184" s="227"/>
      <c r="U184" s="227"/>
      <c r="V184" s="226"/>
      <c r="W184" s="226"/>
      <c r="X184" s="226"/>
      <c r="Y184" s="226"/>
      <c r="Z184" s="226"/>
      <c r="AA184" s="226"/>
      <c r="AB184" s="226"/>
    </row>
    <row r="185" spans="1:28">
      <c r="K185" s="226"/>
      <c r="L185" s="226"/>
      <c r="M185" s="226"/>
      <c r="N185" s="226"/>
      <c r="O185" s="226"/>
      <c r="P185" s="226"/>
      <c r="Q185" s="226"/>
      <c r="R185" s="226"/>
      <c r="S185" s="227"/>
      <c r="T185" s="227"/>
      <c r="U185" s="227"/>
      <c r="V185" s="226"/>
      <c r="W185" s="226"/>
      <c r="X185" s="226"/>
      <c r="Y185" s="226"/>
      <c r="Z185" s="226"/>
      <c r="AA185" s="226"/>
      <c r="AB185" s="226"/>
    </row>
    <row r="186" spans="1:28">
      <c r="K186" s="226"/>
      <c r="L186" s="226"/>
      <c r="M186" s="226"/>
      <c r="N186" s="226"/>
      <c r="O186" s="226"/>
      <c r="P186" s="226"/>
      <c r="Q186" s="226"/>
      <c r="R186" s="226"/>
      <c r="S186" s="227"/>
      <c r="T186" s="227"/>
      <c r="U186" s="227"/>
      <c r="V186" s="226"/>
      <c r="W186" s="226"/>
      <c r="X186" s="226"/>
      <c r="Y186" s="226"/>
      <c r="Z186" s="226"/>
      <c r="AA186" s="226"/>
      <c r="AB186" s="226"/>
    </row>
    <row r="187" spans="1:28">
      <c r="A187" s="226"/>
      <c r="B187" s="226"/>
      <c r="C187" s="226"/>
      <c r="D187" s="226"/>
      <c r="E187" s="226"/>
      <c r="F187" s="226"/>
      <c r="G187" s="226"/>
      <c r="H187" s="226"/>
      <c r="I187" s="226"/>
      <c r="J187" s="226"/>
      <c r="K187" s="226"/>
      <c r="L187" s="226"/>
      <c r="M187" s="226"/>
      <c r="N187" s="226"/>
      <c r="O187" s="226"/>
      <c r="P187" s="226"/>
      <c r="Q187" s="226"/>
      <c r="R187" s="226"/>
      <c r="S187" s="227"/>
      <c r="T187" s="227"/>
      <c r="U187" s="227"/>
      <c r="V187" s="226"/>
      <c r="W187" s="226"/>
      <c r="X187" s="226"/>
      <c r="Y187" s="226"/>
      <c r="Z187" s="226"/>
      <c r="AA187" s="226"/>
      <c r="AB187" s="226"/>
    </row>
    <row r="188" spans="1:28">
      <c r="A188" s="226"/>
      <c r="B188" s="226"/>
      <c r="C188" s="226"/>
      <c r="D188" s="226"/>
      <c r="E188" s="226"/>
      <c r="F188" s="226"/>
      <c r="G188" s="226"/>
      <c r="H188" s="226"/>
      <c r="I188" s="226"/>
      <c r="J188" s="226"/>
      <c r="K188" s="226"/>
      <c r="L188" s="226"/>
      <c r="M188" s="226"/>
      <c r="N188" s="226"/>
      <c r="O188" s="226"/>
      <c r="P188" s="226"/>
      <c r="Q188" s="226"/>
      <c r="R188" s="226"/>
      <c r="S188" s="227"/>
      <c r="T188" s="227"/>
      <c r="U188" s="227"/>
      <c r="V188" s="226"/>
      <c r="W188" s="226"/>
      <c r="X188" s="226"/>
      <c r="Y188" s="226"/>
      <c r="Z188" s="226"/>
      <c r="AA188" s="226"/>
      <c r="AB188" s="226"/>
    </row>
    <row r="189" spans="1:28">
      <c r="A189" s="226"/>
      <c r="B189" s="226"/>
      <c r="C189" s="226"/>
      <c r="D189" s="226"/>
      <c r="E189" s="226"/>
      <c r="F189" s="226"/>
      <c r="G189" s="226"/>
      <c r="H189" s="226"/>
      <c r="I189" s="226"/>
      <c r="J189" s="226"/>
      <c r="K189" s="226"/>
      <c r="L189" s="226"/>
      <c r="M189" s="226"/>
      <c r="N189" s="226"/>
      <c r="O189" s="226"/>
      <c r="P189" s="226"/>
      <c r="Q189" s="226"/>
      <c r="R189" s="226"/>
      <c r="S189" s="227"/>
      <c r="T189" s="227"/>
      <c r="U189" s="227"/>
      <c r="V189" s="226"/>
      <c r="W189" s="226"/>
      <c r="X189" s="226"/>
      <c r="Y189" s="226"/>
      <c r="Z189" s="226"/>
      <c r="AA189" s="226"/>
      <c r="AB189" s="226"/>
    </row>
    <row r="190" spans="1:28">
      <c r="A190" s="226"/>
      <c r="B190" s="226"/>
      <c r="C190" s="226"/>
      <c r="D190" s="226"/>
      <c r="E190" s="226"/>
      <c r="F190" s="226"/>
      <c r="G190" s="226"/>
      <c r="H190" s="226"/>
      <c r="I190" s="226"/>
      <c r="J190" s="226"/>
      <c r="K190" s="226"/>
      <c r="L190" s="226"/>
      <c r="M190" s="226"/>
      <c r="N190" s="226"/>
      <c r="O190" s="226"/>
      <c r="P190" s="226"/>
      <c r="Q190" s="226"/>
      <c r="R190" s="226"/>
      <c r="S190" s="227"/>
      <c r="T190" s="227"/>
      <c r="U190" s="227"/>
      <c r="V190" s="226"/>
      <c r="W190" s="226"/>
      <c r="X190" s="226"/>
      <c r="Y190" s="226"/>
      <c r="Z190" s="226"/>
      <c r="AA190" s="226"/>
      <c r="AB190" s="226"/>
    </row>
    <row r="191" spans="1:28">
      <c r="A191" s="226"/>
      <c r="B191" s="226"/>
      <c r="C191" s="226"/>
      <c r="D191" s="226"/>
      <c r="E191" s="226"/>
      <c r="F191" s="226"/>
      <c r="G191" s="226"/>
      <c r="H191" s="226"/>
      <c r="I191" s="226"/>
      <c r="J191" s="226"/>
      <c r="K191" s="226"/>
      <c r="L191" s="226"/>
      <c r="M191" s="226"/>
      <c r="N191" s="226"/>
      <c r="O191" s="226"/>
      <c r="P191" s="226"/>
      <c r="Q191" s="226"/>
      <c r="R191" s="226"/>
      <c r="S191" s="227"/>
      <c r="T191" s="227"/>
      <c r="U191" s="227"/>
      <c r="V191" s="226"/>
      <c r="W191" s="226"/>
      <c r="X191" s="226"/>
      <c r="Y191" s="226"/>
      <c r="Z191" s="226"/>
      <c r="AA191" s="226"/>
      <c r="AB191" s="226"/>
    </row>
    <row r="192" spans="1:28">
      <c r="A192" s="226"/>
      <c r="B192" s="226"/>
      <c r="C192" s="226"/>
      <c r="D192" s="226"/>
      <c r="E192" s="226"/>
      <c r="F192" s="226"/>
      <c r="G192" s="226"/>
      <c r="H192" s="226"/>
      <c r="I192" s="226"/>
      <c r="J192" s="226"/>
      <c r="K192" s="226"/>
      <c r="L192" s="226"/>
      <c r="M192" s="226"/>
      <c r="N192" s="226"/>
      <c r="O192" s="226"/>
      <c r="P192" s="226"/>
      <c r="Q192" s="226"/>
      <c r="R192" s="226"/>
      <c r="S192" s="227"/>
      <c r="T192" s="227"/>
      <c r="U192" s="227"/>
      <c r="V192" s="226"/>
      <c r="W192" s="226"/>
      <c r="X192" s="226"/>
      <c r="Y192" s="226"/>
      <c r="Z192" s="226"/>
      <c r="AA192" s="226"/>
      <c r="AB192" s="226"/>
    </row>
    <row r="193" spans="1:28">
      <c r="A193" s="226"/>
      <c r="B193" s="226"/>
      <c r="C193" s="226"/>
      <c r="D193" s="226"/>
      <c r="E193" s="226"/>
      <c r="F193" s="226"/>
      <c r="G193" s="226"/>
      <c r="H193" s="226"/>
      <c r="I193" s="226"/>
      <c r="J193" s="226"/>
      <c r="K193" s="226"/>
      <c r="L193" s="226"/>
      <c r="M193" s="226"/>
      <c r="N193" s="226"/>
      <c r="O193" s="226"/>
      <c r="P193" s="226"/>
      <c r="Q193" s="226"/>
      <c r="R193" s="226"/>
      <c r="S193" s="227"/>
      <c r="T193" s="227"/>
      <c r="U193" s="227"/>
      <c r="V193" s="226"/>
      <c r="W193" s="226"/>
      <c r="X193" s="226"/>
      <c r="Y193" s="226"/>
      <c r="Z193" s="226"/>
      <c r="AA193" s="226"/>
      <c r="AB193" s="226"/>
    </row>
    <row r="194" spans="1:28">
      <c r="A194" s="226"/>
      <c r="B194" s="226"/>
      <c r="C194" s="226"/>
      <c r="D194" s="226"/>
      <c r="E194" s="226"/>
      <c r="F194" s="226"/>
      <c r="G194" s="226"/>
      <c r="H194" s="226"/>
      <c r="I194" s="226"/>
      <c r="J194" s="226"/>
      <c r="K194" s="226"/>
      <c r="L194" s="226"/>
      <c r="M194" s="226"/>
      <c r="N194" s="226"/>
      <c r="O194" s="226"/>
      <c r="P194" s="226"/>
      <c r="Q194" s="226"/>
      <c r="R194" s="226"/>
      <c r="S194" s="227"/>
      <c r="T194" s="227"/>
      <c r="U194" s="227"/>
      <c r="V194" s="226"/>
      <c r="W194" s="226"/>
      <c r="X194" s="226"/>
      <c r="Y194" s="226"/>
      <c r="Z194" s="226"/>
      <c r="AA194" s="226"/>
      <c r="AB194" s="226"/>
    </row>
    <row r="195" spans="1:28">
      <c r="A195" s="226"/>
      <c r="B195" s="226"/>
      <c r="C195" s="226"/>
      <c r="D195" s="226"/>
      <c r="E195" s="226"/>
      <c r="F195" s="226"/>
      <c r="G195" s="226"/>
      <c r="H195" s="226"/>
      <c r="I195" s="226"/>
      <c r="J195" s="226"/>
      <c r="K195" s="226"/>
      <c r="L195" s="226"/>
      <c r="M195" s="226"/>
      <c r="N195" s="226"/>
      <c r="O195" s="226"/>
      <c r="P195" s="226"/>
      <c r="Q195" s="226"/>
      <c r="R195" s="226"/>
      <c r="S195" s="227"/>
      <c r="T195" s="227"/>
      <c r="U195" s="227"/>
      <c r="V195" s="226"/>
      <c r="W195" s="226"/>
      <c r="X195" s="226"/>
      <c r="Y195" s="226"/>
      <c r="Z195" s="226"/>
      <c r="AA195" s="226"/>
      <c r="AB195" s="226"/>
    </row>
    <row r="196" spans="1:28">
      <c r="A196" s="226"/>
      <c r="B196" s="226"/>
      <c r="C196" s="226"/>
      <c r="D196" s="226"/>
      <c r="E196" s="226"/>
      <c r="F196" s="226"/>
      <c r="G196" s="226"/>
      <c r="H196" s="226"/>
      <c r="I196" s="226"/>
      <c r="J196" s="226"/>
      <c r="K196" s="226"/>
      <c r="L196" s="226"/>
      <c r="M196" s="226"/>
      <c r="N196" s="226"/>
      <c r="O196" s="226"/>
      <c r="P196" s="226"/>
      <c r="Q196" s="226"/>
      <c r="R196" s="226"/>
      <c r="S196" s="227"/>
      <c r="T196" s="227"/>
      <c r="U196" s="227"/>
      <c r="V196" s="226"/>
      <c r="W196" s="226"/>
      <c r="X196" s="226"/>
      <c r="Y196" s="226"/>
      <c r="Z196" s="226"/>
      <c r="AA196" s="226"/>
      <c r="AB196" s="226"/>
    </row>
    <row r="197" spans="1:28">
      <c r="A197" s="226"/>
      <c r="B197" s="226"/>
      <c r="C197" s="226"/>
      <c r="D197" s="226"/>
      <c r="E197" s="226"/>
      <c r="F197" s="226"/>
      <c r="G197" s="226"/>
      <c r="H197" s="226"/>
      <c r="I197" s="226"/>
      <c r="J197" s="226"/>
      <c r="K197" s="226"/>
      <c r="L197" s="226"/>
      <c r="M197" s="226"/>
      <c r="N197" s="226"/>
      <c r="O197" s="226"/>
      <c r="P197" s="226"/>
      <c r="Q197" s="226"/>
      <c r="R197" s="226"/>
      <c r="S197" s="227"/>
      <c r="T197" s="227"/>
      <c r="U197" s="227"/>
      <c r="V197" s="226"/>
      <c r="W197" s="226"/>
      <c r="X197" s="226"/>
      <c r="Y197" s="226"/>
      <c r="Z197" s="226"/>
      <c r="AA197" s="226"/>
      <c r="AB197" s="226"/>
    </row>
    <row r="198" spans="1:28">
      <c r="A198" s="226"/>
      <c r="B198" s="226"/>
      <c r="C198" s="226"/>
      <c r="D198" s="226"/>
      <c r="E198" s="226"/>
      <c r="F198" s="226"/>
      <c r="G198" s="226"/>
      <c r="H198" s="226"/>
      <c r="I198" s="226"/>
      <c r="J198" s="226"/>
      <c r="K198" s="226"/>
      <c r="L198" s="226"/>
      <c r="M198" s="226"/>
      <c r="N198" s="226"/>
      <c r="O198" s="226"/>
      <c r="P198" s="226"/>
      <c r="Q198" s="226"/>
      <c r="R198" s="226"/>
      <c r="S198" s="227"/>
      <c r="T198" s="227"/>
      <c r="U198" s="227"/>
      <c r="V198" s="226"/>
      <c r="W198" s="226"/>
      <c r="X198" s="226"/>
      <c r="Y198" s="226"/>
      <c r="Z198" s="226"/>
      <c r="AA198" s="226"/>
      <c r="AB198" s="226"/>
    </row>
    <row r="199" spans="1:28">
      <c r="A199" s="226"/>
      <c r="B199" s="226"/>
      <c r="C199" s="226"/>
      <c r="D199" s="226"/>
      <c r="E199" s="226"/>
      <c r="F199" s="226"/>
      <c r="G199" s="226"/>
      <c r="H199" s="226"/>
      <c r="I199" s="226"/>
      <c r="J199" s="226"/>
      <c r="K199" s="226"/>
      <c r="L199" s="226"/>
      <c r="M199" s="226"/>
      <c r="N199" s="226"/>
      <c r="O199" s="226"/>
      <c r="P199" s="226"/>
      <c r="Q199" s="226"/>
      <c r="R199" s="226"/>
      <c r="S199" s="227"/>
      <c r="T199" s="227"/>
      <c r="U199" s="227"/>
      <c r="V199" s="226"/>
      <c r="W199" s="226"/>
      <c r="X199" s="226"/>
      <c r="Y199" s="226"/>
      <c r="Z199" s="226"/>
      <c r="AA199" s="226"/>
      <c r="AB199" s="226"/>
    </row>
    <row r="200" spans="1:28">
      <c r="A200" s="226"/>
      <c r="B200" s="226"/>
      <c r="C200" s="226"/>
      <c r="D200" s="226"/>
      <c r="E200" s="226"/>
      <c r="F200" s="226"/>
      <c r="G200" s="226"/>
      <c r="H200" s="226"/>
      <c r="I200" s="226"/>
      <c r="J200" s="226"/>
      <c r="K200" s="226"/>
      <c r="L200" s="226"/>
      <c r="M200" s="226"/>
      <c r="N200" s="226"/>
      <c r="O200" s="226"/>
      <c r="P200" s="226"/>
      <c r="Q200" s="226"/>
      <c r="R200" s="226"/>
      <c r="S200" s="227"/>
      <c r="T200" s="227"/>
      <c r="U200" s="227"/>
      <c r="V200" s="226"/>
      <c r="W200" s="226"/>
      <c r="X200" s="226"/>
      <c r="Y200" s="226"/>
      <c r="Z200" s="226"/>
      <c r="AA200" s="226"/>
      <c r="AB200" s="226"/>
    </row>
    <row r="201" spans="1:28">
      <c r="A201" s="226"/>
      <c r="B201" s="226"/>
      <c r="C201" s="226"/>
      <c r="D201" s="226"/>
      <c r="E201" s="226"/>
      <c r="F201" s="226"/>
      <c r="G201" s="226"/>
      <c r="H201" s="226"/>
      <c r="I201" s="226"/>
      <c r="J201" s="226"/>
      <c r="K201" s="226"/>
      <c r="L201" s="226"/>
      <c r="M201" s="226"/>
      <c r="N201" s="226"/>
      <c r="O201" s="226"/>
      <c r="P201" s="226"/>
      <c r="Q201" s="226"/>
      <c r="R201" s="226"/>
      <c r="S201" s="227"/>
      <c r="T201" s="227"/>
      <c r="U201" s="227"/>
      <c r="V201" s="226"/>
      <c r="W201" s="226"/>
      <c r="X201" s="226"/>
      <c r="Y201" s="226"/>
      <c r="Z201" s="226"/>
      <c r="AA201" s="226"/>
      <c r="AB201" s="226"/>
    </row>
    <row r="202" spans="1:28">
      <c r="A202" s="226"/>
      <c r="B202" s="226"/>
      <c r="C202" s="226"/>
      <c r="D202" s="226"/>
      <c r="E202" s="226"/>
      <c r="F202" s="226"/>
      <c r="G202" s="226"/>
      <c r="H202" s="226"/>
      <c r="I202" s="226"/>
      <c r="J202" s="226"/>
      <c r="K202" s="226"/>
      <c r="L202" s="226"/>
      <c r="M202" s="226"/>
      <c r="N202" s="226"/>
      <c r="O202" s="226"/>
      <c r="P202" s="226"/>
      <c r="Q202" s="226"/>
      <c r="R202" s="226"/>
      <c r="S202" s="227"/>
      <c r="T202" s="227"/>
      <c r="U202" s="227"/>
      <c r="V202" s="226"/>
      <c r="W202" s="226"/>
      <c r="X202" s="226"/>
      <c r="Y202" s="226"/>
      <c r="Z202" s="226"/>
      <c r="AA202" s="226"/>
      <c r="AB202" s="226"/>
    </row>
    <row r="203" spans="1:28">
      <c r="A203" s="226"/>
      <c r="B203" s="226"/>
      <c r="C203" s="226"/>
      <c r="D203" s="226"/>
      <c r="E203" s="226"/>
      <c r="F203" s="226"/>
      <c r="G203" s="226"/>
      <c r="H203" s="226"/>
      <c r="I203" s="226"/>
      <c r="J203" s="226"/>
      <c r="K203" s="226"/>
      <c r="L203" s="226"/>
      <c r="M203" s="226"/>
      <c r="N203" s="226"/>
      <c r="O203" s="226"/>
      <c r="P203" s="226"/>
      <c r="Q203" s="226"/>
      <c r="R203" s="226"/>
      <c r="S203" s="227"/>
      <c r="T203" s="227"/>
      <c r="U203" s="227"/>
      <c r="V203" s="226"/>
      <c r="W203" s="226"/>
      <c r="X203" s="226"/>
      <c r="Y203" s="226"/>
      <c r="Z203" s="226"/>
      <c r="AA203" s="226"/>
      <c r="AB203" s="226"/>
    </row>
    <row r="204" spans="1:28">
      <c r="A204" s="226"/>
      <c r="B204" s="226"/>
      <c r="C204" s="226"/>
      <c r="D204" s="226"/>
      <c r="E204" s="226"/>
      <c r="F204" s="226"/>
      <c r="G204" s="226"/>
      <c r="H204" s="226"/>
      <c r="I204" s="226"/>
      <c r="J204" s="226"/>
      <c r="K204" s="226"/>
      <c r="L204" s="226"/>
      <c r="M204" s="226"/>
      <c r="N204" s="226"/>
      <c r="O204" s="226"/>
      <c r="P204" s="226"/>
      <c r="Q204" s="226"/>
      <c r="R204" s="226"/>
      <c r="S204" s="227"/>
      <c r="T204" s="227"/>
      <c r="U204" s="227"/>
      <c r="V204" s="226"/>
      <c r="W204" s="226"/>
      <c r="X204" s="226"/>
      <c r="Y204" s="226"/>
      <c r="Z204" s="226"/>
      <c r="AA204" s="226"/>
      <c r="AB204" s="226"/>
    </row>
    <row r="205" spans="1:28">
      <c r="A205" s="226"/>
      <c r="B205" s="226"/>
      <c r="C205" s="226"/>
      <c r="D205" s="226"/>
      <c r="E205" s="226"/>
      <c r="F205" s="226"/>
      <c r="G205" s="226"/>
      <c r="H205" s="226"/>
      <c r="I205" s="226"/>
      <c r="J205" s="226"/>
      <c r="K205" s="226"/>
      <c r="L205" s="226"/>
      <c r="M205" s="226"/>
      <c r="N205" s="226"/>
      <c r="O205" s="226"/>
      <c r="P205" s="226"/>
      <c r="Q205" s="226"/>
      <c r="R205" s="226"/>
      <c r="S205" s="227"/>
      <c r="T205" s="227"/>
      <c r="U205" s="227"/>
      <c r="V205" s="226"/>
      <c r="W205" s="226"/>
      <c r="X205" s="226"/>
      <c r="Y205" s="226"/>
      <c r="Z205" s="226"/>
      <c r="AA205" s="226"/>
      <c r="AB205" s="226"/>
    </row>
    <row r="206" spans="1:28">
      <c r="A206" s="226"/>
      <c r="B206" s="226"/>
      <c r="C206" s="226"/>
      <c r="D206" s="226"/>
      <c r="E206" s="226"/>
      <c r="F206" s="226"/>
      <c r="G206" s="226"/>
      <c r="H206" s="226"/>
      <c r="I206" s="226"/>
      <c r="J206" s="226"/>
      <c r="K206" s="226"/>
      <c r="L206" s="226"/>
      <c r="M206" s="226"/>
      <c r="N206" s="226"/>
      <c r="O206" s="226"/>
      <c r="P206" s="226"/>
      <c r="Q206" s="226"/>
      <c r="R206" s="226"/>
      <c r="S206" s="227"/>
      <c r="T206" s="227"/>
      <c r="U206" s="227"/>
      <c r="V206" s="226"/>
      <c r="W206" s="226"/>
      <c r="X206" s="226"/>
      <c r="Y206" s="226"/>
      <c r="Z206" s="226"/>
      <c r="AA206" s="226"/>
      <c r="AB206" s="226"/>
    </row>
    <row r="207" spans="1:28">
      <c r="A207" s="226"/>
      <c r="B207" s="226"/>
      <c r="C207" s="226"/>
      <c r="D207" s="226"/>
      <c r="E207" s="226"/>
      <c r="F207" s="226"/>
      <c r="G207" s="226"/>
      <c r="H207" s="226"/>
      <c r="I207" s="226"/>
      <c r="J207" s="226"/>
      <c r="K207" s="226"/>
      <c r="L207" s="226"/>
      <c r="M207" s="226"/>
      <c r="N207" s="226"/>
      <c r="O207" s="226"/>
      <c r="P207" s="226"/>
      <c r="Q207" s="226"/>
      <c r="R207" s="226"/>
      <c r="S207" s="227"/>
      <c r="T207" s="227"/>
      <c r="U207" s="227"/>
      <c r="V207" s="226"/>
      <c r="W207" s="226"/>
      <c r="X207" s="226"/>
      <c r="Y207" s="226"/>
      <c r="Z207" s="226"/>
      <c r="AA207" s="226"/>
      <c r="AB207" s="226"/>
    </row>
    <row r="208" spans="1:28">
      <c r="A208" s="226"/>
      <c r="B208" s="226"/>
      <c r="C208" s="226"/>
      <c r="D208" s="226"/>
      <c r="E208" s="226"/>
      <c r="F208" s="226"/>
      <c r="G208" s="226"/>
      <c r="H208" s="226"/>
      <c r="I208" s="226"/>
      <c r="J208" s="226"/>
      <c r="K208" s="226"/>
      <c r="L208" s="226"/>
      <c r="M208" s="226"/>
      <c r="N208" s="226"/>
      <c r="O208" s="226"/>
      <c r="P208" s="226"/>
      <c r="Q208" s="226"/>
      <c r="R208" s="226"/>
      <c r="S208" s="227"/>
      <c r="T208" s="226"/>
      <c r="U208" s="227"/>
      <c r="V208" s="226"/>
      <c r="W208" s="226"/>
      <c r="X208" s="226"/>
      <c r="Y208" s="226"/>
      <c r="Z208" s="226"/>
      <c r="AA208" s="226"/>
      <c r="AB208" s="226"/>
    </row>
    <row r="209" spans="1:28">
      <c r="A209" s="226"/>
      <c r="B209" s="226"/>
      <c r="C209" s="226"/>
      <c r="D209" s="226"/>
      <c r="E209" s="226"/>
      <c r="F209" s="226"/>
      <c r="G209" s="226"/>
      <c r="H209" s="226"/>
      <c r="I209" s="226"/>
      <c r="J209" s="226"/>
      <c r="K209" s="226"/>
      <c r="L209" s="226"/>
      <c r="M209" s="226"/>
      <c r="N209" s="226"/>
      <c r="O209" s="226"/>
      <c r="P209" s="226"/>
      <c r="Q209" s="226"/>
      <c r="R209" s="226"/>
      <c r="S209" s="227"/>
      <c r="T209" s="227"/>
      <c r="U209" s="227"/>
      <c r="V209" s="226"/>
      <c r="W209" s="226"/>
      <c r="X209" s="226"/>
      <c r="Y209" s="226"/>
      <c r="Z209" s="226"/>
      <c r="AA209" s="226"/>
      <c r="AB209" s="226"/>
    </row>
    <row r="210" spans="1:28">
      <c r="K210" s="226"/>
      <c r="L210" s="226"/>
      <c r="M210" s="226"/>
      <c r="N210" s="226"/>
      <c r="O210" s="226"/>
      <c r="P210" s="226"/>
      <c r="Q210" s="226"/>
      <c r="R210" s="226"/>
      <c r="S210" s="227"/>
      <c r="T210" s="227"/>
      <c r="U210" s="227"/>
      <c r="V210" s="226"/>
    </row>
    <row r="211" spans="1:28">
      <c r="R211" s="226"/>
      <c r="S211" s="227"/>
      <c r="T211" s="227"/>
      <c r="U211" s="227"/>
      <c r="V211" s="226"/>
    </row>
  </sheetData>
  <autoFilter ref="A1:V211">
    <sortState ref="A2:V211">
      <sortCondition sortBy="cellColor" ref="A1:A211" dxfId="7"/>
    </sortState>
  </autoFilter>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V158"/>
  <sheetViews>
    <sheetView topLeftCell="F40" zoomScale="85" zoomScaleNormal="85" workbookViewId="0">
      <selection activeCell="J58" sqref="J58"/>
    </sheetView>
  </sheetViews>
  <sheetFormatPr baseColWidth="10" defaultRowHeight="14.4"/>
  <cols>
    <col min="1" max="1" width="48.6640625" customWidth="1"/>
    <col min="2" max="2" width="6.5546875" bestFit="1" customWidth="1"/>
    <col min="10" max="10" width="58.109375" customWidth="1"/>
    <col min="11" max="11" width="20.6640625" customWidth="1"/>
    <col min="12" max="12" width="45.109375" style="152" customWidth="1"/>
    <col min="13" max="13" width="5" bestFit="1" customWidth="1"/>
    <col min="17" max="17" width="15.109375" customWidth="1"/>
    <col min="18" max="18" width="21.33203125" customWidth="1"/>
  </cols>
  <sheetData>
    <row r="1" spans="1:22">
      <c r="A1" s="35" t="s">
        <v>576</v>
      </c>
      <c r="B1" s="35" t="s">
        <v>235</v>
      </c>
      <c r="C1" s="35" t="s">
        <v>603</v>
      </c>
      <c r="D1" s="35" t="s">
        <v>238</v>
      </c>
      <c r="E1" s="116" t="s">
        <v>1819</v>
      </c>
      <c r="F1" s="116" t="s">
        <v>1820</v>
      </c>
      <c r="G1" s="116" t="s">
        <v>1821</v>
      </c>
      <c r="H1" s="35" t="s">
        <v>581</v>
      </c>
      <c r="I1" s="35"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s="133" customFormat="1">
      <c r="A2" s="52" t="s">
        <v>244</v>
      </c>
      <c r="B2" s="86" t="s">
        <v>245</v>
      </c>
      <c r="C2" s="86" t="s">
        <v>609</v>
      </c>
      <c r="D2" s="86" t="s">
        <v>243</v>
      </c>
      <c r="E2" s="86"/>
      <c r="F2" s="86"/>
      <c r="G2" s="86"/>
      <c r="H2" s="79">
        <f>COUNTIF($J$2:$J$436,A2)</f>
        <v>23</v>
      </c>
      <c r="I2" s="86"/>
      <c r="J2" s="12" t="s">
        <v>1849</v>
      </c>
      <c r="K2" s="134"/>
      <c r="L2" s="172"/>
      <c r="M2" s="134"/>
      <c r="N2" s="134"/>
      <c r="O2" s="134" t="s">
        <v>426</v>
      </c>
      <c r="P2" s="134"/>
      <c r="Q2" s="134" t="s">
        <v>1848</v>
      </c>
      <c r="R2" s="134"/>
    </row>
    <row r="3" spans="1:22" s="133" customFormat="1">
      <c r="A3" s="52" t="s">
        <v>1153</v>
      </c>
      <c r="B3" s="79" t="s">
        <v>899</v>
      </c>
      <c r="C3" s="79"/>
      <c r="D3" s="79" t="s">
        <v>426</v>
      </c>
      <c r="E3" s="79"/>
      <c r="F3" s="79"/>
      <c r="G3" s="79"/>
      <c r="H3" s="79">
        <f>COUNTIF($J$2:$J$436,A4)</f>
        <v>1</v>
      </c>
      <c r="I3" s="79"/>
      <c r="J3" s="247" t="s">
        <v>244</v>
      </c>
      <c r="K3" s="233" t="str">
        <f>VLOOKUP(J3,$A:$B,2,0)</f>
        <v>x0</v>
      </c>
      <c r="L3" s="52" t="str">
        <f>J3</f>
        <v>Total/NA</v>
      </c>
      <c r="M3" s="138"/>
      <c r="N3" s="138"/>
      <c r="O3" s="138" t="s">
        <v>243</v>
      </c>
      <c r="P3" s="138" t="s">
        <v>2404</v>
      </c>
      <c r="Q3" s="134"/>
      <c r="R3" s="134"/>
    </row>
    <row r="4" spans="1:22" s="133" customFormat="1">
      <c r="A4" s="52" t="s">
        <v>1152</v>
      </c>
      <c r="B4" s="79" t="s">
        <v>900</v>
      </c>
      <c r="C4" s="79"/>
      <c r="D4" s="79" t="s">
        <v>426</v>
      </c>
      <c r="E4" s="79"/>
      <c r="F4" s="79"/>
      <c r="G4" s="79"/>
      <c r="H4" s="79">
        <f>COUNTIF($J$2:$J$436,A3)</f>
        <v>1</v>
      </c>
      <c r="I4" s="79"/>
      <c r="J4" s="11" t="s">
        <v>1151</v>
      </c>
      <c r="K4" s="88" t="str">
        <f>VLOOKUP(J4,$A$1:$I$313,2,FALSE)</f>
        <v>e802</v>
      </c>
      <c r="L4" s="172" t="str">
        <f>J4</f>
        <v>Entité régie par le code des assurances</v>
      </c>
      <c r="M4" s="134"/>
      <c r="N4" s="134" t="s">
        <v>192</v>
      </c>
      <c r="O4" s="134" t="s">
        <v>426</v>
      </c>
      <c r="R4" s="134"/>
    </row>
    <row r="5" spans="1:22" s="133" customFormat="1">
      <c r="A5" s="52" t="s">
        <v>1151</v>
      </c>
      <c r="B5" s="79" t="s">
        <v>901</v>
      </c>
      <c r="C5" s="79"/>
      <c r="D5" s="79" t="s">
        <v>426</v>
      </c>
      <c r="E5" s="79"/>
      <c r="F5" s="79"/>
      <c r="G5" s="79"/>
      <c r="H5" s="79">
        <f t="shared" ref="H5:H36" si="0">COUNTIF($J$2:$J$436,A5)</f>
        <v>1</v>
      </c>
      <c r="I5" s="79"/>
      <c r="J5" s="11" t="s">
        <v>1152</v>
      </c>
      <c r="K5" s="88" t="str">
        <f>VLOOKUP(J5,$A$1:$I$313,2,FALSE)</f>
        <v>e801</v>
      </c>
      <c r="L5" s="172" t="str">
        <f>J5</f>
        <v>Entité régie par le code de la sécurité sociale</v>
      </c>
      <c r="M5" s="134"/>
      <c r="N5" s="134" t="s">
        <v>192</v>
      </c>
      <c r="O5" s="134" t="s">
        <v>426</v>
      </c>
      <c r="P5" s="134"/>
      <c r="Q5" s="134"/>
      <c r="R5" s="134"/>
    </row>
    <row r="6" spans="1:22" s="133" customFormat="1">
      <c r="A6" s="138" t="s">
        <v>2837</v>
      </c>
      <c r="B6" s="138" t="s">
        <v>2805</v>
      </c>
      <c r="C6" s="138"/>
      <c r="D6" s="138" t="s">
        <v>243</v>
      </c>
      <c r="H6" s="79">
        <f t="shared" si="0"/>
        <v>1</v>
      </c>
      <c r="I6" s="79"/>
      <c r="J6" s="11" t="s">
        <v>1153</v>
      </c>
      <c r="K6" s="88" t="str">
        <f>VLOOKUP(J6,$A$1:$I$313,2,FALSE)</f>
        <v>e800</v>
      </c>
      <c r="L6" s="172" t="str">
        <f>J6</f>
        <v>Entité régie par le code de la mutualité</v>
      </c>
      <c r="N6" s="134" t="s">
        <v>192</v>
      </c>
      <c r="O6" s="134" t="s">
        <v>426</v>
      </c>
      <c r="P6" s="134"/>
      <c r="Q6" s="134"/>
    </row>
    <row r="7" spans="1:22" s="133" customFormat="1">
      <c r="A7" s="52" t="s">
        <v>7862</v>
      </c>
      <c r="B7" s="79" t="s">
        <v>5799</v>
      </c>
      <c r="D7" s="79" t="s">
        <v>5378</v>
      </c>
      <c r="H7" s="79">
        <f t="shared" si="0"/>
        <v>12</v>
      </c>
      <c r="I7" s="79"/>
      <c r="J7" s="246" t="s">
        <v>2821</v>
      </c>
      <c r="L7" s="171"/>
      <c r="O7" s="138" t="s">
        <v>243</v>
      </c>
    </row>
    <row r="8" spans="1:22" s="133" customFormat="1">
      <c r="A8" s="52" t="s">
        <v>6020</v>
      </c>
      <c r="B8" s="79" t="s">
        <v>5800</v>
      </c>
      <c r="D8" s="79" t="s">
        <v>5378</v>
      </c>
      <c r="H8" s="79">
        <f t="shared" si="0"/>
        <v>12</v>
      </c>
      <c r="I8" s="79"/>
      <c r="J8" s="247" t="s">
        <v>244</v>
      </c>
      <c r="K8" s="88" t="str">
        <f>VLOOKUP(J8,$A$1:$I$313,2,FALSE)</f>
        <v>x0</v>
      </c>
      <c r="L8" s="172" t="str">
        <f>J8</f>
        <v>Total/NA</v>
      </c>
      <c r="O8" s="138" t="s">
        <v>243</v>
      </c>
    </row>
    <row r="9" spans="1:22" s="133" customFormat="1">
      <c r="A9" s="133" t="s">
        <v>7863</v>
      </c>
      <c r="B9" s="79" t="s">
        <v>5801</v>
      </c>
      <c r="D9" s="79" t="s">
        <v>5378</v>
      </c>
      <c r="H9" s="79">
        <f t="shared" si="0"/>
        <v>2</v>
      </c>
      <c r="J9" s="248" t="s">
        <v>2837</v>
      </c>
      <c r="K9" s="88" t="str">
        <f>VLOOKUP(J9,$A$1:$I$313,2,FALSE)</f>
        <v>x44</v>
      </c>
      <c r="L9" s="172" t="str">
        <f>J9</f>
        <v>Secteur de l'assurance/réassurance</v>
      </c>
      <c r="O9" s="138" t="s">
        <v>243</v>
      </c>
      <c r="P9" s="134"/>
      <c r="Q9" s="134"/>
      <c r="R9" s="134"/>
    </row>
    <row r="10" spans="1:22" s="133" customFormat="1">
      <c r="A10" s="133" t="s">
        <v>6023</v>
      </c>
      <c r="B10" s="79" t="s">
        <v>5802</v>
      </c>
      <c r="D10" s="79" t="s">
        <v>5378</v>
      </c>
      <c r="H10" s="79">
        <f t="shared" si="0"/>
        <v>2</v>
      </c>
      <c r="J10" s="18" t="s">
        <v>6847</v>
      </c>
      <c r="K10" s="88"/>
      <c r="L10" s="171"/>
      <c r="O10" s="138" t="s">
        <v>5378</v>
      </c>
      <c r="P10" s="134"/>
      <c r="Q10" s="134" t="s">
        <v>7624</v>
      </c>
      <c r="R10" s="134" t="s">
        <v>8247</v>
      </c>
    </row>
    <row r="11" spans="1:22" s="133" customFormat="1">
      <c r="A11" s="133" t="s">
        <v>6021</v>
      </c>
      <c r="B11" s="79" t="s">
        <v>5803</v>
      </c>
      <c r="D11" s="79" t="s">
        <v>5378</v>
      </c>
      <c r="H11" s="79">
        <f t="shared" si="0"/>
        <v>2</v>
      </c>
      <c r="J11" s="247" t="s">
        <v>244</v>
      </c>
      <c r="K11" s="233" t="str">
        <f>VLOOKUP(J11,$A:$B,2,0)</f>
        <v>x0</v>
      </c>
      <c r="L11" s="52" t="str">
        <f>J11</f>
        <v>Total/NA</v>
      </c>
      <c r="M11" s="138"/>
      <c r="N11" s="138"/>
      <c r="O11" s="138" t="s">
        <v>243</v>
      </c>
      <c r="P11" s="138" t="s">
        <v>2404</v>
      </c>
      <c r="Q11" s="134"/>
    </row>
    <row r="12" spans="1:22" s="133" customFormat="1">
      <c r="A12" s="133" t="s">
        <v>7864</v>
      </c>
      <c r="B12" s="79" t="s">
        <v>5804</v>
      </c>
      <c r="D12" s="79" t="s">
        <v>5378</v>
      </c>
      <c r="H12" s="79">
        <f t="shared" si="0"/>
        <v>2</v>
      </c>
      <c r="J12" s="11" t="s">
        <v>7862</v>
      </c>
      <c r="K12" s="88" t="str">
        <f>VLOOKUP(J12,$A$1:$I$313,2,FALSE)</f>
        <v>f2000</v>
      </c>
      <c r="L12" s="171" t="s">
        <v>6029</v>
      </c>
      <c r="O12" s="138" t="s">
        <v>5378</v>
      </c>
    </row>
    <row r="13" spans="1:22" s="133" customFormat="1">
      <c r="A13" s="133" t="s">
        <v>7865</v>
      </c>
      <c r="B13" s="79" t="s">
        <v>5805</v>
      </c>
      <c r="D13" s="79" t="s">
        <v>5378</v>
      </c>
      <c r="H13" s="79">
        <f t="shared" si="0"/>
        <v>2</v>
      </c>
      <c r="J13" s="11" t="s">
        <v>6020</v>
      </c>
      <c r="K13" s="88" t="str">
        <f>VLOOKUP(J13,$A$1:$I$313,2,FALSE)</f>
        <v>f2001</v>
      </c>
      <c r="L13" s="171" t="s">
        <v>6030</v>
      </c>
      <c r="O13" s="138" t="s">
        <v>5378</v>
      </c>
    </row>
    <row r="14" spans="1:22" s="133" customFormat="1">
      <c r="A14" s="134" t="s">
        <v>6708</v>
      </c>
      <c r="B14" s="86" t="s">
        <v>5806</v>
      </c>
      <c r="C14" s="134"/>
      <c r="D14" s="86" t="s">
        <v>5378</v>
      </c>
      <c r="E14" s="134"/>
      <c r="F14" s="134"/>
      <c r="G14" s="134"/>
      <c r="H14" s="86">
        <f t="shared" si="0"/>
        <v>4</v>
      </c>
      <c r="J14" s="18" t="s">
        <v>6022</v>
      </c>
      <c r="K14" s="88"/>
      <c r="L14" s="171"/>
      <c r="O14" s="138" t="s">
        <v>5378</v>
      </c>
    </row>
    <row r="15" spans="1:22" s="133" customFormat="1">
      <c r="A15" s="134" t="s">
        <v>7866</v>
      </c>
      <c r="B15" s="86" t="s">
        <v>5807</v>
      </c>
      <c r="C15" s="134"/>
      <c r="D15" s="86" t="s">
        <v>5378</v>
      </c>
      <c r="E15" s="134"/>
      <c r="F15" s="134"/>
      <c r="G15" s="134"/>
      <c r="H15" s="86">
        <f t="shared" si="0"/>
        <v>4</v>
      </c>
      <c r="J15" s="247" t="s">
        <v>244</v>
      </c>
      <c r="K15" s="233" t="str">
        <f>VLOOKUP(J15,$A:$B,2,0)</f>
        <v>x0</v>
      </c>
      <c r="L15" s="52" t="str">
        <f>J15</f>
        <v>Total/NA</v>
      </c>
      <c r="M15" s="138"/>
      <c r="N15" s="138"/>
      <c r="O15" s="138" t="s">
        <v>243</v>
      </c>
      <c r="P15" s="138" t="s">
        <v>2404</v>
      </c>
    </row>
    <row r="16" spans="1:22" s="133" customFormat="1">
      <c r="A16" s="134" t="s">
        <v>6518</v>
      </c>
      <c r="B16" s="86" t="s">
        <v>5808</v>
      </c>
      <c r="C16" s="134"/>
      <c r="D16" s="86" t="s">
        <v>5378</v>
      </c>
      <c r="E16" s="134"/>
      <c r="F16" s="134"/>
      <c r="G16" s="134"/>
      <c r="H16" s="86">
        <f t="shared" si="0"/>
        <v>4</v>
      </c>
      <c r="J16" s="44" t="s">
        <v>7863</v>
      </c>
      <c r="K16" s="88" t="str">
        <f>VLOOKUP(J16,$A$1:$I$313,2,FALSE)</f>
        <v>f2002</v>
      </c>
      <c r="L16" s="171" t="s">
        <v>6024</v>
      </c>
      <c r="O16" s="138" t="s">
        <v>5378</v>
      </c>
    </row>
    <row r="17" spans="1:18" s="133" customFormat="1">
      <c r="A17" s="134" t="s">
        <v>7867</v>
      </c>
      <c r="B17" s="86" t="s">
        <v>5809</v>
      </c>
      <c r="C17" s="134"/>
      <c r="D17" s="86" t="s">
        <v>5378</v>
      </c>
      <c r="E17" s="134"/>
      <c r="F17" s="134"/>
      <c r="G17" s="134"/>
      <c r="H17" s="86">
        <f t="shared" si="0"/>
        <v>4</v>
      </c>
      <c r="J17" s="44" t="s">
        <v>6023</v>
      </c>
      <c r="K17" s="88" t="str">
        <f>VLOOKUP(J17,$A$1:$I$313,2,FALSE)</f>
        <v>f2003</v>
      </c>
      <c r="L17" s="171" t="s">
        <v>6025</v>
      </c>
      <c r="O17" s="138" t="s">
        <v>5378</v>
      </c>
    </row>
    <row r="18" spans="1:18" s="133" customFormat="1">
      <c r="A18" s="134" t="s">
        <v>6519</v>
      </c>
      <c r="B18" s="86" t="s">
        <v>5810</v>
      </c>
      <c r="C18" s="134"/>
      <c r="D18" s="86" t="s">
        <v>5378</v>
      </c>
      <c r="E18" s="134"/>
      <c r="F18" s="134"/>
      <c r="G18" s="134"/>
      <c r="H18" s="86">
        <f t="shared" si="0"/>
        <v>4</v>
      </c>
      <c r="J18" s="44" t="s">
        <v>6021</v>
      </c>
      <c r="K18" s="88" t="str">
        <f>VLOOKUP(J18,$A$1:$I$313,2,FALSE)</f>
        <v>f2004</v>
      </c>
      <c r="L18" s="171" t="s">
        <v>6026</v>
      </c>
      <c r="O18" s="138" t="s">
        <v>5378</v>
      </c>
    </row>
    <row r="19" spans="1:18" s="133" customFormat="1">
      <c r="A19" s="134" t="s">
        <v>6520</v>
      </c>
      <c r="B19" s="86" t="s">
        <v>5811</v>
      </c>
      <c r="C19" s="134"/>
      <c r="D19" s="86" t="s">
        <v>5378</v>
      </c>
      <c r="E19" s="134"/>
      <c r="F19" s="134"/>
      <c r="G19" s="134"/>
      <c r="H19" s="86">
        <f t="shared" si="0"/>
        <v>4</v>
      </c>
      <c r="J19" s="44" t="s">
        <v>7864</v>
      </c>
      <c r="K19" s="88" t="str">
        <f>VLOOKUP(J19,$A$1:$I$313,2,FALSE)</f>
        <v>f2005</v>
      </c>
      <c r="L19" s="171" t="s">
        <v>6027</v>
      </c>
      <c r="O19" s="138" t="s">
        <v>5378</v>
      </c>
    </row>
    <row r="20" spans="1:18" s="133" customFormat="1">
      <c r="A20" s="134" t="s">
        <v>6521</v>
      </c>
      <c r="B20" s="86" t="s">
        <v>5812</v>
      </c>
      <c r="C20" s="134"/>
      <c r="D20" s="86" t="s">
        <v>5378</v>
      </c>
      <c r="E20" s="134"/>
      <c r="F20" s="134"/>
      <c r="G20" s="134"/>
      <c r="H20" s="86">
        <f t="shared" si="0"/>
        <v>4</v>
      </c>
      <c r="J20" s="44" t="s">
        <v>7865</v>
      </c>
      <c r="K20" s="88" t="str">
        <f>VLOOKUP(J20,$A$1:$I$313,2,FALSE)</f>
        <v>f2006</v>
      </c>
      <c r="L20" s="171" t="s">
        <v>6028</v>
      </c>
      <c r="O20" s="138" t="s">
        <v>5378</v>
      </c>
    </row>
    <row r="21" spans="1:18" s="133" customFormat="1">
      <c r="A21" s="134" t="s">
        <v>6522</v>
      </c>
      <c r="B21" s="86" t="s">
        <v>5813</v>
      </c>
      <c r="C21" s="134"/>
      <c r="D21" s="86" t="s">
        <v>5378</v>
      </c>
      <c r="E21" s="134"/>
      <c r="F21" s="134"/>
      <c r="G21" s="134"/>
      <c r="H21" s="86">
        <f t="shared" si="0"/>
        <v>4</v>
      </c>
      <c r="J21" s="40" t="s">
        <v>6492</v>
      </c>
      <c r="K21" s="88"/>
      <c r="L21" s="171"/>
      <c r="O21" s="138" t="s">
        <v>5378</v>
      </c>
      <c r="Q21" s="133" t="s">
        <v>8231</v>
      </c>
      <c r="R21" s="133" t="s">
        <v>8238</v>
      </c>
    </row>
    <row r="22" spans="1:18" s="133" customFormat="1">
      <c r="A22" s="134" t="s">
        <v>6523</v>
      </c>
      <c r="B22" s="86" t="s">
        <v>5814</v>
      </c>
      <c r="C22" s="134"/>
      <c r="D22" s="86" t="s">
        <v>5378</v>
      </c>
      <c r="E22" s="134"/>
      <c r="F22" s="134"/>
      <c r="G22" s="134"/>
      <c r="H22" s="86">
        <f t="shared" si="0"/>
        <v>4</v>
      </c>
      <c r="J22" s="247" t="s">
        <v>244</v>
      </c>
      <c r="K22" s="233" t="str">
        <f>VLOOKUP(J22,$A:$B,2,0)</f>
        <v>x0</v>
      </c>
      <c r="L22" s="52" t="str">
        <f>J22</f>
        <v>Total/NA</v>
      </c>
      <c r="M22" s="138"/>
      <c r="N22" s="138"/>
      <c r="O22" s="138" t="s">
        <v>243</v>
      </c>
      <c r="P22" s="138"/>
    </row>
    <row r="23" spans="1:18" s="133" customFormat="1">
      <c r="A23" s="134" t="s">
        <v>7868</v>
      </c>
      <c r="B23" s="86" t="s">
        <v>5815</v>
      </c>
      <c r="C23" s="134"/>
      <c r="D23" s="86" t="s">
        <v>5378</v>
      </c>
      <c r="E23" s="134"/>
      <c r="F23" s="134"/>
      <c r="G23" s="134"/>
      <c r="H23" s="86">
        <f t="shared" si="0"/>
        <v>4</v>
      </c>
      <c r="J23" s="11" t="s">
        <v>7862</v>
      </c>
      <c r="K23" s="88" t="str">
        <f>VLOOKUP(J23,$A$1:$I$313,2,FALSE)</f>
        <v>f2000</v>
      </c>
      <c r="L23" s="171" t="s">
        <v>6029</v>
      </c>
      <c r="M23" s="88"/>
      <c r="O23" s="138" t="s">
        <v>5378</v>
      </c>
      <c r="Q23" s="327"/>
    </row>
    <row r="24" spans="1:18" s="133" customFormat="1">
      <c r="A24" s="133" t="s">
        <v>7242</v>
      </c>
      <c r="B24" s="86" t="s">
        <v>5816</v>
      </c>
      <c r="C24" s="134"/>
      <c r="D24" s="86" t="s">
        <v>5378</v>
      </c>
      <c r="E24" s="134"/>
      <c r="F24" s="134"/>
      <c r="G24" s="134"/>
      <c r="H24" s="86">
        <f t="shared" si="0"/>
        <v>1</v>
      </c>
      <c r="J24" s="11" t="s">
        <v>6020</v>
      </c>
      <c r="K24" s="88" t="str">
        <f>VLOOKUP(J24,$A$1:$I$313,2,FALSE)</f>
        <v>f2001</v>
      </c>
      <c r="L24" s="171" t="s">
        <v>6030</v>
      </c>
      <c r="M24" s="88"/>
      <c r="O24" s="138" t="s">
        <v>5378</v>
      </c>
      <c r="P24" s="327"/>
      <c r="Q24" s="327"/>
    </row>
    <row r="25" spans="1:18" s="133" customFormat="1">
      <c r="A25" s="173" t="s">
        <v>7066</v>
      </c>
      <c r="B25" s="86" t="s">
        <v>5817</v>
      </c>
      <c r="D25" s="79" t="s">
        <v>5378</v>
      </c>
      <c r="H25" s="79">
        <f t="shared" si="0"/>
        <v>1</v>
      </c>
      <c r="J25" s="52" t="s">
        <v>7237</v>
      </c>
      <c r="K25" s="20"/>
      <c r="L25" s="172"/>
      <c r="M25" s="134"/>
      <c r="N25" s="134"/>
      <c r="O25" s="95" t="s">
        <v>5378</v>
      </c>
      <c r="P25" s="327"/>
      <c r="Q25" s="133" t="s">
        <v>7236</v>
      </c>
      <c r="R25" s="133" t="s">
        <v>8234</v>
      </c>
    </row>
    <row r="26" spans="1:18" s="133" customFormat="1">
      <c r="A26" s="173" t="s">
        <v>7067</v>
      </c>
      <c r="B26" s="86" t="s">
        <v>5818</v>
      </c>
      <c r="D26" s="79" t="s">
        <v>5378</v>
      </c>
      <c r="H26" s="79">
        <f t="shared" si="0"/>
        <v>1</v>
      </c>
      <c r="J26" s="247" t="s">
        <v>244</v>
      </c>
      <c r="K26" s="233" t="str">
        <f>VLOOKUP(J26,$A:$B,2,0)</f>
        <v>x0</v>
      </c>
      <c r="L26" s="52" t="str">
        <f>J26</f>
        <v>Total/NA</v>
      </c>
      <c r="M26" s="138"/>
      <c r="N26" s="138"/>
      <c r="O26" s="138" t="s">
        <v>243</v>
      </c>
      <c r="P26" s="138" t="s">
        <v>2404</v>
      </c>
      <c r="Q26" s="327"/>
    </row>
    <row r="27" spans="1:18" s="133" customFormat="1">
      <c r="A27" s="173" t="s">
        <v>7068</v>
      </c>
      <c r="B27" s="86" t="s">
        <v>5819</v>
      </c>
      <c r="D27" s="79" t="s">
        <v>5378</v>
      </c>
      <c r="H27" s="79">
        <f t="shared" si="0"/>
        <v>1</v>
      </c>
      <c r="J27" s="11" t="s">
        <v>6708</v>
      </c>
      <c r="K27" s="20" t="str">
        <f t="shared" ref="K27:K36" si="1">VLOOKUP(J27,$A$1:$I$313,2,FALSE)</f>
        <v>f2007</v>
      </c>
      <c r="L27" s="52" t="s">
        <v>6709</v>
      </c>
      <c r="M27" s="134"/>
      <c r="N27" s="134"/>
      <c r="O27" s="95" t="s">
        <v>5378</v>
      </c>
      <c r="P27" s="327"/>
      <c r="Q27" s="327"/>
    </row>
    <row r="28" spans="1:18" s="133" customFormat="1">
      <c r="A28" s="173" t="s">
        <v>7869</v>
      </c>
      <c r="B28" s="86" t="s">
        <v>5820</v>
      </c>
      <c r="D28" s="79" t="s">
        <v>5378</v>
      </c>
      <c r="H28" s="79">
        <f t="shared" si="0"/>
        <v>0</v>
      </c>
      <c r="J28" s="11" t="s">
        <v>7866</v>
      </c>
      <c r="K28" s="20" t="str">
        <f t="shared" si="1"/>
        <v>f2008</v>
      </c>
      <c r="L28" s="52" t="s">
        <v>6710</v>
      </c>
      <c r="M28" s="134"/>
      <c r="N28" s="134"/>
      <c r="O28" s="95" t="s">
        <v>5378</v>
      </c>
      <c r="P28" s="327"/>
      <c r="Q28" s="327"/>
    </row>
    <row r="29" spans="1:18" s="133" customFormat="1">
      <c r="A29" s="173" t="s">
        <v>7070</v>
      </c>
      <c r="B29" s="86" t="s">
        <v>5821</v>
      </c>
      <c r="D29" s="79" t="s">
        <v>5378</v>
      </c>
      <c r="H29" s="79">
        <f t="shared" si="0"/>
        <v>1</v>
      </c>
      <c r="J29" s="11" t="s">
        <v>6518</v>
      </c>
      <c r="K29" s="20" t="str">
        <f t="shared" si="1"/>
        <v>f2009</v>
      </c>
      <c r="L29" s="52" t="s">
        <v>6524</v>
      </c>
      <c r="M29" s="134"/>
      <c r="N29" s="134"/>
      <c r="O29" s="95" t="s">
        <v>5378</v>
      </c>
      <c r="P29" s="327"/>
      <c r="Q29" s="327"/>
    </row>
    <row r="30" spans="1:18" s="133" customFormat="1">
      <c r="A30" s="173" t="s">
        <v>7071</v>
      </c>
      <c r="B30" s="86" t="s">
        <v>5822</v>
      </c>
      <c r="D30" s="79" t="s">
        <v>5378</v>
      </c>
      <c r="H30" s="79">
        <f t="shared" si="0"/>
        <v>1</v>
      </c>
      <c r="J30" s="348" t="s">
        <v>7867</v>
      </c>
      <c r="K30" s="20" t="str">
        <f t="shared" si="1"/>
        <v>f2010</v>
      </c>
      <c r="L30" s="52" t="s">
        <v>6525</v>
      </c>
      <c r="M30" s="134"/>
      <c r="N30" s="134"/>
      <c r="O30" s="95" t="s">
        <v>5378</v>
      </c>
      <c r="P30" s="327"/>
      <c r="Q30" s="327"/>
    </row>
    <row r="31" spans="1:18" s="133" customFormat="1">
      <c r="A31" s="173" t="s">
        <v>7072</v>
      </c>
      <c r="B31" s="86" t="s">
        <v>5823</v>
      </c>
      <c r="D31" s="79" t="s">
        <v>5378</v>
      </c>
      <c r="H31" s="79">
        <f t="shared" si="0"/>
        <v>1</v>
      </c>
      <c r="J31" s="11" t="s">
        <v>6519</v>
      </c>
      <c r="K31" s="20" t="str">
        <f t="shared" si="1"/>
        <v>f2011</v>
      </c>
      <c r="L31" s="52" t="s">
        <v>6526</v>
      </c>
      <c r="M31" s="134"/>
      <c r="N31" s="134"/>
      <c r="O31" s="95" t="s">
        <v>5378</v>
      </c>
      <c r="P31" s="327"/>
      <c r="Q31" s="327"/>
    </row>
    <row r="32" spans="1:18" s="133" customFormat="1">
      <c r="A32" s="173" t="s">
        <v>7073</v>
      </c>
      <c r="B32" s="86" t="s">
        <v>5824</v>
      </c>
      <c r="D32" s="79" t="s">
        <v>5378</v>
      </c>
      <c r="H32" s="79">
        <f t="shared" si="0"/>
        <v>1</v>
      </c>
      <c r="J32" s="11" t="s">
        <v>6520</v>
      </c>
      <c r="K32" s="20" t="str">
        <f t="shared" si="1"/>
        <v>f2012</v>
      </c>
      <c r="L32" s="52" t="s">
        <v>6527</v>
      </c>
      <c r="M32" s="134"/>
      <c r="N32" s="134"/>
      <c r="O32" s="95" t="s">
        <v>5378</v>
      </c>
      <c r="P32" s="327"/>
      <c r="Q32" s="327"/>
    </row>
    <row r="33" spans="1:18" s="133" customFormat="1">
      <c r="A33" s="173" t="s">
        <v>7074</v>
      </c>
      <c r="B33" s="86" t="s">
        <v>5825</v>
      </c>
      <c r="D33" s="79" t="s">
        <v>5378</v>
      </c>
      <c r="H33" s="79">
        <f t="shared" si="0"/>
        <v>1</v>
      </c>
      <c r="J33" s="11" t="s">
        <v>6521</v>
      </c>
      <c r="K33" s="20" t="str">
        <f t="shared" si="1"/>
        <v>f2013</v>
      </c>
      <c r="L33" s="52" t="s">
        <v>6528</v>
      </c>
      <c r="M33" s="134"/>
      <c r="N33" s="134"/>
      <c r="O33" s="95" t="s">
        <v>5378</v>
      </c>
      <c r="P33" s="327"/>
      <c r="Q33" s="327"/>
    </row>
    <row r="34" spans="1:18" s="133" customFormat="1">
      <c r="A34" s="173" t="s">
        <v>7075</v>
      </c>
      <c r="B34" s="86" t="s">
        <v>5826</v>
      </c>
      <c r="D34" s="79" t="s">
        <v>5378</v>
      </c>
      <c r="H34" s="79">
        <f t="shared" si="0"/>
        <v>1</v>
      </c>
      <c r="J34" s="11" t="s">
        <v>6522</v>
      </c>
      <c r="K34" s="20" t="str">
        <f t="shared" si="1"/>
        <v>f2014</v>
      </c>
      <c r="L34" s="52" t="s">
        <v>6529</v>
      </c>
      <c r="M34" s="134"/>
      <c r="N34" s="134"/>
      <c r="O34" s="95" t="s">
        <v>5378</v>
      </c>
      <c r="P34" s="327"/>
    </row>
    <row r="35" spans="1:18" s="133" customFormat="1">
      <c r="A35" s="173" t="s">
        <v>7076</v>
      </c>
      <c r="B35" s="86" t="s">
        <v>5827</v>
      </c>
      <c r="D35" s="79" t="s">
        <v>5378</v>
      </c>
      <c r="H35" s="79">
        <f t="shared" si="0"/>
        <v>2</v>
      </c>
      <c r="J35" s="11" t="s">
        <v>6523</v>
      </c>
      <c r="K35" s="20" t="str">
        <f t="shared" si="1"/>
        <v>f2015</v>
      </c>
      <c r="L35" s="52" t="s">
        <v>6530</v>
      </c>
      <c r="M35" s="134"/>
      <c r="N35" s="134"/>
      <c r="O35" s="95" t="s">
        <v>5378</v>
      </c>
      <c r="P35" s="327"/>
    </row>
    <row r="36" spans="1:18" s="133" customFormat="1">
      <c r="A36" s="173" t="s">
        <v>7116</v>
      </c>
      <c r="B36" s="86" t="s">
        <v>5828</v>
      </c>
      <c r="D36" s="79" t="s">
        <v>5378</v>
      </c>
      <c r="H36" s="79">
        <f t="shared" si="0"/>
        <v>1</v>
      </c>
      <c r="J36" s="11" t="s">
        <v>7868</v>
      </c>
      <c r="K36" s="20" t="str">
        <f t="shared" si="1"/>
        <v>f2016</v>
      </c>
      <c r="L36" s="52" t="s">
        <v>7240</v>
      </c>
      <c r="M36" s="134"/>
      <c r="N36" s="134"/>
      <c r="O36" s="95" t="s">
        <v>5378</v>
      </c>
    </row>
    <row r="37" spans="1:18" s="133" customFormat="1">
      <c r="A37" s="173" t="s">
        <v>7118</v>
      </c>
      <c r="B37" s="86" t="s">
        <v>5829</v>
      </c>
      <c r="D37" s="79" t="s">
        <v>5378</v>
      </c>
      <c r="H37" s="79">
        <f t="shared" ref="H37:H68" si="2">COUNTIF($J$2:$J$436,A37)</f>
        <v>1</v>
      </c>
      <c r="J37" s="40" t="s">
        <v>6757</v>
      </c>
      <c r="K37" s="88"/>
      <c r="L37" s="171"/>
      <c r="O37" s="138" t="s">
        <v>5378</v>
      </c>
      <c r="Q37" s="133" t="s">
        <v>3354</v>
      </c>
      <c r="R37" s="133" t="s">
        <v>8234</v>
      </c>
    </row>
    <row r="38" spans="1:18" s="133" customFormat="1">
      <c r="A38" s="173" t="s">
        <v>7119</v>
      </c>
      <c r="B38" s="86" t="s">
        <v>5830</v>
      </c>
      <c r="D38" s="79" t="s">
        <v>5378</v>
      </c>
      <c r="H38" s="79">
        <f t="shared" si="2"/>
        <v>1</v>
      </c>
      <c r="J38" s="247" t="s">
        <v>244</v>
      </c>
      <c r="K38" s="233" t="str">
        <f>VLOOKUP(J38,$A:$B,2,0)</f>
        <v>x0</v>
      </c>
      <c r="L38" s="52" t="str">
        <f>J38</f>
        <v>Total/NA</v>
      </c>
      <c r="M38" s="138"/>
      <c r="N38" s="138"/>
      <c r="O38" s="138" t="s">
        <v>243</v>
      </c>
      <c r="P38" s="138"/>
    </row>
    <row r="39" spans="1:18" s="133" customFormat="1">
      <c r="A39" s="173" t="s">
        <v>7120</v>
      </c>
      <c r="B39" s="86" t="s">
        <v>5831</v>
      </c>
      <c r="D39" s="79" t="s">
        <v>5378</v>
      </c>
      <c r="H39" s="79">
        <f t="shared" si="2"/>
        <v>1</v>
      </c>
      <c r="J39" s="11" t="s">
        <v>7862</v>
      </c>
      <c r="K39" s="88" t="str">
        <f>VLOOKUP(J39,$A$1:$I$313,2,FALSE)</f>
        <v>f2000</v>
      </c>
      <c r="L39" s="171" t="s">
        <v>6029</v>
      </c>
      <c r="M39" s="88"/>
      <c r="O39" s="138" t="s">
        <v>5378</v>
      </c>
    </row>
    <row r="40" spans="1:18" s="133" customFormat="1">
      <c r="A40" s="173" t="s">
        <v>7870</v>
      </c>
      <c r="B40" s="86" t="s">
        <v>5832</v>
      </c>
      <c r="D40" s="79" t="s">
        <v>5378</v>
      </c>
      <c r="H40" s="79">
        <f t="shared" si="2"/>
        <v>1</v>
      </c>
      <c r="J40" s="11" t="s">
        <v>6020</v>
      </c>
      <c r="K40" s="88" t="str">
        <f>VLOOKUP(J40,$A$1:$I$313,2,FALSE)</f>
        <v>f2001</v>
      </c>
      <c r="L40" s="171" t="s">
        <v>6030</v>
      </c>
      <c r="M40" s="88"/>
      <c r="O40" s="138" t="s">
        <v>5378</v>
      </c>
    </row>
    <row r="41" spans="1:18" s="133" customFormat="1">
      <c r="A41" s="173" t="s">
        <v>7871</v>
      </c>
      <c r="B41" s="86" t="s">
        <v>5833</v>
      </c>
      <c r="D41" s="79" t="s">
        <v>5378</v>
      </c>
      <c r="H41" s="79">
        <f t="shared" si="2"/>
        <v>1</v>
      </c>
      <c r="J41" s="40" t="s">
        <v>6843</v>
      </c>
      <c r="K41" s="88"/>
      <c r="L41" s="171"/>
      <c r="O41" s="138" t="s">
        <v>5378</v>
      </c>
      <c r="Q41" s="133" t="s">
        <v>8243</v>
      </c>
      <c r="R41" s="133" t="s">
        <v>8249</v>
      </c>
    </row>
    <row r="42" spans="1:18" s="133" customFormat="1">
      <c r="A42" s="173" t="s">
        <v>7128</v>
      </c>
      <c r="B42" s="86" t="s">
        <v>5834</v>
      </c>
      <c r="D42" s="79" t="s">
        <v>5378</v>
      </c>
      <c r="H42" s="79">
        <f t="shared" si="2"/>
        <v>1</v>
      </c>
      <c r="J42" s="247" t="s">
        <v>244</v>
      </c>
      <c r="K42" s="233" t="str">
        <f>VLOOKUP(J42,$A:$B,2,0)</f>
        <v>x0</v>
      </c>
      <c r="L42" s="52" t="str">
        <f>J42</f>
        <v>Total/NA</v>
      </c>
      <c r="M42" s="138"/>
      <c r="N42" s="138"/>
      <c r="O42" s="138" t="s">
        <v>243</v>
      </c>
      <c r="P42" s="138" t="s">
        <v>2404</v>
      </c>
    </row>
    <row r="43" spans="1:18" s="133" customFormat="1">
      <c r="A43" s="173" t="s">
        <v>7125</v>
      </c>
      <c r="B43" s="86" t="s">
        <v>5835</v>
      </c>
      <c r="D43" s="79" t="s">
        <v>5378</v>
      </c>
      <c r="H43" s="79">
        <f t="shared" si="2"/>
        <v>1</v>
      </c>
      <c r="J43" s="11" t="s">
        <v>7862</v>
      </c>
      <c r="K43" s="88" t="str">
        <f>VLOOKUP(J43,$A$1:$I$313,2,FALSE)</f>
        <v>f2000</v>
      </c>
      <c r="L43" s="171" t="s">
        <v>6029</v>
      </c>
      <c r="M43" s="88"/>
      <c r="O43" s="138" t="s">
        <v>5378</v>
      </c>
    </row>
    <row r="44" spans="1:18" s="133" customFormat="1">
      <c r="A44" s="173" t="s">
        <v>7126</v>
      </c>
      <c r="B44" s="86" t="s">
        <v>5836</v>
      </c>
      <c r="D44" s="79" t="s">
        <v>5378</v>
      </c>
      <c r="H44" s="79">
        <f t="shared" si="2"/>
        <v>1</v>
      </c>
      <c r="J44" s="11" t="s">
        <v>6020</v>
      </c>
      <c r="K44" s="88" t="str">
        <f>VLOOKUP(J44,$A$1:$I$313,2,FALSE)</f>
        <v>f2001</v>
      </c>
      <c r="L44" s="171" t="s">
        <v>6030</v>
      </c>
      <c r="M44" s="88"/>
      <c r="O44" s="138" t="s">
        <v>5378</v>
      </c>
    </row>
    <row r="45" spans="1:18" s="133" customFormat="1">
      <c r="A45" s="173" t="s">
        <v>7129</v>
      </c>
      <c r="B45" s="86" t="s">
        <v>5837</v>
      </c>
      <c r="D45" s="79" t="s">
        <v>5378</v>
      </c>
      <c r="H45" s="79">
        <f t="shared" si="2"/>
        <v>1</v>
      </c>
      <c r="J45" s="40" t="s">
        <v>6848</v>
      </c>
      <c r="K45" s="88"/>
      <c r="L45" s="171"/>
      <c r="O45" s="138" t="s">
        <v>5378</v>
      </c>
      <c r="Q45" s="133" t="s">
        <v>7607</v>
      </c>
      <c r="R45" s="133" t="s">
        <v>8244</v>
      </c>
    </row>
    <row r="46" spans="1:18" s="133" customFormat="1">
      <c r="A46" s="173" t="s">
        <v>7130</v>
      </c>
      <c r="B46" s="86" t="s">
        <v>5838</v>
      </c>
      <c r="D46" s="79" t="s">
        <v>5378</v>
      </c>
      <c r="H46" s="79">
        <f t="shared" si="2"/>
        <v>1</v>
      </c>
      <c r="J46" s="247" t="s">
        <v>244</v>
      </c>
      <c r="K46" s="233" t="str">
        <f>VLOOKUP(J46,$A:$B,2,0)</f>
        <v>x0</v>
      </c>
      <c r="L46" s="52" t="str">
        <f>J46</f>
        <v>Total/NA</v>
      </c>
      <c r="M46" s="138"/>
      <c r="N46" s="138"/>
      <c r="O46" s="138" t="s">
        <v>243</v>
      </c>
      <c r="P46" s="138" t="s">
        <v>2404</v>
      </c>
    </row>
    <row r="47" spans="1:18" s="133" customFormat="1">
      <c r="A47" s="173" t="s">
        <v>7131</v>
      </c>
      <c r="B47" s="86" t="s">
        <v>5839</v>
      </c>
      <c r="D47" s="79" t="s">
        <v>5378</v>
      </c>
      <c r="H47" s="79">
        <f t="shared" si="2"/>
        <v>1</v>
      </c>
      <c r="J47" s="11" t="s">
        <v>7862</v>
      </c>
      <c r="K47" s="88" t="str">
        <f>VLOOKUP(J47,$A$1:$I$313,2,FALSE)</f>
        <v>f2000</v>
      </c>
      <c r="L47" s="171" t="s">
        <v>6029</v>
      </c>
      <c r="M47" s="88"/>
      <c r="O47" s="138" t="s">
        <v>5378</v>
      </c>
    </row>
    <row r="48" spans="1:18" s="133" customFormat="1">
      <c r="A48" s="173" t="s">
        <v>7132</v>
      </c>
      <c r="B48" s="86" t="s">
        <v>5840</v>
      </c>
      <c r="D48" s="79" t="s">
        <v>5378</v>
      </c>
      <c r="H48" s="79">
        <f t="shared" si="2"/>
        <v>1</v>
      </c>
      <c r="J48" s="11" t="s">
        <v>6020</v>
      </c>
      <c r="K48" s="88" t="str">
        <f>VLOOKUP(J48,$A$1:$I$313,2,FALSE)</f>
        <v>f2001</v>
      </c>
      <c r="L48" s="171" t="s">
        <v>6030</v>
      </c>
      <c r="M48" s="88"/>
      <c r="O48" s="138" t="s">
        <v>5378</v>
      </c>
    </row>
    <row r="49" spans="1:18" s="133" customFormat="1">
      <c r="A49" s="173" t="s">
        <v>7133</v>
      </c>
      <c r="B49" s="86" t="s">
        <v>5841</v>
      </c>
      <c r="D49" s="79" t="s">
        <v>5378</v>
      </c>
      <c r="H49" s="79">
        <f t="shared" si="2"/>
        <v>1</v>
      </c>
      <c r="J49" s="40" t="s">
        <v>7006</v>
      </c>
      <c r="K49" s="88"/>
      <c r="L49" s="171"/>
      <c r="O49" s="138" t="s">
        <v>5378</v>
      </c>
      <c r="Q49" s="133" t="s">
        <v>8252</v>
      </c>
      <c r="R49" s="133" t="s">
        <v>8253</v>
      </c>
    </row>
    <row r="50" spans="1:18" s="133" customFormat="1">
      <c r="A50" s="173" t="s">
        <v>7872</v>
      </c>
      <c r="B50" s="86" t="s">
        <v>5842</v>
      </c>
      <c r="D50" s="79" t="s">
        <v>5378</v>
      </c>
      <c r="H50" s="79">
        <f t="shared" si="2"/>
        <v>1</v>
      </c>
      <c r="J50" s="247" t="s">
        <v>244</v>
      </c>
      <c r="K50" s="233" t="str">
        <f>VLOOKUP(J50,$A:$B,2,0)</f>
        <v>x0</v>
      </c>
      <c r="L50" s="52" t="str">
        <f>J50</f>
        <v>Total/NA</v>
      </c>
      <c r="M50" s="138"/>
      <c r="N50" s="138"/>
      <c r="O50" s="138" t="s">
        <v>243</v>
      </c>
      <c r="P50" s="138" t="s">
        <v>2404</v>
      </c>
    </row>
    <row r="51" spans="1:18" s="133" customFormat="1">
      <c r="A51" s="173" t="s">
        <v>7835</v>
      </c>
      <c r="B51" s="86" t="s">
        <v>5843</v>
      </c>
      <c r="D51" s="79" t="s">
        <v>5378</v>
      </c>
      <c r="H51" s="79">
        <f t="shared" si="2"/>
        <v>1</v>
      </c>
      <c r="J51" s="11" t="s">
        <v>7862</v>
      </c>
      <c r="K51" s="88" t="str">
        <f>VLOOKUP(J51,$A$1:$I$313,2,FALSE)</f>
        <v>f2000</v>
      </c>
      <c r="L51" s="171" t="s">
        <v>6029</v>
      </c>
      <c r="M51" s="88"/>
      <c r="O51" s="138" t="s">
        <v>5378</v>
      </c>
    </row>
    <row r="52" spans="1:18" s="133" customFormat="1">
      <c r="A52" s="52" t="s">
        <v>7873</v>
      </c>
      <c r="B52" s="86" t="s">
        <v>5844</v>
      </c>
      <c r="D52" s="79" t="s">
        <v>5378</v>
      </c>
      <c r="H52" s="79">
        <f t="shared" si="2"/>
        <v>2</v>
      </c>
      <c r="J52" s="11" t="s">
        <v>6020</v>
      </c>
      <c r="K52" s="88" t="str">
        <f>VLOOKUP(J52,$A$1:$I$313,2,FALSE)</f>
        <v>f2001</v>
      </c>
      <c r="L52" s="171" t="s">
        <v>6030</v>
      </c>
      <c r="M52" s="88"/>
      <c r="O52" s="138" t="s">
        <v>5378</v>
      </c>
    </row>
    <row r="53" spans="1:18" s="133" customFormat="1">
      <c r="A53" s="52" t="s">
        <v>7149</v>
      </c>
      <c r="B53" s="86" t="s">
        <v>5845</v>
      </c>
      <c r="D53" s="79" t="s">
        <v>5378</v>
      </c>
      <c r="H53" s="79">
        <f t="shared" si="2"/>
        <v>1</v>
      </c>
      <c r="J53" s="40" t="s">
        <v>7034</v>
      </c>
      <c r="K53" s="88"/>
      <c r="L53" s="171"/>
      <c r="O53" s="138" t="s">
        <v>5378</v>
      </c>
      <c r="Q53" s="133" t="s">
        <v>7621</v>
      </c>
      <c r="R53" s="133" t="s">
        <v>7057</v>
      </c>
    </row>
    <row r="54" spans="1:18" s="133" customFormat="1">
      <c r="A54" s="52" t="s">
        <v>7522</v>
      </c>
      <c r="B54" s="86" t="s">
        <v>5846</v>
      </c>
      <c r="D54" s="79" t="s">
        <v>5378</v>
      </c>
      <c r="H54" s="79">
        <f t="shared" si="2"/>
        <v>0</v>
      </c>
      <c r="J54" s="247" t="s">
        <v>244</v>
      </c>
      <c r="K54" s="233" t="str">
        <f>VLOOKUP(J54,$A:$B,2,0)</f>
        <v>x0</v>
      </c>
      <c r="L54" s="52" t="str">
        <f>J54</f>
        <v>Total/NA</v>
      </c>
      <c r="M54" s="138"/>
      <c r="N54" s="138"/>
      <c r="O54" s="138" t="s">
        <v>243</v>
      </c>
      <c r="P54" s="138"/>
      <c r="Q54" s="134"/>
    </row>
    <row r="55" spans="1:18" s="133" customFormat="1">
      <c r="A55" s="52" t="s">
        <v>7524</v>
      </c>
      <c r="B55" s="86" t="s">
        <v>5847</v>
      </c>
      <c r="D55" s="79" t="s">
        <v>5378</v>
      </c>
      <c r="H55" s="79">
        <f t="shared" si="2"/>
        <v>0</v>
      </c>
      <c r="J55" s="11" t="s">
        <v>7862</v>
      </c>
      <c r="K55" s="88" t="str">
        <f>VLOOKUP(J55,$A$1:$I$313,2,FALSE)</f>
        <v>f2000</v>
      </c>
      <c r="L55" s="171" t="s">
        <v>6029</v>
      </c>
      <c r="M55" s="88"/>
      <c r="O55" s="138" t="s">
        <v>5378</v>
      </c>
    </row>
    <row r="56" spans="1:18" s="133" customFormat="1">
      <c r="A56" s="52" t="s">
        <v>7525</v>
      </c>
      <c r="B56" s="86" t="s">
        <v>5848</v>
      </c>
      <c r="D56" s="79" t="s">
        <v>5378</v>
      </c>
      <c r="H56" s="79">
        <f t="shared" si="2"/>
        <v>0</v>
      </c>
      <c r="J56" s="11" t="s">
        <v>6020</v>
      </c>
      <c r="K56" s="88" t="str">
        <f>VLOOKUP(J56,$A$1:$I$313,2,FALSE)</f>
        <v>f2001</v>
      </c>
      <c r="L56" s="171" t="s">
        <v>6030</v>
      </c>
      <c r="M56" s="88"/>
      <c r="O56" s="138" t="s">
        <v>5378</v>
      </c>
    </row>
    <row r="57" spans="1:18" s="133" customFormat="1">
      <c r="A57" s="52" t="s">
        <v>7526</v>
      </c>
      <c r="B57" s="86" t="s">
        <v>5849</v>
      </c>
      <c r="D57" s="79" t="s">
        <v>5378</v>
      </c>
      <c r="H57" s="79">
        <f t="shared" si="2"/>
        <v>0</v>
      </c>
      <c r="J57" s="40" t="s">
        <v>7061</v>
      </c>
      <c r="K57" s="88"/>
      <c r="L57" s="171"/>
      <c r="O57" s="138" t="s">
        <v>5378</v>
      </c>
      <c r="Q57" s="133" t="s">
        <v>7623</v>
      </c>
      <c r="R57" s="133" t="s">
        <v>7057</v>
      </c>
    </row>
    <row r="58" spans="1:18" s="133" customFormat="1">
      <c r="A58" s="52" t="s">
        <v>7527</v>
      </c>
      <c r="B58" s="86" t="s">
        <v>5850</v>
      </c>
      <c r="D58" s="79" t="s">
        <v>5378</v>
      </c>
      <c r="H58" s="79">
        <f t="shared" si="2"/>
        <v>0</v>
      </c>
      <c r="J58" s="247" t="s">
        <v>244</v>
      </c>
      <c r="K58" s="233" t="str">
        <f>VLOOKUP(J58,$A:$B,2,0)</f>
        <v>x0</v>
      </c>
      <c r="L58" s="52" t="str">
        <f>J58</f>
        <v>Total/NA</v>
      </c>
      <c r="M58" s="138"/>
      <c r="N58" s="138"/>
      <c r="O58" s="138" t="s">
        <v>243</v>
      </c>
      <c r="P58" s="138"/>
    </row>
    <row r="59" spans="1:18" s="133" customFormat="1">
      <c r="A59" s="52" t="s">
        <v>7523</v>
      </c>
      <c r="B59" s="86" t="s">
        <v>5851</v>
      </c>
      <c r="D59" s="79" t="s">
        <v>5378</v>
      </c>
      <c r="H59" s="79">
        <f t="shared" si="2"/>
        <v>0</v>
      </c>
      <c r="J59" s="11" t="s">
        <v>7862</v>
      </c>
      <c r="K59" s="88" t="str">
        <f>VLOOKUP(J59,$A$1:$I$313,2,FALSE)</f>
        <v>f2000</v>
      </c>
      <c r="L59" s="171" t="s">
        <v>6029</v>
      </c>
      <c r="M59" s="88"/>
      <c r="O59" s="138" t="s">
        <v>5378</v>
      </c>
    </row>
    <row r="60" spans="1:18" s="133" customFormat="1">
      <c r="A60" s="52" t="s">
        <v>7528</v>
      </c>
      <c r="B60" s="86" t="s">
        <v>5852</v>
      </c>
      <c r="D60" s="79" t="s">
        <v>5378</v>
      </c>
      <c r="H60" s="79">
        <f t="shared" si="2"/>
        <v>0</v>
      </c>
      <c r="J60" s="11" t="s">
        <v>6020</v>
      </c>
      <c r="K60" s="88" t="str">
        <f>VLOOKUP(J60,$A$1:$I$313,2,FALSE)</f>
        <v>f2001</v>
      </c>
      <c r="L60" s="171" t="s">
        <v>6030</v>
      </c>
      <c r="M60" s="88"/>
      <c r="O60" s="138" t="s">
        <v>5378</v>
      </c>
    </row>
    <row r="61" spans="1:18" s="133" customFormat="1">
      <c r="A61" s="52" t="s">
        <v>7529</v>
      </c>
      <c r="B61" s="86" t="s">
        <v>5853</v>
      </c>
      <c r="D61" s="79" t="s">
        <v>5378</v>
      </c>
      <c r="H61" s="79">
        <f t="shared" si="2"/>
        <v>0</v>
      </c>
      <c r="J61" s="187" t="s">
        <v>7088</v>
      </c>
      <c r="K61" s="88"/>
      <c r="L61" s="171"/>
      <c r="O61" s="138" t="s">
        <v>5378</v>
      </c>
      <c r="Q61" s="133" t="s">
        <v>3036</v>
      </c>
      <c r="R61" s="133" t="s">
        <v>7057</v>
      </c>
    </row>
    <row r="62" spans="1:18" s="133" customFormat="1">
      <c r="A62" s="52" t="s">
        <v>7530</v>
      </c>
      <c r="B62" s="86" t="s">
        <v>5860</v>
      </c>
      <c r="D62" s="79" t="s">
        <v>5378</v>
      </c>
      <c r="H62" s="79">
        <f t="shared" si="2"/>
        <v>0</v>
      </c>
      <c r="J62" s="247" t="s">
        <v>244</v>
      </c>
      <c r="K62" s="233" t="str">
        <f>VLOOKUP(J62,$A:$B,2,0)</f>
        <v>x0</v>
      </c>
      <c r="L62" s="52" t="str">
        <f>J62</f>
        <v>Total/NA</v>
      </c>
      <c r="M62" s="138"/>
      <c r="N62" s="138"/>
      <c r="O62" s="138" t="s">
        <v>243</v>
      </c>
      <c r="P62" s="138" t="s">
        <v>2404</v>
      </c>
    </row>
    <row r="63" spans="1:18" s="133" customFormat="1">
      <c r="A63" s="52" t="s">
        <v>7531</v>
      </c>
      <c r="B63" s="86" t="s">
        <v>5886</v>
      </c>
      <c r="D63" s="79" t="s">
        <v>5378</v>
      </c>
      <c r="H63" s="79">
        <f t="shared" si="2"/>
        <v>0</v>
      </c>
      <c r="J63" s="11" t="s">
        <v>7066</v>
      </c>
      <c r="K63" s="79" t="s">
        <v>5817</v>
      </c>
      <c r="L63" s="171" t="s">
        <v>7077</v>
      </c>
      <c r="O63" s="138" t="s">
        <v>5378</v>
      </c>
    </row>
    <row r="64" spans="1:18" s="133" customFormat="1">
      <c r="A64" s="52" t="s">
        <v>7533</v>
      </c>
      <c r="B64" s="86" t="s">
        <v>7324</v>
      </c>
      <c r="D64" s="79" t="s">
        <v>5378</v>
      </c>
      <c r="H64" s="79">
        <f t="shared" si="2"/>
        <v>0</v>
      </c>
      <c r="J64" s="11" t="s">
        <v>7067</v>
      </c>
      <c r="K64" s="79" t="s">
        <v>5818</v>
      </c>
      <c r="L64" s="171" t="s">
        <v>7078</v>
      </c>
      <c r="O64" s="138" t="s">
        <v>5378</v>
      </c>
    </row>
    <row r="65" spans="1:18" s="133" customFormat="1">
      <c r="A65" s="52" t="s">
        <v>7534</v>
      </c>
      <c r="B65" s="86" t="s">
        <v>7325</v>
      </c>
      <c r="D65" s="79" t="s">
        <v>5378</v>
      </c>
      <c r="H65" s="79">
        <f t="shared" si="2"/>
        <v>0</v>
      </c>
      <c r="J65" s="11" t="s">
        <v>7068</v>
      </c>
      <c r="K65" s="79" t="s">
        <v>5819</v>
      </c>
      <c r="L65" s="171" t="s">
        <v>7079</v>
      </c>
      <c r="O65" s="138" t="s">
        <v>5378</v>
      </c>
    </row>
    <row r="66" spans="1:18" s="133" customFormat="1">
      <c r="A66" s="52" t="s">
        <v>7536</v>
      </c>
      <c r="B66" s="86" t="s">
        <v>7326</v>
      </c>
      <c r="D66" s="79" t="s">
        <v>5378</v>
      </c>
      <c r="H66" s="79">
        <f t="shared" si="2"/>
        <v>0</v>
      </c>
      <c r="J66" s="11" t="s">
        <v>7069</v>
      </c>
      <c r="K66" s="79" t="s">
        <v>5820</v>
      </c>
      <c r="L66" s="171" t="s">
        <v>7080</v>
      </c>
      <c r="O66" s="138" t="s">
        <v>5378</v>
      </c>
    </row>
    <row r="67" spans="1:18" s="133" customFormat="1">
      <c r="A67" s="52" t="s">
        <v>7538</v>
      </c>
      <c r="B67" s="86" t="s">
        <v>7327</v>
      </c>
      <c r="D67" s="79" t="s">
        <v>5378</v>
      </c>
      <c r="H67" s="79">
        <f t="shared" si="2"/>
        <v>0</v>
      </c>
      <c r="J67" s="11" t="s">
        <v>7070</v>
      </c>
      <c r="K67" s="79" t="s">
        <v>5821</v>
      </c>
      <c r="L67" s="171" t="s">
        <v>7081</v>
      </c>
      <c r="O67" s="138" t="s">
        <v>5378</v>
      </c>
    </row>
    <row r="68" spans="1:18" s="133" customFormat="1">
      <c r="A68" s="52" t="s">
        <v>7540</v>
      </c>
      <c r="B68" s="86" t="s">
        <v>7508</v>
      </c>
      <c r="D68" s="79" t="s">
        <v>5378</v>
      </c>
      <c r="H68" s="79">
        <f t="shared" si="2"/>
        <v>0</v>
      </c>
      <c r="J68" s="11" t="s">
        <v>7071</v>
      </c>
      <c r="K68" s="79" t="s">
        <v>5822</v>
      </c>
      <c r="L68" s="171" t="s">
        <v>7082</v>
      </c>
      <c r="O68" s="138" t="s">
        <v>5378</v>
      </c>
    </row>
    <row r="69" spans="1:18" s="133" customFormat="1">
      <c r="A69" s="52" t="s">
        <v>7532</v>
      </c>
      <c r="B69" s="86" t="s">
        <v>7517</v>
      </c>
      <c r="D69" s="79" t="s">
        <v>5378</v>
      </c>
      <c r="H69" s="79">
        <f t="shared" ref="H69:H74" si="3">COUNTIF($J$2:$J$436,A69)</f>
        <v>0</v>
      </c>
      <c r="J69" s="11" t="s">
        <v>7072</v>
      </c>
      <c r="K69" s="79" t="s">
        <v>5823</v>
      </c>
      <c r="L69" s="171" t="s">
        <v>7083</v>
      </c>
      <c r="O69" s="138" t="s">
        <v>5378</v>
      </c>
    </row>
    <row r="70" spans="1:18" s="133" customFormat="1">
      <c r="A70" s="52" t="s">
        <v>7535</v>
      </c>
      <c r="B70" s="86" t="s">
        <v>7518</v>
      </c>
      <c r="D70" s="79" t="s">
        <v>5378</v>
      </c>
      <c r="H70" s="79">
        <f t="shared" si="3"/>
        <v>0</v>
      </c>
      <c r="J70" s="11" t="s">
        <v>7073</v>
      </c>
      <c r="K70" s="79" t="s">
        <v>5824</v>
      </c>
      <c r="L70" s="171" t="s">
        <v>7084</v>
      </c>
      <c r="O70" s="138" t="s">
        <v>5378</v>
      </c>
    </row>
    <row r="71" spans="1:18" s="133" customFormat="1">
      <c r="A71" s="52" t="s">
        <v>7537</v>
      </c>
      <c r="B71" s="86" t="s">
        <v>7519</v>
      </c>
      <c r="D71" s="79" t="s">
        <v>5378</v>
      </c>
      <c r="H71" s="79">
        <f t="shared" si="3"/>
        <v>0</v>
      </c>
      <c r="J71" s="11" t="s">
        <v>7074</v>
      </c>
      <c r="K71" s="79" t="s">
        <v>5825</v>
      </c>
      <c r="L71" s="171" t="s">
        <v>7085</v>
      </c>
      <c r="O71" s="138" t="s">
        <v>5378</v>
      </c>
    </row>
    <row r="72" spans="1:18" s="133" customFormat="1">
      <c r="A72" s="52" t="s">
        <v>7539</v>
      </c>
      <c r="B72" s="86" t="s">
        <v>7520</v>
      </c>
      <c r="D72" s="79" t="s">
        <v>5378</v>
      </c>
      <c r="H72" s="79">
        <f t="shared" si="3"/>
        <v>0</v>
      </c>
      <c r="J72" s="11" t="s">
        <v>7075</v>
      </c>
      <c r="K72" s="79" t="s">
        <v>5826</v>
      </c>
      <c r="L72" s="171" t="s">
        <v>7086</v>
      </c>
      <c r="O72" s="138" t="s">
        <v>5378</v>
      </c>
    </row>
    <row r="73" spans="1:18" s="133" customFormat="1">
      <c r="A73" s="52" t="s">
        <v>7541</v>
      </c>
      <c r="B73" s="86" t="s">
        <v>7521</v>
      </c>
      <c r="D73" s="79" t="s">
        <v>5378</v>
      </c>
      <c r="H73" s="79">
        <f t="shared" si="3"/>
        <v>0</v>
      </c>
      <c r="J73" s="11" t="s">
        <v>7076</v>
      </c>
      <c r="K73" s="79" t="s">
        <v>5827</v>
      </c>
      <c r="L73" s="171" t="s">
        <v>7087</v>
      </c>
      <c r="O73" s="138" t="s">
        <v>5378</v>
      </c>
    </row>
    <row r="74" spans="1:18" s="133" customFormat="1">
      <c r="A74" s="52" t="s">
        <v>7855</v>
      </c>
      <c r="B74" s="86" t="s">
        <v>7856</v>
      </c>
      <c r="D74" s="79" t="s">
        <v>5378</v>
      </c>
      <c r="H74" s="79">
        <f t="shared" si="3"/>
        <v>1</v>
      </c>
      <c r="J74" s="18" t="s">
        <v>7117</v>
      </c>
      <c r="K74" s="88"/>
      <c r="L74" s="171"/>
      <c r="O74" s="138" t="s">
        <v>5378</v>
      </c>
      <c r="Q74" s="133" t="s">
        <v>7626</v>
      </c>
      <c r="R74" s="133" t="s">
        <v>8247</v>
      </c>
    </row>
    <row r="75" spans="1:18" s="133" customFormat="1">
      <c r="A75" s="19"/>
      <c r="B75" s="86"/>
      <c r="D75" s="79"/>
      <c r="H75" s="79"/>
      <c r="J75" s="247" t="s">
        <v>244</v>
      </c>
      <c r="K75" s="233" t="str">
        <f>VLOOKUP(J75,$A:$B,2,0)</f>
        <v>x0</v>
      </c>
      <c r="L75" s="52" t="str">
        <f>J75</f>
        <v>Total/NA</v>
      </c>
      <c r="M75" s="138"/>
      <c r="N75" s="138"/>
      <c r="O75" s="138" t="s">
        <v>243</v>
      </c>
      <c r="P75" s="138" t="s">
        <v>2404</v>
      </c>
    </row>
    <row r="76" spans="1:18" s="133" customFormat="1">
      <c r="J76" s="11" t="s">
        <v>7116</v>
      </c>
      <c r="K76" s="88" t="str">
        <f>VLOOKUP(J76,$A$1:$I$313,2,FALSE)</f>
        <v>f2029</v>
      </c>
      <c r="L76" s="171" t="s">
        <v>7134</v>
      </c>
      <c r="O76" s="138" t="s">
        <v>5378</v>
      </c>
    </row>
    <row r="77" spans="1:18" s="133" customFormat="1">
      <c r="J77" s="11" t="s">
        <v>7118</v>
      </c>
      <c r="K77" s="88" t="str">
        <f>VLOOKUP(J77,$A$1:$I$313,2,FALSE)</f>
        <v>f2030</v>
      </c>
      <c r="L77" s="171" t="s">
        <v>7135</v>
      </c>
      <c r="O77" s="138" t="s">
        <v>5378</v>
      </c>
    </row>
    <row r="78" spans="1:18" s="133" customFormat="1">
      <c r="J78" s="11" t="s">
        <v>7119</v>
      </c>
      <c r="K78" s="88" t="str">
        <f>VLOOKUP(J78,$A$1:$I$313,2,FALSE)</f>
        <v>f2031</v>
      </c>
      <c r="L78" s="171" t="s">
        <v>7136</v>
      </c>
      <c r="O78" s="138" t="s">
        <v>5378</v>
      </c>
    </row>
    <row r="79" spans="1:18" s="133" customFormat="1">
      <c r="J79" s="11" t="s">
        <v>7120</v>
      </c>
      <c r="K79" s="88" t="str">
        <f>VLOOKUP(J79,$A$1:$I$313,2,FALSE)</f>
        <v>f2032</v>
      </c>
      <c r="L79" s="171" t="s">
        <v>7137</v>
      </c>
      <c r="O79" s="138" t="s">
        <v>5378</v>
      </c>
    </row>
    <row r="80" spans="1:18" s="133" customFormat="1">
      <c r="J80" s="11" t="s">
        <v>7870</v>
      </c>
      <c r="K80" s="88" t="str">
        <f>VLOOKUP(J80,$A$1:$I$313,2,FALSE)</f>
        <v>f2033</v>
      </c>
      <c r="L80" s="171" t="s">
        <v>7121</v>
      </c>
      <c r="O80" s="138" t="s">
        <v>5378</v>
      </c>
    </row>
    <row r="81" spans="1:18" s="133" customFormat="1">
      <c r="J81" s="11" t="s">
        <v>7871</v>
      </c>
      <c r="K81" s="88" t="str">
        <f t="shared" ref="K81:K92" si="4">VLOOKUP(J81,$A$1:$I$313,2,FALSE)</f>
        <v>f2034</v>
      </c>
      <c r="L81" s="171" t="s">
        <v>7122</v>
      </c>
      <c r="O81" s="138" t="s">
        <v>5378</v>
      </c>
    </row>
    <row r="82" spans="1:18" s="133" customFormat="1">
      <c r="J82" s="11" t="s">
        <v>7128</v>
      </c>
      <c r="K82" s="88" t="str">
        <f t="shared" si="4"/>
        <v>f2035</v>
      </c>
      <c r="L82" s="171" t="s">
        <v>7123</v>
      </c>
      <c r="O82" s="138" t="s">
        <v>5378</v>
      </c>
    </row>
    <row r="83" spans="1:18" s="133" customFormat="1">
      <c r="J83" s="11" t="s">
        <v>7125</v>
      </c>
      <c r="K83" s="88" t="str">
        <f t="shared" si="4"/>
        <v>f2036</v>
      </c>
      <c r="L83" s="171" t="s">
        <v>7124</v>
      </c>
      <c r="O83" s="138" t="s">
        <v>5378</v>
      </c>
    </row>
    <row r="84" spans="1:18" s="133" customFormat="1">
      <c r="J84" s="11" t="s">
        <v>7126</v>
      </c>
      <c r="K84" s="88" t="str">
        <f t="shared" si="4"/>
        <v>f2037</v>
      </c>
      <c r="L84" s="171" t="s">
        <v>7127</v>
      </c>
      <c r="O84" s="138" t="s">
        <v>5378</v>
      </c>
    </row>
    <row r="85" spans="1:18" s="133" customFormat="1">
      <c r="J85" s="11" t="s">
        <v>7076</v>
      </c>
      <c r="K85" s="88" t="str">
        <f t="shared" si="4"/>
        <v>f2028</v>
      </c>
      <c r="L85" s="171" t="s">
        <v>7138</v>
      </c>
      <c r="O85" s="138" t="s">
        <v>5378</v>
      </c>
    </row>
    <row r="86" spans="1:18" s="133" customFormat="1" ht="16.2">
      <c r="J86" s="11" t="s">
        <v>7129</v>
      </c>
      <c r="K86" s="88" t="str">
        <f t="shared" si="4"/>
        <v>f2038</v>
      </c>
      <c r="L86" s="171" t="s">
        <v>7139</v>
      </c>
      <c r="O86" s="138" t="s">
        <v>5378</v>
      </c>
    </row>
    <row r="87" spans="1:18" s="133" customFormat="1">
      <c r="J87" s="11" t="s">
        <v>7130</v>
      </c>
      <c r="K87" s="88" t="str">
        <f t="shared" si="4"/>
        <v>f2039</v>
      </c>
      <c r="L87" s="171" t="s">
        <v>7140</v>
      </c>
      <c r="O87" s="138" t="s">
        <v>5378</v>
      </c>
    </row>
    <row r="88" spans="1:18" s="133" customFormat="1">
      <c r="J88" s="11" t="s">
        <v>7131</v>
      </c>
      <c r="K88" s="88" t="str">
        <f t="shared" si="4"/>
        <v>f2040</v>
      </c>
      <c r="L88" s="171" t="s">
        <v>7141</v>
      </c>
      <c r="O88" s="138" t="s">
        <v>5378</v>
      </c>
    </row>
    <row r="89" spans="1:18" s="133" customFormat="1" ht="16.2">
      <c r="J89" s="11" t="s">
        <v>7132</v>
      </c>
      <c r="K89" s="88" t="str">
        <f t="shared" si="4"/>
        <v>f2041</v>
      </c>
      <c r="L89" s="171" t="s">
        <v>7142</v>
      </c>
      <c r="O89" s="138" t="s">
        <v>5378</v>
      </c>
    </row>
    <row r="90" spans="1:18" s="133" customFormat="1" ht="16.2">
      <c r="J90" s="11" t="s">
        <v>7133</v>
      </c>
      <c r="K90" s="88" t="str">
        <f t="shared" si="4"/>
        <v>f2042</v>
      </c>
      <c r="L90" s="171" t="s">
        <v>7143</v>
      </c>
      <c r="O90" s="138" t="s">
        <v>5378</v>
      </c>
    </row>
    <row r="91" spans="1:18" s="133" customFormat="1">
      <c r="J91" s="11" t="s">
        <v>7872</v>
      </c>
      <c r="K91" s="88" t="str">
        <f t="shared" si="4"/>
        <v>f2043</v>
      </c>
      <c r="L91" s="171" t="s">
        <v>7144</v>
      </c>
      <c r="O91" s="138" t="s">
        <v>5378</v>
      </c>
    </row>
    <row r="92" spans="1:18" s="133" customFormat="1">
      <c r="J92" s="11" t="s">
        <v>7835</v>
      </c>
      <c r="K92" s="88" t="str">
        <f t="shared" si="4"/>
        <v>f2044</v>
      </c>
      <c r="L92" s="171" t="s">
        <v>7836</v>
      </c>
      <c r="O92" s="138" t="s">
        <v>5378</v>
      </c>
    </row>
    <row r="93" spans="1:18" s="133" customFormat="1">
      <c r="J93" s="18" t="s">
        <v>7148</v>
      </c>
      <c r="K93" s="88"/>
      <c r="L93" s="171"/>
      <c r="O93" s="138" t="s">
        <v>5378</v>
      </c>
      <c r="Q93" s="133" t="s">
        <v>7628</v>
      </c>
      <c r="R93" s="133" t="s">
        <v>8247</v>
      </c>
    </row>
    <row r="94" spans="1:18" s="133" customFormat="1">
      <c r="A94" s="19"/>
      <c r="B94" s="86"/>
      <c r="D94" s="79"/>
      <c r="H94" s="79"/>
      <c r="J94" s="247" t="s">
        <v>244</v>
      </c>
      <c r="K94" s="233" t="str">
        <f>VLOOKUP(J94,$A:$B,2,0)</f>
        <v>x0</v>
      </c>
      <c r="L94" s="52" t="str">
        <f>J94</f>
        <v>Total/NA</v>
      </c>
      <c r="M94" s="138"/>
      <c r="N94" s="138"/>
      <c r="O94" s="138" t="s">
        <v>243</v>
      </c>
      <c r="P94" s="138"/>
    </row>
    <row r="95" spans="1:18" s="133" customFormat="1">
      <c r="J95" s="11" t="s">
        <v>7873</v>
      </c>
      <c r="K95" s="88" t="str">
        <f>VLOOKUP(J95,$A$1:$I$313,2,FALSE)</f>
        <v>f2045</v>
      </c>
      <c r="L95" s="171" t="s">
        <v>7151</v>
      </c>
      <c r="O95" s="138" t="s">
        <v>5378</v>
      </c>
    </row>
    <row r="96" spans="1:18" s="133" customFormat="1">
      <c r="J96" s="11" t="s">
        <v>7149</v>
      </c>
      <c r="K96" s="88" t="str">
        <f>VLOOKUP(J96,$A$1:$I$313,2,FALSE)</f>
        <v>f2046</v>
      </c>
      <c r="L96" s="171" t="s">
        <v>7150</v>
      </c>
      <c r="O96" s="138" t="s">
        <v>5378</v>
      </c>
    </row>
    <row r="97" spans="10:18" s="133" customFormat="1">
      <c r="J97" s="40" t="s">
        <v>7171</v>
      </c>
      <c r="K97" s="88"/>
      <c r="L97" s="171"/>
      <c r="O97" s="138" t="s">
        <v>5378</v>
      </c>
      <c r="Q97" s="133" t="s">
        <v>8232</v>
      </c>
      <c r="R97" s="133" t="s">
        <v>8250</v>
      </c>
    </row>
    <row r="98" spans="10:18" s="133" customFormat="1">
      <c r="J98" s="247" t="s">
        <v>244</v>
      </c>
      <c r="K98" s="233" t="str">
        <f>VLOOKUP(J98,$A:$B,2,0)</f>
        <v>x0</v>
      </c>
      <c r="L98" s="52" t="str">
        <f>J98</f>
        <v>Total/NA</v>
      </c>
      <c r="M98" s="138"/>
      <c r="N98" s="138"/>
      <c r="O98" s="138" t="s">
        <v>243</v>
      </c>
      <c r="P98" s="138" t="s">
        <v>2404</v>
      </c>
    </row>
    <row r="99" spans="10:18" s="133" customFormat="1">
      <c r="J99" s="11" t="s">
        <v>7862</v>
      </c>
      <c r="K99" s="88" t="str">
        <f>VLOOKUP(J99,$A$1:$I$313,2,FALSE)</f>
        <v>f2000</v>
      </c>
      <c r="L99" s="171" t="s">
        <v>6029</v>
      </c>
      <c r="M99" s="88"/>
      <c r="O99" s="138" t="s">
        <v>5378</v>
      </c>
    </row>
    <row r="100" spans="10:18" s="133" customFormat="1">
      <c r="J100" s="11" t="s">
        <v>6020</v>
      </c>
      <c r="K100" s="88" t="str">
        <f>VLOOKUP(J100,$A$1:$I$313,2,FALSE)</f>
        <v>f2001</v>
      </c>
      <c r="L100" s="171" t="s">
        <v>6030</v>
      </c>
      <c r="M100" s="88"/>
      <c r="O100" s="138" t="s">
        <v>5378</v>
      </c>
    </row>
    <row r="101" spans="10:18" s="133" customFormat="1">
      <c r="J101" s="40" t="s">
        <v>7197</v>
      </c>
      <c r="K101" s="88"/>
      <c r="L101" s="171"/>
      <c r="O101" s="138" t="s">
        <v>5378</v>
      </c>
      <c r="Q101" s="133" t="s">
        <v>3259</v>
      </c>
      <c r="R101" s="133" t="s">
        <v>7298</v>
      </c>
    </row>
    <row r="102" spans="10:18" s="133" customFormat="1">
      <c r="J102" s="247" t="s">
        <v>244</v>
      </c>
      <c r="K102" s="233" t="str">
        <f>VLOOKUP(J102,$A:$B,2,0)</f>
        <v>x0</v>
      </c>
      <c r="L102" s="52" t="str">
        <f>J102</f>
        <v>Total/NA</v>
      </c>
      <c r="M102" s="138"/>
      <c r="N102" s="138"/>
      <c r="O102" s="138" t="s">
        <v>243</v>
      </c>
      <c r="P102" s="138" t="s">
        <v>2404</v>
      </c>
    </row>
    <row r="103" spans="10:18" s="133" customFormat="1">
      <c r="J103" s="11" t="s">
        <v>7862</v>
      </c>
      <c r="K103" s="88" t="str">
        <f>VLOOKUP(J103,$A$1:$I$313,2,FALSE)</f>
        <v>f2000</v>
      </c>
      <c r="L103" s="171" t="s">
        <v>6029</v>
      </c>
      <c r="M103" s="88"/>
      <c r="O103" s="138" t="s">
        <v>5378</v>
      </c>
    </row>
    <row r="104" spans="10:18" s="133" customFormat="1">
      <c r="J104" s="11" t="s">
        <v>6020</v>
      </c>
      <c r="K104" s="88" t="str">
        <f>VLOOKUP(J104,$A$1:$I$313,2,FALSE)</f>
        <v>f2001</v>
      </c>
      <c r="L104" s="171" t="s">
        <v>6030</v>
      </c>
      <c r="M104" s="88"/>
      <c r="O104" s="138" t="s">
        <v>5378</v>
      </c>
    </row>
    <row r="105" spans="10:18" s="133" customFormat="1">
      <c r="J105" s="52" t="s">
        <v>7239</v>
      </c>
      <c r="K105" s="20"/>
      <c r="L105" s="172"/>
      <c r="M105" s="134"/>
      <c r="N105" s="134"/>
      <c r="O105" s="138" t="s">
        <v>5378</v>
      </c>
      <c r="Q105" s="133" t="s">
        <v>8263</v>
      </c>
      <c r="R105" s="133" t="s">
        <v>8234</v>
      </c>
    </row>
    <row r="106" spans="10:18" s="133" customFormat="1">
      <c r="J106" s="247" t="s">
        <v>244</v>
      </c>
      <c r="K106" s="233" t="str">
        <f>VLOOKUP(J106,$A:$B,2,0)</f>
        <v>x0</v>
      </c>
      <c r="L106" s="52" t="str">
        <f>J106</f>
        <v>Total/NA</v>
      </c>
      <c r="M106" s="138"/>
      <c r="N106" s="138"/>
      <c r="O106" s="138" t="s">
        <v>243</v>
      </c>
      <c r="P106" s="138"/>
    </row>
    <row r="107" spans="10:18" s="133" customFormat="1">
      <c r="J107" s="11" t="s">
        <v>6708</v>
      </c>
      <c r="K107" s="20" t="str">
        <f t="shared" ref="K107:K117" si="5">VLOOKUP(J107,$A$1:$I$313,2,FALSE)</f>
        <v>f2007</v>
      </c>
      <c r="L107" s="52" t="s">
        <v>6709</v>
      </c>
      <c r="M107" s="134"/>
      <c r="N107" s="134"/>
      <c r="O107" s="138" t="s">
        <v>5378</v>
      </c>
    </row>
    <row r="108" spans="10:18" s="133" customFormat="1">
      <c r="J108" s="11" t="s">
        <v>7866</v>
      </c>
      <c r="K108" s="20" t="str">
        <f t="shared" si="5"/>
        <v>f2008</v>
      </c>
      <c r="L108" s="52" t="s">
        <v>6710</v>
      </c>
      <c r="M108" s="134"/>
      <c r="N108" s="134"/>
      <c r="O108" s="138" t="s">
        <v>5378</v>
      </c>
    </row>
    <row r="109" spans="10:18" s="133" customFormat="1">
      <c r="J109" s="11" t="s">
        <v>6518</v>
      </c>
      <c r="K109" s="20" t="str">
        <f t="shared" si="5"/>
        <v>f2009</v>
      </c>
      <c r="L109" s="52" t="s">
        <v>6524</v>
      </c>
      <c r="M109" s="134"/>
      <c r="N109" s="134"/>
      <c r="O109" s="138" t="s">
        <v>5378</v>
      </c>
    </row>
    <row r="110" spans="10:18" s="133" customFormat="1">
      <c r="J110" s="348" t="s">
        <v>7867</v>
      </c>
      <c r="K110" s="20" t="str">
        <f t="shared" si="5"/>
        <v>f2010</v>
      </c>
      <c r="L110" s="52" t="s">
        <v>6525</v>
      </c>
      <c r="M110" s="134"/>
      <c r="N110" s="134"/>
      <c r="O110" s="138" t="s">
        <v>5378</v>
      </c>
    </row>
    <row r="111" spans="10:18" s="133" customFormat="1">
      <c r="J111" s="11" t="s">
        <v>6519</v>
      </c>
      <c r="K111" s="20" t="str">
        <f t="shared" si="5"/>
        <v>f2011</v>
      </c>
      <c r="L111" s="52" t="s">
        <v>6526</v>
      </c>
      <c r="M111" s="134"/>
      <c r="N111" s="134"/>
      <c r="O111" s="138" t="s">
        <v>5378</v>
      </c>
      <c r="Q111" s="327"/>
    </row>
    <row r="112" spans="10:18" s="133" customFormat="1">
      <c r="J112" s="11" t="s">
        <v>6520</v>
      </c>
      <c r="K112" s="20" t="str">
        <f t="shared" si="5"/>
        <v>f2012</v>
      </c>
      <c r="L112" s="52" t="s">
        <v>6527</v>
      </c>
      <c r="M112" s="134"/>
      <c r="N112" s="134"/>
      <c r="O112" s="138" t="s">
        <v>5378</v>
      </c>
      <c r="Q112" s="327"/>
    </row>
    <row r="113" spans="10:18" s="133" customFormat="1">
      <c r="J113" s="11" t="s">
        <v>6521</v>
      </c>
      <c r="K113" s="20" t="str">
        <f t="shared" si="5"/>
        <v>f2013</v>
      </c>
      <c r="L113" s="52" t="s">
        <v>6528</v>
      </c>
      <c r="M113" s="134"/>
      <c r="N113" s="134"/>
      <c r="O113" s="138" t="s">
        <v>5378</v>
      </c>
      <c r="Q113" s="327"/>
    </row>
    <row r="114" spans="10:18" s="133" customFormat="1">
      <c r="J114" s="11" t="s">
        <v>6522</v>
      </c>
      <c r="K114" s="20" t="str">
        <f t="shared" si="5"/>
        <v>f2014</v>
      </c>
      <c r="L114" s="52" t="s">
        <v>6529</v>
      </c>
      <c r="M114" s="134"/>
      <c r="N114" s="134"/>
      <c r="O114" s="138" t="s">
        <v>5378</v>
      </c>
      <c r="Q114" s="327"/>
    </row>
    <row r="115" spans="10:18" s="133" customFormat="1">
      <c r="J115" s="11" t="s">
        <v>6523</v>
      </c>
      <c r="K115" s="20" t="str">
        <f t="shared" si="5"/>
        <v>f2015</v>
      </c>
      <c r="L115" s="52" t="s">
        <v>7290</v>
      </c>
      <c r="M115" s="134"/>
      <c r="N115" s="134"/>
      <c r="O115" s="138" t="s">
        <v>5378</v>
      </c>
      <c r="Q115" s="327"/>
    </row>
    <row r="116" spans="10:18" s="133" customFormat="1">
      <c r="J116" s="11" t="s">
        <v>7868</v>
      </c>
      <c r="K116" s="20" t="str">
        <f t="shared" si="5"/>
        <v>f2016</v>
      </c>
      <c r="L116" s="52" t="s">
        <v>7291</v>
      </c>
      <c r="M116" s="134"/>
      <c r="N116" s="134"/>
      <c r="O116" s="138" t="s">
        <v>5378</v>
      </c>
      <c r="P116" s="327"/>
      <c r="Q116" s="327"/>
    </row>
    <row r="117" spans="10:18" s="133" customFormat="1">
      <c r="J117" s="11" t="s">
        <v>7242</v>
      </c>
      <c r="K117" s="20" t="str">
        <f t="shared" si="5"/>
        <v>f2017</v>
      </c>
      <c r="L117" s="52" t="s">
        <v>7241</v>
      </c>
      <c r="O117" s="138" t="s">
        <v>5378</v>
      </c>
      <c r="P117" s="327"/>
      <c r="Q117" s="327"/>
    </row>
    <row r="118" spans="10:18" s="133" customFormat="1">
      <c r="J118" s="52" t="s">
        <v>7581</v>
      </c>
      <c r="K118" s="20"/>
      <c r="L118" s="172"/>
      <c r="M118" s="134"/>
      <c r="N118" s="134"/>
      <c r="O118" s="95" t="s">
        <v>5378</v>
      </c>
      <c r="P118" s="327"/>
      <c r="Q118" s="133" t="s">
        <v>7695</v>
      </c>
      <c r="R118" s="133" t="s">
        <v>8250</v>
      </c>
    </row>
    <row r="119" spans="10:18" s="133" customFormat="1">
      <c r="J119" s="247" t="s">
        <v>244</v>
      </c>
      <c r="K119" s="233" t="str">
        <f>VLOOKUP(J119,$A:$B,2,0)</f>
        <v>x0</v>
      </c>
      <c r="L119" s="52" t="str">
        <f>J119</f>
        <v>Total/NA</v>
      </c>
      <c r="M119" s="138"/>
      <c r="N119" s="138"/>
      <c r="O119" s="138" t="s">
        <v>243</v>
      </c>
      <c r="P119" s="138" t="s">
        <v>2404</v>
      </c>
      <c r="Q119" s="327"/>
    </row>
    <row r="120" spans="10:18" s="133" customFormat="1">
      <c r="J120" s="11" t="s">
        <v>6708</v>
      </c>
      <c r="K120" s="20" t="str">
        <f t="shared" ref="K120:K146" si="6">VLOOKUP(J120,$A$1:$I$313,2,FALSE)</f>
        <v>f2007</v>
      </c>
      <c r="L120" s="52" t="s">
        <v>6709</v>
      </c>
      <c r="M120" s="134"/>
      <c r="N120" s="134"/>
      <c r="O120" s="95" t="s">
        <v>5378</v>
      </c>
      <c r="P120" s="327"/>
      <c r="Q120" s="327"/>
    </row>
    <row r="121" spans="10:18" s="133" customFormat="1">
      <c r="J121" s="11" t="s">
        <v>7866</v>
      </c>
      <c r="K121" s="20" t="str">
        <f t="shared" si="6"/>
        <v>f2008</v>
      </c>
      <c r="L121" s="52" t="s">
        <v>6710</v>
      </c>
      <c r="M121" s="134"/>
      <c r="N121" s="134"/>
      <c r="O121" s="95" t="s">
        <v>5378</v>
      </c>
      <c r="P121" s="327"/>
      <c r="Q121" s="327"/>
    </row>
    <row r="122" spans="10:18" s="133" customFormat="1">
      <c r="J122" s="11" t="s">
        <v>6518</v>
      </c>
      <c r="K122" s="20" t="str">
        <f t="shared" si="6"/>
        <v>f2009</v>
      </c>
      <c r="L122" s="52" t="s">
        <v>6524</v>
      </c>
      <c r="M122" s="134"/>
      <c r="N122" s="134"/>
      <c r="O122" s="95" t="s">
        <v>5378</v>
      </c>
      <c r="P122" s="327"/>
      <c r="Q122" s="327"/>
    </row>
    <row r="123" spans="10:18" s="133" customFormat="1">
      <c r="J123" s="348" t="s">
        <v>7867</v>
      </c>
      <c r="K123" s="20" t="str">
        <f t="shared" si="6"/>
        <v>f2010</v>
      </c>
      <c r="L123" s="52" t="s">
        <v>6525</v>
      </c>
      <c r="M123" s="134"/>
      <c r="N123" s="134"/>
      <c r="O123" s="95" t="s">
        <v>5378</v>
      </c>
      <c r="P123" s="327"/>
    </row>
    <row r="124" spans="10:18" s="133" customFormat="1">
      <c r="J124" s="11" t="s">
        <v>6519</v>
      </c>
      <c r="K124" s="20" t="str">
        <f t="shared" si="6"/>
        <v>f2011</v>
      </c>
      <c r="L124" s="52" t="s">
        <v>6526</v>
      </c>
      <c r="M124" s="134"/>
      <c r="N124" s="134"/>
      <c r="O124" s="95" t="s">
        <v>5378</v>
      </c>
      <c r="P124" s="327"/>
    </row>
    <row r="125" spans="10:18" s="133" customFormat="1">
      <c r="J125" s="11" t="s">
        <v>6520</v>
      </c>
      <c r="K125" s="20" t="str">
        <f t="shared" si="6"/>
        <v>f2012</v>
      </c>
      <c r="L125" s="52" t="s">
        <v>6527</v>
      </c>
      <c r="M125" s="134"/>
      <c r="N125" s="134"/>
      <c r="O125" s="95" t="s">
        <v>5378</v>
      </c>
      <c r="P125" s="327"/>
    </row>
    <row r="126" spans="10:18" s="133" customFormat="1">
      <c r="J126" s="11" t="s">
        <v>6521</v>
      </c>
      <c r="K126" s="20" t="str">
        <f t="shared" si="6"/>
        <v>f2013</v>
      </c>
      <c r="L126" s="52" t="s">
        <v>6528</v>
      </c>
      <c r="M126" s="134"/>
      <c r="N126" s="134"/>
      <c r="O126" s="95" t="s">
        <v>5378</v>
      </c>
      <c r="P126" s="327"/>
    </row>
    <row r="127" spans="10:18" s="133" customFormat="1">
      <c r="J127" s="11" t="s">
        <v>6522</v>
      </c>
      <c r="K127" s="20" t="str">
        <f t="shared" si="6"/>
        <v>f2014</v>
      </c>
      <c r="L127" s="52" t="s">
        <v>6529</v>
      </c>
      <c r="M127" s="134"/>
      <c r="N127" s="134"/>
      <c r="O127" s="95" t="s">
        <v>5378</v>
      </c>
      <c r="P127" s="327"/>
    </row>
    <row r="128" spans="10:18" s="133" customFormat="1">
      <c r="J128" s="11" t="s">
        <v>6523</v>
      </c>
      <c r="K128" s="20" t="str">
        <f t="shared" si="6"/>
        <v>f2015</v>
      </c>
      <c r="L128" s="52" t="s">
        <v>6530</v>
      </c>
      <c r="M128" s="134"/>
      <c r="N128" s="134"/>
      <c r="O128" s="95" t="s">
        <v>5378</v>
      </c>
    </row>
    <row r="129" spans="10:18" s="133" customFormat="1">
      <c r="J129" s="11" t="s">
        <v>7868</v>
      </c>
      <c r="K129" s="20" t="str">
        <f t="shared" si="6"/>
        <v>f2016</v>
      </c>
      <c r="L129" s="52" t="s">
        <v>7240</v>
      </c>
      <c r="M129" s="134"/>
      <c r="N129" s="134"/>
      <c r="O129" s="95" t="s">
        <v>5378</v>
      </c>
    </row>
    <row r="130" spans="10:18" s="133" customFormat="1">
      <c r="J130" s="40" t="s">
        <v>7302</v>
      </c>
      <c r="K130" s="88"/>
      <c r="L130" s="171"/>
      <c r="O130" s="138" t="s">
        <v>5378</v>
      </c>
      <c r="Q130" s="133" t="s">
        <v>7635</v>
      </c>
      <c r="R130" s="133" t="s">
        <v>8254</v>
      </c>
    </row>
    <row r="131" spans="10:18" s="133" customFormat="1">
      <c r="J131" s="247" t="s">
        <v>244</v>
      </c>
      <c r="K131" s="233" t="str">
        <f>VLOOKUP(J131,$A:$B,2,0)</f>
        <v>x0</v>
      </c>
      <c r="L131" s="52" t="str">
        <f>J131</f>
        <v>Total/NA</v>
      </c>
      <c r="M131" s="138"/>
      <c r="N131" s="138"/>
      <c r="O131" s="138" t="s">
        <v>243</v>
      </c>
      <c r="P131" s="138" t="s">
        <v>2404</v>
      </c>
    </row>
    <row r="132" spans="10:18" s="133" customFormat="1">
      <c r="J132" s="11" t="s">
        <v>7862</v>
      </c>
      <c r="K132" s="20" t="str">
        <f t="shared" si="6"/>
        <v>f2000</v>
      </c>
      <c r="L132" s="171" t="s">
        <v>6029</v>
      </c>
      <c r="M132" s="88"/>
      <c r="O132" s="138" t="s">
        <v>5378</v>
      </c>
    </row>
    <row r="133" spans="10:18" s="133" customFormat="1">
      <c r="J133" s="11" t="s">
        <v>6020</v>
      </c>
      <c r="K133" s="20" t="str">
        <f t="shared" si="6"/>
        <v>f2001</v>
      </c>
      <c r="L133" s="171" t="s">
        <v>6030</v>
      </c>
      <c r="M133" s="88"/>
      <c r="O133" s="138" t="s">
        <v>5378</v>
      </c>
    </row>
    <row r="134" spans="10:18" s="133" customFormat="1">
      <c r="J134" s="40" t="s">
        <v>7303</v>
      </c>
      <c r="K134" s="88"/>
      <c r="L134" s="171"/>
      <c r="O134" s="138" t="s">
        <v>5378</v>
      </c>
      <c r="Q134" s="133" t="s">
        <v>7636</v>
      </c>
      <c r="R134" s="133" t="s">
        <v>8254</v>
      </c>
    </row>
    <row r="135" spans="10:18" s="133" customFormat="1">
      <c r="J135" s="247" t="s">
        <v>244</v>
      </c>
      <c r="K135" s="233" t="str">
        <f>VLOOKUP(J135,$A:$B,2,0)</f>
        <v>x0</v>
      </c>
      <c r="L135" s="52" t="str">
        <f>J135</f>
        <v>Total/NA</v>
      </c>
      <c r="M135" s="138"/>
      <c r="N135" s="138"/>
      <c r="O135" s="138" t="s">
        <v>243</v>
      </c>
      <c r="P135" s="138" t="s">
        <v>2404</v>
      </c>
    </row>
    <row r="136" spans="10:18">
      <c r="J136" s="11" t="s">
        <v>7862</v>
      </c>
      <c r="K136" s="20" t="str">
        <f t="shared" si="6"/>
        <v>f2000</v>
      </c>
      <c r="L136" s="171" t="s">
        <v>6029</v>
      </c>
      <c r="M136" s="88"/>
      <c r="N136" s="133"/>
      <c r="O136" s="138" t="s">
        <v>5378</v>
      </c>
      <c r="P136" s="133"/>
      <c r="Q136" s="133"/>
      <c r="R136" s="133"/>
    </row>
    <row r="137" spans="10:18">
      <c r="J137" s="11" t="s">
        <v>6020</v>
      </c>
      <c r="K137" s="20" t="str">
        <f t="shared" si="6"/>
        <v>f2001</v>
      </c>
      <c r="L137" s="171" t="s">
        <v>6030</v>
      </c>
      <c r="M137" s="88"/>
      <c r="N137" s="133"/>
      <c r="O137" s="138" t="s">
        <v>5378</v>
      </c>
      <c r="P137" s="133"/>
      <c r="Q137" s="133"/>
    </row>
    <row r="138" spans="10:18">
      <c r="J138" s="18" t="s">
        <v>7854</v>
      </c>
      <c r="K138" s="88"/>
      <c r="L138" s="171"/>
      <c r="M138" s="133"/>
      <c r="N138" s="133"/>
      <c r="O138" s="138" t="s">
        <v>5378</v>
      </c>
      <c r="P138" s="133"/>
      <c r="Q138" s="133" t="s">
        <v>7146</v>
      </c>
      <c r="R138" t="s">
        <v>8247</v>
      </c>
    </row>
    <row r="139" spans="10:18" s="130" customFormat="1">
      <c r="J139" s="247" t="s">
        <v>244</v>
      </c>
      <c r="K139" s="233" t="str">
        <f>VLOOKUP(J139,$A:$B,2,0)</f>
        <v>x0</v>
      </c>
      <c r="L139" s="52" t="str">
        <f>J139</f>
        <v>Total/NA</v>
      </c>
      <c r="M139" s="138"/>
      <c r="N139" s="138"/>
      <c r="O139" s="138" t="s">
        <v>243</v>
      </c>
      <c r="P139" s="138"/>
      <c r="Q139" s="133"/>
    </row>
    <row r="140" spans="10:18">
      <c r="J140" s="44" t="s">
        <v>7863</v>
      </c>
      <c r="K140" s="20" t="str">
        <f t="shared" si="6"/>
        <v>f2002</v>
      </c>
      <c r="L140" s="171" t="s">
        <v>6024</v>
      </c>
      <c r="M140" s="133"/>
      <c r="N140" s="133"/>
      <c r="O140" s="138" t="s">
        <v>5378</v>
      </c>
      <c r="P140" s="133"/>
      <c r="Q140" s="133"/>
    </row>
    <row r="141" spans="10:18">
      <c r="J141" s="44" t="s">
        <v>6023</v>
      </c>
      <c r="K141" s="20" t="str">
        <f t="shared" si="6"/>
        <v>f2003</v>
      </c>
      <c r="L141" s="171" t="s">
        <v>6025</v>
      </c>
      <c r="M141" s="133"/>
      <c r="N141" s="133"/>
      <c r="O141" s="138" t="s">
        <v>5378</v>
      </c>
      <c r="P141" s="133"/>
      <c r="Q141" s="133"/>
    </row>
    <row r="142" spans="10:18">
      <c r="J142" s="11" t="s">
        <v>7873</v>
      </c>
      <c r="K142" s="20" t="str">
        <f t="shared" si="6"/>
        <v>f2045</v>
      </c>
      <c r="L142" s="171" t="s">
        <v>7857</v>
      </c>
      <c r="M142" s="133"/>
      <c r="N142" s="133"/>
      <c r="O142" s="138" t="s">
        <v>5378</v>
      </c>
      <c r="P142" s="133"/>
    </row>
    <row r="143" spans="10:18">
      <c r="J143" s="11" t="s">
        <v>7855</v>
      </c>
      <c r="K143" s="20" t="str">
        <f t="shared" si="6"/>
        <v>f2067</v>
      </c>
      <c r="L143" s="171" t="s">
        <v>7858</v>
      </c>
      <c r="M143" s="133"/>
      <c r="N143" s="133"/>
      <c r="O143" s="138" t="s">
        <v>5378</v>
      </c>
      <c r="P143" s="133"/>
    </row>
    <row r="144" spans="10:18">
      <c r="J144" s="44" t="s">
        <v>6021</v>
      </c>
      <c r="K144" s="20" t="str">
        <f t="shared" si="6"/>
        <v>f2004</v>
      </c>
      <c r="L144" s="171" t="s">
        <v>7861</v>
      </c>
      <c r="M144" s="133"/>
      <c r="N144" s="133"/>
      <c r="O144" s="138" t="s">
        <v>5378</v>
      </c>
      <c r="P144" s="133"/>
    </row>
    <row r="145" spans="10:18">
      <c r="J145" s="44" t="s">
        <v>7864</v>
      </c>
      <c r="K145" s="20" t="str">
        <f t="shared" si="6"/>
        <v>f2005</v>
      </c>
      <c r="L145" s="171" t="s">
        <v>7859</v>
      </c>
      <c r="M145" s="133"/>
      <c r="N145" s="133"/>
      <c r="O145" s="138" t="s">
        <v>5378</v>
      </c>
      <c r="P145" s="133"/>
    </row>
    <row r="146" spans="10:18">
      <c r="J146" s="44" t="s">
        <v>7865</v>
      </c>
      <c r="K146" s="20" t="str">
        <f t="shared" si="6"/>
        <v>f2006</v>
      </c>
      <c r="L146" s="171" t="s">
        <v>7860</v>
      </c>
      <c r="M146" s="133"/>
      <c r="N146" s="133"/>
      <c r="O146" s="138" t="s">
        <v>5378</v>
      </c>
      <c r="P146" s="133"/>
    </row>
    <row r="147" spans="10:18">
      <c r="J147" s="18" t="s">
        <v>8280</v>
      </c>
      <c r="K147" s="133"/>
      <c r="L147" s="171"/>
      <c r="M147" s="133"/>
      <c r="N147" s="133"/>
      <c r="O147" s="133" t="s">
        <v>5378</v>
      </c>
      <c r="Q147" t="s">
        <v>7222</v>
      </c>
      <c r="R147" t="s">
        <v>8279</v>
      </c>
    </row>
    <row r="148" spans="10:18">
      <c r="J148" s="50" t="s">
        <v>244</v>
      </c>
      <c r="K148" s="133" t="s">
        <v>245</v>
      </c>
      <c r="L148" s="171" t="s">
        <v>244</v>
      </c>
      <c r="M148" s="133"/>
      <c r="N148" s="133"/>
      <c r="O148" s="133" t="s">
        <v>243</v>
      </c>
      <c r="P148" t="s">
        <v>2404</v>
      </c>
    </row>
    <row r="149" spans="10:18">
      <c r="J149" s="16" t="s">
        <v>6708</v>
      </c>
      <c r="K149" t="s">
        <v>5806</v>
      </c>
      <c r="L149" s="163" t="s">
        <v>6709</v>
      </c>
      <c r="O149" t="s">
        <v>5378</v>
      </c>
    </row>
    <row r="150" spans="10:18">
      <c r="J150" s="16" t="s">
        <v>7866</v>
      </c>
      <c r="K150" t="s">
        <v>5807</v>
      </c>
      <c r="L150" s="163" t="s">
        <v>6710</v>
      </c>
      <c r="O150" t="s">
        <v>5378</v>
      </c>
    </row>
    <row r="151" spans="10:18">
      <c r="J151" s="16" t="s">
        <v>6518</v>
      </c>
      <c r="K151" t="s">
        <v>5808</v>
      </c>
      <c r="L151" s="163" t="s">
        <v>6524</v>
      </c>
      <c r="O151" t="s">
        <v>5378</v>
      </c>
    </row>
    <row r="152" spans="10:18">
      <c r="J152" s="16" t="s">
        <v>7867</v>
      </c>
      <c r="K152" t="s">
        <v>5809</v>
      </c>
      <c r="L152" s="163" t="s">
        <v>6525</v>
      </c>
      <c r="O152" t="s">
        <v>5378</v>
      </c>
    </row>
    <row r="153" spans="10:18">
      <c r="J153" s="16" t="s">
        <v>6519</v>
      </c>
      <c r="K153" t="s">
        <v>5810</v>
      </c>
      <c r="L153" s="163" t="s">
        <v>6526</v>
      </c>
      <c r="O153" t="s">
        <v>5378</v>
      </c>
    </row>
    <row r="154" spans="10:18">
      <c r="J154" s="16" t="s">
        <v>6520</v>
      </c>
      <c r="K154" t="s">
        <v>5811</v>
      </c>
      <c r="L154" s="163" t="s">
        <v>6527</v>
      </c>
      <c r="O154" t="s">
        <v>5378</v>
      </c>
    </row>
    <row r="155" spans="10:18">
      <c r="J155" s="16" t="s">
        <v>6521</v>
      </c>
      <c r="K155" t="s">
        <v>5812</v>
      </c>
      <c r="L155" s="163" t="s">
        <v>6528</v>
      </c>
      <c r="O155" t="s">
        <v>5378</v>
      </c>
    </row>
    <row r="156" spans="10:18">
      <c r="J156" s="16" t="s">
        <v>6522</v>
      </c>
      <c r="K156" t="s">
        <v>5813</v>
      </c>
      <c r="L156" s="163" t="s">
        <v>6529</v>
      </c>
      <c r="O156" t="s">
        <v>5378</v>
      </c>
    </row>
    <row r="157" spans="10:18">
      <c r="J157" s="16" t="s">
        <v>6523</v>
      </c>
      <c r="K157" t="s">
        <v>5814</v>
      </c>
      <c r="L157" s="163" t="s">
        <v>6530</v>
      </c>
      <c r="O157" t="s">
        <v>5378</v>
      </c>
    </row>
    <row r="158" spans="10:18">
      <c r="J158" s="16" t="s">
        <v>7868</v>
      </c>
      <c r="K158" t="s">
        <v>5815</v>
      </c>
      <c r="L158" s="163" t="s">
        <v>7240</v>
      </c>
      <c r="O158" t="s">
        <v>5378</v>
      </c>
    </row>
  </sheetData>
  <sortState ref="A3:A8">
    <sortCondition ref="A2:A7"/>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V9"/>
  <sheetViews>
    <sheetView zoomScale="80" zoomScaleNormal="80" workbookViewId="0">
      <selection activeCell="A2" sqref="A2"/>
    </sheetView>
  </sheetViews>
  <sheetFormatPr baseColWidth="10" defaultRowHeight="14.4"/>
  <cols>
    <col min="1" max="1" width="46.109375" bestFit="1" customWidth="1"/>
    <col min="2" max="2" width="7.109375" bestFit="1" customWidth="1"/>
    <col min="10" max="10" width="48.88671875" bestFit="1" customWidth="1"/>
    <col min="12" max="12" width="48.8867187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4" t="s">
        <v>244</v>
      </c>
      <c r="B2" t="s">
        <v>245</v>
      </c>
      <c r="C2" t="s">
        <v>609</v>
      </c>
      <c r="D2" t="s">
        <v>243</v>
      </c>
      <c r="H2">
        <f>COUNTIF($J$2:$J$409,A2)</f>
        <v>2</v>
      </c>
      <c r="J2" s="18" t="s">
        <v>1910</v>
      </c>
      <c r="L2" s="171"/>
      <c r="O2" s="9" t="s">
        <v>426</v>
      </c>
      <c r="Q2" t="s">
        <v>336</v>
      </c>
    </row>
    <row r="3" spans="1:22">
      <c r="A3" s="14" t="s">
        <v>337</v>
      </c>
      <c r="B3" t="s">
        <v>604</v>
      </c>
      <c r="D3" t="s">
        <v>243</v>
      </c>
      <c r="H3">
        <f>COUNTIF($J$2:$J$409,A3)</f>
        <v>1</v>
      </c>
      <c r="J3" s="15" t="s">
        <v>244</v>
      </c>
      <c r="K3" s="130" t="s">
        <v>245</v>
      </c>
      <c r="L3" s="163" t="str">
        <f>J3</f>
        <v>Total/NA</v>
      </c>
      <c r="M3" s="130" t="s">
        <v>190</v>
      </c>
      <c r="N3" s="130"/>
      <c r="O3" s="130" t="s">
        <v>243</v>
      </c>
      <c r="P3" s="130"/>
      <c r="Q3" s="130"/>
    </row>
    <row r="4" spans="1:22">
      <c r="A4" s="14" t="s">
        <v>338</v>
      </c>
      <c r="B4" t="s">
        <v>613</v>
      </c>
      <c r="D4" t="s">
        <v>243</v>
      </c>
      <c r="H4">
        <f>COUNTIF($J$2:$J$409,A4)</f>
        <v>1</v>
      </c>
      <c r="J4" s="16" t="s">
        <v>337</v>
      </c>
      <c r="K4" t="s">
        <v>604</v>
      </c>
      <c r="L4" s="163" t="str">
        <f>J4</f>
        <v>Déclarés dans l'exercice</v>
      </c>
      <c r="O4" t="s">
        <v>243</v>
      </c>
    </row>
    <row r="5" spans="1:22">
      <c r="A5" s="16" t="s">
        <v>1582</v>
      </c>
      <c r="B5" s="9" t="s">
        <v>1381</v>
      </c>
      <c r="D5" t="s">
        <v>426</v>
      </c>
      <c r="H5">
        <f>COUNTIF($J$2:$J$409,A5)</f>
        <v>1</v>
      </c>
      <c r="J5" s="16" t="s">
        <v>338</v>
      </c>
      <c r="K5" t="s">
        <v>613</v>
      </c>
      <c r="L5" s="163" t="str">
        <f>J5</f>
        <v>Clos dans l'exercice</v>
      </c>
      <c r="O5" t="s">
        <v>243</v>
      </c>
    </row>
    <row r="6" spans="1:22">
      <c r="A6" s="16" t="s">
        <v>1581</v>
      </c>
      <c r="B6" s="9" t="s">
        <v>1382</v>
      </c>
      <c r="D6" t="s">
        <v>426</v>
      </c>
      <c r="H6">
        <f>COUNTIF($J$2:$J$409,A6)</f>
        <v>1</v>
      </c>
      <c r="J6" s="14" t="s">
        <v>1908</v>
      </c>
      <c r="L6" s="163"/>
      <c r="O6" t="s">
        <v>426</v>
      </c>
      <c r="Q6" t="s">
        <v>333</v>
      </c>
    </row>
    <row r="7" spans="1:22">
      <c r="J7" s="15" t="s">
        <v>244</v>
      </c>
      <c r="K7" t="s">
        <v>245</v>
      </c>
      <c r="L7" s="163" t="str">
        <f>J7</f>
        <v>Total/NA</v>
      </c>
      <c r="M7" t="s">
        <v>190</v>
      </c>
      <c r="O7" t="s">
        <v>243</v>
      </c>
    </row>
    <row r="8" spans="1:22">
      <c r="J8" s="16" t="s">
        <v>1582</v>
      </c>
      <c r="K8" s="9" t="s">
        <v>1381</v>
      </c>
      <c r="L8" s="163" t="str">
        <f>J8</f>
        <v>Sinistres dont la charge nette de recours est inférieure strictement à 200 K€</v>
      </c>
      <c r="N8" t="s">
        <v>192</v>
      </c>
      <c r="O8" t="s">
        <v>426</v>
      </c>
    </row>
    <row r="9" spans="1:22">
      <c r="J9" s="16" t="s">
        <v>1581</v>
      </c>
      <c r="K9" s="9" t="s">
        <v>1382</v>
      </c>
      <c r="L9" s="163" t="str">
        <f>J9</f>
        <v>Sinistres dont la charge nette de recours est supérieure ou égale 200 K€</v>
      </c>
      <c r="N9" t="s">
        <v>192</v>
      </c>
      <c r="O9" t="s">
        <v>426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V83"/>
  <sheetViews>
    <sheetView topLeftCell="A46" zoomScale="80" zoomScaleNormal="80" workbookViewId="0">
      <selection activeCell="A2" sqref="A2"/>
    </sheetView>
  </sheetViews>
  <sheetFormatPr baseColWidth="10" defaultRowHeight="14.4"/>
  <cols>
    <col min="1" max="1" width="89.33203125" customWidth="1"/>
    <col min="2" max="2" width="6.5546875" bestFit="1" customWidth="1"/>
    <col min="10" max="10" width="42" customWidth="1"/>
    <col min="12" max="12" width="42" style="130" customWidth="1"/>
    <col min="13" max="13" width="4.6640625" bestFit="1" customWidth="1"/>
    <col min="14" max="14" width="7.44140625" bestFit="1"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86" t="s">
        <v>2525</v>
      </c>
      <c r="M1" s="35" t="s">
        <v>236</v>
      </c>
      <c r="N1" s="35" t="s">
        <v>237</v>
      </c>
      <c r="O1" s="35" t="s">
        <v>238</v>
      </c>
      <c r="P1" s="35" t="s">
        <v>239</v>
      </c>
      <c r="Q1" s="35" t="s">
        <v>240</v>
      </c>
      <c r="R1" s="35" t="s">
        <v>241</v>
      </c>
      <c r="S1" s="116" t="s">
        <v>1819</v>
      </c>
      <c r="T1" s="116" t="s">
        <v>1820</v>
      </c>
      <c r="U1" s="116" t="s">
        <v>1821</v>
      </c>
      <c r="V1" s="116" t="s">
        <v>242</v>
      </c>
    </row>
    <row r="2" spans="1:22">
      <c r="A2" s="1" t="s">
        <v>244</v>
      </c>
      <c r="B2" t="s">
        <v>245</v>
      </c>
      <c r="C2" t="s">
        <v>609</v>
      </c>
      <c r="D2" t="s">
        <v>243</v>
      </c>
      <c r="H2">
        <f t="shared" ref="H2:H10" si="0">COUNTIF($J$2:$J$389,A2)</f>
        <v>9</v>
      </c>
      <c r="J2" s="40" t="s">
        <v>1555</v>
      </c>
      <c r="K2" s="9"/>
      <c r="L2" s="171"/>
      <c r="M2" s="9"/>
      <c r="N2" s="9"/>
      <c r="O2" s="9" t="s">
        <v>426</v>
      </c>
      <c r="P2" s="9"/>
      <c r="Q2" s="9" t="s">
        <v>1506</v>
      </c>
      <c r="R2" s="9"/>
    </row>
    <row r="3" spans="1:22">
      <c r="A3" t="s">
        <v>1178</v>
      </c>
      <c r="B3" t="s">
        <v>895</v>
      </c>
      <c r="D3" t="s">
        <v>426</v>
      </c>
      <c r="H3">
        <f t="shared" si="0"/>
        <v>1</v>
      </c>
      <c r="J3" s="50" t="s">
        <v>244</v>
      </c>
      <c r="K3" s="9" t="s">
        <v>245</v>
      </c>
      <c r="L3" s="171" t="str">
        <f>J3</f>
        <v>Total/NA</v>
      </c>
      <c r="M3" s="9" t="s">
        <v>190</v>
      </c>
      <c r="N3" s="9"/>
      <c r="O3" s="9" t="s">
        <v>243</v>
      </c>
      <c r="P3" s="9"/>
      <c r="Q3" s="9"/>
      <c r="R3" s="9"/>
    </row>
    <row r="4" spans="1:22">
      <c r="A4" t="s">
        <v>1365</v>
      </c>
      <c r="B4" t="s">
        <v>894</v>
      </c>
      <c r="D4" t="s">
        <v>426</v>
      </c>
      <c r="H4">
        <f t="shared" si="0"/>
        <v>1</v>
      </c>
      <c r="J4" s="44" t="s">
        <v>1176</v>
      </c>
      <c r="K4" s="9" t="s">
        <v>246</v>
      </c>
      <c r="L4" s="171" t="str">
        <f>J4</f>
        <v>Réassurance cédée</v>
      </c>
      <c r="M4" s="9" t="s">
        <v>190</v>
      </c>
      <c r="N4" s="9" t="s">
        <v>192</v>
      </c>
      <c r="O4" s="9" t="s">
        <v>243</v>
      </c>
      <c r="P4" s="9"/>
      <c r="Q4" s="9"/>
      <c r="R4" s="9"/>
    </row>
    <row r="5" spans="1:22">
      <c r="A5" t="s">
        <v>1505</v>
      </c>
      <c r="B5" t="s">
        <v>1179</v>
      </c>
      <c r="D5" t="s">
        <v>426</v>
      </c>
      <c r="H5">
        <f t="shared" si="0"/>
        <v>1</v>
      </c>
      <c r="J5" s="22" t="s">
        <v>1177</v>
      </c>
      <c r="K5" s="13" t="str">
        <f>VLOOKUP(J5,A:B,2,FALSE)</f>
        <v>e606</v>
      </c>
      <c r="L5" s="171" t="str">
        <f>J5</f>
        <v>Réassurance de risque cédée</v>
      </c>
      <c r="M5" s="9"/>
      <c r="N5" s="9" t="s">
        <v>192</v>
      </c>
      <c r="O5" s="9" t="s">
        <v>426</v>
      </c>
      <c r="P5" s="9"/>
      <c r="Q5" s="9"/>
      <c r="R5" s="9"/>
    </row>
    <row r="6" spans="1:22">
      <c r="A6" t="s">
        <v>1510</v>
      </c>
      <c r="B6" t="s">
        <v>1180</v>
      </c>
      <c r="D6" t="s">
        <v>426</v>
      </c>
      <c r="H6">
        <f t="shared" si="0"/>
        <v>1</v>
      </c>
      <c r="J6" s="22" t="s">
        <v>1178</v>
      </c>
      <c r="K6" s="13" t="str">
        <f t="shared" ref="K6:K15" si="1">VLOOKUP(J6,A:B,2,FALSE)</f>
        <v>e600</v>
      </c>
      <c r="L6" s="171" t="str">
        <f>J6</f>
        <v>Autre réassurance cédée</v>
      </c>
      <c r="M6" s="9"/>
      <c r="N6" s="9" t="s">
        <v>192</v>
      </c>
      <c r="O6" s="9" t="s">
        <v>426</v>
      </c>
      <c r="P6" s="9"/>
      <c r="Q6" s="9"/>
      <c r="R6" s="9"/>
    </row>
    <row r="7" spans="1:22">
      <c r="A7" t="s">
        <v>1140</v>
      </c>
      <c r="B7" t="s">
        <v>1182</v>
      </c>
      <c r="D7" t="s">
        <v>426</v>
      </c>
      <c r="H7">
        <f t="shared" si="0"/>
        <v>1</v>
      </c>
      <c r="J7" s="44" t="s">
        <v>1365</v>
      </c>
      <c r="K7" s="13" t="str">
        <f t="shared" si="1"/>
        <v>e601</v>
      </c>
      <c r="L7" s="171" t="str">
        <f>J7</f>
        <v>Non cédée</v>
      </c>
      <c r="M7" s="9"/>
      <c r="N7" s="9" t="s">
        <v>192</v>
      </c>
      <c r="O7" s="9" t="s">
        <v>426</v>
      </c>
      <c r="P7" s="9"/>
      <c r="Q7" s="9"/>
      <c r="R7" s="9"/>
    </row>
    <row r="8" spans="1:22">
      <c r="A8" t="s">
        <v>1176</v>
      </c>
      <c r="B8" t="s">
        <v>246</v>
      </c>
      <c r="D8" t="s">
        <v>243</v>
      </c>
      <c r="H8">
        <f t="shared" si="0"/>
        <v>1</v>
      </c>
      <c r="J8" s="40" t="s">
        <v>1509</v>
      </c>
      <c r="K8" s="13"/>
      <c r="L8" s="171"/>
      <c r="M8" s="9"/>
      <c r="N8" s="9"/>
      <c r="O8" s="9" t="s">
        <v>426</v>
      </c>
      <c r="P8" s="9"/>
      <c r="Q8" s="9" t="s">
        <v>287</v>
      </c>
      <c r="R8" s="9"/>
    </row>
    <row r="9" spans="1:22">
      <c r="A9" t="s">
        <v>1177</v>
      </c>
      <c r="B9" t="s">
        <v>1391</v>
      </c>
      <c r="D9" t="s">
        <v>426</v>
      </c>
      <c r="H9">
        <f t="shared" si="0"/>
        <v>1</v>
      </c>
      <c r="J9" s="50" t="s">
        <v>244</v>
      </c>
      <c r="K9" s="13" t="str">
        <f t="shared" si="1"/>
        <v>x0</v>
      </c>
      <c r="L9" s="171" t="str">
        <f>J9</f>
        <v>Total/NA</v>
      </c>
      <c r="M9" s="9" t="s">
        <v>190</v>
      </c>
      <c r="N9" s="9"/>
      <c r="O9" s="9" t="s">
        <v>243</v>
      </c>
      <c r="P9" s="9"/>
      <c r="Q9" s="9"/>
      <c r="R9" s="9"/>
    </row>
    <row r="10" spans="1:22">
      <c r="A10" t="s">
        <v>1366</v>
      </c>
      <c r="B10" t="s">
        <v>1392</v>
      </c>
      <c r="D10" t="s">
        <v>426</v>
      </c>
      <c r="H10">
        <f t="shared" si="0"/>
        <v>1</v>
      </c>
      <c r="J10" s="44" t="s">
        <v>1140</v>
      </c>
      <c r="K10" s="13" t="str">
        <f t="shared" si="1"/>
        <v>e605</v>
      </c>
      <c r="L10" s="171" t="str">
        <f>J10</f>
        <v>Opérations données en substitution</v>
      </c>
      <c r="M10" s="9"/>
      <c r="N10" s="9" t="s">
        <v>192</v>
      </c>
      <c r="O10" s="9" t="s">
        <v>426</v>
      </c>
      <c r="P10" s="9"/>
      <c r="Q10" s="9"/>
      <c r="R10" s="9"/>
    </row>
    <row r="11" spans="1:22" s="133" customFormat="1">
      <c r="A11" s="138" t="s">
        <v>6791</v>
      </c>
      <c r="B11" s="138" t="s">
        <v>1371</v>
      </c>
      <c r="C11" s="138"/>
      <c r="D11" s="138" t="s">
        <v>243</v>
      </c>
      <c r="E11" s="249"/>
      <c r="F11" s="138"/>
      <c r="G11" s="138"/>
      <c r="H11" s="138">
        <f t="shared" ref="H11:H46" si="2">COUNTIF(J:J,A11)</f>
        <v>1</v>
      </c>
      <c r="J11" s="44" t="s">
        <v>1505</v>
      </c>
      <c r="K11" s="134" t="str">
        <f t="shared" si="1"/>
        <v>e603</v>
      </c>
      <c r="L11" s="171" t="str">
        <f>J11</f>
        <v>Opérations non données en substitution</v>
      </c>
      <c r="N11" s="133" t="s">
        <v>192</v>
      </c>
      <c r="O11" s="133" t="s">
        <v>426</v>
      </c>
    </row>
    <row r="12" spans="1:22" s="133" customFormat="1">
      <c r="A12" s="138" t="s">
        <v>6794</v>
      </c>
      <c r="B12" s="138" t="s">
        <v>6789</v>
      </c>
      <c r="C12" s="138"/>
      <c r="D12" s="138" t="s">
        <v>243</v>
      </c>
      <c r="E12" s="249"/>
      <c r="F12" s="138"/>
      <c r="G12" s="138"/>
      <c r="H12" s="138">
        <f t="shared" si="2"/>
        <v>1</v>
      </c>
      <c r="J12" s="40" t="s">
        <v>1556</v>
      </c>
      <c r="K12" s="134"/>
      <c r="L12" s="171"/>
      <c r="O12" s="133" t="s">
        <v>426</v>
      </c>
      <c r="Q12" s="133" t="s">
        <v>335</v>
      </c>
    </row>
    <row r="13" spans="1:22" s="133" customFormat="1">
      <c r="A13" s="138" t="s">
        <v>7881</v>
      </c>
      <c r="B13" s="138" t="s">
        <v>6496</v>
      </c>
      <c r="C13" s="138"/>
      <c r="D13" s="138" t="s">
        <v>243</v>
      </c>
      <c r="E13" s="249"/>
      <c r="F13" s="138"/>
      <c r="G13" s="138"/>
      <c r="H13" s="138">
        <f t="shared" si="2"/>
        <v>1</v>
      </c>
      <c r="J13" s="50" t="s">
        <v>244</v>
      </c>
      <c r="K13" s="134" t="str">
        <f t="shared" si="1"/>
        <v>x0</v>
      </c>
      <c r="L13" s="171" t="str">
        <f>J13</f>
        <v>Total/NA</v>
      </c>
      <c r="M13" s="133" t="s">
        <v>190</v>
      </c>
      <c r="O13" s="133" t="s">
        <v>243</v>
      </c>
    </row>
    <row r="14" spans="1:22" s="133" customFormat="1">
      <c r="A14" s="138" t="s">
        <v>6796</v>
      </c>
      <c r="B14" s="138" t="s">
        <v>604</v>
      </c>
      <c r="C14" s="138"/>
      <c r="D14" s="138" t="s">
        <v>243</v>
      </c>
      <c r="E14" s="249"/>
      <c r="F14" s="138"/>
      <c r="G14" s="138"/>
      <c r="H14" s="138">
        <f t="shared" si="2"/>
        <v>1</v>
      </c>
      <c r="J14" s="44" t="s">
        <v>1366</v>
      </c>
      <c r="K14" s="134" t="str">
        <f t="shared" si="1"/>
        <v>e607</v>
      </c>
      <c r="L14" s="171" t="str">
        <f>J14</f>
        <v>Réassurance cédée et opérations données en substitution</v>
      </c>
      <c r="M14" s="133" t="s">
        <v>190</v>
      </c>
      <c r="N14" s="133" t="s">
        <v>192</v>
      </c>
      <c r="O14" s="133" t="s">
        <v>426</v>
      </c>
    </row>
    <row r="15" spans="1:22" s="133" customFormat="1">
      <c r="A15" s="138" t="s">
        <v>6852</v>
      </c>
      <c r="B15" s="138" t="s">
        <v>6499</v>
      </c>
      <c r="C15" s="138"/>
      <c r="D15" s="138" t="s">
        <v>243</v>
      </c>
      <c r="E15" s="249"/>
      <c r="F15" s="138"/>
      <c r="G15" s="138"/>
      <c r="H15" s="138">
        <f t="shared" si="2"/>
        <v>1</v>
      </c>
      <c r="J15" s="87" t="s">
        <v>1510</v>
      </c>
      <c r="K15" s="134" t="str">
        <f t="shared" si="1"/>
        <v>e604</v>
      </c>
      <c r="L15" s="187" t="str">
        <f>J15</f>
        <v>Non donné en substitution et non cédé</v>
      </c>
      <c r="M15" s="133" t="s">
        <v>190</v>
      </c>
      <c r="N15" s="133" t="s">
        <v>192</v>
      </c>
      <c r="O15" s="133" t="s">
        <v>426</v>
      </c>
    </row>
    <row r="16" spans="1:22" s="133" customFormat="1">
      <c r="A16" s="138" t="s">
        <v>7882</v>
      </c>
      <c r="B16" s="138" t="s">
        <v>6585</v>
      </c>
      <c r="C16" s="138"/>
      <c r="D16" s="138" t="s">
        <v>243</v>
      </c>
      <c r="E16" s="249"/>
      <c r="F16" s="138"/>
      <c r="G16" s="138"/>
      <c r="H16" s="138">
        <f t="shared" si="2"/>
        <v>1</v>
      </c>
      <c r="J16" s="246" t="s">
        <v>6790</v>
      </c>
      <c r="K16" s="138"/>
      <c r="L16" s="246"/>
      <c r="M16" s="138"/>
      <c r="N16" s="138"/>
      <c r="O16" s="138" t="s">
        <v>5378</v>
      </c>
      <c r="P16" s="138"/>
      <c r="Q16" s="138" t="s">
        <v>6798</v>
      </c>
      <c r="R16" s="138" t="s">
        <v>8240</v>
      </c>
      <c r="S16" s="249"/>
    </row>
    <row r="17" spans="1:21" s="133" customFormat="1">
      <c r="A17" s="138" t="s">
        <v>6921</v>
      </c>
      <c r="B17" s="138" t="s">
        <v>6872</v>
      </c>
      <c r="C17" s="138"/>
      <c r="D17" s="138" t="s">
        <v>243</v>
      </c>
      <c r="E17" s="249"/>
      <c r="F17" s="138"/>
      <c r="G17" s="138"/>
      <c r="H17" s="138">
        <f t="shared" si="2"/>
        <v>2</v>
      </c>
      <c r="J17" s="247" t="s">
        <v>244</v>
      </c>
      <c r="K17" s="233" t="str">
        <f>VLOOKUP(J17,$A:$B,2,0)</f>
        <v>x0</v>
      </c>
      <c r="L17" s="52" t="str">
        <f>J17</f>
        <v>Total/NA</v>
      </c>
      <c r="M17" s="138"/>
      <c r="N17" s="138"/>
      <c r="O17" s="138" t="s">
        <v>243</v>
      </c>
      <c r="P17" s="138" t="s">
        <v>2404</v>
      </c>
      <c r="Q17" s="138"/>
      <c r="R17" s="138"/>
      <c r="S17" s="249"/>
    </row>
    <row r="18" spans="1:21" s="133" customFormat="1">
      <c r="A18" s="138" t="s">
        <v>6923</v>
      </c>
      <c r="B18" s="138" t="s">
        <v>6070</v>
      </c>
      <c r="C18" s="138"/>
      <c r="D18" s="138" t="s">
        <v>243</v>
      </c>
      <c r="E18" s="249"/>
      <c r="F18" s="138"/>
      <c r="G18" s="138"/>
      <c r="H18" s="138">
        <f t="shared" si="2"/>
        <v>2</v>
      </c>
      <c r="J18" s="248" t="s">
        <v>6791</v>
      </c>
      <c r="K18" s="138" t="str">
        <f>VLOOKUP(J18,$A:$B,2,FALSE)</f>
        <v>x4</v>
      </c>
      <c r="L18" s="246" t="s">
        <v>6792</v>
      </c>
      <c r="M18" s="138"/>
      <c r="N18" s="138"/>
      <c r="O18" s="138" t="s">
        <v>243</v>
      </c>
      <c r="P18" s="138"/>
      <c r="Q18" s="138"/>
      <c r="R18" s="138"/>
      <c r="S18" s="249" t="str">
        <f>IF(VLOOKUP(J18,A:G,6,FALSE)=0,"",VLOOKUP(J18,A:G,6,FALSE))</f>
        <v/>
      </c>
    </row>
    <row r="19" spans="1:21" s="133" customFormat="1">
      <c r="A19" s="138" t="s">
        <v>6925</v>
      </c>
      <c r="B19" s="138" t="s">
        <v>6873</v>
      </c>
      <c r="C19" s="138"/>
      <c r="D19" s="138" t="s">
        <v>243</v>
      </c>
      <c r="E19" s="249"/>
      <c r="F19" s="138"/>
      <c r="G19" s="138"/>
      <c r="H19" s="138">
        <f t="shared" si="2"/>
        <v>2</v>
      </c>
      <c r="I19" s="138"/>
      <c r="J19" s="248" t="s">
        <v>6794</v>
      </c>
      <c r="K19" s="138" t="str">
        <f>VLOOKUP(J19,$A:$B,2,FALSE)</f>
        <v>x37</v>
      </c>
      <c r="L19" s="246" t="s">
        <v>6793</v>
      </c>
      <c r="M19" s="138"/>
      <c r="N19" s="138"/>
      <c r="O19" s="138" t="s">
        <v>243</v>
      </c>
      <c r="P19" s="138"/>
      <c r="Q19" s="138"/>
      <c r="R19" s="138"/>
      <c r="S19" s="249" t="str">
        <f>IF(VLOOKUP(J19,A:G,6,FALSE)=0,"",VLOOKUP(J19,A:G,6,FALSE))</f>
        <v/>
      </c>
    </row>
    <row r="20" spans="1:21" s="133" customFormat="1">
      <c r="A20" s="138" t="s">
        <v>6928</v>
      </c>
      <c r="B20" s="138" t="s">
        <v>5620</v>
      </c>
      <c r="C20" s="138"/>
      <c r="D20" s="138" t="s">
        <v>243</v>
      </c>
      <c r="E20" s="249"/>
      <c r="F20" s="138"/>
      <c r="G20" s="138"/>
      <c r="H20" s="138">
        <f t="shared" si="2"/>
        <v>2</v>
      </c>
      <c r="J20" s="248" t="s">
        <v>7881</v>
      </c>
      <c r="K20" s="138" t="str">
        <f>VLOOKUP(J20,$A:$B,2,FALSE)</f>
        <v>x16</v>
      </c>
      <c r="L20" s="246" t="s">
        <v>6795</v>
      </c>
      <c r="M20" s="138"/>
      <c r="N20" s="138"/>
      <c r="O20" s="138" t="s">
        <v>243</v>
      </c>
      <c r="P20" s="138"/>
      <c r="Q20" s="138"/>
      <c r="R20" s="138"/>
      <c r="S20" s="249" t="str">
        <f>IF(VLOOKUP(J20,A:G,6,FALSE)=0,"",VLOOKUP(J20,A:G,6,FALSE))</f>
        <v/>
      </c>
    </row>
    <row r="21" spans="1:21" s="133" customFormat="1">
      <c r="A21" s="138" t="s">
        <v>6929</v>
      </c>
      <c r="B21" s="138" t="s">
        <v>6494</v>
      </c>
      <c r="C21" s="138"/>
      <c r="D21" s="138" t="s">
        <v>243</v>
      </c>
      <c r="E21" s="249"/>
      <c r="F21" s="138"/>
      <c r="G21" s="138"/>
      <c r="H21" s="138">
        <f t="shared" si="2"/>
        <v>2</v>
      </c>
      <c r="J21" s="248" t="s">
        <v>6796</v>
      </c>
      <c r="K21" s="138" t="str">
        <f>VLOOKUP(J21,$A:$B,2,FALSE)</f>
        <v>x3</v>
      </c>
      <c r="L21" s="246" t="s">
        <v>6797</v>
      </c>
      <c r="M21" s="138"/>
      <c r="N21" s="138"/>
      <c r="O21" s="138" t="s">
        <v>243</v>
      </c>
      <c r="P21" s="138"/>
      <c r="Q21" s="138"/>
      <c r="R21" s="138"/>
      <c r="S21" s="249" t="str">
        <f>IF(VLOOKUP(J21,A:G,6,FALSE)=0,"",VLOOKUP(J21,A:G,6,FALSE))</f>
        <v/>
      </c>
      <c r="T21" s="249"/>
    </row>
    <row r="22" spans="1:21" s="133" customFormat="1">
      <c r="A22" s="138" t="s">
        <v>6930</v>
      </c>
      <c r="B22" s="138" t="s">
        <v>6493</v>
      </c>
      <c r="C22" s="138"/>
      <c r="D22" s="138" t="s">
        <v>243</v>
      </c>
      <c r="E22" s="249"/>
      <c r="F22" s="138"/>
      <c r="G22" s="138"/>
      <c r="H22" s="138">
        <f t="shared" si="2"/>
        <v>2</v>
      </c>
      <c r="J22" s="328" t="s">
        <v>6851</v>
      </c>
      <c r="K22" s="138"/>
      <c r="L22" s="246"/>
      <c r="M22" s="138"/>
      <c r="N22" s="138"/>
      <c r="O22" s="138" t="s">
        <v>243</v>
      </c>
      <c r="P22" s="138"/>
      <c r="Q22" s="138" t="s">
        <v>299</v>
      </c>
      <c r="R22" s="138" t="s">
        <v>8245</v>
      </c>
      <c r="S22" s="249"/>
      <c r="T22" s="249" t="str">
        <f>IF(VLOOKUP(J23,A:G,7,FALSE)=0,"",VLOOKUP(J23,A:G,7,FALSE))</f>
        <v/>
      </c>
    </row>
    <row r="23" spans="1:21" s="133" customFormat="1">
      <c r="A23" s="138" t="s">
        <v>7839</v>
      </c>
      <c r="B23" s="138" t="s">
        <v>1513</v>
      </c>
      <c r="C23" s="138"/>
      <c r="D23" s="138" t="s">
        <v>243</v>
      </c>
      <c r="E23" s="249"/>
      <c r="F23" s="138"/>
      <c r="G23" s="138"/>
      <c r="H23" s="138">
        <f t="shared" si="2"/>
        <v>2</v>
      </c>
      <c r="J23" s="247" t="s">
        <v>244</v>
      </c>
      <c r="K23" s="138" t="str">
        <f>VLOOKUP(J23,$A:$B,2,FALSE)</f>
        <v>x0</v>
      </c>
      <c r="L23" s="246" t="str">
        <f>J23</f>
        <v>Total/NA</v>
      </c>
      <c r="M23" s="138" t="s">
        <v>190</v>
      </c>
      <c r="N23" s="138"/>
      <c r="O23" s="138" t="s">
        <v>243</v>
      </c>
      <c r="P23" s="138"/>
      <c r="Q23" s="138"/>
      <c r="R23" s="138"/>
      <c r="S23" s="249" t="str">
        <f>IF(VLOOKUP(J23,A:G,6,FALSE)=0,"",VLOOKUP(J23,A:G,6,FALSE))</f>
        <v/>
      </c>
      <c r="T23" s="249" t="str">
        <f>IF(VLOOKUP(J24,A:G,7,FALSE)=0,"",VLOOKUP(J24,A:G,7,FALSE))</f>
        <v/>
      </c>
    </row>
    <row r="24" spans="1:21" s="133" customFormat="1">
      <c r="A24" s="274" t="s">
        <v>6931</v>
      </c>
      <c r="B24" s="138" t="s">
        <v>6874</v>
      </c>
      <c r="C24" s="138"/>
      <c r="D24" s="138" t="s">
        <v>243</v>
      </c>
      <c r="E24" s="249"/>
      <c r="F24" s="138"/>
      <c r="G24" s="138"/>
      <c r="H24" s="138">
        <f t="shared" si="2"/>
        <v>2</v>
      </c>
      <c r="J24" s="248" t="s">
        <v>6852</v>
      </c>
      <c r="K24" s="138" t="str">
        <f>VLOOKUP(J24,$A:$B,2,FALSE)</f>
        <v>x22</v>
      </c>
      <c r="L24" s="246" t="s">
        <v>6853</v>
      </c>
      <c r="M24" s="138"/>
      <c r="N24" s="138" t="s">
        <v>192</v>
      </c>
      <c r="O24" s="138" t="s">
        <v>243</v>
      </c>
      <c r="P24" s="138"/>
      <c r="Q24" s="138"/>
      <c r="R24" s="138"/>
      <c r="S24" s="249" t="str">
        <f>IF(VLOOKUP(J24,A:G,6,FALSE)=0,"",VLOOKUP(J24,A:G,6,FALSE))</f>
        <v/>
      </c>
      <c r="T24" s="249" t="str">
        <f>IF(VLOOKUP(J25,A:G,7,FALSE)=0,"",VLOOKUP(J25,A:G,7,FALSE))</f>
        <v/>
      </c>
    </row>
    <row r="25" spans="1:21" s="133" customFormat="1">
      <c r="A25" s="138" t="s">
        <v>6932</v>
      </c>
      <c r="B25" s="138" t="s">
        <v>6058</v>
      </c>
      <c r="C25" s="138"/>
      <c r="D25" s="138" t="s">
        <v>243</v>
      </c>
      <c r="E25" s="249"/>
      <c r="F25" s="138"/>
      <c r="G25" s="138"/>
      <c r="H25" s="138">
        <f t="shared" si="2"/>
        <v>2</v>
      </c>
      <c r="J25" s="248" t="s">
        <v>7882</v>
      </c>
      <c r="K25" s="138" t="str">
        <f>VLOOKUP(J25,$A:$B,2,FALSE)</f>
        <v>x31</v>
      </c>
      <c r="L25" s="246" t="s">
        <v>6854</v>
      </c>
      <c r="M25" s="138"/>
      <c r="N25" s="138" t="s">
        <v>192</v>
      </c>
      <c r="O25" s="138" t="s">
        <v>243</v>
      </c>
      <c r="P25" s="138"/>
      <c r="Q25" s="138"/>
      <c r="R25" s="138"/>
      <c r="S25" s="249" t="str">
        <f>IF(VLOOKUP(J25,A:G,6,FALSE)=0,"",VLOOKUP(J25,A:G,6,FALSE))</f>
        <v/>
      </c>
      <c r="T25" s="249"/>
      <c r="U25" s="138"/>
    </row>
    <row r="26" spans="1:21" s="133" customFormat="1">
      <c r="A26" s="138" t="s">
        <v>6933</v>
      </c>
      <c r="B26" s="138" t="s">
        <v>1370</v>
      </c>
      <c r="C26" s="138"/>
      <c r="D26" s="138" t="s">
        <v>243</v>
      </c>
      <c r="E26" s="249"/>
      <c r="F26" s="138"/>
      <c r="G26" s="138"/>
      <c r="H26" s="138">
        <f t="shared" si="2"/>
        <v>2</v>
      </c>
      <c r="I26" s="138"/>
      <c r="J26" s="246" t="s">
        <v>7035</v>
      </c>
      <c r="K26" s="138"/>
      <c r="L26" s="246"/>
      <c r="M26" s="138"/>
      <c r="N26" s="138"/>
      <c r="O26" s="138" t="s">
        <v>5378</v>
      </c>
      <c r="P26" s="138"/>
      <c r="Q26" s="138" t="s">
        <v>1955</v>
      </c>
      <c r="R26" s="138" t="s">
        <v>6937</v>
      </c>
      <c r="S26" s="249"/>
      <c r="T26" s="249" t="str">
        <f>IF(VLOOKUP(J28,A:G,7,FALSE)=0,"",VLOOKUP(J28,A:G,7,FALSE))</f>
        <v/>
      </c>
      <c r="U26" s="138"/>
    </row>
    <row r="27" spans="1:21" s="133" customFormat="1">
      <c r="A27" s="138" t="s">
        <v>6934</v>
      </c>
      <c r="B27" s="138" t="s">
        <v>2805</v>
      </c>
      <c r="C27" s="138"/>
      <c r="D27" s="138" t="s">
        <v>243</v>
      </c>
      <c r="E27" s="249"/>
      <c r="F27" s="138"/>
      <c r="G27" s="138"/>
      <c r="H27" s="138">
        <f t="shared" si="2"/>
        <v>2</v>
      </c>
      <c r="J27" s="247" t="s">
        <v>244</v>
      </c>
      <c r="K27" s="233" t="str">
        <f>VLOOKUP(J27,$A:$B,2,0)</f>
        <v>x0</v>
      </c>
      <c r="L27" s="52" t="str">
        <f>J27</f>
        <v>Total/NA</v>
      </c>
      <c r="M27" s="138"/>
      <c r="N27" s="138"/>
      <c r="O27" s="138" t="s">
        <v>243</v>
      </c>
      <c r="P27" s="138" t="s">
        <v>2404</v>
      </c>
      <c r="Q27" s="138"/>
      <c r="R27" s="138"/>
      <c r="S27" s="249"/>
      <c r="T27" s="249"/>
      <c r="U27" s="138"/>
    </row>
    <row r="28" spans="1:21" s="133" customFormat="1">
      <c r="A28" s="138" t="s">
        <v>7883</v>
      </c>
      <c r="B28" s="138" t="s">
        <v>6534</v>
      </c>
      <c r="C28" s="138"/>
      <c r="D28" s="138" t="s">
        <v>243</v>
      </c>
      <c r="E28" s="249"/>
      <c r="F28" s="138"/>
      <c r="G28" s="138"/>
      <c r="H28" s="138">
        <f t="shared" si="2"/>
        <v>2</v>
      </c>
      <c r="J28" s="248" t="s">
        <v>6921</v>
      </c>
      <c r="K28" s="138" t="str">
        <f t="shared" ref="K28:K41" si="3">VLOOKUP(J28,$A:$B,2,FALSE)</f>
        <v>x34</v>
      </c>
      <c r="L28" s="246" t="s">
        <v>6922</v>
      </c>
      <c r="M28" s="138"/>
      <c r="N28" s="138"/>
      <c r="O28" s="138" t="s">
        <v>243</v>
      </c>
      <c r="P28" s="138"/>
      <c r="Q28" s="138"/>
      <c r="R28" s="138"/>
      <c r="S28" s="249" t="str">
        <f t="shared" ref="S28:S41" si="4">IF(VLOOKUP(J28,A:G,6,FALSE)=0,"",VLOOKUP(J28,A:G,6,FALSE))</f>
        <v/>
      </c>
      <c r="T28" s="249" t="str">
        <f t="shared" ref="T28:T40" si="5">IF(VLOOKUP(J29,A:G,7,FALSE)=0,"",VLOOKUP(J29,A:G,7,FALSE))</f>
        <v/>
      </c>
      <c r="U28" s="138"/>
    </row>
    <row r="29" spans="1:21" s="133" customFormat="1">
      <c r="A29" s="138" t="s">
        <v>6935</v>
      </c>
      <c r="B29" s="138" t="s">
        <v>6565</v>
      </c>
      <c r="C29" s="138"/>
      <c r="D29" s="138" t="s">
        <v>243</v>
      </c>
      <c r="E29" s="249"/>
      <c r="F29" s="138"/>
      <c r="G29" s="138"/>
      <c r="H29" s="138">
        <f t="shared" si="2"/>
        <v>2</v>
      </c>
      <c r="I29" s="138"/>
      <c r="J29" s="248" t="s">
        <v>6923</v>
      </c>
      <c r="K29" s="138" t="str">
        <f t="shared" si="3"/>
        <v>x45</v>
      </c>
      <c r="L29" s="246" t="s">
        <v>6924</v>
      </c>
      <c r="M29" s="138"/>
      <c r="N29" s="138"/>
      <c r="O29" s="138" t="s">
        <v>243</v>
      </c>
      <c r="P29" s="138"/>
      <c r="Q29" s="138"/>
      <c r="R29" s="138"/>
      <c r="S29" s="249" t="str">
        <f t="shared" si="4"/>
        <v/>
      </c>
      <c r="T29" s="249" t="str">
        <f t="shared" si="5"/>
        <v/>
      </c>
      <c r="U29" s="138"/>
    </row>
    <row r="30" spans="1:21" s="133" customFormat="1">
      <c r="A30" s="138" t="s">
        <v>6936</v>
      </c>
      <c r="B30" s="138" t="s">
        <v>2803</v>
      </c>
      <c r="C30" s="138"/>
      <c r="D30" s="138" t="s">
        <v>243</v>
      </c>
      <c r="E30" s="249"/>
      <c r="F30" s="138"/>
      <c r="G30" s="138"/>
      <c r="H30" s="138">
        <f t="shared" si="2"/>
        <v>2</v>
      </c>
      <c r="J30" s="248" t="s">
        <v>6925</v>
      </c>
      <c r="K30" s="138" t="str">
        <f t="shared" si="3"/>
        <v>x41</v>
      </c>
      <c r="L30" s="246" t="s">
        <v>6926</v>
      </c>
      <c r="M30" s="138"/>
      <c r="N30" s="138"/>
      <c r="O30" s="138" t="s">
        <v>243</v>
      </c>
      <c r="P30" s="138"/>
      <c r="Q30" s="138"/>
      <c r="R30" s="138"/>
      <c r="S30" s="249" t="str">
        <f t="shared" si="4"/>
        <v/>
      </c>
      <c r="T30" s="249" t="str">
        <f t="shared" si="5"/>
        <v/>
      </c>
      <c r="U30" s="138"/>
    </row>
    <row r="31" spans="1:21" s="133" customFormat="1">
      <c r="A31" s="138" t="s">
        <v>6947</v>
      </c>
      <c r="B31" s="138" t="s">
        <v>1590</v>
      </c>
      <c r="C31" s="138"/>
      <c r="D31" s="138" t="s">
        <v>243</v>
      </c>
      <c r="E31" s="249"/>
      <c r="F31" s="138"/>
      <c r="G31" s="138"/>
      <c r="H31" s="138">
        <f t="shared" si="2"/>
        <v>1</v>
      </c>
      <c r="I31" s="138"/>
      <c r="J31" s="248" t="s">
        <v>6928</v>
      </c>
      <c r="K31" s="138" t="str">
        <f t="shared" si="3"/>
        <v>x8</v>
      </c>
      <c r="L31" s="246" t="s">
        <v>6927</v>
      </c>
      <c r="M31" s="138"/>
      <c r="N31" s="138"/>
      <c r="O31" s="138" t="s">
        <v>243</v>
      </c>
      <c r="P31" s="138"/>
      <c r="Q31" s="138"/>
      <c r="R31" s="138"/>
      <c r="S31" s="249" t="str">
        <f t="shared" si="4"/>
        <v/>
      </c>
      <c r="T31" s="249" t="str">
        <f t="shared" si="5"/>
        <v/>
      </c>
      <c r="U31" s="138"/>
    </row>
    <row r="32" spans="1:21" s="133" customFormat="1">
      <c r="A32" s="138" t="s">
        <v>6950</v>
      </c>
      <c r="B32" s="138" t="s">
        <v>6072</v>
      </c>
      <c r="C32" s="138"/>
      <c r="D32" s="138" t="s">
        <v>243</v>
      </c>
      <c r="E32" s="249"/>
      <c r="F32" s="138"/>
      <c r="G32" s="138"/>
      <c r="H32" s="138">
        <f t="shared" si="2"/>
        <v>1</v>
      </c>
      <c r="J32" s="248" t="s">
        <v>6929</v>
      </c>
      <c r="K32" s="138" t="str">
        <f t="shared" si="3"/>
        <v>x10</v>
      </c>
      <c r="L32" s="246" t="s">
        <v>6938</v>
      </c>
      <c r="M32" s="138"/>
      <c r="N32" s="138"/>
      <c r="O32" s="138" t="s">
        <v>243</v>
      </c>
      <c r="P32" s="138"/>
      <c r="Q32" s="138"/>
      <c r="R32" s="138"/>
      <c r="S32" s="249" t="str">
        <f t="shared" si="4"/>
        <v/>
      </c>
      <c r="T32" s="249" t="str">
        <f t="shared" si="5"/>
        <v/>
      </c>
      <c r="U32" s="138"/>
    </row>
    <row r="33" spans="1:21" s="133" customFormat="1">
      <c r="A33" s="138" t="s">
        <v>6952</v>
      </c>
      <c r="B33" s="138" t="s">
        <v>6566</v>
      </c>
      <c r="C33" s="138"/>
      <c r="D33" s="138" t="s">
        <v>243</v>
      </c>
      <c r="E33" s="249"/>
      <c r="F33" s="138"/>
      <c r="G33" s="138"/>
      <c r="H33" s="138">
        <f t="shared" si="2"/>
        <v>1</v>
      </c>
      <c r="J33" s="248" t="s">
        <v>6930</v>
      </c>
      <c r="K33" s="138" t="str">
        <f t="shared" si="3"/>
        <v>x9</v>
      </c>
      <c r="L33" s="246" t="s">
        <v>6939</v>
      </c>
      <c r="M33" s="138"/>
      <c r="N33" s="138"/>
      <c r="O33" s="138" t="s">
        <v>243</v>
      </c>
      <c r="P33" s="138"/>
      <c r="Q33" s="138"/>
      <c r="R33" s="138"/>
      <c r="S33" s="249" t="str">
        <f t="shared" si="4"/>
        <v/>
      </c>
      <c r="T33" s="249" t="str">
        <f t="shared" si="5"/>
        <v/>
      </c>
      <c r="U33" s="138"/>
    </row>
    <row r="34" spans="1:21" s="133" customFormat="1">
      <c r="A34" s="138" t="s">
        <v>6954</v>
      </c>
      <c r="B34" s="138" t="s">
        <v>5618</v>
      </c>
      <c r="C34" s="138"/>
      <c r="D34" s="138" t="s">
        <v>243</v>
      </c>
      <c r="E34" s="249"/>
      <c r="F34" s="138"/>
      <c r="G34" s="138"/>
      <c r="H34" s="138">
        <f t="shared" si="2"/>
        <v>1</v>
      </c>
      <c r="J34" s="248" t="s">
        <v>7839</v>
      </c>
      <c r="K34" s="138" t="str">
        <f t="shared" si="3"/>
        <v>x11</v>
      </c>
      <c r="L34" s="246" t="s">
        <v>7840</v>
      </c>
      <c r="M34" s="138"/>
      <c r="N34" s="138"/>
      <c r="O34" s="138" t="s">
        <v>243</v>
      </c>
      <c r="P34" s="138"/>
      <c r="Q34" s="138"/>
      <c r="R34" s="138"/>
      <c r="S34" s="249" t="str">
        <f t="shared" si="4"/>
        <v/>
      </c>
      <c r="T34" s="249" t="str">
        <f t="shared" si="5"/>
        <v/>
      </c>
      <c r="U34" s="138"/>
    </row>
    <row r="35" spans="1:21" s="133" customFormat="1">
      <c r="A35" s="138" t="s">
        <v>7837</v>
      </c>
      <c r="B35" s="138" t="s">
        <v>2804</v>
      </c>
      <c r="C35" s="138"/>
      <c r="D35" s="138" t="s">
        <v>243</v>
      </c>
      <c r="E35" s="249"/>
      <c r="F35" s="138"/>
      <c r="G35" s="138"/>
      <c r="H35" s="138">
        <f t="shared" si="2"/>
        <v>1</v>
      </c>
      <c r="J35" s="248" t="s">
        <v>6931</v>
      </c>
      <c r="K35" s="138" t="str">
        <f t="shared" si="3"/>
        <v>x52</v>
      </c>
      <c r="L35" s="246" t="s">
        <v>6940</v>
      </c>
      <c r="M35" s="138"/>
      <c r="N35" s="138"/>
      <c r="O35" s="138" t="s">
        <v>243</v>
      </c>
      <c r="P35" s="138"/>
      <c r="Q35" s="138"/>
      <c r="R35" s="138"/>
      <c r="S35" s="249" t="str">
        <f t="shared" si="4"/>
        <v/>
      </c>
      <c r="T35" s="249" t="str">
        <f t="shared" si="5"/>
        <v/>
      </c>
      <c r="U35" s="138"/>
    </row>
    <row r="36" spans="1:21" s="133" customFormat="1">
      <c r="A36" s="138" t="s">
        <v>7040</v>
      </c>
      <c r="B36" s="138" t="s">
        <v>605</v>
      </c>
      <c r="C36" s="138"/>
      <c r="D36" s="138" t="s">
        <v>243</v>
      </c>
      <c r="E36" s="249"/>
      <c r="F36" s="138"/>
      <c r="G36" s="138"/>
      <c r="H36" s="138">
        <f t="shared" si="2"/>
        <v>1</v>
      </c>
      <c r="J36" s="248" t="s">
        <v>6932</v>
      </c>
      <c r="K36" s="138" t="str">
        <f t="shared" si="3"/>
        <v>x35</v>
      </c>
      <c r="L36" s="246" t="s">
        <v>6941</v>
      </c>
      <c r="M36" s="138"/>
      <c r="N36" s="138"/>
      <c r="O36" s="138" t="s">
        <v>243</v>
      </c>
      <c r="P36" s="138"/>
      <c r="Q36" s="138"/>
      <c r="R36" s="138"/>
      <c r="S36" s="249" t="str">
        <f t="shared" si="4"/>
        <v/>
      </c>
      <c r="T36" s="249" t="str">
        <f t="shared" si="5"/>
        <v/>
      </c>
      <c r="U36" s="138"/>
    </row>
    <row r="37" spans="1:21" s="133" customFormat="1">
      <c r="A37" s="138" t="s">
        <v>7042</v>
      </c>
      <c r="B37" s="138" t="s">
        <v>6743</v>
      </c>
      <c r="C37" s="138"/>
      <c r="D37" s="138" t="s">
        <v>243</v>
      </c>
      <c r="E37" s="249"/>
      <c r="F37" s="138"/>
      <c r="G37" s="138"/>
      <c r="H37" s="138">
        <f t="shared" si="2"/>
        <v>1</v>
      </c>
      <c r="J37" s="248" t="s">
        <v>6933</v>
      </c>
      <c r="K37" s="138" t="str">
        <f t="shared" si="3"/>
        <v>x2</v>
      </c>
      <c r="L37" s="246" t="s">
        <v>6942</v>
      </c>
      <c r="M37" s="138"/>
      <c r="N37" s="138"/>
      <c r="O37" s="138" t="s">
        <v>243</v>
      </c>
      <c r="P37" s="138"/>
      <c r="Q37" s="138"/>
      <c r="R37" s="138"/>
      <c r="S37" s="249" t="str">
        <f t="shared" si="4"/>
        <v/>
      </c>
      <c r="T37" s="249" t="str">
        <f t="shared" si="5"/>
        <v/>
      </c>
      <c r="U37" s="138"/>
    </row>
    <row r="38" spans="1:21" s="133" customFormat="1">
      <c r="A38" s="138" t="s">
        <v>7044</v>
      </c>
      <c r="B38" s="138" t="s">
        <v>2802</v>
      </c>
      <c r="C38" s="138"/>
      <c r="D38" s="138" t="s">
        <v>243</v>
      </c>
      <c r="E38" s="249"/>
      <c r="F38" s="138"/>
      <c r="G38" s="138"/>
      <c r="H38" s="138">
        <f t="shared" si="2"/>
        <v>1</v>
      </c>
      <c r="J38" s="248" t="s">
        <v>6934</v>
      </c>
      <c r="K38" s="138" t="str">
        <f t="shared" si="3"/>
        <v>x44</v>
      </c>
      <c r="L38" s="246" t="s">
        <v>6943</v>
      </c>
      <c r="M38" s="138"/>
      <c r="N38" s="138"/>
      <c r="O38" s="138" t="s">
        <v>243</v>
      </c>
      <c r="P38" s="138"/>
      <c r="Q38" s="138"/>
      <c r="R38" s="138"/>
      <c r="S38" s="249" t="str">
        <f t="shared" si="4"/>
        <v/>
      </c>
      <c r="T38" s="249" t="str">
        <f t="shared" si="5"/>
        <v/>
      </c>
      <c r="U38" s="138"/>
    </row>
    <row r="39" spans="1:21" s="133" customFormat="1">
      <c r="A39" s="138" t="s">
        <v>7278</v>
      </c>
      <c r="B39" s="138" t="s">
        <v>6059</v>
      </c>
      <c r="C39" s="138"/>
      <c r="D39" s="138" t="s">
        <v>243</v>
      </c>
      <c r="E39" s="249"/>
      <c r="F39" s="138"/>
      <c r="G39" s="138"/>
      <c r="H39" s="138">
        <f t="shared" si="2"/>
        <v>0</v>
      </c>
      <c r="J39" s="248" t="s">
        <v>7883</v>
      </c>
      <c r="K39" s="138" t="str">
        <f t="shared" si="3"/>
        <v>x39</v>
      </c>
      <c r="L39" s="246" t="s">
        <v>6944</v>
      </c>
      <c r="M39" s="138"/>
      <c r="N39" s="138"/>
      <c r="O39" s="138" t="s">
        <v>243</v>
      </c>
      <c r="P39" s="138"/>
      <c r="Q39" s="138"/>
      <c r="R39" s="138"/>
      <c r="S39" s="249" t="str">
        <f t="shared" si="4"/>
        <v/>
      </c>
      <c r="T39" s="249" t="str">
        <f t="shared" si="5"/>
        <v/>
      </c>
      <c r="U39" s="138"/>
    </row>
    <row r="40" spans="1:21" s="133" customFormat="1">
      <c r="A40" s="138" t="s">
        <v>7293</v>
      </c>
      <c r="B40" s="138" t="s">
        <v>7011</v>
      </c>
      <c r="C40" s="138"/>
      <c r="D40" s="138" t="s">
        <v>243</v>
      </c>
      <c r="E40" s="249"/>
      <c r="F40" s="138"/>
      <c r="G40" s="138"/>
      <c r="H40" s="138">
        <f t="shared" si="2"/>
        <v>1</v>
      </c>
      <c r="J40" s="248" t="s">
        <v>6935</v>
      </c>
      <c r="K40" s="138" t="str">
        <f t="shared" si="3"/>
        <v>x30</v>
      </c>
      <c r="L40" s="246" t="s">
        <v>6945</v>
      </c>
      <c r="M40" s="138"/>
      <c r="N40" s="138"/>
      <c r="O40" s="138" t="s">
        <v>243</v>
      </c>
      <c r="P40" s="138"/>
      <c r="Q40" s="138"/>
      <c r="R40" s="138"/>
      <c r="S40" s="249" t="str">
        <f t="shared" si="4"/>
        <v/>
      </c>
      <c r="T40" s="249" t="str">
        <f t="shared" si="5"/>
        <v/>
      </c>
      <c r="U40" s="138"/>
    </row>
    <row r="41" spans="1:21" s="133" customFormat="1">
      <c r="A41" s="138" t="s">
        <v>7884</v>
      </c>
      <c r="B41" s="138" t="s">
        <v>7010</v>
      </c>
      <c r="C41" s="138"/>
      <c r="D41" s="138" t="s">
        <v>243</v>
      </c>
      <c r="E41" s="249"/>
      <c r="F41" s="138"/>
      <c r="G41" s="138"/>
      <c r="H41" s="138">
        <f t="shared" si="2"/>
        <v>1</v>
      </c>
      <c r="J41" s="248" t="s">
        <v>6936</v>
      </c>
      <c r="K41" s="138" t="str">
        <f t="shared" si="3"/>
        <v>x29</v>
      </c>
      <c r="L41" s="246" t="s">
        <v>6946</v>
      </c>
      <c r="M41" s="138"/>
      <c r="N41" s="138"/>
      <c r="O41" s="138" t="s">
        <v>243</v>
      </c>
      <c r="P41" s="138"/>
      <c r="Q41" s="138"/>
      <c r="R41" s="138"/>
      <c r="S41" s="249" t="str">
        <f t="shared" si="4"/>
        <v/>
      </c>
      <c r="T41" s="249"/>
    </row>
    <row r="42" spans="1:21" s="133" customFormat="1">
      <c r="A42" s="138" t="s">
        <v>7294</v>
      </c>
      <c r="B42" s="138" t="s">
        <v>2807</v>
      </c>
      <c r="C42" s="138"/>
      <c r="D42" s="138" t="s">
        <v>243</v>
      </c>
      <c r="E42" s="249"/>
      <c r="F42" s="138"/>
      <c r="G42" s="138"/>
      <c r="H42" s="138">
        <f t="shared" si="2"/>
        <v>1</v>
      </c>
      <c r="J42" s="246" t="s">
        <v>6876</v>
      </c>
      <c r="K42" s="138"/>
      <c r="L42" s="246"/>
      <c r="M42" s="138"/>
      <c r="N42" s="138"/>
      <c r="O42" s="138" t="s">
        <v>5378</v>
      </c>
      <c r="P42" s="138"/>
      <c r="Q42" s="138" t="s">
        <v>6877</v>
      </c>
      <c r="R42" s="138" t="s">
        <v>6937</v>
      </c>
      <c r="S42" s="249"/>
      <c r="T42" s="249" t="str">
        <f>IF(VLOOKUP(J44,A:G,7,FALSE)=0,"",VLOOKUP(J44,A:G,7,FALSE))</f>
        <v/>
      </c>
    </row>
    <row r="43" spans="1:21" s="133" customFormat="1">
      <c r="A43" s="133" t="s">
        <v>7848</v>
      </c>
      <c r="B43" s="138" t="s">
        <v>5799</v>
      </c>
      <c r="D43" s="138" t="s">
        <v>5378</v>
      </c>
      <c r="H43" s="138">
        <f t="shared" si="2"/>
        <v>1</v>
      </c>
      <c r="J43" s="247" t="s">
        <v>244</v>
      </c>
      <c r="K43" s="233" t="str">
        <f>VLOOKUP(J43,$A:$B,2,0)</f>
        <v>x0</v>
      </c>
      <c r="L43" s="52" t="str">
        <f>J43</f>
        <v>Total/NA</v>
      </c>
      <c r="M43" s="138"/>
      <c r="N43" s="138"/>
      <c r="O43" s="138" t="s">
        <v>243</v>
      </c>
      <c r="P43" s="138" t="s">
        <v>2404</v>
      </c>
      <c r="Q43" s="138"/>
      <c r="R43" s="138"/>
      <c r="S43" s="249"/>
      <c r="T43" s="249" t="str">
        <f>IF(VLOOKUP(J45,A:G,7,FALSE)=0,"",VLOOKUP(J45,A:G,7,FALSE))</f>
        <v/>
      </c>
    </row>
    <row r="44" spans="1:21" s="133" customFormat="1">
      <c r="A44" s="133" t="s">
        <v>7846</v>
      </c>
      <c r="B44" s="138" t="s">
        <v>5800</v>
      </c>
      <c r="D44" s="138" t="s">
        <v>5378</v>
      </c>
      <c r="H44" s="138">
        <f t="shared" si="2"/>
        <v>1</v>
      </c>
      <c r="J44" s="248" t="s">
        <v>6947</v>
      </c>
      <c r="K44" s="138" t="str">
        <f>VLOOKUP(J44,$A:$B,2,FALSE)</f>
        <v>x40</v>
      </c>
      <c r="L44" s="246" t="s">
        <v>6948</v>
      </c>
      <c r="M44" s="138"/>
      <c r="N44" s="138"/>
      <c r="O44" s="138" t="s">
        <v>243</v>
      </c>
      <c r="P44" s="138"/>
      <c r="Q44" s="138"/>
      <c r="R44" s="138"/>
      <c r="S44" s="249" t="str">
        <f>IF(VLOOKUP(J44,A:G,6,FALSE)=0,"",VLOOKUP(J44,A:G,6,FALSE))</f>
        <v/>
      </c>
      <c r="T44" s="249" t="str">
        <f>IF(VLOOKUP(J46,A:G,7,FALSE)=0,"",VLOOKUP(J46,A:G,7,FALSE))</f>
        <v/>
      </c>
    </row>
    <row r="45" spans="1:21" s="133" customFormat="1">
      <c r="A45" s="133" t="s">
        <v>7849</v>
      </c>
      <c r="B45" s="138" t="s">
        <v>5801</v>
      </c>
      <c r="D45" s="138" t="s">
        <v>5378</v>
      </c>
      <c r="H45" s="138">
        <f t="shared" si="2"/>
        <v>1</v>
      </c>
      <c r="J45" s="248" t="s">
        <v>6950</v>
      </c>
      <c r="K45" s="138" t="str">
        <f>VLOOKUP(J45,$A:$B,2,FALSE)</f>
        <v>x17</v>
      </c>
      <c r="L45" s="246" t="s">
        <v>6949</v>
      </c>
      <c r="M45" s="138"/>
      <c r="N45" s="138"/>
      <c r="O45" s="138" t="s">
        <v>243</v>
      </c>
      <c r="P45" s="138"/>
      <c r="Q45" s="138"/>
      <c r="R45" s="138"/>
      <c r="S45" s="249" t="str">
        <f>IF(VLOOKUP(J45,A:G,6,FALSE)=0,"",VLOOKUP(J45,A:G,6,FALSE))</f>
        <v/>
      </c>
      <c r="T45" s="249" t="str">
        <f>IF(VLOOKUP(J47,A:G,7,FALSE)=0,"",VLOOKUP(J47,A:G,7,FALSE))</f>
        <v/>
      </c>
    </row>
    <row r="46" spans="1:21" s="133" customFormat="1">
      <c r="A46" s="133" t="s">
        <v>7847</v>
      </c>
      <c r="B46" s="138" t="s">
        <v>5802</v>
      </c>
      <c r="D46" s="138" t="s">
        <v>5378</v>
      </c>
      <c r="H46" s="138">
        <f t="shared" si="2"/>
        <v>1</v>
      </c>
      <c r="J46" s="248" t="s">
        <v>6952</v>
      </c>
      <c r="K46" s="138" t="str">
        <f>VLOOKUP(J46,$A:$B,2,FALSE)</f>
        <v>x33</v>
      </c>
      <c r="L46" s="246" t="s">
        <v>6951</v>
      </c>
      <c r="M46" s="138"/>
      <c r="N46" s="138"/>
      <c r="O46" s="138" t="s">
        <v>243</v>
      </c>
      <c r="P46" s="138"/>
      <c r="Q46" s="138"/>
      <c r="R46" s="138"/>
      <c r="S46" s="249" t="str">
        <f>IF(VLOOKUP(J46,A:G,6,FALSE)=0,"",VLOOKUP(J46,A:G,6,FALSE))</f>
        <v/>
      </c>
      <c r="T46" s="249" t="str">
        <f>IF(VLOOKUP(J48,A:G,7,FALSE)=0,"",VLOOKUP(J48,A:G,7,FALSE))</f>
        <v/>
      </c>
    </row>
    <row r="47" spans="1:21" s="133" customFormat="1">
      <c r="J47" s="248" t="s">
        <v>6954</v>
      </c>
      <c r="K47" s="138" t="str">
        <f>VLOOKUP(J47,$A:$B,2,FALSE)</f>
        <v>x7</v>
      </c>
      <c r="L47" s="246" t="s">
        <v>6953</v>
      </c>
      <c r="M47" s="138"/>
      <c r="N47" s="138"/>
      <c r="O47" s="138" t="s">
        <v>243</v>
      </c>
      <c r="P47" s="138"/>
      <c r="Q47" s="138"/>
      <c r="R47" s="138"/>
      <c r="S47" s="249" t="str">
        <f>IF(VLOOKUP(J47,A:G,6,FALSE)=0,"",VLOOKUP(J47,A:G,6,FALSE))</f>
        <v/>
      </c>
      <c r="T47" s="249"/>
    </row>
    <row r="48" spans="1:21" s="133" customFormat="1">
      <c r="J48" s="248" t="s">
        <v>7837</v>
      </c>
      <c r="K48" s="138" t="str">
        <f>VLOOKUP(J48,$A:$B,2,FALSE)</f>
        <v>x32</v>
      </c>
      <c r="L48" s="246" t="s">
        <v>7838</v>
      </c>
      <c r="M48" s="138"/>
      <c r="N48" s="138"/>
      <c r="O48" s="138" t="s">
        <v>243</v>
      </c>
      <c r="P48" s="138"/>
      <c r="Q48" s="138"/>
      <c r="R48" s="138"/>
      <c r="S48" s="249" t="str">
        <f>IF(VLOOKUP(J48,A:G,6,FALSE)=0,"",VLOOKUP(J48,A:G,6,FALSE))</f>
        <v/>
      </c>
    </row>
    <row r="49" spans="10:20" s="133" customFormat="1">
      <c r="J49" s="246" t="s">
        <v>7037</v>
      </c>
      <c r="K49" s="138"/>
      <c r="L49" s="246"/>
      <c r="M49" s="138"/>
      <c r="N49" s="138"/>
      <c r="O49" s="138" t="s">
        <v>5378</v>
      </c>
      <c r="P49" s="138"/>
      <c r="Q49" s="138" t="s">
        <v>7038</v>
      </c>
      <c r="R49" s="138" t="s">
        <v>7057</v>
      </c>
      <c r="S49" s="249"/>
    </row>
    <row r="50" spans="10:20" s="133" customFormat="1">
      <c r="J50" s="247" t="s">
        <v>244</v>
      </c>
      <c r="K50" s="233" t="str">
        <f>VLOOKUP(J50,$A:$B,2,0)</f>
        <v>x0</v>
      </c>
      <c r="L50" s="52" t="str">
        <f>J50</f>
        <v>Total/NA</v>
      </c>
      <c r="M50" s="138"/>
      <c r="N50" s="138"/>
      <c r="O50" s="138" t="s">
        <v>243</v>
      </c>
      <c r="P50" s="138"/>
      <c r="Q50" s="138"/>
      <c r="R50" s="138"/>
      <c r="S50" s="249"/>
    </row>
    <row r="51" spans="10:20" s="133" customFormat="1">
      <c r="J51" s="248" t="s">
        <v>7040</v>
      </c>
      <c r="K51" s="138" t="str">
        <f t="shared" ref="K51:K57" si="6">VLOOKUP(J51,$A:$B,2,FALSE)</f>
        <v>x15</v>
      </c>
      <c r="L51" s="246" t="s">
        <v>7041</v>
      </c>
      <c r="M51" s="138"/>
      <c r="N51" s="138"/>
      <c r="O51" s="138" t="s">
        <v>243</v>
      </c>
      <c r="P51" s="138"/>
      <c r="Q51" s="138"/>
      <c r="R51" s="138"/>
      <c r="S51" s="249" t="str">
        <f>IF(VLOOKUP(J51,A:G,6,FALSE)=0,"",VLOOKUP(J51,A:G,6,FALSE))</f>
        <v/>
      </c>
      <c r="T51" s="249"/>
    </row>
    <row r="52" spans="10:20" s="133" customFormat="1">
      <c r="J52" s="248" t="s">
        <v>7042</v>
      </c>
      <c r="K52" s="138" t="str">
        <f t="shared" si="6"/>
        <v>x43</v>
      </c>
      <c r="L52" s="246" t="s">
        <v>7043</v>
      </c>
      <c r="M52" s="138"/>
      <c r="N52" s="138"/>
      <c r="O52" s="138" t="s">
        <v>243</v>
      </c>
      <c r="P52" s="138"/>
      <c r="Q52" s="138"/>
      <c r="R52" s="138"/>
      <c r="S52" s="249" t="str">
        <f>IF(VLOOKUP(J52,A:G,6,FALSE)=0,"",VLOOKUP(J52,A:G,6,FALSE))</f>
        <v/>
      </c>
      <c r="T52" s="249" t="str">
        <f t="shared" ref="T52:T68" si="7">IF(VLOOKUP(J60,A:G,7,FALSE)=0,"",VLOOKUP(J60,A:G,7,FALSE))</f>
        <v/>
      </c>
    </row>
    <row r="53" spans="10:20" s="133" customFormat="1">
      <c r="J53" s="248" t="s">
        <v>7044</v>
      </c>
      <c r="K53" s="138" t="str">
        <f t="shared" si="6"/>
        <v>x14</v>
      </c>
      <c r="L53" s="246" t="s">
        <v>7036</v>
      </c>
      <c r="M53" s="138"/>
      <c r="N53" s="138"/>
      <c r="O53" s="138" t="s">
        <v>243</v>
      </c>
      <c r="P53" s="138"/>
      <c r="Q53" s="138"/>
      <c r="R53" s="138"/>
      <c r="S53" s="249" t="str">
        <f>IF(VLOOKUP(J53,A:G,6,FALSE)=0,"",VLOOKUP(J53,A:G,6,FALSE))</f>
        <v/>
      </c>
      <c r="T53" s="249" t="str">
        <f t="shared" si="7"/>
        <v/>
      </c>
    </row>
    <row r="54" spans="10:20" s="133" customFormat="1">
      <c r="J54" s="44" t="s">
        <v>7848</v>
      </c>
      <c r="K54" s="138" t="str">
        <f t="shared" si="6"/>
        <v>f2000</v>
      </c>
      <c r="L54" s="40" t="s">
        <v>7850</v>
      </c>
      <c r="M54" s="138"/>
      <c r="N54" s="138"/>
      <c r="O54" s="138" t="s">
        <v>5378</v>
      </c>
      <c r="P54" s="138"/>
      <c r="Q54" s="138"/>
      <c r="R54" s="138"/>
      <c r="S54" s="249"/>
      <c r="T54" s="249" t="str">
        <f t="shared" si="7"/>
        <v/>
      </c>
    </row>
    <row r="55" spans="10:20" s="133" customFormat="1">
      <c r="J55" s="44" t="s">
        <v>7846</v>
      </c>
      <c r="K55" s="138" t="str">
        <f t="shared" si="6"/>
        <v>f2001</v>
      </c>
      <c r="L55" s="40" t="s">
        <v>7851</v>
      </c>
      <c r="M55" s="138"/>
      <c r="N55" s="138"/>
      <c r="O55" s="138" t="s">
        <v>5378</v>
      </c>
      <c r="P55" s="138"/>
      <c r="Q55" s="138"/>
      <c r="R55" s="138"/>
      <c r="S55" s="249" t="str">
        <f>IF(VLOOKUP(J60,A:G,6,FALSE)=0,"",VLOOKUP(J60,A:G,6,FALSE))</f>
        <v/>
      </c>
      <c r="T55" s="249" t="str">
        <f t="shared" si="7"/>
        <v/>
      </c>
    </row>
    <row r="56" spans="10:20" s="133" customFormat="1">
      <c r="J56" s="44" t="s">
        <v>7849</v>
      </c>
      <c r="K56" s="138" t="str">
        <f t="shared" si="6"/>
        <v>f2002</v>
      </c>
      <c r="L56" s="40" t="s">
        <v>7852</v>
      </c>
      <c r="M56" s="138"/>
      <c r="N56" s="138"/>
      <c r="O56" s="138" t="s">
        <v>5378</v>
      </c>
      <c r="P56" s="138"/>
      <c r="Q56" s="138"/>
      <c r="R56" s="138"/>
      <c r="S56" s="249" t="str">
        <f>IF(VLOOKUP(J61,A:G,6,FALSE)=0,"",VLOOKUP(J61,A:G,6,FALSE))</f>
        <v/>
      </c>
      <c r="T56" s="249" t="str">
        <f t="shared" si="7"/>
        <v/>
      </c>
    </row>
    <row r="57" spans="10:20" s="133" customFormat="1">
      <c r="J57" s="44" t="s">
        <v>7847</v>
      </c>
      <c r="K57" s="138" t="str">
        <f t="shared" si="6"/>
        <v>f2003</v>
      </c>
      <c r="L57" s="40" t="s">
        <v>7853</v>
      </c>
      <c r="M57" s="138"/>
      <c r="N57" s="138"/>
      <c r="O57" s="138" t="s">
        <v>5378</v>
      </c>
      <c r="P57" s="138"/>
      <c r="Q57" s="138"/>
      <c r="R57" s="138"/>
      <c r="S57" s="249" t="str">
        <f>IF(VLOOKUP(J62,A:G,6,FALSE)=0,"",VLOOKUP(J62,A:G,6,FALSE))</f>
        <v/>
      </c>
      <c r="T57" s="249" t="str">
        <f t="shared" si="7"/>
        <v/>
      </c>
    </row>
    <row r="58" spans="10:20" s="133" customFormat="1">
      <c r="J58" s="246" t="s">
        <v>7297</v>
      </c>
      <c r="K58" s="138"/>
      <c r="L58" s="246"/>
      <c r="M58" s="138"/>
      <c r="N58" s="138"/>
      <c r="O58" s="138" t="s">
        <v>5378</v>
      </c>
      <c r="P58" s="138"/>
      <c r="Q58" s="138" t="s">
        <v>1955</v>
      </c>
      <c r="R58" s="138" t="s">
        <v>7298</v>
      </c>
      <c r="S58" s="249" t="str">
        <f>IF(VLOOKUP(J63,A:G,6,FALSE)=0,"",VLOOKUP(J63,A:G,6,FALSE))</f>
        <v/>
      </c>
      <c r="T58" s="249" t="str">
        <f t="shared" si="7"/>
        <v/>
      </c>
    </row>
    <row r="59" spans="10:20" s="133" customFormat="1">
      <c r="J59" s="247" t="s">
        <v>244</v>
      </c>
      <c r="K59" s="233" t="str">
        <f>VLOOKUP(J59,$A:$B,2,0)</f>
        <v>x0</v>
      </c>
      <c r="L59" s="52" t="str">
        <f>J59</f>
        <v>Total/NA</v>
      </c>
      <c r="M59" s="138"/>
      <c r="N59" s="138"/>
      <c r="O59" s="138" t="s">
        <v>243</v>
      </c>
      <c r="P59" s="138" t="s">
        <v>2404</v>
      </c>
      <c r="Q59" s="138"/>
      <c r="R59" s="138"/>
      <c r="S59" s="249"/>
      <c r="T59" s="249" t="str">
        <f t="shared" si="7"/>
        <v/>
      </c>
    </row>
    <row r="60" spans="10:20" s="133" customFormat="1">
      <c r="J60" s="248" t="s">
        <v>6921</v>
      </c>
      <c r="K60" s="138" t="str">
        <f t="shared" ref="K60:K76" si="8">VLOOKUP(J60,$A:$B,2,FALSE)</f>
        <v>x34</v>
      </c>
      <c r="L60" s="246" t="s">
        <v>6922</v>
      </c>
      <c r="M60" s="138"/>
      <c r="N60" s="138"/>
      <c r="O60" s="138" t="s">
        <v>243</v>
      </c>
      <c r="P60" s="138"/>
      <c r="Q60" s="138"/>
      <c r="R60" s="138"/>
      <c r="S60" s="249" t="str">
        <f t="shared" ref="S60:S72" si="9">IF(VLOOKUP(J64,A:G,6,FALSE)=0,"",VLOOKUP(J64,A:G,6,FALSE))</f>
        <v/>
      </c>
      <c r="T60" s="249" t="str">
        <f t="shared" si="7"/>
        <v/>
      </c>
    </row>
    <row r="61" spans="10:20" s="133" customFormat="1">
      <c r="J61" s="248" t="s">
        <v>6923</v>
      </c>
      <c r="K61" s="138" t="str">
        <f t="shared" si="8"/>
        <v>x45</v>
      </c>
      <c r="L61" s="246" t="s">
        <v>6924</v>
      </c>
      <c r="M61" s="138"/>
      <c r="N61" s="138"/>
      <c r="O61" s="138" t="s">
        <v>243</v>
      </c>
      <c r="P61" s="138"/>
      <c r="Q61" s="138"/>
      <c r="R61" s="138"/>
      <c r="S61" s="249" t="str">
        <f t="shared" si="9"/>
        <v/>
      </c>
      <c r="T61" s="249" t="str">
        <f t="shared" si="7"/>
        <v/>
      </c>
    </row>
    <row r="62" spans="10:20" s="133" customFormat="1">
      <c r="J62" s="248" t="s">
        <v>6925</v>
      </c>
      <c r="K62" s="138" t="str">
        <f t="shared" si="8"/>
        <v>x41</v>
      </c>
      <c r="L62" s="246" t="s">
        <v>6926</v>
      </c>
      <c r="M62" s="138"/>
      <c r="N62" s="138"/>
      <c r="O62" s="138" t="s">
        <v>243</v>
      </c>
      <c r="P62" s="138"/>
      <c r="Q62" s="138"/>
      <c r="R62" s="138"/>
      <c r="S62" s="249" t="str">
        <f t="shared" si="9"/>
        <v/>
      </c>
      <c r="T62" s="249" t="str">
        <f t="shared" si="7"/>
        <v/>
      </c>
    </row>
    <row r="63" spans="10:20" s="133" customFormat="1">
      <c r="J63" s="248" t="s">
        <v>6928</v>
      </c>
      <c r="K63" s="138" t="str">
        <f t="shared" si="8"/>
        <v>x8</v>
      </c>
      <c r="L63" s="246" t="s">
        <v>6927</v>
      </c>
      <c r="M63" s="138"/>
      <c r="N63" s="138"/>
      <c r="O63" s="138" t="s">
        <v>243</v>
      </c>
      <c r="P63" s="138"/>
      <c r="Q63" s="138"/>
      <c r="R63" s="138"/>
      <c r="S63" s="249" t="str">
        <f t="shared" si="9"/>
        <v/>
      </c>
      <c r="T63" s="249" t="str">
        <f t="shared" si="7"/>
        <v/>
      </c>
    </row>
    <row r="64" spans="10:20" s="133" customFormat="1">
      <c r="J64" s="248" t="s">
        <v>6929</v>
      </c>
      <c r="K64" s="138" t="str">
        <f t="shared" si="8"/>
        <v>x10</v>
      </c>
      <c r="L64" s="246" t="s">
        <v>6938</v>
      </c>
      <c r="M64" s="138"/>
      <c r="N64" s="138"/>
      <c r="O64" s="138" t="s">
        <v>243</v>
      </c>
      <c r="P64" s="138"/>
      <c r="Q64" s="138"/>
      <c r="R64" s="138"/>
      <c r="S64" s="249" t="str">
        <f t="shared" si="9"/>
        <v/>
      </c>
      <c r="T64" s="249" t="str">
        <f t="shared" si="7"/>
        <v/>
      </c>
    </row>
    <row r="65" spans="10:21" s="133" customFormat="1">
      <c r="J65" s="248" t="s">
        <v>6930</v>
      </c>
      <c r="K65" s="138" t="str">
        <f t="shared" si="8"/>
        <v>x9</v>
      </c>
      <c r="L65" s="246" t="s">
        <v>6939</v>
      </c>
      <c r="M65" s="138"/>
      <c r="N65" s="138"/>
      <c r="O65" s="138" t="s">
        <v>243</v>
      </c>
      <c r="P65" s="138"/>
      <c r="Q65" s="138"/>
      <c r="R65" s="138"/>
      <c r="S65" s="249" t="str">
        <f t="shared" si="9"/>
        <v/>
      </c>
      <c r="T65" s="249" t="str">
        <f t="shared" si="7"/>
        <v/>
      </c>
    </row>
    <row r="66" spans="10:21" s="133" customFormat="1">
      <c r="J66" s="248" t="s">
        <v>7839</v>
      </c>
      <c r="K66" s="138" t="str">
        <f t="shared" si="8"/>
        <v>x11</v>
      </c>
      <c r="L66" s="246" t="s">
        <v>7840</v>
      </c>
      <c r="M66" s="138"/>
      <c r="N66" s="138"/>
      <c r="O66" s="138" t="s">
        <v>243</v>
      </c>
      <c r="P66" s="138"/>
      <c r="Q66" s="138"/>
      <c r="R66" s="138"/>
      <c r="S66" s="249" t="str">
        <f t="shared" si="9"/>
        <v/>
      </c>
      <c r="T66" s="249" t="str">
        <f t="shared" si="7"/>
        <v/>
      </c>
    </row>
    <row r="67" spans="10:21" s="133" customFormat="1">
      <c r="J67" s="248" t="s">
        <v>6931</v>
      </c>
      <c r="K67" s="138" t="str">
        <f t="shared" si="8"/>
        <v>x52</v>
      </c>
      <c r="L67" s="246" t="s">
        <v>6940</v>
      </c>
      <c r="M67" s="138"/>
      <c r="N67" s="138"/>
      <c r="O67" s="138" t="s">
        <v>243</v>
      </c>
      <c r="P67" s="138"/>
      <c r="Q67" s="138"/>
      <c r="R67" s="138"/>
      <c r="S67" s="249" t="str">
        <f t="shared" si="9"/>
        <v/>
      </c>
      <c r="T67" s="249" t="str">
        <f t="shared" si="7"/>
        <v/>
      </c>
    </row>
    <row r="68" spans="10:21" s="133" customFormat="1">
      <c r="J68" s="248" t="s">
        <v>6932</v>
      </c>
      <c r="K68" s="138" t="str">
        <f t="shared" si="8"/>
        <v>x35</v>
      </c>
      <c r="L68" s="246" t="s">
        <v>6941</v>
      </c>
      <c r="M68" s="138"/>
      <c r="N68" s="138"/>
      <c r="O68" s="138" t="s">
        <v>243</v>
      </c>
      <c r="P68" s="138"/>
      <c r="Q68" s="138"/>
      <c r="R68" s="138"/>
      <c r="S68" s="249" t="str">
        <f t="shared" si="9"/>
        <v/>
      </c>
      <c r="T68" s="249" t="str">
        <f t="shared" si="7"/>
        <v/>
      </c>
    </row>
    <row r="69" spans="10:21" s="133" customFormat="1">
      <c r="J69" s="248" t="s">
        <v>6933</v>
      </c>
      <c r="K69" s="138" t="str">
        <f t="shared" si="8"/>
        <v>x2</v>
      </c>
      <c r="L69" s="246" t="s">
        <v>6942</v>
      </c>
      <c r="M69" s="138"/>
      <c r="N69" s="138"/>
      <c r="O69" s="138" t="s">
        <v>243</v>
      </c>
      <c r="P69" s="138"/>
      <c r="Q69" s="138"/>
      <c r="R69" s="138"/>
      <c r="S69" s="249" t="str">
        <f t="shared" si="9"/>
        <v/>
      </c>
    </row>
    <row r="70" spans="10:21" s="133" customFormat="1">
      <c r="J70" s="248" t="s">
        <v>6934</v>
      </c>
      <c r="K70" s="138" t="str">
        <f t="shared" si="8"/>
        <v>x44</v>
      </c>
      <c r="L70" s="246" t="s">
        <v>6943</v>
      </c>
      <c r="M70" s="138"/>
      <c r="N70" s="138"/>
      <c r="O70" s="138" t="s">
        <v>243</v>
      </c>
      <c r="P70" s="138"/>
      <c r="Q70" s="138"/>
      <c r="R70" s="138"/>
      <c r="S70" s="249" t="str">
        <f t="shared" si="9"/>
        <v/>
      </c>
    </row>
    <row r="71" spans="10:21" s="133" customFormat="1">
      <c r="J71" s="248" t="s">
        <v>7883</v>
      </c>
      <c r="K71" s="138" t="str">
        <f t="shared" si="8"/>
        <v>x39</v>
      </c>
      <c r="L71" s="246" t="s">
        <v>6944</v>
      </c>
      <c r="M71" s="138"/>
      <c r="N71" s="138"/>
      <c r="O71" s="138" t="s">
        <v>243</v>
      </c>
      <c r="P71" s="138"/>
      <c r="Q71" s="138"/>
      <c r="R71" s="138"/>
      <c r="S71" s="249" t="str">
        <f t="shared" si="9"/>
        <v/>
      </c>
    </row>
    <row r="72" spans="10:21" s="133" customFormat="1">
      <c r="J72" s="248" t="s">
        <v>6935</v>
      </c>
      <c r="K72" s="138" t="str">
        <f t="shared" si="8"/>
        <v>x30</v>
      </c>
      <c r="L72" s="246" t="s">
        <v>6945</v>
      </c>
      <c r="M72" s="138"/>
      <c r="N72" s="138"/>
      <c r="O72" s="138" t="s">
        <v>243</v>
      </c>
      <c r="P72" s="138"/>
      <c r="Q72" s="138"/>
      <c r="R72" s="138"/>
      <c r="S72" s="249" t="str">
        <f t="shared" si="9"/>
        <v/>
      </c>
    </row>
    <row r="73" spans="10:21" s="133" customFormat="1">
      <c r="J73" s="248" t="s">
        <v>6936</v>
      </c>
      <c r="K73" s="138" t="str">
        <f t="shared" si="8"/>
        <v>x29</v>
      </c>
      <c r="L73" s="246" t="s">
        <v>6946</v>
      </c>
      <c r="M73" s="138"/>
      <c r="N73" s="138"/>
      <c r="O73" s="138" t="s">
        <v>243</v>
      </c>
      <c r="P73" s="138"/>
      <c r="Q73" s="138"/>
      <c r="R73" s="138"/>
    </row>
    <row r="74" spans="10:21" s="133" customFormat="1">
      <c r="J74" s="248" t="s">
        <v>7293</v>
      </c>
      <c r="K74" s="138" t="str">
        <f t="shared" si="8"/>
        <v>x66</v>
      </c>
      <c r="L74" s="246" t="s">
        <v>7295</v>
      </c>
      <c r="M74" s="138"/>
      <c r="N74" s="138"/>
      <c r="O74" s="138" t="s">
        <v>243</v>
      </c>
      <c r="P74" s="138"/>
      <c r="Q74" s="138"/>
      <c r="R74" s="138"/>
    </row>
    <row r="75" spans="10:21" s="133" customFormat="1">
      <c r="J75" s="248" t="s">
        <v>7884</v>
      </c>
      <c r="K75" s="138" t="str">
        <f t="shared" si="8"/>
        <v>x64</v>
      </c>
      <c r="L75" s="246" t="s">
        <v>7885</v>
      </c>
      <c r="M75" s="138"/>
      <c r="N75" s="138"/>
      <c r="O75" s="138" t="s">
        <v>243</v>
      </c>
      <c r="P75" s="138"/>
      <c r="Q75" s="138"/>
      <c r="R75" s="138"/>
    </row>
    <row r="76" spans="10:21" s="133" customFormat="1">
      <c r="J76" s="248" t="s">
        <v>7294</v>
      </c>
      <c r="K76" s="138" t="str">
        <f t="shared" si="8"/>
        <v>x65</v>
      </c>
      <c r="L76" s="246" t="s">
        <v>7296</v>
      </c>
      <c r="M76" s="138"/>
      <c r="N76" s="138"/>
      <c r="O76" s="138" t="s">
        <v>243</v>
      </c>
      <c r="P76" s="138"/>
      <c r="Q76" s="138"/>
      <c r="R76" s="138"/>
    </row>
    <row r="77" spans="10:21" s="133" customFormat="1"/>
    <row r="78" spans="10:21" s="133" customFormat="1"/>
    <row r="79" spans="10:21">
      <c r="J79" s="133"/>
      <c r="K79" s="133"/>
      <c r="L79" s="133"/>
      <c r="M79" s="133"/>
      <c r="N79" s="133"/>
      <c r="O79" s="133"/>
      <c r="P79" s="133"/>
      <c r="Q79" s="133"/>
      <c r="R79" s="133"/>
      <c r="S79" s="133"/>
      <c r="T79" s="133"/>
      <c r="U79" s="133"/>
    </row>
    <row r="80" spans="10:21">
      <c r="J80" s="133"/>
      <c r="K80" s="133"/>
      <c r="L80" s="133"/>
      <c r="M80" s="133"/>
      <c r="N80" s="133"/>
      <c r="O80" s="133"/>
      <c r="P80" s="133"/>
      <c r="Q80" s="133"/>
      <c r="R80" s="133"/>
      <c r="S80" s="133"/>
    </row>
    <row r="81" spans="10:19">
      <c r="J81" s="133"/>
      <c r="K81" s="133"/>
      <c r="L81" s="133"/>
      <c r="M81" s="133"/>
      <c r="N81" s="133"/>
      <c r="O81" s="133"/>
      <c r="P81" s="133"/>
      <c r="Q81" s="133"/>
      <c r="R81" s="133"/>
      <c r="S81" s="133"/>
    </row>
    <row r="82" spans="10:19">
      <c r="J82" s="133"/>
      <c r="K82" s="133"/>
      <c r="L82" s="133"/>
      <c r="M82" s="133"/>
      <c r="N82" s="133"/>
      <c r="O82" s="133"/>
      <c r="P82" s="133"/>
      <c r="Q82" s="133"/>
      <c r="R82" s="133"/>
      <c r="S82" s="133"/>
    </row>
    <row r="83" spans="10:19">
      <c r="J83" s="133"/>
      <c r="K83" s="133"/>
      <c r="L83" s="133"/>
      <c r="M83" s="133"/>
      <c r="N83" s="133"/>
      <c r="O83" s="133"/>
      <c r="P83" s="133"/>
      <c r="Q83" s="133"/>
      <c r="R83" s="133"/>
      <c r="S83" s="133"/>
    </row>
  </sheetData>
  <sortState ref="A3:A10">
    <sortCondition ref="A3"/>
  </sortState>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V170"/>
  <sheetViews>
    <sheetView zoomScale="76" zoomScaleNormal="76" workbookViewId="0">
      <selection activeCell="R113" sqref="R113"/>
    </sheetView>
  </sheetViews>
  <sheetFormatPr baseColWidth="10" defaultRowHeight="14.4"/>
  <cols>
    <col min="1" max="1" width="35.5546875" bestFit="1" customWidth="1"/>
    <col min="2" max="2" width="6.5546875" bestFit="1" customWidth="1"/>
    <col min="10" max="10" width="53.6640625" customWidth="1"/>
    <col min="12" max="12" width="35.109375" style="130"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t="s">
        <v>365</v>
      </c>
      <c r="B2" t="s">
        <v>245</v>
      </c>
      <c r="C2" t="s">
        <v>609</v>
      </c>
      <c r="D2" t="s">
        <v>243</v>
      </c>
      <c r="H2">
        <f t="shared" ref="H2:H33" si="0">COUNTIF($J$2:$J$371,A2)</f>
        <v>7</v>
      </c>
      <c r="J2" s="52" t="s">
        <v>985</v>
      </c>
      <c r="L2" s="172"/>
      <c r="O2" t="s">
        <v>426</v>
      </c>
      <c r="Q2" t="s">
        <v>124</v>
      </c>
    </row>
    <row r="3" spans="1:22">
      <c r="A3" t="s">
        <v>366</v>
      </c>
      <c r="B3" t="s">
        <v>988</v>
      </c>
      <c r="D3" t="s">
        <v>426</v>
      </c>
      <c r="H3">
        <f t="shared" si="0"/>
        <v>5</v>
      </c>
      <c r="J3" s="7" t="s">
        <v>366</v>
      </c>
      <c r="K3" s="9" t="str">
        <f>VLOOKUP(J3,$A$1:$I$305,2,FALSE)</f>
        <v>e1202</v>
      </c>
      <c r="L3" s="188" t="str">
        <f t="shared" ref="L3:L8" si="1">J3</f>
        <v>N+1</v>
      </c>
      <c r="O3" t="s">
        <v>426</v>
      </c>
    </row>
    <row r="4" spans="1:22">
      <c r="A4" t="s">
        <v>1373</v>
      </c>
      <c r="B4" t="s">
        <v>989</v>
      </c>
      <c r="D4" t="s">
        <v>426</v>
      </c>
      <c r="H4">
        <f t="shared" si="0"/>
        <v>4</v>
      </c>
      <c r="J4" s="7" t="s">
        <v>365</v>
      </c>
      <c r="K4" s="9" t="str">
        <f t="shared" ref="K4:K23" si="2">VLOOKUP(J4,$A$1:$I$305,2,FALSE)</f>
        <v>x0</v>
      </c>
      <c r="L4" s="188" t="str">
        <f t="shared" si="1"/>
        <v>N</v>
      </c>
      <c r="O4" s="130" t="s">
        <v>243</v>
      </c>
    </row>
    <row r="5" spans="1:22">
      <c r="A5" t="s">
        <v>1374</v>
      </c>
      <c r="B5" t="s">
        <v>990</v>
      </c>
      <c r="D5" t="s">
        <v>426</v>
      </c>
      <c r="H5">
        <f t="shared" si="0"/>
        <v>3</v>
      </c>
      <c r="J5" s="7" t="s">
        <v>1373</v>
      </c>
      <c r="K5" s="9" t="str">
        <f t="shared" si="2"/>
        <v>e1203</v>
      </c>
      <c r="L5" s="188" t="str">
        <f t="shared" si="1"/>
        <v>N-1</v>
      </c>
      <c r="O5" t="s">
        <v>426</v>
      </c>
    </row>
    <row r="6" spans="1:22">
      <c r="A6" t="s">
        <v>1375</v>
      </c>
      <c r="B6" t="s">
        <v>991</v>
      </c>
      <c r="D6" t="s">
        <v>426</v>
      </c>
      <c r="H6">
        <f t="shared" si="0"/>
        <v>3</v>
      </c>
      <c r="J6" s="7" t="s">
        <v>1374</v>
      </c>
      <c r="K6" s="9" t="str">
        <f t="shared" si="2"/>
        <v>e1204</v>
      </c>
      <c r="L6" s="188" t="str">
        <f t="shared" si="1"/>
        <v>N-2</v>
      </c>
      <c r="O6" t="s">
        <v>426</v>
      </c>
    </row>
    <row r="7" spans="1:22">
      <c r="A7" t="s">
        <v>1403</v>
      </c>
      <c r="B7" t="s">
        <v>992</v>
      </c>
      <c r="D7" t="s">
        <v>426</v>
      </c>
      <c r="H7">
        <f t="shared" si="0"/>
        <v>2</v>
      </c>
      <c r="J7" s="7" t="s">
        <v>1375</v>
      </c>
      <c r="K7" s="9" t="str">
        <f t="shared" si="2"/>
        <v>e1205</v>
      </c>
      <c r="L7" s="188" t="str">
        <f t="shared" si="1"/>
        <v>N-3</v>
      </c>
      <c r="O7" t="s">
        <v>426</v>
      </c>
    </row>
    <row r="8" spans="1:22">
      <c r="A8" t="s">
        <v>1404</v>
      </c>
      <c r="B8" t="s">
        <v>993</v>
      </c>
      <c r="D8" t="s">
        <v>426</v>
      </c>
      <c r="H8">
        <f t="shared" si="0"/>
        <v>2</v>
      </c>
      <c r="J8" s="7" t="s">
        <v>65</v>
      </c>
      <c r="K8" s="9" t="str">
        <f t="shared" si="2"/>
        <v>e1211</v>
      </c>
      <c r="L8" s="188" t="str">
        <f t="shared" si="1"/>
        <v>Date de première commercialisation</v>
      </c>
      <c r="O8" t="s">
        <v>426</v>
      </c>
    </row>
    <row r="9" spans="1:22">
      <c r="A9" t="s">
        <v>1405</v>
      </c>
      <c r="B9" t="s">
        <v>994</v>
      </c>
      <c r="D9" t="s">
        <v>426</v>
      </c>
      <c r="H9">
        <f t="shared" si="0"/>
        <v>2</v>
      </c>
      <c r="J9" s="52" t="s">
        <v>986</v>
      </c>
      <c r="K9" s="9"/>
      <c r="L9" s="172"/>
      <c r="O9" t="s">
        <v>426</v>
      </c>
      <c r="Q9" t="s">
        <v>227</v>
      </c>
    </row>
    <row r="10" spans="1:22">
      <c r="A10" t="s">
        <v>1406</v>
      </c>
      <c r="B10" t="s">
        <v>995</v>
      </c>
      <c r="D10" t="s">
        <v>426</v>
      </c>
      <c r="H10">
        <f t="shared" si="0"/>
        <v>2</v>
      </c>
      <c r="J10" s="7" t="s">
        <v>365</v>
      </c>
      <c r="K10" s="9" t="str">
        <f t="shared" si="2"/>
        <v>x0</v>
      </c>
      <c r="L10" s="188" t="str">
        <f t="shared" ref="L10:L20" si="3">J10</f>
        <v>N</v>
      </c>
      <c r="O10" s="130" t="s">
        <v>243</v>
      </c>
    </row>
    <row r="11" spans="1:22">
      <c r="A11" t="s">
        <v>1407</v>
      </c>
      <c r="B11" t="s">
        <v>996</v>
      </c>
      <c r="D11" t="s">
        <v>426</v>
      </c>
      <c r="H11">
        <f t="shared" si="0"/>
        <v>1</v>
      </c>
      <c r="J11" s="7" t="s">
        <v>1250</v>
      </c>
      <c r="K11" s="9" t="str">
        <f t="shared" si="2"/>
        <v>e1212</v>
      </c>
      <c r="L11" s="188" t="str">
        <f t="shared" si="3"/>
        <v>Exercices antérieurs</v>
      </c>
      <c r="O11" t="s">
        <v>426</v>
      </c>
    </row>
    <row r="12" spans="1:22">
      <c r="A12" t="s">
        <v>65</v>
      </c>
      <c r="B12" t="s">
        <v>997</v>
      </c>
      <c r="D12" t="s">
        <v>426</v>
      </c>
      <c r="H12">
        <f t="shared" si="0"/>
        <v>1</v>
      </c>
      <c r="J12" s="51" t="s">
        <v>1373</v>
      </c>
      <c r="K12" s="9" t="str">
        <f t="shared" si="2"/>
        <v>e1203</v>
      </c>
      <c r="L12" s="188" t="str">
        <f t="shared" si="3"/>
        <v>N-1</v>
      </c>
      <c r="O12" t="s">
        <v>426</v>
      </c>
    </row>
    <row r="13" spans="1:22">
      <c r="A13" t="s">
        <v>1250</v>
      </c>
      <c r="B13" t="s">
        <v>998</v>
      </c>
      <c r="D13" t="s">
        <v>426</v>
      </c>
      <c r="H13">
        <f t="shared" si="0"/>
        <v>2</v>
      </c>
      <c r="J13" s="51" t="s">
        <v>1374</v>
      </c>
      <c r="K13" s="9" t="str">
        <f t="shared" si="2"/>
        <v>e1204</v>
      </c>
      <c r="L13" s="188" t="str">
        <f t="shared" si="3"/>
        <v>N-2</v>
      </c>
      <c r="O13" t="s">
        <v>426</v>
      </c>
    </row>
    <row r="14" spans="1:22">
      <c r="A14" t="s">
        <v>367</v>
      </c>
      <c r="B14" s="130" t="s">
        <v>2183</v>
      </c>
      <c r="D14" s="130" t="s">
        <v>426</v>
      </c>
      <c r="H14">
        <f t="shared" si="0"/>
        <v>3</v>
      </c>
      <c r="J14" s="51" t="s">
        <v>1375</v>
      </c>
      <c r="K14" s="9" t="str">
        <f t="shared" si="2"/>
        <v>e1205</v>
      </c>
      <c r="L14" s="188" t="str">
        <f t="shared" si="3"/>
        <v>N-3</v>
      </c>
      <c r="O14" t="s">
        <v>426</v>
      </c>
    </row>
    <row r="15" spans="1:22">
      <c r="A15" s="130" t="s">
        <v>368</v>
      </c>
      <c r="B15" s="130" t="s">
        <v>2184</v>
      </c>
      <c r="D15" s="130" t="s">
        <v>426</v>
      </c>
      <c r="H15" s="130">
        <f t="shared" si="0"/>
        <v>3</v>
      </c>
      <c r="J15" s="51" t="s">
        <v>1403</v>
      </c>
      <c r="K15" s="9" t="str">
        <f t="shared" si="2"/>
        <v>e1206</v>
      </c>
      <c r="L15" s="188" t="str">
        <f t="shared" si="3"/>
        <v>N-4</v>
      </c>
      <c r="O15" t="s">
        <v>426</v>
      </c>
    </row>
    <row r="16" spans="1:22">
      <c r="A16" s="130" t="s">
        <v>369</v>
      </c>
      <c r="B16" s="130" t="s">
        <v>2185</v>
      </c>
      <c r="D16" s="130" t="s">
        <v>426</v>
      </c>
      <c r="H16" s="130">
        <f t="shared" si="0"/>
        <v>3</v>
      </c>
      <c r="J16" s="51" t="s">
        <v>1404</v>
      </c>
      <c r="K16" s="9" t="str">
        <f t="shared" si="2"/>
        <v>e1207</v>
      </c>
      <c r="L16" s="188" t="str">
        <f t="shared" si="3"/>
        <v>N-5</v>
      </c>
      <c r="O16" t="s">
        <v>426</v>
      </c>
    </row>
    <row r="17" spans="1:17">
      <c r="A17" s="130" t="s">
        <v>370</v>
      </c>
      <c r="B17" s="130" t="s">
        <v>2186</v>
      </c>
      <c r="D17" s="130" t="s">
        <v>426</v>
      </c>
      <c r="H17" s="130">
        <f t="shared" si="0"/>
        <v>3</v>
      </c>
      <c r="J17" s="51" t="s">
        <v>1405</v>
      </c>
      <c r="K17" s="9" t="str">
        <f t="shared" si="2"/>
        <v>e1208</v>
      </c>
      <c r="L17" s="188" t="str">
        <f t="shared" si="3"/>
        <v>N-6</v>
      </c>
      <c r="O17" t="s">
        <v>426</v>
      </c>
    </row>
    <row r="18" spans="1:17">
      <c r="A18" s="130" t="s">
        <v>371</v>
      </c>
      <c r="B18" s="130" t="s">
        <v>2187</v>
      </c>
      <c r="D18" s="130" t="s">
        <v>426</v>
      </c>
      <c r="H18" s="130">
        <f t="shared" si="0"/>
        <v>3</v>
      </c>
      <c r="J18" s="51" t="s">
        <v>1406</v>
      </c>
      <c r="K18" s="9" t="str">
        <f t="shared" si="2"/>
        <v>e1209</v>
      </c>
      <c r="L18" s="188" t="str">
        <f t="shared" si="3"/>
        <v>N-7</v>
      </c>
      <c r="O18" t="s">
        <v>426</v>
      </c>
    </row>
    <row r="19" spans="1:17">
      <c r="A19" s="130" t="s">
        <v>372</v>
      </c>
      <c r="B19" s="130" t="s">
        <v>2188</v>
      </c>
      <c r="D19" s="130" t="s">
        <v>426</v>
      </c>
      <c r="H19" s="130">
        <f t="shared" si="0"/>
        <v>3</v>
      </c>
      <c r="J19" s="51" t="s">
        <v>1407</v>
      </c>
      <c r="K19" s="9" t="str">
        <f t="shared" si="2"/>
        <v>e1210</v>
      </c>
      <c r="L19" s="188" t="str">
        <f t="shared" si="3"/>
        <v>N-8 et antérieurs</v>
      </c>
      <c r="O19" t="s">
        <v>426</v>
      </c>
    </row>
    <row r="20" spans="1:17">
      <c r="A20" s="130" t="s">
        <v>373</v>
      </c>
      <c r="B20" s="130" t="s">
        <v>2189</v>
      </c>
      <c r="D20" s="130" t="s">
        <v>426</v>
      </c>
      <c r="H20" s="130">
        <f t="shared" si="0"/>
        <v>3</v>
      </c>
      <c r="J20" s="51" t="s">
        <v>2394</v>
      </c>
      <c r="K20" s="133" t="str">
        <f t="shared" si="2"/>
        <v>e1245</v>
      </c>
      <c r="L20" s="188" t="str">
        <f t="shared" si="3"/>
        <v>Tous exercices</v>
      </c>
      <c r="M20" s="130"/>
      <c r="N20" s="130"/>
      <c r="O20" s="130" t="s">
        <v>426</v>
      </c>
      <c r="P20" s="130"/>
      <c r="Q20" s="130"/>
    </row>
    <row r="21" spans="1:17">
      <c r="A21" s="130" t="s">
        <v>374</v>
      </c>
      <c r="B21" s="130" t="s">
        <v>2190</v>
      </c>
      <c r="D21" s="130" t="s">
        <v>426</v>
      </c>
      <c r="H21" s="130">
        <f t="shared" si="0"/>
        <v>3</v>
      </c>
      <c r="J21" s="52" t="s">
        <v>1409</v>
      </c>
      <c r="K21" s="9"/>
      <c r="L21" s="172"/>
      <c r="O21" t="s">
        <v>426</v>
      </c>
      <c r="Q21" t="s">
        <v>640</v>
      </c>
    </row>
    <row r="22" spans="1:17">
      <c r="A22" s="130" t="s">
        <v>375</v>
      </c>
      <c r="B22" s="130" t="s">
        <v>2191</v>
      </c>
      <c r="D22" s="130" t="s">
        <v>426</v>
      </c>
      <c r="H22" s="130">
        <f t="shared" si="0"/>
        <v>3</v>
      </c>
      <c r="J22" s="7" t="s">
        <v>365</v>
      </c>
      <c r="K22" s="9" t="str">
        <f t="shared" si="2"/>
        <v>x0</v>
      </c>
      <c r="L22" s="188" t="str">
        <f>J22</f>
        <v>N</v>
      </c>
      <c r="O22" s="130" t="s">
        <v>243</v>
      </c>
    </row>
    <row r="23" spans="1:17">
      <c r="A23" s="130" t="s">
        <v>376</v>
      </c>
      <c r="B23" s="130" t="s">
        <v>2192</v>
      </c>
      <c r="D23" s="130" t="s">
        <v>426</v>
      </c>
      <c r="H23" s="130">
        <f t="shared" si="0"/>
        <v>3</v>
      </c>
      <c r="J23" s="7" t="s">
        <v>1373</v>
      </c>
      <c r="K23" s="9" t="str">
        <f t="shared" si="2"/>
        <v>e1203</v>
      </c>
      <c r="L23" s="188" t="str">
        <f>J23</f>
        <v>N-1</v>
      </c>
      <c r="O23" t="s">
        <v>426</v>
      </c>
    </row>
    <row r="24" spans="1:17">
      <c r="A24" s="130" t="s">
        <v>377</v>
      </c>
      <c r="B24" s="130" t="s">
        <v>2193</v>
      </c>
      <c r="D24" s="130" t="s">
        <v>426</v>
      </c>
      <c r="H24" s="130">
        <f t="shared" si="0"/>
        <v>3</v>
      </c>
      <c r="J24" s="18" t="s">
        <v>1408</v>
      </c>
      <c r="K24" s="9"/>
      <c r="L24" s="171"/>
      <c r="O24" t="s">
        <v>426</v>
      </c>
      <c r="Q24" t="s">
        <v>639</v>
      </c>
    </row>
    <row r="25" spans="1:17">
      <c r="A25" s="130" t="s">
        <v>378</v>
      </c>
      <c r="B25" s="130" t="s">
        <v>2194</v>
      </c>
      <c r="D25" s="130" t="s">
        <v>426</v>
      </c>
      <c r="H25" s="130">
        <f t="shared" si="0"/>
        <v>3</v>
      </c>
      <c r="J25" s="7" t="s">
        <v>366</v>
      </c>
      <c r="K25" s="9" t="str">
        <f>VLOOKUP(J25,$A$1:$I$305,2,FALSE)</f>
        <v>e1202</v>
      </c>
      <c r="L25" s="188" t="str">
        <f>J25</f>
        <v>N+1</v>
      </c>
      <c r="O25" t="s">
        <v>426</v>
      </c>
    </row>
    <row r="26" spans="1:17">
      <c r="A26" s="130" t="s">
        <v>2363</v>
      </c>
      <c r="B26" s="130" t="s">
        <v>2195</v>
      </c>
      <c r="D26" s="130" t="s">
        <v>426</v>
      </c>
      <c r="H26" s="130">
        <f t="shared" si="0"/>
        <v>3</v>
      </c>
      <c r="J26" s="7" t="s">
        <v>365</v>
      </c>
      <c r="K26" s="9" t="str">
        <f>VLOOKUP(J26,$A$1:$I$305,2,FALSE)</f>
        <v>x0</v>
      </c>
      <c r="L26" s="188" t="str">
        <f>J26</f>
        <v>N</v>
      </c>
      <c r="O26" s="130" t="s">
        <v>243</v>
      </c>
    </row>
    <row r="27" spans="1:17">
      <c r="A27" s="130" t="s">
        <v>2364</v>
      </c>
      <c r="B27" s="130" t="s">
        <v>2196</v>
      </c>
      <c r="D27" s="130" t="s">
        <v>426</v>
      </c>
      <c r="H27" s="130">
        <f t="shared" si="0"/>
        <v>3</v>
      </c>
      <c r="J27" s="153" t="s">
        <v>2383</v>
      </c>
      <c r="K27" s="133"/>
      <c r="L27" s="188"/>
      <c r="O27" s="130" t="s">
        <v>426</v>
      </c>
    </row>
    <row r="28" spans="1:17">
      <c r="A28" s="130" t="s">
        <v>2365</v>
      </c>
      <c r="B28" s="130" t="s">
        <v>2197</v>
      </c>
      <c r="D28" s="130" t="s">
        <v>426</v>
      </c>
      <c r="H28" s="130">
        <f t="shared" si="0"/>
        <v>3</v>
      </c>
      <c r="J28" s="7" t="s">
        <v>365</v>
      </c>
      <c r="K28" s="133" t="str">
        <f t="shared" ref="K28:K91" si="4">VLOOKUP(J28,$A$1:$I$305,2,FALSE)</f>
        <v>x0</v>
      </c>
      <c r="L28" s="188" t="str">
        <f t="shared" ref="L28:L61" si="5">J28</f>
        <v>N</v>
      </c>
      <c r="O28" s="130" t="s">
        <v>243</v>
      </c>
      <c r="Q28" t="s">
        <v>227</v>
      </c>
    </row>
    <row r="29" spans="1:17">
      <c r="A29" s="130" t="s">
        <v>2366</v>
      </c>
      <c r="B29" s="130" t="s">
        <v>2198</v>
      </c>
      <c r="D29" s="130" t="s">
        <v>426</v>
      </c>
      <c r="H29" s="130">
        <f t="shared" si="0"/>
        <v>3</v>
      </c>
      <c r="J29" s="7" t="s">
        <v>366</v>
      </c>
      <c r="K29" s="133" t="str">
        <f t="shared" si="4"/>
        <v>e1202</v>
      </c>
      <c r="L29" s="188" t="str">
        <f t="shared" si="5"/>
        <v>N+1</v>
      </c>
      <c r="O29" s="130" t="s">
        <v>426</v>
      </c>
    </row>
    <row r="30" spans="1:17">
      <c r="A30" s="130" t="s">
        <v>2367</v>
      </c>
      <c r="B30" s="130" t="s">
        <v>2199</v>
      </c>
      <c r="D30" s="130" t="s">
        <v>426</v>
      </c>
      <c r="H30" s="130">
        <f t="shared" si="0"/>
        <v>3</v>
      </c>
      <c r="J30" s="7" t="s">
        <v>367</v>
      </c>
      <c r="K30" s="133" t="str">
        <f t="shared" si="4"/>
        <v>e1213</v>
      </c>
      <c r="L30" s="188" t="str">
        <f t="shared" si="5"/>
        <v>N+2</v>
      </c>
      <c r="O30" s="130" t="s">
        <v>426</v>
      </c>
    </row>
    <row r="31" spans="1:17">
      <c r="A31" s="130" t="s">
        <v>2368</v>
      </c>
      <c r="B31" s="130" t="s">
        <v>2200</v>
      </c>
      <c r="D31" s="130" t="s">
        <v>426</v>
      </c>
      <c r="H31" s="130">
        <f t="shared" si="0"/>
        <v>3</v>
      </c>
      <c r="J31" s="7" t="s">
        <v>368</v>
      </c>
      <c r="K31" s="133" t="str">
        <f t="shared" si="4"/>
        <v>e1214</v>
      </c>
      <c r="L31" s="188" t="str">
        <f t="shared" si="5"/>
        <v>N+3</v>
      </c>
      <c r="O31" s="130" t="s">
        <v>426</v>
      </c>
    </row>
    <row r="32" spans="1:17">
      <c r="A32" s="130" t="s">
        <v>2369</v>
      </c>
      <c r="B32" s="130" t="s">
        <v>2201</v>
      </c>
      <c r="D32" s="130" t="s">
        <v>426</v>
      </c>
      <c r="H32" s="130">
        <f t="shared" si="0"/>
        <v>3</v>
      </c>
      <c r="J32" s="7" t="s">
        <v>369</v>
      </c>
      <c r="K32" s="133" t="str">
        <f t="shared" si="4"/>
        <v>e1215</v>
      </c>
      <c r="L32" s="188" t="str">
        <f t="shared" si="5"/>
        <v>N+4</v>
      </c>
      <c r="O32" s="130" t="s">
        <v>426</v>
      </c>
    </row>
    <row r="33" spans="1:15">
      <c r="A33" s="130" t="s">
        <v>2370</v>
      </c>
      <c r="B33" s="130" t="s">
        <v>2202</v>
      </c>
      <c r="D33" s="130" t="s">
        <v>426</v>
      </c>
      <c r="H33" s="130">
        <f t="shared" si="0"/>
        <v>3</v>
      </c>
      <c r="J33" s="7" t="s">
        <v>370</v>
      </c>
      <c r="K33" s="133" t="str">
        <f t="shared" si="4"/>
        <v>e1216</v>
      </c>
      <c r="L33" s="188" t="str">
        <f t="shared" si="5"/>
        <v>N+5</v>
      </c>
      <c r="O33" s="130" t="s">
        <v>426</v>
      </c>
    </row>
    <row r="34" spans="1:15">
      <c r="A34" s="130" t="s">
        <v>2371</v>
      </c>
      <c r="B34" s="130" t="s">
        <v>2203</v>
      </c>
      <c r="D34" s="130" t="s">
        <v>426</v>
      </c>
      <c r="H34" s="130">
        <f t="shared" ref="H34:H65" si="6">COUNTIF($J$2:$J$371,A34)</f>
        <v>3</v>
      </c>
      <c r="J34" s="7" t="s">
        <v>371</v>
      </c>
      <c r="K34" s="133" t="str">
        <f t="shared" si="4"/>
        <v>e1217</v>
      </c>
      <c r="L34" s="188" t="str">
        <f t="shared" si="5"/>
        <v>N+6</v>
      </c>
      <c r="O34" s="130" t="s">
        <v>426</v>
      </c>
    </row>
    <row r="35" spans="1:15">
      <c r="A35" s="130" t="s">
        <v>2372</v>
      </c>
      <c r="B35" s="130" t="s">
        <v>2204</v>
      </c>
      <c r="D35" s="130" t="s">
        <v>426</v>
      </c>
      <c r="H35" s="130">
        <f t="shared" si="6"/>
        <v>3</v>
      </c>
      <c r="J35" s="7" t="s">
        <v>372</v>
      </c>
      <c r="K35" s="133" t="str">
        <f t="shared" si="4"/>
        <v>e1218</v>
      </c>
      <c r="L35" s="188" t="str">
        <f t="shared" si="5"/>
        <v>N+7</v>
      </c>
      <c r="O35" s="130" t="s">
        <v>426</v>
      </c>
    </row>
    <row r="36" spans="1:15">
      <c r="A36" s="130" t="s">
        <v>2373</v>
      </c>
      <c r="B36" s="130" t="s">
        <v>2205</v>
      </c>
      <c r="D36" s="130" t="s">
        <v>426</v>
      </c>
      <c r="H36" s="130">
        <f t="shared" si="6"/>
        <v>3</v>
      </c>
      <c r="J36" s="7" t="s">
        <v>373</v>
      </c>
      <c r="K36" s="133" t="str">
        <f t="shared" si="4"/>
        <v>e1219</v>
      </c>
      <c r="L36" s="188" t="str">
        <f t="shared" si="5"/>
        <v>N+8</v>
      </c>
      <c r="O36" s="130" t="s">
        <v>426</v>
      </c>
    </row>
    <row r="37" spans="1:15">
      <c r="A37" s="130" t="s">
        <v>2374</v>
      </c>
      <c r="B37" s="130" t="s">
        <v>2206</v>
      </c>
      <c r="D37" s="130" t="s">
        <v>426</v>
      </c>
      <c r="H37" s="130">
        <f t="shared" si="6"/>
        <v>3</v>
      </c>
      <c r="J37" s="7" t="s">
        <v>374</v>
      </c>
      <c r="K37" s="133" t="str">
        <f t="shared" si="4"/>
        <v>e1220</v>
      </c>
      <c r="L37" s="188" t="str">
        <f t="shared" si="5"/>
        <v>N+9</v>
      </c>
      <c r="O37" s="130" t="s">
        <v>426</v>
      </c>
    </row>
    <row r="38" spans="1:15">
      <c r="A38" s="130" t="s">
        <v>2375</v>
      </c>
      <c r="B38" s="130" t="s">
        <v>2207</v>
      </c>
      <c r="D38" s="130" t="s">
        <v>426</v>
      </c>
      <c r="H38" s="130">
        <f t="shared" si="6"/>
        <v>3</v>
      </c>
      <c r="J38" s="7" t="s">
        <v>375</v>
      </c>
      <c r="K38" s="133" t="str">
        <f t="shared" si="4"/>
        <v>e1221</v>
      </c>
      <c r="L38" s="188" t="str">
        <f t="shared" si="5"/>
        <v>N+10</v>
      </c>
      <c r="O38" s="130" t="s">
        <v>426</v>
      </c>
    </row>
    <row r="39" spans="1:15">
      <c r="A39" s="130" t="s">
        <v>2376</v>
      </c>
      <c r="B39" s="130" t="s">
        <v>2208</v>
      </c>
      <c r="D39" s="130" t="s">
        <v>426</v>
      </c>
      <c r="H39" s="130">
        <f t="shared" si="6"/>
        <v>3</v>
      </c>
      <c r="J39" s="7" t="s">
        <v>376</v>
      </c>
      <c r="K39" s="133" t="str">
        <f t="shared" si="4"/>
        <v>e1222</v>
      </c>
      <c r="L39" s="188" t="str">
        <f t="shared" si="5"/>
        <v>N+11</v>
      </c>
      <c r="O39" s="130" t="s">
        <v>426</v>
      </c>
    </row>
    <row r="40" spans="1:15">
      <c r="A40" s="130" t="s">
        <v>2377</v>
      </c>
      <c r="B40" s="130" t="s">
        <v>2209</v>
      </c>
      <c r="D40" s="130" t="s">
        <v>426</v>
      </c>
      <c r="H40" s="130">
        <f t="shared" si="6"/>
        <v>3</v>
      </c>
      <c r="J40" s="7" t="s">
        <v>377</v>
      </c>
      <c r="K40" s="133" t="str">
        <f t="shared" si="4"/>
        <v>e1223</v>
      </c>
      <c r="L40" s="188" t="str">
        <f t="shared" si="5"/>
        <v>N+12</v>
      </c>
      <c r="O40" s="130" t="s">
        <v>426</v>
      </c>
    </row>
    <row r="41" spans="1:15">
      <c r="A41" s="130" t="s">
        <v>2378</v>
      </c>
      <c r="B41" s="130" t="s">
        <v>2210</v>
      </c>
      <c r="D41" s="130" t="s">
        <v>426</v>
      </c>
      <c r="H41" s="130">
        <f t="shared" si="6"/>
        <v>3</v>
      </c>
      <c r="J41" s="7" t="s">
        <v>378</v>
      </c>
      <c r="K41" s="133" t="str">
        <f t="shared" si="4"/>
        <v>e1224</v>
      </c>
      <c r="L41" s="188" t="str">
        <f t="shared" si="5"/>
        <v>N+13</v>
      </c>
      <c r="O41" s="130" t="s">
        <v>426</v>
      </c>
    </row>
    <row r="42" spans="1:15">
      <c r="A42" s="130" t="s">
        <v>2379</v>
      </c>
      <c r="B42" s="130" t="s">
        <v>2211</v>
      </c>
      <c r="D42" s="130" t="s">
        <v>426</v>
      </c>
      <c r="H42" s="130">
        <f t="shared" si="6"/>
        <v>3</v>
      </c>
      <c r="J42" s="7" t="s">
        <v>2363</v>
      </c>
      <c r="K42" s="133" t="str">
        <f t="shared" si="4"/>
        <v>e1225</v>
      </c>
      <c r="L42" s="188" t="str">
        <f t="shared" si="5"/>
        <v>N+14</v>
      </c>
      <c r="O42" s="130" t="s">
        <v>426</v>
      </c>
    </row>
    <row r="43" spans="1:15">
      <c r="A43" t="s">
        <v>2380</v>
      </c>
      <c r="B43" s="130" t="s">
        <v>2212</v>
      </c>
      <c r="D43" s="130" t="s">
        <v>426</v>
      </c>
      <c r="H43" s="130">
        <f t="shared" si="6"/>
        <v>1</v>
      </c>
      <c r="J43" s="7" t="s">
        <v>2364</v>
      </c>
      <c r="K43" s="133" t="str">
        <f t="shared" si="4"/>
        <v>e1226</v>
      </c>
      <c r="L43" s="188" t="str">
        <f t="shared" si="5"/>
        <v>N+15</v>
      </c>
      <c r="O43" s="130" t="s">
        <v>426</v>
      </c>
    </row>
    <row r="44" spans="1:15">
      <c r="A44" t="s">
        <v>2381</v>
      </c>
      <c r="B44" s="130" t="s">
        <v>2213</v>
      </c>
      <c r="D44" s="130" t="s">
        <v>426</v>
      </c>
      <c r="H44" s="130">
        <f t="shared" si="6"/>
        <v>1</v>
      </c>
      <c r="J44" s="7" t="s">
        <v>2365</v>
      </c>
      <c r="K44" s="133" t="str">
        <f t="shared" si="4"/>
        <v>e1227</v>
      </c>
      <c r="L44" s="188" t="str">
        <f t="shared" si="5"/>
        <v>N+16</v>
      </c>
      <c r="O44" s="130" t="s">
        <v>426</v>
      </c>
    </row>
    <row r="45" spans="1:15">
      <c r="A45" t="s">
        <v>2382</v>
      </c>
      <c r="B45" s="130" t="s">
        <v>2214</v>
      </c>
      <c r="D45" s="130" t="s">
        <v>426</v>
      </c>
      <c r="H45" s="130">
        <f t="shared" si="6"/>
        <v>1</v>
      </c>
      <c r="J45" s="7" t="s">
        <v>2366</v>
      </c>
      <c r="K45" s="133" t="str">
        <f t="shared" si="4"/>
        <v>e1228</v>
      </c>
      <c r="L45" s="188" t="str">
        <f t="shared" si="5"/>
        <v>N+17</v>
      </c>
      <c r="O45" s="130" t="s">
        <v>426</v>
      </c>
    </row>
    <row r="46" spans="1:15">
      <c r="A46" t="s">
        <v>2394</v>
      </c>
      <c r="B46" s="130" t="s">
        <v>2215</v>
      </c>
      <c r="D46" s="130" t="s">
        <v>426</v>
      </c>
      <c r="H46" s="130">
        <f t="shared" si="6"/>
        <v>2</v>
      </c>
      <c r="J46" s="7" t="s">
        <v>2367</v>
      </c>
      <c r="K46" s="133" t="str">
        <f t="shared" si="4"/>
        <v>e1229</v>
      </c>
      <c r="L46" s="188" t="str">
        <f t="shared" si="5"/>
        <v>N+18</v>
      </c>
      <c r="O46" s="130" t="s">
        <v>426</v>
      </c>
    </row>
    <row r="47" spans="1:15">
      <c r="A47" s="133" t="s">
        <v>2852</v>
      </c>
      <c r="B47" s="133" t="s">
        <v>2216</v>
      </c>
      <c r="C47" s="133"/>
      <c r="D47" s="133" t="s">
        <v>426</v>
      </c>
      <c r="E47" s="133"/>
      <c r="F47" s="133"/>
      <c r="G47" s="133"/>
      <c r="H47" s="133">
        <f t="shared" si="6"/>
        <v>1</v>
      </c>
      <c r="J47" s="7" t="s">
        <v>2368</v>
      </c>
      <c r="K47" s="133" t="str">
        <f t="shared" si="4"/>
        <v>e1230</v>
      </c>
      <c r="L47" s="188" t="str">
        <f t="shared" si="5"/>
        <v>N+19</v>
      </c>
      <c r="O47" s="130" t="s">
        <v>426</v>
      </c>
    </row>
    <row r="48" spans="1:15">
      <c r="A48" s="133" t="s">
        <v>2854</v>
      </c>
      <c r="B48" s="133" t="s">
        <v>2217</v>
      </c>
      <c r="C48" s="133"/>
      <c r="D48" s="133" t="s">
        <v>426</v>
      </c>
      <c r="E48" s="133"/>
      <c r="F48" s="133"/>
      <c r="G48" s="133"/>
      <c r="H48" s="133">
        <f t="shared" si="6"/>
        <v>1</v>
      </c>
      <c r="J48" s="7" t="s">
        <v>2369</v>
      </c>
      <c r="K48" s="133" t="str">
        <f t="shared" si="4"/>
        <v>e1231</v>
      </c>
      <c r="L48" s="188" t="str">
        <f t="shared" si="5"/>
        <v>N+20</v>
      </c>
      <c r="O48" s="130" t="s">
        <v>426</v>
      </c>
    </row>
    <row r="49" spans="1:15">
      <c r="A49" s="133" t="s">
        <v>2855</v>
      </c>
      <c r="B49" s="133" t="s">
        <v>2218</v>
      </c>
      <c r="C49" s="133"/>
      <c r="D49" s="133" t="s">
        <v>426</v>
      </c>
      <c r="E49" s="133"/>
      <c r="F49" s="133"/>
      <c r="G49" s="133"/>
      <c r="H49" s="133">
        <f t="shared" si="6"/>
        <v>1</v>
      </c>
      <c r="J49" s="7" t="s">
        <v>2370</v>
      </c>
      <c r="K49" s="133" t="str">
        <f t="shared" si="4"/>
        <v>e1232</v>
      </c>
      <c r="L49" s="188" t="str">
        <f t="shared" si="5"/>
        <v>N+21</v>
      </c>
      <c r="O49" s="130" t="s">
        <v>426</v>
      </c>
    </row>
    <row r="50" spans="1:15">
      <c r="A50" s="133" t="s">
        <v>2856</v>
      </c>
      <c r="B50" s="133" t="s">
        <v>2219</v>
      </c>
      <c r="C50" s="133"/>
      <c r="D50" s="133" t="s">
        <v>426</v>
      </c>
      <c r="E50" s="133"/>
      <c r="F50" s="133"/>
      <c r="G50" s="133"/>
      <c r="H50" s="133">
        <f t="shared" si="6"/>
        <v>1</v>
      </c>
      <c r="J50" s="7" t="s">
        <v>2371</v>
      </c>
      <c r="K50" s="133" t="str">
        <f t="shared" si="4"/>
        <v>e1233</v>
      </c>
      <c r="L50" s="188" t="str">
        <f t="shared" si="5"/>
        <v>N+22</v>
      </c>
      <c r="O50" s="130" t="s">
        <v>426</v>
      </c>
    </row>
    <row r="51" spans="1:15">
      <c r="A51" s="133" t="s">
        <v>2857</v>
      </c>
      <c r="B51" s="133" t="s">
        <v>2220</v>
      </c>
      <c r="C51" s="133"/>
      <c r="D51" s="133" t="s">
        <v>426</v>
      </c>
      <c r="E51" s="133"/>
      <c r="F51" s="133"/>
      <c r="G51" s="133"/>
      <c r="H51" s="133">
        <f t="shared" si="6"/>
        <v>1</v>
      </c>
      <c r="J51" s="7" t="s">
        <v>2372</v>
      </c>
      <c r="K51" s="133" t="str">
        <f t="shared" si="4"/>
        <v>e1234</v>
      </c>
      <c r="L51" s="188" t="str">
        <f t="shared" si="5"/>
        <v>N+23</v>
      </c>
      <c r="O51" s="130" t="s">
        <v>426</v>
      </c>
    </row>
    <row r="52" spans="1:15">
      <c r="A52" s="133" t="s">
        <v>2858</v>
      </c>
      <c r="B52" s="133" t="s">
        <v>2221</v>
      </c>
      <c r="C52" s="133"/>
      <c r="D52" s="133" t="s">
        <v>426</v>
      </c>
      <c r="E52" s="133"/>
      <c r="F52" s="133"/>
      <c r="G52" s="133"/>
      <c r="H52" s="133">
        <f t="shared" si="6"/>
        <v>1</v>
      </c>
      <c r="J52" s="7" t="s">
        <v>2373</v>
      </c>
      <c r="K52" s="133" t="str">
        <f t="shared" si="4"/>
        <v>e1235</v>
      </c>
      <c r="L52" s="188" t="str">
        <f t="shared" si="5"/>
        <v>N+24</v>
      </c>
      <c r="O52" s="130" t="s">
        <v>426</v>
      </c>
    </row>
    <row r="53" spans="1:15">
      <c r="A53" s="133" t="s">
        <v>2859</v>
      </c>
      <c r="B53" s="133" t="s">
        <v>2222</v>
      </c>
      <c r="C53" s="133"/>
      <c r="D53" s="133" t="s">
        <v>426</v>
      </c>
      <c r="E53" s="133"/>
      <c r="F53" s="133"/>
      <c r="G53" s="133"/>
      <c r="H53" s="133">
        <f t="shared" si="6"/>
        <v>1</v>
      </c>
      <c r="J53" s="7" t="s">
        <v>2374</v>
      </c>
      <c r="K53" s="133" t="str">
        <f t="shared" si="4"/>
        <v>e1236</v>
      </c>
      <c r="L53" s="188" t="str">
        <f t="shared" si="5"/>
        <v>N+25</v>
      </c>
      <c r="O53" s="130" t="s">
        <v>426</v>
      </c>
    </row>
    <row r="54" spans="1:15">
      <c r="A54" s="133" t="s">
        <v>2853</v>
      </c>
      <c r="B54" s="133" t="s">
        <v>2223</v>
      </c>
      <c r="C54" s="133"/>
      <c r="D54" s="133" t="s">
        <v>426</v>
      </c>
      <c r="E54" s="133"/>
      <c r="F54" s="133"/>
      <c r="G54" s="133"/>
      <c r="H54" s="133">
        <f t="shared" si="6"/>
        <v>1</v>
      </c>
      <c r="J54" s="7" t="s">
        <v>2375</v>
      </c>
      <c r="K54" s="133" t="str">
        <f t="shared" si="4"/>
        <v>e1237</v>
      </c>
      <c r="L54" s="188" t="str">
        <f t="shared" si="5"/>
        <v>N+26</v>
      </c>
      <c r="O54" s="130" t="s">
        <v>426</v>
      </c>
    </row>
    <row r="55" spans="1:15" s="133" customFormat="1">
      <c r="A55" s="133" t="s">
        <v>5723</v>
      </c>
      <c r="B55" s="133" t="s">
        <v>5799</v>
      </c>
      <c r="D55" s="133" t="s">
        <v>5378</v>
      </c>
      <c r="H55" s="133">
        <f t="shared" si="6"/>
        <v>1</v>
      </c>
      <c r="J55" s="10" t="s">
        <v>2376</v>
      </c>
      <c r="K55" s="133" t="str">
        <f t="shared" si="4"/>
        <v>e1238</v>
      </c>
      <c r="L55" s="172" t="str">
        <f t="shared" si="5"/>
        <v>N+27</v>
      </c>
      <c r="O55" s="133" t="s">
        <v>426</v>
      </c>
    </row>
    <row r="56" spans="1:15" s="133" customFormat="1">
      <c r="A56" s="133" t="s">
        <v>5759</v>
      </c>
      <c r="B56" s="133" t="s">
        <v>5800</v>
      </c>
      <c r="D56" s="133" t="s">
        <v>5378</v>
      </c>
      <c r="H56" s="133">
        <f t="shared" si="6"/>
        <v>1</v>
      </c>
      <c r="J56" s="10" t="s">
        <v>2377</v>
      </c>
      <c r="K56" s="133" t="str">
        <f t="shared" si="4"/>
        <v>e1239</v>
      </c>
      <c r="L56" s="172" t="str">
        <f t="shared" si="5"/>
        <v>N+28</v>
      </c>
      <c r="O56" s="133" t="s">
        <v>426</v>
      </c>
    </row>
    <row r="57" spans="1:15" s="133" customFormat="1">
      <c r="A57" s="133" t="s">
        <v>5761</v>
      </c>
      <c r="B57" s="133" t="s">
        <v>5801</v>
      </c>
      <c r="D57" s="133" t="s">
        <v>5378</v>
      </c>
      <c r="H57" s="133">
        <f t="shared" si="6"/>
        <v>1</v>
      </c>
      <c r="J57" s="10" t="s">
        <v>2378</v>
      </c>
      <c r="K57" s="133" t="str">
        <f t="shared" si="4"/>
        <v>e1240</v>
      </c>
      <c r="L57" s="172" t="str">
        <f t="shared" si="5"/>
        <v>N+29</v>
      </c>
      <c r="O57" s="133" t="s">
        <v>426</v>
      </c>
    </row>
    <row r="58" spans="1:15" s="133" customFormat="1">
      <c r="A58" s="133" t="s">
        <v>5762</v>
      </c>
      <c r="B58" s="133" t="s">
        <v>5802</v>
      </c>
      <c r="D58" s="133" t="s">
        <v>5378</v>
      </c>
      <c r="H58" s="133">
        <f t="shared" si="6"/>
        <v>1</v>
      </c>
      <c r="J58" s="10" t="s">
        <v>2379</v>
      </c>
      <c r="K58" s="133" t="str">
        <f t="shared" si="4"/>
        <v>e1241</v>
      </c>
      <c r="L58" s="172" t="str">
        <f t="shared" si="5"/>
        <v>N+30</v>
      </c>
      <c r="O58" s="133" t="s">
        <v>426</v>
      </c>
    </row>
    <row r="59" spans="1:15" s="133" customFormat="1">
      <c r="A59" s="133" t="s">
        <v>5763</v>
      </c>
      <c r="B59" s="133" t="s">
        <v>5803</v>
      </c>
      <c r="D59" s="133" t="s">
        <v>5378</v>
      </c>
      <c r="H59" s="133">
        <f t="shared" si="6"/>
        <v>1</v>
      </c>
      <c r="J59" s="10" t="s">
        <v>2380</v>
      </c>
      <c r="K59" s="133" t="str">
        <f t="shared" si="4"/>
        <v>e1242</v>
      </c>
      <c r="L59" s="172" t="str">
        <f t="shared" si="5"/>
        <v>N+31 à N+40</v>
      </c>
      <c r="O59" s="133" t="s">
        <v>426</v>
      </c>
    </row>
    <row r="60" spans="1:15" s="133" customFormat="1">
      <c r="A60" s="133" t="s">
        <v>5764</v>
      </c>
      <c r="B60" s="133" t="s">
        <v>5804</v>
      </c>
      <c r="D60" s="133" t="s">
        <v>5378</v>
      </c>
      <c r="H60" s="133">
        <f t="shared" si="6"/>
        <v>1</v>
      </c>
      <c r="J60" s="10" t="s">
        <v>2381</v>
      </c>
      <c r="K60" s="133" t="str">
        <f t="shared" si="4"/>
        <v>e1243</v>
      </c>
      <c r="L60" s="172" t="str">
        <f t="shared" si="5"/>
        <v>N+41 à N+50</v>
      </c>
      <c r="O60" s="133" t="s">
        <v>426</v>
      </c>
    </row>
    <row r="61" spans="1:15" s="133" customFormat="1">
      <c r="A61" s="133" t="s">
        <v>5765</v>
      </c>
      <c r="B61" s="133" t="s">
        <v>5805</v>
      </c>
      <c r="D61" s="133" t="s">
        <v>5378</v>
      </c>
      <c r="H61" s="133">
        <f t="shared" si="6"/>
        <v>1</v>
      </c>
      <c r="J61" s="10" t="s">
        <v>2382</v>
      </c>
      <c r="K61" s="133" t="str">
        <f t="shared" si="4"/>
        <v>e1244</v>
      </c>
      <c r="L61" s="172" t="str">
        <f t="shared" si="5"/>
        <v>N+51 et suivants</v>
      </c>
      <c r="O61" s="133" t="s">
        <v>426</v>
      </c>
    </row>
    <row r="62" spans="1:15" s="133" customFormat="1">
      <c r="A62" s="133" t="s">
        <v>5766</v>
      </c>
      <c r="B62" s="133" t="s">
        <v>5806</v>
      </c>
      <c r="D62" s="133" t="s">
        <v>5378</v>
      </c>
      <c r="H62" s="133">
        <f t="shared" si="6"/>
        <v>1</v>
      </c>
      <c r="J62" s="52" t="s">
        <v>2860</v>
      </c>
      <c r="O62" s="133" t="s">
        <v>426</v>
      </c>
    </row>
    <row r="63" spans="1:15" s="133" customFormat="1">
      <c r="A63" s="133" t="s">
        <v>5767</v>
      </c>
      <c r="B63" s="133" t="s">
        <v>5807</v>
      </c>
      <c r="D63" s="133" t="s">
        <v>5378</v>
      </c>
      <c r="H63" s="133">
        <f t="shared" si="6"/>
        <v>1</v>
      </c>
      <c r="J63" s="10" t="s">
        <v>365</v>
      </c>
      <c r="K63" s="133" t="str">
        <f t="shared" si="4"/>
        <v>x0</v>
      </c>
      <c r="L63" s="79" t="str">
        <f>J63</f>
        <v>N</v>
      </c>
      <c r="O63" s="133" t="s">
        <v>243</v>
      </c>
    </row>
    <row r="64" spans="1:15" s="133" customFormat="1">
      <c r="A64" s="133" t="s">
        <v>5768</v>
      </c>
      <c r="B64" s="133" t="s">
        <v>5808</v>
      </c>
      <c r="D64" s="133" t="s">
        <v>5378</v>
      </c>
      <c r="H64" s="133">
        <f t="shared" si="6"/>
        <v>1</v>
      </c>
      <c r="J64" s="10" t="s">
        <v>1250</v>
      </c>
      <c r="K64" s="133" t="str">
        <f t="shared" si="4"/>
        <v>e1212</v>
      </c>
      <c r="L64" s="79" t="str">
        <f t="shared" ref="L64:L114" si="7">J64</f>
        <v>Exercices antérieurs</v>
      </c>
      <c r="O64" s="133" t="s">
        <v>426</v>
      </c>
    </row>
    <row r="65" spans="1:15" s="133" customFormat="1">
      <c r="A65" s="133" t="s">
        <v>5769</v>
      </c>
      <c r="B65" s="133" t="s">
        <v>5809</v>
      </c>
      <c r="D65" s="133" t="s">
        <v>5378</v>
      </c>
      <c r="H65" s="133">
        <f t="shared" si="6"/>
        <v>1</v>
      </c>
      <c r="J65" s="11" t="s">
        <v>1373</v>
      </c>
      <c r="K65" s="133" t="str">
        <f t="shared" si="4"/>
        <v>e1203</v>
      </c>
      <c r="L65" s="79" t="str">
        <f t="shared" si="7"/>
        <v>N-1</v>
      </c>
      <c r="O65" s="133" t="s">
        <v>426</v>
      </c>
    </row>
    <row r="66" spans="1:15" s="133" customFormat="1">
      <c r="A66" s="133" t="s">
        <v>5760</v>
      </c>
      <c r="B66" s="133" t="s">
        <v>5810</v>
      </c>
      <c r="D66" s="133" t="s">
        <v>5378</v>
      </c>
      <c r="H66" s="133">
        <f t="shared" ref="H66:H75" si="8">COUNTIF($J$2:$J$371,A66)</f>
        <v>1</v>
      </c>
      <c r="J66" s="11" t="s">
        <v>1374</v>
      </c>
      <c r="K66" s="133" t="str">
        <f t="shared" si="4"/>
        <v>e1204</v>
      </c>
      <c r="L66" s="79" t="str">
        <f t="shared" si="7"/>
        <v>N-2</v>
      </c>
      <c r="O66" s="133" t="s">
        <v>426</v>
      </c>
    </row>
    <row r="67" spans="1:15" s="133" customFormat="1">
      <c r="A67" s="133" t="s">
        <v>5770</v>
      </c>
      <c r="B67" s="133" t="s">
        <v>5811</v>
      </c>
      <c r="D67" s="133" t="s">
        <v>5378</v>
      </c>
      <c r="H67" s="133">
        <f t="shared" si="8"/>
        <v>1</v>
      </c>
      <c r="J67" s="11" t="s">
        <v>1375</v>
      </c>
      <c r="K67" s="133" t="str">
        <f t="shared" si="4"/>
        <v>e1205</v>
      </c>
      <c r="L67" s="79" t="str">
        <f t="shared" si="7"/>
        <v>N-3</v>
      </c>
      <c r="O67" s="133" t="s">
        <v>426</v>
      </c>
    </row>
    <row r="68" spans="1:15" s="133" customFormat="1">
      <c r="A68" s="133" t="s">
        <v>5771</v>
      </c>
      <c r="B68" s="133" t="s">
        <v>5812</v>
      </c>
      <c r="D68" s="133" t="s">
        <v>5378</v>
      </c>
      <c r="H68" s="133">
        <f t="shared" si="8"/>
        <v>1</v>
      </c>
      <c r="J68" s="11" t="s">
        <v>1403</v>
      </c>
      <c r="K68" s="133" t="str">
        <f t="shared" si="4"/>
        <v>e1206</v>
      </c>
      <c r="L68" s="79" t="str">
        <f t="shared" si="7"/>
        <v>N-4</v>
      </c>
      <c r="O68" s="133" t="s">
        <v>426</v>
      </c>
    </row>
    <row r="69" spans="1:15" s="133" customFormat="1">
      <c r="A69" s="133" t="s">
        <v>5772</v>
      </c>
      <c r="B69" s="133" t="s">
        <v>5813</v>
      </c>
      <c r="D69" s="133" t="s">
        <v>5378</v>
      </c>
      <c r="H69" s="133">
        <f t="shared" si="8"/>
        <v>1</v>
      </c>
      <c r="J69" s="11" t="s">
        <v>1404</v>
      </c>
      <c r="K69" s="133" t="str">
        <f t="shared" si="4"/>
        <v>e1207</v>
      </c>
      <c r="L69" s="79" t="str">
        <f t="shared" si="7"/>
        <v>N-5</v>
      </c>
      <c r="O69" s="133" t="s">
        <v>426</v>
      </c>
    </row>
    <row r="70" spans="1:15" s="133" customFormat="1">
      <c r="A70" s="133" t="s">
        <v>5773</v>
      </c>
      <c r="B70" s="133" t="s">
        <v>5814</v>
      </c>
      <c r="D70" s="133" t="s">
        <v>5378</v>
      </c>
      <c r="H70" s="133">
        <f t="shared" si="8"/>
        <v>1</v>
      </c>
      <c r="J70" s="11" t="s">
        <v>1405</v>
      </c>
      <c r="K70" s="133" t="str">
        <f t="shared" si="4"/>
        <v>e1208</v>
      </c>
      <c r="L70" s="79" t="str">
        <f t="shared" si="7"/>
        <v>N-6</v>
      </c>
      <c r="O70" s="133" t="s">
        <v>426</v>
      </c>
    </row>
    <row r="71" spans="1:15" s="133" customFormat="1">
      <c r="A71" s="133" t="s">
        <v>5774</v>
      </c>
      <c r="B71" s="133" t="s">
        <v>5815</v>
      </c>
      <c r="D71" s="133" t="s">
        <v>5378</v>
      </c>
      <c r="H71" s="133">
        <f t="shared" si="8"/>
        <v>1</v>
      </c>
      <c r="J71" s="11" t="s">
        <v>1406</v>
      </c>
      <c r="K71" s="133" t="str">
        <f t="shared" si="4"/>
        <v>e1209</v>
      </c>
      <c r="L71" s="79" t="str">
        <f t="shared" si="7"/>
        <v>N-7</v>
      </c>
      <c r="O71" s="133" t="s">
        <v>426</v>
      </c>
    </row>
    <row r="72" spans="1:15" s="133" customFormat="1">
      <c r="A72" s="133" t="s">
        <v>5775</v>
      </c>
      <c r="B72" s="133" t="s">
        <v>5816</v>
      </c>
      <c r="D72" s="133" t="s">
        <v>5378</v>
      </c>
      <c r="H72" s="133">
        <f t="shared" si="8"/>
        <v>1</v>
      </c>
      <c r="J72" s="11" t="s">
        <v>2852</v>
      </c>
      <c r="K72" s="133" t="str">
        <f t="shared" si="4"/>
        <v>e1246</v>
      </c>
      <c r="L72" s="79" t="str">
        <f t="shared" si="7"/>
        <v>N-8</v>
      </c>
      <c r="O72" s="133" t="s">
        <v>426</v>
      </c>
    </row>
    <row r="73" spans="1:15" s="133" customFormat="1">
      <c r="A73" s="133" t="s">
        <v>5776</v>
      </c>
      <c r="B73" s="133" t="s">
        <v>5817</v>
      </c>
      <c r="D73" s="133" t="s">
        <v>5378</v>
      </c>
      <c r="H73" s="133">
        <f t="shared" si="8"/>
        <v>1</v>
      </c>
      <c r="J73" s="11" t="s">
        <v>2854</v>
      </c>
      <c r="K73" s="133" t="str">
        <f t="shared" si="4"/>
        <v>e1247</v>
      </c>
      <c r="L73" s="79" t="str">
        <f t="shared" si="7"/>
        <v>N-9</v>
      </c>
      <c r="O73" s="133" t="s">
        <v>426</v>
      </c>
    </row>
    <row r="74" spans="1:15" s="133" customFormat="1">
      <c r="A74" s="133" t="s">
        <v>5777</v>
      </c>
      <c r="B74" s="133" t="s">
        <v>5818</v>
      </c>
      <c r="D74" s="133" t="s">
        <v>5378</v>
      </c>
      <c r="H74" s="133">
        <f t="shared" si="8"/>
        <v>1</v>
      </c>
      <c r="J74" s="11" t="s">
        <v>2855</v>
      </c>
      <c r="K74" s="133" t="str">
        <f t="shared" si="4"/>
        <v>e1248</v>
      </c>
      <c r="L74" s="79" t="str">
        <f t="shared" si="7"/>
        <v>N-10</v>
      </c>
      <c r="O74" s="133" t="s">
        <v>426</v>
      </c>
    </row>
    <row r="75" spans="1:15" s="133" customFormat="1">
      <c r="A75" s="133" t="s">
        <v>5778</v>
      </c>
      <c r="B75" s="133" t="s">
        <v>5819</v>
      </c>
      <c r="D75" s="133" t="s">
        <v>5378</v>
      </c>
      <c r="H75" s="133">
        <f t="shared" si="8"/>
        <v>1</v>
      </c>
      <c r="J75" s="11" t="s">
        <v>2856</v>
      </c>
      <c r="K75" s="133" t="str">
        <f t="shared" si="4"/>
        <v>e1249</v>
      </c>
      <c r="L75" s="79" t="str">
        <f t="shared" si="7"/>
        <v>N-11</v>
      </c>
      <c r="O75" s="133" t="s">
        <v>426</v>
      </c>
    </row>
    <row r="76" spans="1:15" s="133" customFormat="1">
      <c r="A76" s="133" t="s">
        <v>7550</v>
      </c>
      <c r="B76" s="133" t="s">
        <v>5820</v>
      </c>
      <c r="D76" s="133" t="s">
        <v>5378</v>
      </c>
      <c r="H76" s="133">
        <f t="shared" ref="H76:H82" si="9">COUNTIF($J$2:$J$371,A76)</f>
        <v>0</v>
      </c>
      <c r="J76" s="11" t="s">
        <v>2857</v>
      </c>
      <c r="K76" s="133" t="str">
        <f t="shared" si="4"/>
        <v>e1250</v>
      </c>
      <c r="L76" s="79" t="str">
        <f t="shared" si="7"/>
        <v>N-12</v>
      </c>
      <c r="O76" s="133" t="s">
        <v>426</v>
      </c>
    </row>
    <row r="77" spans="1:15" s="133" customFormat="1">
      <c r="A77" s="133" t="s">
        <v>7551</v>
      </c>
      <c r="B77" s="133" t="s">
        <v>5821</v>
      </c>
      <c r="D77" s="133" t="s">
        <v>5378</v>
      </c>
      <c r="H77" s="133">
        <f t="shared" si="9"/>
        <v>0</v>
      </c>
      <c r="J77" s="11" t="s">
        <v>2858</v>
      </c>
      <c r="K77" s="133" t="str">
        <f t="shared" si="4"/>
        <v>e1251</v>
      </c>
      <c r="L77" s="79" t="str">
        <f t="shared" si="7"/>
        <v>N-13</v>
      </c>
      <c r="O77" s="133" t="s">
        <v>426</v>
      </c>
    </row>
    <row r="78" spans="1:15" s="133" customFormat="1">
      <c r="A78" s="133" t="s">
        <v>7552</v>
      </c>
      <c r="B78" s="133" t="s">
        <v>5822</v>
      </c>
      <c r="D78" s="133" t="s">
        <v>5378</v>
      </c>
      <c r="H78" s="133">
        <f t="shared" si="9"/>
        <v>0</v>
      </c>
      <c r="J78" s="11" t="s">
        <v>2859</v>
      </c>
      <c r="K78" s="133" t="str">
        <f t="shared" si="4"/>
        <v>e1252</v>
      </c>
      <c r="L78" s="79" t="str">
        <f t="shared" si="7"/>
        <v>N-14</v>
      </c>
      <c r="O78" s="133" t="s">
        <v>426</v>
      </c>
    </row>
    <row r="79" spans="1:15" s="133" customFormat="1">
      <c r="A79" s="133" t="s">
        <v>7553</v>
      </c>
      <c r="B79" s="133" t="s">
        <v>5823</v>
      </c>
      <c r="D79" s="133" t="s">
        <v>5378</v>
      </c>
      <c r="H79" s="133">
        <f t="shared" si="9"/>
        <v>0</v>
      </c>
      <c r="J79" s="11" t="s">
        <v>2853</v>
      </c>
      <c r="K79" s="133" t="str">
        <f t="shared" si="4"/>
        <v>e1253</v>
      </c>
      <c r="L79" s="79" t="str">
        <f t="shared" si="7"/>
        <v>N-15 et antérieurs</v>
      </c>
      <c r="O79" s="133" t="s">
        <v>426</v>
      </c>
    </row>
    <row r="80" spans="1:15" s="133" customFormat="1">
      <c r="A80" s="133" t="s">
        <v>7554</v>
      </c>
      <c r="B80" s="133" t="s">
        <v>5824</v>
      </c>
      <c r="D80" s="133" t="s">
        <v>5378</v>
      </c>
      <c r="H80" s="133">
        <f t="shared" si="9"/>
        <v>0</v>
      </c>
      <c r="J80" s="11" t="s">
        <v>2394</v>
      </c>
      <c r="K80" s="133" t="str">
        <f t="shared" si="4"/>
        <v>e1245</v>
      </c>
      <c r="L80" s="79" t="str">
        <f t="shared" si="7"/>
        <v>Tous exercices</v>
      </c>
      <c r="O80" s="133" t="s">
        <v>426</v>
      </c>
    </row>
    <row r="81" spans="1:18" s="133" customFormat="1">
      <c r="A81" s="133" t="s">
        <v>7555</v>
      </c>
      <c r="B81" s="133" t="s">
        <v>5825</v>
      </c>
      <c r="D81" s="133" t="s">
        <v>5378</v>
      </c>
      <c r="H81" s="133">
        <f t="shared" si="9"/>
        <v>0</v>
      </c>
      <c r="J81" s="52" t="s">
        <v>5780</v>
      </c>
      <c r="L81" s="79"/>
      <c r="O81" s="133" t="s">
        <v>5378</v>
      </c>
      <c r="R81" s="133" t="s">
        <v>5718</v>
      </c>
    </row>
    <row r="82" spans="1:18" s="133" customFormat="1">
      <c r="A82" s="95" t="s">
        <v>7549</v>
      </c>
      <c r="B82" s="133" t="s">
        <v>5826</v>
      </c>
      <c r="D82" s="133" t="s">
        <v>5378</v>
      </c>
      <c r="H82" s="133">
        <f t="shared" si="9"/>
        <v>0</v>
      </c>
      <c r="J82" s="10" t="s">
        <v>366</v>
      </c>
      <c r="K82" s="133" t="str">
        <f t="shared" si="4"/>
        <v>e1202</v>
      </c>
      <c r="L82" s="79" t="str">
        <f t="shared" si="7"/>
        <v>N+1</v>
      </c>
      <c r="O82" s="133" t="s">
        <v>426</v>
      </c>
    </row>
    <row r="83" spans="1:18" s="133" customFormat="1">
      <c r="A83" s="95" t="s">
        <v>7569</v>
      </c>
      <c r="B83" s="133" t="s">
        <v>5827</v>
      </c>
      <c r="D83" s="133" t="s">
        <v>5378</v>
      </c>
      <c r="H83" s="133">
        <f t="shared" ref="H83:H93" si="10">COUNTIF($J$2:$J$371,A83)</f>
        <v>0</v>
      </c>
      <c r="J83" s="10" t="s">
        <v>367</v>
      </c>
      <c r="K83" s="133" t="str">
        <f t="shared" si="4"/>
        <v>e1213</v>
      </c>
      <c r="L83" s="79" t="str">
        <f t="shared" si="7"/>
        <v>N+2</v>
      </c>
      <c r="O83" s="133" t="s">
        <v>426</v>
      </c>
    </row>
    <row r="84" spans="1:18" s="133" customFormat="1">
      <c r="A84" s="95" t="s">
        <v>7570</v>
      </c>
      <c r="B84" s="133" t="s">
        <v>5828</v>
      </c>
      <c r="D84" s="133" t="s">
        <v>5378</v>
      </c>
      <c r="H84" s="133">
        <f t="shared" si="10"/>
        <v>0</v>
      </c>
      <c r="J84" s="10" t="s">
        <v>368</v>
      </c>
      <c r="K84" s="133" t="str">
        <f t="shared" si="4"/>
        <v>e1214</v>
      </c>
      <c r="L84" s="79" t="str">
        <f t="shared" si="7"/>
        <v>N+3</v>
      </c>
      <c r="O84" s="133" t="s">
        <v>426</v>
      </c>
    </row>
    <row r="85" spans="1:18" s="133" customFormat="1">
      <c r="A85" s="95" t="s">
        <v>7571</v>
      </c>
      <c r="B85" s="133" t="s">
        <v>5829</v>
      </c>
      <c r="D85" s="133" t="s">
        <v>5378</v>
      </c>
      <c r="H85" s="133">
        <f t="shared" si="10"/>
        <v>0</v>
      </c>
      <c r="J85" s="10" t="s">
        <v>369</v>
      </c>
      <c r="K85" s="133" t="str">
        <f t="shared" si="4"/>
        <v>e1215</v>
      </c>
      <c r="L85" s="79" t="str">
        <f t="shared" si="7"/>
        <v>N+4</v>
      </c>
      <c r="O85" s="133" t="s">
        <v>426</v>
      </c>
    </row>
    <row r="86" spans="1:18" s="133" customFormat="1">
      <c r="A86" s="95" t="s">
        <v>7572</v>
      </c>
      <c r="B86" s="133" t="s">
        <v>5830</v>
      </c>
      <c r="D86" s="133" t="s">
        <v>5378</v>
      </c>
      <c r="H86" s="133">
        <f t="shared" si="10"/>
        <v>0</v>
      </c>
      <c r="J86" s="10" t="s">
        <v>370</v>
      </c>
      <c r="K86" s="133" t="str">
        <f t="shared" si="4"/>
        <v>e1216</v>
      </c>
      <c r="L86" s="79" t="str">
        <f t="shared" si="7"/>
        <v>N+5</v>
      </c>
      <c r="O86" s="133" t="s">
        <v>426</v>
      </c>
    </row>
    <row r="87" spans="1:18" s="133" customFormat="1">
      <c r="A87" s="95" t="s">
        <v>7573</v>
      </c>
      <c r="B87" s="133" t="s">
        <v>5831</v>
      </c>
      <c r="D87" s="133" t="s">
        <v>5378</v>
      </c>
      <c r="H87" s="133">
        <f t="shared" si="10"/>
        <v>0</v>
      </c>
      <c r="J87" s="10" t="s">
        <v>371</v>
      </c>
      <c r="K87" s="133" t="str">
        <f t="shared" si="4"/>
        <v>e1217</v>
      </c>
      <c r="L87" s="79" t="str">
        <f t="shared" si="7"/>
        <v>N+6</v>
      </c>
      <c r="O87" s="133" t="s">
        <v>426</v>
      </c>
    </row>
    <row r="88" spans="1:18" s="133" customFormat="1">
      <c r="A88" s="95" t="s">
        <v>7574</v>
      </c>
      <c r="B88" s="133" t="s">
        <v>5832</v>
      </c>
      <c r="D88" s="133" t="s">
        <v>5378</v>
      </c>
      <c r="H88" s="133">
        <f t="shared" si="10"/>
        <v>0</v>
      </c>
      <c r="J88" s="10" t="s">
        <v>372</v>
      </c>
      <c r="K88" s="133" t="str">
        <f t="shared" si="4"/>
        <v>e1218</v>
      </c>
      <c r="L88" s="79" t="str">
        <f t="shared" si="7"/>
        <v>N+7</v>
      </c>
      <c r="O88" s="133" t="s">
        <v>426</v>
      </c>
    </row>
    <row r="89" spans="1:18" s="133" customFormat="1">
      <c r="A89" s="95" t="s">
        <v>7575</v>
      </c>
      <c r="B89" s="133" t="s">
        <v>5833</v>
      </c>
      <c r="D89" s="133" t="s">
        <v>5378</v>
      </c>
      <c r="H89" s="133">
        <f t="shared" si="10"/>
        <v>0</v>
      </c>
      <c r="J89" s="10" t="s">
        <v>373</v>
      </c>
      <c r="K89" s="133" t="str">
        <f t="shared" si="4"/>
        <v>e1219</v>
      </c>
      <c r="L89" s="79" t="str">
        <f t="shared" si="7"/>
        <v>N+8</v>
      </c>
      <c r="O89" s="133" t="s">
        <v>426</v>
      </c>
    </row>
    <row r="90" spans="1:18" s="133" customFormat="1">
      <c r="A90" s="95" t="s">
        <v>7576</v>
      </c>
      <c r="B90" s="133" t="s">
        <v>5834</v>
      </c>
      <c r="D90" s="133" t="s">
        <v>5378</v>
      </c>
      <c r="H90" s="133">
        <f t="shared" si="10"/>
        <v>0</v>
      </c>
      <c r="J90" s="10" t="s">
        <v>374</v>
      </c>
      <c r="K90" s="133" t="str">
        <f t="shared" si="4"/>
        <v>e1220</v>
      </c>
      <c r="L90" s="79" t="str">
        <f t="shared" si="7"/>
        <v>N+9</v>
      </c>
      <c r="O90" s="133" t="s">
        <v>426</v>
      </c>
    </row>
    <row r="91" spans="1:18" s="133" customFormat="1">
      <c r="A91" s="95" t="s">
        <v>7577</v>
      </c>
      <c r="B91" s="133" t="s">
        <v>5835</v>
      </c>
      <c r="D91" s="133" t="s">
        <v>5378</v>
      </c>
      <c r="H91" s="133">
        <f t="shared" si="10"/>
        <v>0</v>
      </c>
      <c r="J91" s="10" t="s">
        <v>375</v>
      </c>
      <c r="K91" s="133" t="str">
        <f t="shared" si="4"/>
        <v>e1221</v>
      </c>
      <c r="L91" s="79" t="str">
        <f t="shared" si="7"/>
        <v>N+10</v>
      </c>
      <c r="O91" s="133" t="s">
        <v>426</v>
      </c>
    </row>
    <row r="92" spans="1:18" s="133" customFormat="1">
      <c r="A92" s="95" t="s">
        <v>7886</v>
      </c>
      <c r="B92" s="133" t="s">
        <v>5836</v>
      </c>
      <c r="D92" s="133" t="s">
        <v>5378</v>
      </c>
      <c r="H92" s="133">
        <f t="shared" si="10"/>
        <v>0</v>
      </c>
      <c r="J92" s="10" t="s">
        <v>376</v>
      </c>
      <c r="K92" s="133" t="str">
        <f t="shared" ref="K92:K155" si="11">VLOOKUP(J92,$A$1:$I$305,2,FALSE)</f>
        <v>e1222</v>
      </c>
      <c r="L92" s="79" t="str">
        <f t="shared" si="7"/>
        <v>N+11</v>
      </c>
      <c r="O92" s="133" t="s">
        <v>426</v>
      </c>
    </row>
    <row r="93" spans="1:18" s="133" customFormat="1">
      <c r="A93" s="95" t="s">
        <v>7578</v>
      </c>
      <c r="B93" s="133" t="s">
        <v>5837</v>
      </c>
      <c r="D93" s="133" t="s">
        <v>5378</v>
      </c>
      <c r="H93" s="133">
        <f t="shared" si="10"/>
        <v>0</v>
      </c>
      <c r="J93" s="10" t="s">
        <v>377</v>
      </c>
      <c r="K93" s="133" t="str">
        <f t="shared" si="11"/>
        <v>e1223</v>
      </c>
      <c r="L93" s="79" t="str">
        <f t="shared" si="7"/>
        <v>N+12</v>
      </c>
      <c r="O93" s="133" t="s">
        <v>426</v>
      </c>
    </row>
    <row r="94" spans="1:18" s="133" customFormat="1">
      <c r="J94" s="10" t="s">
        <v>378</v>
      </c>
      <c r="K94" s="133" t="str">
        <f t="shared" si="11"/>
        <v>e1224</v>
      </c>
      <c r="L94" s="79" t="str">
        <f t="shared" si="7"/>
        <v>N+13</v>
      </c>
      <c r="O94" s="133" t="s">
        <v>426</v>
      </c>
    </row>
    <row r="95" spans="1:18" s="133" customFormat="1">
      <c r="J95" s="10" t="s">
        <v>2363</v>
      </c>
      <c r="K95" s="133" t="str">
        <f t="shared" si="11"/>
        <v>e1225</v>
      </c>
      <c r="L95" s="79" t="str">
        <f t="shared" si="7"/>
        <v>N+14</v>
      </c>
      <c r="O95" s="133" t="s">
        <v>426</v>
      </c>
    </row>
    <row r="96" spans="1:18" s="133" customFormat="1">
      <c r="J96" s="10" t="s">
        <v>2364</v>
      </c>
      <c r="K96" s="133" t="str">
        <f t="shared" si="11"/>
        <v>e1226</v>
      </c>
      <c r="L96" s="79" t="str">
        <f t="shared" si="7"/>
        <v>N+15</v>
      </c>
      <c r="O96" s="133" t="s">
        <v>426</v>
      </c>
    </row>
    <row r="97" spans="10:15" s="133" customFormat="1">
      <c r="J97" s="10" t="s">
        <v>2365</v>
      </c>
      <c r="K97" s="133" t="str">
        <f t="shared" si="11"/>
        <v>e1227</v>
      </c>
      <c r="L97" s="79" t="str">
        <f t="shared" si="7"/>
        <v>N+16</v>
      </c>
      <c r="O97" s="133" t="s">
        <v>426</v>
      </c>
    </row>
    <row r="98" spans="10:15" s="133" customFormat="1">
      <c r="J98" s="10" t="s">
        <v>2366</v>
      </c>
      <c r="K98" s="133" t="str">
        <f t="shared" si="11"/>
        <v>e1228</v>
      </c>
      <c r="L98" s="79" t="str">
        <f t="shared" si="7"/>
        <v>N+17</v>
      </c>
      <c r="O98" s="133" t="s">
        <v>426</v>
      </c>
    </row>
    <row r="99" spans="10:15" s="133" customFormat="1">
      <c r="J99" s="10" t="s">
        <v>2367</v>
      </c>
      <c r="K99" s="133" t="str">
        <f t="shared" si="11"/>
        <v>e1229</v>
      </c>
      <c r="L99" s="79" t="str">
        <f t="shared" si="7"/>
        <v>N+18</v>
      </c>
      <c r="O99" s="133" t="s">
        <v>426</v>
      </c>
    </row>
    <row r="100" spans="10:15" s="133" customFormat="1">
      <c r="J100" s="10" t="s">
        <v>2368</v>
      </c>
      <c r="K100" s="133" t="str">
        <f t="shared" si="11"/>
        <v>e1230</v>
      </c>
      <c r="L100" s="79" t="str">
        <f t="shared" si="7"/>
        <v>N+19</v>
      </c>
      <c r="O100" s="133" t="s">
        <v>426</v>
      </c>
    </row>
    <row r="101" spans="10:15" s="133" customFormat="1">
      <c r="J101" s="10" t="s">
        <v>2369</v>
      </c>
      <c r="K101" s="133" t="str">
        <f t="shared" si="11"/>
        <v>e1231</v>
      </c>
      <c r="L101" s="79" t="str">
        <f t="shared" si="7"/>
        <v>N+20</v>
      </c>
      <c r="O101" s="133" t="s">
        <v>426</v>
      </c>
    </row>
    <row r="102" spans="10:15" s="133" customFormat="1">
      <c r="J102" s="10" t="s">
        <v>2370</v>
      </c>
      <c r="K102" s="133" t="str">
        <f t="shared" si="11"/>
        <v>e1232</v>
      </c>
      <c r="L102" s="79" t="str">
        <f t="shared" si="7"/>
        <v>N+21</v>
      </c>
      <c r="O102" s="133" t="s">
        <v>426</v>
      </c>
    </row>
    <row r="103" spans="10:15" s="133" customFormat="1">
      <c r="J103" s="10" t="s">
        <v>2371</v>
      </c>
      <c r="K103" s="133" t="str">
        <f t="shared" si="11"/>
        <v>e1233</v>
      </c>
      <c r="L103" s="79" t="str">
        <f t="shared" si="7"/>
        <v>N+22</v>
      </c>
      <c r="O103" s="133" t="s">
        <v>426</v>
      </c>
    </row>
    <row r="104" spans="10:15" s="133" customFormat="1">
      <c r="J104" s="10" t="s">
        <v>2372</v>
      </c>
      <c r="K104" s="133" t="str">
        <f t="shared" si="11"/>
        <v>e1234</v>
      </c>
      <c r="L104" s="79" t="str">
        <f t="shared" si="7"/>
        <v>N+23</v>
      </c>
      <c r="O104" s="133" t="s">
        <v>426</v>
      </c>
    </row>
    <row r="105" spans="10:15" s="133" customFormat="1">
      <c r="J105" s="10" t="s">
        <v>2373</v>
      </c>
      <c r="K105" s="133" t="str">
        <f t="shared" si="11"/>
        <v>e1235</v>
      </c>
      <c r="L105" s="79" t="str">
        <f t="shared" si="7"/>
        <v>N+24</v>
      </c>
      <c r="O105" s="133" t="s">
        <v>426</v>
      </c>
    </row>
    <row r="106" spans="10:15" s="133" customFormat="1">
      <c r="J106" s="10" t="s">
        <v>2374</v>
      </c>
      <c r="K106" s="133" t="str">
        <f t="shared" si="11"/>
        <v>e1236</v>
      </c>
      <c r="L106" s="79" t="str">
        <f t="shared" si="7"/>
        <v>N+25</v>
      </c>
      <c r="O106" s="133" t="s">
        <v>426</v>
      </c>
    </row>
    <row r="107" spans="10:15" s="133" customFormat="1">
      <c r="J107" s="10" t="s">
        <v>2375</v>
      </c>
      <c r="K107" s="133" t="str">
        <f t="shared" si="11"/>
        <v>e1237</v>
      </c>
      <c r="L107" s="79" t="str">
        <f t="shared" si="7"/>
        <v>N+26</v>
      </c>
      <c r="O107" s="133" t="s">
        <v>426</v>
      </c>
    </row>
    <row r="108" spans="10:15" s="133" customFormat="1">
      <c r="J108" s="10" t="s">
        <v>2376</v>
      </c>
      <c r="K108" s="133" t="str">
        <f t="shared" si="11"/>
        <v>e1238</v>
      </c>
      <c r="L108" s="79" t="str">
        <f t="shared" si="7"/>
        <v>N+27</v>
      </c>
      <c r="O108" s="133" t="s">
        <v>426</v>
      </c>
    </row>
    <row r="109" spans="10:15" s="133" customFormat="1">
      <c r="J109" s="10" t="s">
        <v>2377</v>
      </c>
      <c r="K109" s="133" t="str">
        <f t="shared" si="11"/>
        <v>e1239</v>
      </c>
      <c r="L109" s="79" t="str">
        <f t="shared" si="7"/>
        <v>N+28</v>
      </c>
      <c r="O109" s="133" t="s">
        <v>426</v>
      </c>
    </row>
    <row r="110" spans="10:15" s="133" customFormat="1">
      <c r="J110" s="10" t="s">
        <v>2378</v>
      </c>
      <c r="K110" s="133" t="str">
        <f t="shared" si="11"/>
        <v>e1240</v>
      </c>
      <c r="L110" s="79" t="str">
        <f t="shared" si="7"/>
        <v>N+29</v>
      </c>
      <c r="O110" s="133" t="s">
        <v>426</v>
      </c>
    </row>
    <row r="111" spans="10:15" s="133" customFormat="1">
      <c r="J111" s="10" t="s">
        <v>2379</v>
      </c>
      <c r="K111" s="133" t="str">
        <f t="shared" si="11"/>
        <v>e1241</v>
      </c>
      <c r="L111" s="79" t="str">
        <f t="shared" si="7"/>
        <v>N+30</v>
      </c>
      <c r="O111" s="133" t="s">
        <v>426</v>
      </c>
    </row>
    <row r="112" spans="10:15" s="133" customFormat="1">
      <c r="J112" s="10" t="s">
        <v>5723</v>
      </c>
      <c r="K112" s="133" t="str">
        <f t="shared" si="11"/>
        <v>f2000</v>
      </c>
      <c r="L112" s="79" t="str">
        <f t="shared" si="7"/>
        <v>N+31 et supérieurs</v>
      </c>
      <c r="O112" s="133" t="s">
        <v>5378</v>
      </c>
    </row>
    <row r="113" spans="10:18" s="133" customFormat="1">
      <c r="J113" s="52" t="s">
        <v>5781</v>
      </c>
      <c r="L113" s="79"/>
      <c r="O113" s="133" t="s">
        <v>5378</v>
      </c>
      <c r="R113" s="133" t="s">
        <v>5779</v>
      </c>
    </row>
    <row r="114" spans="10:18" s="133" customFormat="1">
      <c r="J114" s="10" t="s">
        <v>365</v>
      </c>
      <c r="K114" s="133" t="str">
        <f t="shared" si="11"/>
        <v>x0</v>
      </c>
      <c r="L114" s="79" t="str">
        <f t="shared" si="7"/>
        <v>N</v>
      </c>
      <c r="O114" s="133" t="s">
        <v>243</v>
      </c>
    </row>
    <row r="115" spans="10:18" s="133" customFormat="1">
      <c r="J115" s="10" t="s">
        <v>366</v>
      </c>
      <c r="K115" s="133" t="str">
        <f t="shared" si="11"/>
        <v>e1202</v>
      </c>
      <c r="L115" s="79" t="str">
        <f t="shared" ref="L115:L164" si="12">J115</f>
        <v>N+1</v>
      </c>
      <c r="O115" s="133" t="s">
        <v>426</v>
      </c>
    </row>
    <row r="116" spans="10:18" s="133" customFormat="1">
      <c r="J116" s="10" t="s">
        <v>367</v>
      </c>
      <c r="K116" s="133" t="str">
        <f t="shared" si="11"/>
        <v>e1213</v>
      </c>
      <c r="L116" s="79" t="str">
        <f t="shared" si="12"/>
        <v>N+2</v>
      </c>
      <c r="O116" s="133" t="s">
        <v>426</v>
      </c>
    </row>
    <row r="117" spans="10:18" s="133" customFormat="1">
      <c r="J117" s="10" t="s">
        <v>368</v>
      </c>
      <c r="K117" s="133" t="str">
        <f t="shared" si="11"/>
        <v>e1214</v>
      </c>
      <c r="L117" s="79" t="str">
        <f t="shared" si="12"/>
        <v>N+3</v>
      </c>
      <c r="O117" s="133" t="s">
        <v>426</v>
      </c>
    </row>
    <row r="118" spans="10:18" s="133" customFormat="1">
      <c r="J118" s="10" t="s">
        <v>369</v>
      </c>
      <c r="K118" s="133" t="str">
        <f t="shared" si="11"/>
        <v>e1215</v>
      </c>
      <c r="L118" s="79" t="str">
        <f t="shared" si="12"/>
        <v>N+4</v>
      </c>
      <c r="O118" s="133" t="s">
        <v>426</v>
      </c>
    </row>
    <row r="119" spans="10:18" s="133" customFormat="1">
      <c r="J119" s="10" t="s">
        <v>370</v>
      </c>
      <c r="K119" s="133" t="str">
        <f t="shared" si="11"/>
        <v>e1216</v>
      </c>
      <c r="L119" s="79" t="str">
        <f t="shared" si="12"/>
        <v>N+5</v>
      </c>
      <c r="O119" s="133" t="s">
        <v>426</v>
      </c>
    </row>
    <row r="120" spans="10:18" s="133" customFormat="1">
      <c r="J120" s="10" t="s">
        <v>371</v>
      </c>
      <c r="K120" s="133" t="str">
        <f t="shared" si="11"/>
        <v>e1217</v>
      </c>
      <c r="L120" s="79" t="str">
        <f t="shared" si="12"/>
        <v>N+6</v>
      </c>
      <c r="O120" s="133" t="s">
        <v>426</v>
      </c>
    </row>
    <row r="121" spans="10:18" s="133" customFormat="1">
      <c r="J121" s="10" t="s">
        <v>372</v>
      </c>
      <c r="K121" s="133" t="str">
        <f t="shared" si="11"/>
        <v>e1218</v>
      </c>
      <c r="L121" s="79" t="str">
        <f t="shared" si="12"/>
        <v>N+7</v>
      </c>
      <c r="O121" s="133" t="s">
        <v>426</v>
      </c>
    </row>
    <row r="122" spans="10:18" s="133" customFormat="1">
      <c r="J122" s="10" t="s">
        <v>373</v>
      </c>
      <c r="K122" s="133" t="str">
        <f t="shared" si="11"/>
        <v>e1219</v>
      </c>
      <c r="L122" s="79" t="str">
        <f t="shared" si="12"/>
        <v>N+8</v>
      </c>
      <c r="O122" s="133" t="s">
        <v>426</v>
      </c>
    </row>
    <row r="123" spans="10:18" s="133" customFormat="1">
      <c r="J123" s="10" t="s">
        <v>374</v>
      </c>
      <c r="K123" s="133" t="str">
        <f t="shared" si="11"/>
        <v>e1220</v>
      </c>
      <c r="L123" s="79" t="str">
        <f t="shared" si="12"/>
        <v>N+9</v>
      </c>
      <c r="O123" s="133" t="s">
        <v>426</v>
      </c>
    </row>
    <row r="124" spans="10:18" s="133" customFormat="1">
      <c r="J124" s="10" t="s">
        <v>375</v>
      </c>
      <c r="K124" s="133" t="str">
        <f t="shared" si="11"/>
        <v>e1221</v>
      </c>
      <c r="L124" s="79" t="str">
        <f t="shared" si="12"/>
        <v>N+10</v>
      </c>
      <c r="O124" s="133" t="s">
        <v>426</v>
      </c>
    </row>
    <row r="125" spans="10:18" s="133" customFormat="1">
      <c r="J125" s="10" t="s">
        <v>376</v>
      </c>
      <c r="K125" s="133" t="str">
        <f t="shared" si="11"/>
        <v>e1222</v>
      </c>
      <c r="L125" s="79" t="str">
        <f t="shared" si="12"/>
        <v>N+11</v>
      </c>
      <c r="O125" s="133" t="s">
        <v>426</v>
      </c>
    </row>
    <row r="126" spans="10:18" s="133" customFormat="1">
      <c r="J126" s="10" t="s">
        <v>377</v>
      </c>
      <c r="K126" s="133" t="str">
        <f t="shared" si="11"/>
        <v>e1223</v>
      </c>
      <c r="L126" s="79" t="str">
        <f t="shared" si="12"/>
        <v>N+12</v>
      </c>
      <c r="O126" s="133" t="s">
        <v>426</v>
      </c>
    </row>
    <row r="127" spans="10:18" s="133" customFormat="1">
      <c r="J127" s="10" t="s">
        <v>378</v>
      </c>
      <c r="K127" s="133" t="str">
        <f t="shared" si="11"/>
        <v>e1224</v>
      </c>
      <c r="L127" s="79" t="str">
        <f t="shared" si="12"/>
        <v>N+13</v>
      </c>
      <c r="O127" s="133" t="s">
        <v>426</v>
      </c>
    </row>
    <row r="128" spans="10:18" s="133" customFormat="1">
      <c r="J128" s="10" t="s">
        <v>2363</v>
      </c>
      <c r="K128" s="133" t="str">
        <f t="shared" si="11"/>
        <v>e1225</v>
      </c>
      <c r="L128" s="79" t="str">
        <f t="shared" si="12"/>
        <v>N+14</v>
      </c>
      <c r="O128" s="133" t="s">
        <v>426</v>
      </c>
    </row>
    <row r="129" spans="10:15" s="133" customFormat="1">
      <c r="J129" s="10" t="s">
        <v>2364</v>
      </c>
      <c r="K129" s="133" t="str">
        <f t="shared" si="11"/>
        <v>e1226</v>
      </c>
      <c r="L129" s="79" t="str">
        <f t="shared" si="12"/>
        <v>N+15</v>
      </c>
      <c r="O129" s="133" t="s">
        <v>426</v>
      </c>
    </row>
    <row r="130" spans="10:15" s="133" customFormat="1">
      <c r="J130" s="10" t="s">
        <v>2365</v>
      </c>
      <c r="K130" s="133" t="str">
        <f t="shared" si="11"/>
        <v>e1227</v>
      </c>
      <c r="L130" s="79" t="str">
        <f t="shared" si="12"/>
        <v>N+16</v>
      </c>
      <c r="O130" s="133" t="s">
        <v>426</v>
      </c>
    </row>
    <row r="131" spans="10:15" s="133" customFormat="1">
      <c r="J131" s="10" t="s">
        <v>2366</v>
      </c>
      <c r="K131" s="133" t="str">
        <f t="shared" si="11"/>
        <v>e1228</v>
      </c>
      <c r="L131" s="79" t="str">
        <f t="shared" si="12"/>
        <v>N+17</v>
      </c>
      <c r="O131" s="133" t="s">
        <v>426</v>
      </c>
    </row>
    <row r="132" spans="10:15" s="133" customFormat="1">
      <c r="J132" s="10" t="s">
        <v>2367</v>
      </c>
      <c r="K132" s="133" t="str">
        <f t="shared" si="11"/>
        <v>e1229</v>
      </c>
      <c r="L132" s="79" t="str">
        <f t="shared" si="12"/>
        <v>N+18</v>
      </c>
      <c r="O132" s="133" t="s">
        <v>426</v>
      </c>
    </row>
    <row r="133" spans="10:15" s="133" customFormat="1">
      <c r="J133" s="10" t="s">
        <v>2368</v>
      </c>
      <c r="K133" s="133" t="str">
        <f t="shared" si="11"/>
        <v>e1230</v>
      </c>
      <c r="L133" s="79" t="str">
        <f t="shared" si="12"/>
        <v>N+19</v>
      </c>
      <c r="O133" s="133" t="s">
        <v>426</v>
      </c>
    </row>
    <row r="134" spans="10:15" s="133" customFormat="1">
      <c r="J134" s="10" t="s">
        <v>2369</v>
      </c>
      <c r="K134" s="133" t="str">
        <f t="shared" si="11"/>
        <v>e1231</v>
      </c>
      <c r="L134" s="79" t="str">
        <f t="shared" si="12"/>
        <v>N+20</v>
      </c>
      <c r="O134" s="133" t="s">
        <v>426</v>
      </c>
    </row>
    <row r="135" spans="10:15" s="133" customFormat="1">
      <c r="J135" s="10" t="s">
        <v>2370</v>
      </c>
      <c r="K135" s="133" t="str">
        <f t="shared" si="11"/>
        <v>e1232</v>
      </c>
      <c r="L135" s="79" t="str">
        <f t="shared" si="12"/>
        <v>N+21</v>
      </c>
      <c r="O135" s="133" t="s">
        <v>426</v>
      </c>
    </row>
    <row r="136" spans="10:15" s="133" customFormat="1">
      <c r="J136" s="10" t="s">
        <v>2371</v>
      </c>
      <c r="K136" s="133" t="str">
        <f t="shared" si="11"/>
        <v>e1233</v>
      </c>
      <c r="L136" s="79" t="str">
        <f t="shared" si="12"/>
        <v>N+22</v>
      </c>
      <c r="O136" s="133" t="s">
        <v>426</v>
      </c>
    </row>
    <row r="137" spans="10:15" s="133" customFormat="1">
      <c r="J137" s="10" t="s">
        <v>2372</v>
      </c>
      <c r="K137" s="133" t="str">
        <f t="shared" si="11"/>
        <v>e1234</v>
      </c>
      <c r="L137" s="79" t="str">
        <f t="shared" si="12"/>
        <v>N+23</v>
      </c>
      <c r="O137" s="133" t="s">
        <v>426</v>
      </c>
    </row>
    <row r="138" spans="10:15" s="133" customFormat="1">
      <c r="J138" s="10" t="s">
        <v>2373</v>
      </c>
      <c r="K138" s="133" t="str">
        <f t="shared" si="11"/>
        <v>e1235</v>
      </c>
      <c r="L138" s="79" t="str">
        <f t="shared" si="12"/>
        <v>N+24</v>
      </c>
      <c r="O138" s="133" t="s">
        <v>426</v>
      </c>
    </row>
    <row r="139" spans="10:15" s="133" customFormat="1">
      <c r="J139" s="10" t="s">
        <v>2374</v>
      </c>
      <c r="K139" s="133" t="str">
        <f t="shared" si="11"/>
        <v>e1236</v>
      </c>
      <c r="L139" s="79" t="str">
        <f t="shared" si="12"/>
        <v>N+25</v>
      </c>
      <c r="O139" s="133" t="s">
        <v>426</v>
      </c>
    </row>
    <row r="140" spans="10:15" s="133" customFormat="1">
      <c r="J140" s="10" t="s">
        <v>2375</v>
      </c>
      <c r="K140" s="133" t="str">
        <f t="shared" si="11"/>
        <v>e1237</v>
      </c>
      <c r="L140" s="79" t="str">
        <f t="shared" si="12"/>
        <v>N+26</v>
      </c>
      <c r="O140" s="133" t="s">
        <v>426</v>
      </c>
    </row>
    <row r="141" spans="10:15" s="133" customFormat="1">
      <c r="J141" s="10" t="s">
        <v>2376</v>
      </c>
      <c r="K141" s="133" t="str">
        <f t="shared" si="11"/>
        <v>e1238</v>
      </c>
      <c r="L141" s="79" t="str">
        <f t="shared" si="12"/>
        <v>N+27</v>
      </c>
      <c r="O141" s="133" t="s">
        <v>426</v>
      </c>
    </row>
    <row r="142" spans="10:15" s="133" customFormat="1">
      <c r="J142" s="10" t="s">
        <v>2377</v>
      </c>
      <c r="K142" s="133" t="str">
        <f t="shared" si="11"/>
        <v>e1239</v>
      </c>
      <c r="L142" s="79" t="str">
        <f t="shared" si="12"/>
        <v>N+28</v>
      </c>
      <c r="O142" s="133" t="s">
        <v>426</v>
      </c>
    </row>
    <row r="143" spans="10:15" s="133" customFormat="1">
      <c r="J143" s="10" t="s">
        <v>2378</v>
      </c>
      <c r="K143" s="133" t="str">
        <f t="shared" si="11"/>
        <v>e1240</v>
      </c>
      <c r="L143" s="79" t="str">
        <f t="shared" si="12"/>
        <v>N+29</v>
      </c>
      <c r="O143" s="133" t="s">
        <v>426</v>
      </c>
    </row>
    <row r="144" spans="10:15" s="133" customFormat="1">
      <c r="J144" s="10" t="s">
        <v>2379</v>
      </c>
      <c r="K144" s="133" t="str">
        <f t="shared" si="11"/>
        <v>e1241</v>
      </c>
      <c r="L144" s="79" t="str">
        <f t="shared" si="12"/>
        <v>N+30</v>
      </c>
      <c r="O144" s="133" t="s">
        <v>426</v>
      </c>
    </row>
    <row r="145" spans="10:15" s="133" customFormat="1">
      <c r="J145" s="10" t="s">
        <v>5759</v>
      </c>
      <c r="K145" s="133" t="str">
        <f t="shared" si="11"/>
        <v>f2001</v>
      </c>
      <c r="L145" s="79" t="str">
        <f t="shared" si="12"/>
        <v>N+31</v>
      </c>
      <c r="O145" s="133" t="s">
        <v>5378</v>
      </c>
    </row>
    <row r="146" spans="10:15" s="133" customFormat="1">
      <c r="J146" s="10" t="s">
        <v>5761</v>
      </c>
      <c r="K146" s="133" t="str">
        <f t="shared" si="11"/>
        <v>f2002</v>
      </c>
      <c r="L146" s="79" t="str">
        <f t="shared" si="12"/>
        <v>N+32</v>
      </c>
      <c r="O146" s="133" t="s">
        <v>5378</v>
      </c>
    </row>
    <row r="147" spans="10:15" s="133" customFormat="1">
      <c r="J147" s="10" t="s">
        <v>5762</v>
      </c>
      <c r="K147" s="133" t="str">
        <f t="shared" si="11"/>
        <v>f2003</v>
      </c>
      <c r="L147" s="79" t="str">
        <f t="shared" si="12"/>
        <v>N+33</v>
      </c>
      <c r="O147" s="133" t="s">
        <v>5378</v>
      </c>
    </row>
    <row r="148" spans="10:15" s="133" customFormat="1">
      <c r="J148" s="10" t="s">
        <v>5763</v>
      </c>
      <c r="K148" s="133" t="str">
        <f t="shared" si="11"/>
        <v>f2004</v>
      </c>
      <c r="L148" s="79" t="str">
        <f t="shared" si="12"/>
        <v>N+34</v>
      </c>
      <c r="O148" s="133" t="s">
        <v>5378</v>
      </c>
    </row>
    <row r="149" spans="10:15" s="133" customFormat="1">
      <c r="J149" s="10" t="s">
        <v>5764</v>
      </c>
      <c r="K149" s="133" t="str">
        <f t="shared" si="11"/>
        <v>f2005</v>
      </c>
      <c r="L149" s="79" t="str">
        <f t="shared" si="12"/>
        <v>N+35</v>
      </c>
      <c r="O149" s="133" t="s">
        <v>5378</v>
      </c>
    </row>
    <row r="150" spans="10:15" s="133" customFormat="1">
      <c r="J150" s="10" t="s">
        <v>5765</v>
      </c>
      <c r="K150" s="133" t="str">
        <f t="shared" si="11"/>
        <v>f2006</v>
      </c>
      <c r="L150" s="79" t="str">
        <f t="shared" si="12"/>
        <v>N+36</v>
      </c>
      <c r="O150" s="133" t="s">
        <v>5378</v>
      </c>
    </row>
    <row r="151" spans="10:15" s="133" customFormat="1">
      <c r="J151" s="10" t="s">
        <v>5766</v>
      </c>
      <c r="K151" s="133" t="str">
        <f t="shared" si="11"/>
        <v>f2007</v>
      </c>
      <c r="L151" s="79" t="str">
        <f t="shared" si="12"/>
        <v>N+37</v>
      </c>
      <c r="O151" s="133" t="s">
        <v>5378</v>
      </c>
    </row>
    <row r="152" spans="10:15" s="133" customFormat="1">
      <c r="J152" s="10" t="s">
        <v>5767</v>
      </c>
      <c r="K152" s="133" t="str">
        <f t="shared" si="11"/>
        <v>f2008</v>
      </c>
      <c r="L152" s="79" t="str">
        <f t="shared" si="12"/>
        <v>N+38</v>
      </c>
      <c r="O152" s="133" t="s">
        <v>5378</v>
      </c>
    </row>
    <row r="153" spans="10:15" s="133" customFormat="1">
      <c r="J153" s="10" t="s">
        <v>5768</v>
      </c>
      <c r="K153" s="133" t="str">
        <f t="shared" si="11"/>
        <v>f2009</v>
      </c>
      <c r="L153" s="79" t="str">
        <f t="shared" si="12"/>
        <v>N+39</v>
      </c>
      <c r="O153" s="133" t="s">
        <v>5378</v>
      </c>
    </row>
    <row r="154" spans="10:15" s="133" customFormat="1">
      <c r="J154" s="10" t="s">
        <v>5769</v>
      </c>
      <c r="K154" s="133" t="str">
        <f t="shared" si="11"/>
        <v>f2010</v>
      </c>
      <c r="L154" s="79" t="str">
        <f t="shared" si="12"/>
        <v>N+40</v>
      </c>
      <c r="O154" s="133" t="s">
        <v>5378</v>
      </c>
    </row>
    <row r="155" spans="10:15" s="133" customFormat="1">
      <c r="J155" s="10" t="s">
        <v>5760</v>
      </c>
      <c r="K155" s="133" t="str">
        <f t="shared" si="11"/>
        <v>f2011</v>
      </c>
      <c r="L155" s="79" t="str">
        <f t="shared" si="12"/>
        <v>N+41</v>
      </c>
      <c r="O155" s="133" t="s">
        <v>5378</v>
      </c>
    </row>
    <row r="156" spans="10:15" s="133" customFormat="1">
      <c r="J156" s="10" t="s">
        <v>5770</v>
      </c>
      <c r="K156" s="133" t="str">
        <f t="shared" ref="K156:K164" si="13">VLOOKUP(J156,$A$1:$I$305,2,FALSE)</f>
        <v>f2012</v>
      </c>
      <c r="L156" s="79" t="str">
        <f t="shared" si="12"/>
        <v>N+42</v>
      </c>
      <c r="O156" s="133" t="s">
        <v>5378</v>
      </c>
    </row>
    <row r="157" spans="10:15" s="133" customFormat="1">
      <c r="J157" s="10" t="s">
        <v>5771</v>
      </c>
      <c r="K157" s="133" t="str">
        <f t="shared" si="13"/>
        <v>f2013</v>
      </c>
      <c r="L157" s="79" t="str">
        <f t="shared" si="12"/>
        <v>N+43</v>
      </c>
      <c r="O157" s="133" t="s">
        <v>5378</v>
      </c>
    </row>
    <row r="158" spans="10:15" s="133" customFormat="1">
      <c r="J158" s="10" t="s">
        <v>5772</v>
      </c>
      <c r="K158" s="133" t="str">
        <f t="shared" si="13"/>
        <v>f2014</v>
      </c>
      <c r="L158" s="79" t="str">
        <f t="shared" si="12"/>
        <v>N+44</v>
      </c>
      <c r="O158" s="133" t="s">
        <v>5378</v>
      </c>
    </row>
    <row r="159" spans="10:15" s="133" customFormat="1">
      <c r="J159" s="10" t="s">
        <v>5773</v>
      </c>
      <c r="K159" s="133" t="str">
        <f t="shared" si="13"/>
        <v>f2015</v>
      </c>
      <c r="L159" s="79" t="str">
        <f t="shared" si="12"/>
        <v>N+45</v>
      </c>
      <c r="O159" s="133" t="s">
        <v>5378</v>
      </c>
    </row>
    <row r="160" spans="10:15" s="133" customFormat="1">
      <c r="J160" s="10" t="s">
        <v>5774</v>
      </c>
      <c r="K160" s="133" t="str">
        <f t="shared" si="13"/>
        <v>f2016</v>
      </c>
      <c r="L160" s="79" t="str">
        <f t="shared" si="12"/>
        <v>N+46</v>
      </c>
      <c r="O160" s="133" t="s">
        <v>5378</v>
      </c>
    </row>
    <row r="161" spans="8:15" s="133" customFormat="1">
      <c r="J161" s="10" t="s">
        <v>5775</v>
      </c>
      <c r="K161" s="133" t="str">
        <f t="shared" si="13"/>
        <v>f2017</v>
      </c>
      <c r="L161" s="79" t="str">
        <f t="shared" si="12"/>
        <v>N+47</v>
      </c>
      <c r="O161" s="133" t="s">
        <v>5378</v>
      </c>
    </row>
    <row r="162" spans="8:15" s="133" customFormat="1">
      <c r="J162" s="10" t="s">
        <v>5776</v>
      </c>
      <c r="K162" s="133" t="str">
        <f t="shared" si="13"/>
        <v>f2018</v>
      </c>
      <c r="L162" s="79" t="str">
        <f t="shared" si="12"/>
        <v>N+48</v>
      </c>
      <c r="O162" s="133" t="s">
        <v>5378</v>
      </c>
    </row>
    <row r="163" spans="8:15" s="133" customFormat="1">
      <c r="J163" s="10" t="s">
        <v>5777</v>
      </c>
      <c r="K163" s="133" t="str">
        <f t="shared" si="13"/>
        <v>f2019</v>
      </c>
      <c r="L163" s="79" t="str">
        <f t="shared" si="12"/>
        <v>N+49</v>
      </c>
      <c r="O163" s="133" t="s">
        <v>5378</v>
      </c>
    </row>
    <row r="164" spans="8:15" s="133" customFormat="1">
      <c r="J164" s="10" t="s">
        <v>5778</v>
      </c>
      <c r="K164" s="133" t="str">
        <f t="shared" si="13"/>
        <v>f2020</v>
      </c>
      <c r="L164" s="79" t="str">
        <f t="shared" si="12"/>
        <v>N+50</v>
      </c>
      <c r="O164" s="133" t="s">
        <v>5378</v>
      </c>
    </row>
    <row r="165" spans="8:15" s="133" customFormat="1"/>
    <row r="166" spans="8:15">
      <c r="I166" s="130"/>
      <c r="J166" s="130"/>
    </row>
    <row r="167" spans="8:15">
      <c r="H167" s="133"/>
      <c r="I167" s="133"/>
      <c r="J167" s="133"/>
    </row>
    <row r="168" spans="8:15">
      <c r="I168" s="130"/>
      <c r="J168" s="130"/>
    </row>
    <row r="169" spans="8:15">
      <c r="I169" s="130"/>
      <c r="J169" s="130"/>
    </row>
    <row r="170" spans="8:15">
      <c r="I170" s="130"/>
      <c r="J170" s="130"/>
    </row>
  </sheetData>
  <sortState ref="A2:A13">
    <sortCondition ref="A2"/>
  </sortState>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V69"/>
  <sheetViews>
    <sheetView zoomScale="85" zoomScaleNormal="85" workbookViewId="0">
      <selection activeCell="J37" sqref="J37"/>
    </sheetView>
  </sheetViews>
  <sheetFormatPr baseColWidth="10" defaultRowHeight="14.4"/>
  <cols>
    <col min="1" max="1" width="17.33203125" customWidth="1"/>
    <col min="2" max="2" width="6.5546875" bestFit="1" customWidth="1"/>
    <col min="10" max="10" width="54.6640625" customWidth="1"/>
    <col min="12" max="12" width="28.44140625" style="131" customWidth="1"/>
  </cols>
  <sheetData>
    <row r="1" spans="1:22">
      <c r="A1" s="109" t="s">
        <v>576</v>
      </c>
      <c r="B1" s="112" t="s">
        <v>235</v>
      </c>
      <c r="C1" s="112" t="s">
        <v>603</v>
      </c>
      <c r="D1" s="112" t="s">
        <v>238</v>
      </c>
      <c r="E1" s="116" t="s">
        <v>1819</v>
      </c>
      <c r="F1" s="116" t="s">
        <v>1820</v>
      </c>
      <c r="G1" s="116" t="s">
        <v>1821</v>
      </c>
      <c r="H1" s="112" t="s">
        <v>581</v>
      </c>
      <c r="I1" s="112" t="s">
        <v>242</v>
      </c>
      <c r="J1" s="111" t="s">
        <v>234</v>
      </c>
      <c r="K1" s="112" t="s">
        <v>235</v>
      </c>
      <c r="L1" s="182" t="s">
        <v>2525</v>
      </c>
      <c r="M1" s="112" t="s">
        <v>236</v>
      </c>
      <c r="N1" s="112" t="s">
        <v>237</v>
      </c>
      <c r="O1" s="112" t="s">
        <v>238</v>
      </c>
      <c r="P1" s="112" t="s">
        <v>239</v>
      </c>
      <c r="Q1" s="112" t="s">
        <v>240</v>
      </c>
      <c r="R1" s="112" t="s">
        <v>241</v>
      </c>
      <c r="S1" s="116" t="s">
        <v>1819</v>
      </c>
      <c r="T1" s="116" t="s">
        <v>1820</v>
      </c>
      <c r="U1" s="116" t="s">
        <v>1821</v>
      </c>
      <c r="V1" s="116" t="s">
        <v>242</v>
      </c>
    </row>
    <row r="2" spans="1:22">
      <c r="A2" s="14" t="s">
        <v>244</v>
      </c>
      <c r="B2" t="s">
        <v>245</v>
      </c>
      <c r="C2" t="s">
        <v>609</v>
      </c>
      <c r="D2" t="s">
        <v>243</v>
      </c>
      <c r="H2">
        <f t="shared" ref="H2:H33" si="0">COUNTIF($J$2:$J$416,A2)</f>
        <v>3</v>
      </c>
      <c r="J2" s="39" t="s">
        <v>632</v>
      </c>
      <c r="L2" s="14"/>
      <c r="O2" t="s">
        <v>426</v>
      </c>
      <c r="Q2" t="s">
        <v>360</v>
      </c>
    </row>
    <row r="3" spans="1:22">
      <c r="A3" s="14">
        <v>0</v>
      </c>
      <c r="B3" t="s">
        <v>999</v>
      </c>
      <c r="D3" t="s">
        <v>426</v>
      </c>
      <c r="H3">
        <f t="shared" si="0"/>
        <v>1</v>
      </c>
      <c r="J3" s="15" t="s">
        <v>244</v>
      </c>
      <c r="K3" s="1" t="str">
        <f>VLOOKUP(J3,$A$1:$I$305,2,FALSE)</f>
        <v>x0</v>
      </c>
      <c r="L3" s="14" t="str">
        <f t="shared" ref="L3:L18" si="1">J3</f>
        <v>Total/NA</v>
      </c>
      <c r="M3" t="s">
        <v>190</v>
      </c>
      <c r="O3" t="s">
        <v>243</v>
      </c>
    </row>
    <row r="4" spans="1:22">
      <c r="A4" s="14">
        <v>1</v>
      </c>
      <c r="B4" t="s">
        <v>1000</v>
      </c>
      <c r="D4" t="s">
        <v>426</v>
      </c>
      <c r="H4">
        <f t="shared" si="0"/>
        <v>1</v>
      </c>
      <c r="J4" s="16">
        <v>0</v>
      </c>
      <c r="K4" s="1" t="str">
        <f t="shared" ref="K4:K68" si="2">VLOOKUP(J4,$A$1:$I$305,2,FALSE)</f>
        <v>e1300</v>
      </c>
      <c r="L4" s="14">
        <f t="shared" si="1"/>
        <v>0</v>
      </c>
      <c r="N4" t="s">
        <v>192</v>
      </c>
      <c r="O4" t="s">
        <v>426</v>
      </c>
    </row>
    <row r="5" spans="1:22">
      <c r="A5" s="14">
        <v>2</v>
      </c>
      <c r="B5" t="s">
        <v>1001</v>
      </c>
      <c r="D5" t="s">
        <v>426</v>
      </c>
      <c r="H5">
        <f t="shared" si="0"/>
        <v>1</v>
      </c>
      <c r="J5" s="16">
        <v>1</v>
      </c>
      <c r="K5" s="1" t="str">
        <f t="shared" si="2"/>
        <v>e1301</v>
      </c>
      <c r="L5" s="14">
        <f t="shared" si="1"/>
        <v>1</v>
      </c>
      <c r="N5" t="s">
        <v>192</v>
      </c>
      <c r="O5" t="s">
        <v>426</v>
      </c>
    </row>
    <row r="6" spans="1:22">
      <c r="A6" s="14">
        <v>3</v>
      </c>
      <c r="B6" t="s">
        <v>1002</v>
      </c>
      <c r="D6" t="s">
        <v>426</v>
      </c>
      <c r="H6">
        <f t="shared" si="0"/>
        <v>1</v>
      </c>
      <c r="J6" s="16">
        <v>2</v>
      </c>
      <c r="K6" s="1" t="str">
        <f t="shared" si="2"/>
        <v>e1302</v>
      </c>
      <c r="L6" s="14">
        <f t="shared" si="1"/>
        <v>2</v>
      </c>
      <c r="N6" t="s">
        <v>192</v>
      </c>
      <c r="O6" t="s">
        <v>426</v>
      </c>
    </row>
    <row r="7" spans="1:22">
      <c r="A7" s="14">
        <v>4</v>
      </c>
      <c r="B7" t="s">
        <v>1003</v>
      </c>
      <c r="D7" t="s">
        <v>426</v>
      </c>
      <c r="H7">
        <f t="shared" si="0"/>
        <v>1</v>
      </c>
      <c r="J7" s="16">
        <v>3</v>
      </c>
      <c r="K7" s="1" t="str">
        <f t="shared" si="2"/>
        <v>e1303</v>
      </c>
      <c r="L7" s="14">
        <f t="shared" si="1"/>
        <v>3</v>
      </c>
      <c r="N7" t="s">
        <v>192</v>
      </c>
      <c r="O7" t="s">
        <v>426</v>
      </c>
    </row>
    <row r="8" spans="1:22">
      <c r="A8" s="14">
        <v>5</v>
      </c>
      <c r="B8" t="s">
        <v>1004</v>
      </c>
      <c r="D8" t="s">
        <v>426</v>
      </c>
      <c r="H8">
        <f t="shared" si="0"/>
        <v>1</v>
      </c>
      <c r="J8" s="16">
        <v>4</v>
      </c>
      <c r="K8" s="1" t="str">
        <f t="shared" si="2"/>
        <v>e1304</v>
      </c>
      <c r="L8" s="14">
        <f t="shared" si="1"/>
        <v>4</v>
      </c>
      <c r="N8" t="s">
        <v>192</v>
      </c>
      <c r="O8" t="s">
        <v>426</v>
      </c>
    </row>
    <row r="9" spans="1:22">
      <c r="A9" s="14">
        <v>6</v>
      </c>
      <c r="B9" t="s">
        <v>1005</v>
      </c>
      <c r="D9" t="s">
        <v>426</v>
      </c>
      <c r="H9">
        <f t="shared" si="0"/>
        <v>1</v>
      </c>
      <c r="J9" s="16">
        <v>5</v>
      </c>
      <c r="K9" s="1" t="str">
        <f t="shared" si="2"/>
        <v>e1305</v>
      </c>
      <c r="L9" s="14">
        <f t="shared" si="1"/>
        <v>5</v>
      </c>
      <c r="N9" t="s">
        <v>192</v>
      </c>
      <c r="O9" t="s">
        <v>426</v>
      </c>
    </row>
    <row r="10" spans="1:22">
      <c r="A10" s="14">
        <v>7</v>
      </c>
      <c r="B10" t="s">
        <v>1006</v>
      </c>
      <c r="D10" t="s">
        <v>426</v>
      </c>
      <c r="H10">
        <f t="shared" si="0"/>
        <v>1</v>
      </c>
      <c r="J10" s="16">
        <v>6</v>
      </c>
      <c r="K10" s="1" t="str">
        <f t="shared" si="2"/>
        <v>e1306</v>
      </c>
      <c r="L10" s="14">
        <f t="shared" si="1"/>
        <v>6</v>
      </c>
      <c r="N10" t="s">
        <v>192</v>
      </c>
      <c r="O10" t="s">
        <v>426</v>
      </c>
    </row>
    <row r="11" spans="1:22">
      <c r="A11" s="14">
        <v>8</v>
      </c>
      <c r="B11" t="s">
        <v>1007</v>
      </c>
      <c r="D11" t="s">
        <v>426</v>
      </c>
      <c r="H11">
        <f t="shared" si="0"/>
        <v>1</v>
      </c>
      <c r="J11" s="16">
        <v>7</v>
      </c>
      <c r="K11" s="1" t="str">
        <f t="shared" si="2"/>
        <v>e1307</v>
      </c>
      <c r="L11" s="14">
        <f t="shared" si="1"/>
        <v>7</v>
      </c>
      <c r="N11" t="s">
        <v>192</v>
      </c>
      <c r="O11" t="s">
        <v>426</v>
      </c>
    </row>
    <row r="12" spans="1:22">
      <c r="A12" s="14">
        <v>9</v>
      </c>
      <c r="B12" t="s">
        <v>1008</v>
      </c>
      <c r="D12" t="s">
        <v>426</v>
      </c>
      <c r="H12">
        <f t="shared" si="0"/>
        <v>1</v>
      </c>
      <c r="J12" s="16">
        <v>8</v>
      </c>
      <c r="K12" s="1" t="str">
        <f t="shared" si="2"/>
        <v>e1308</v>
      </c>
      <c r="L12" s="14">
        <f t="shared" si="1"/>
        <v>8</v>
      </c>
      <c r="N12" t="s">
        <v>192</v>
      </c>
      <c r="O12" t="s">
        <v>426</v>
      </c>
    </row>
    <row r="13" spans="1:22">
      <c r="A13" s="14">
        <v>10</v>
      </c>
      <c r="B13" t="s">
        <v>1009</v>
      </c>
      <c r="D13" t="s">
        <v>426</v>
      </c>
      <c r="H13">
        <f t="shared" si="0"/>
        <v>1</v>
      </c>
      <c r="J13" s="16">
        <v>9</v>
      </c>
      <c r="K13" s="1" t="str">
        <f t="shared" si="2"/>
        <v>e1309</v>
      </c>
      <c r="L13" s="14">
        <f t="shared" si="1"/>
        <v>9</v>
      </c>
      <c r="N13" t="s">
        <v>192</v>
      </c>
      <c r="O13" t="s">
        <v>426</v>
      </c>
    </row>
    <row r="14" spans="1:22">
      <c r="A14" s="14">
        <v>11</v>
      </c>
      <c r="B14" t="s">
        <v>1010</v>
      </c>
      <c r="D14" t="s">
        <v>426</v>
      </c>
      <c r="H14">
        <f t="shared" si="0"/>
        <v>1</v>
      </c>
      <c r="J14" s="16">
        <v>10</v>
      </c>
      <c r="K14" s="1" t="str">
        <f t="shared" si="2"/>
        <v>e1310</v>
      </c>
      <c r="L14" s="14">
        <f t="shared" si="1"/>
        <v>10</v>
      </c>
      <c r="N14" t="s">
        <v>192</v>
      </c>
      <c r="O14" t="s">
        <v>426</v>
      </c>
    </row>
    <row r="15" spans="1:22">
      <c r="A15" s="14">
        <v>12</v>
      </c>
      <c r="B15" t="s">
        <v>1011</v>
      </c>
      <c r="D15" t="s">
        <v>426</v>
      </c>
      <c r="H15">
        <f t="shared" si="0"/>
        <v>1</v>
      </c>
      <c r="J15" s="16">
        <v>11</v>
      </c>
      <c r="K15" s="1" t="str">
        <f t="shared" si="2"/>
        <v>e1311</v>
      </c>
      <c r="L15" s="14">
        <f t="shared" si="1"/>
        <v>11</v>
      </c>
      <c r="N15" t="s">
        <v>192</v>
      </c>
      <c r="O15" t="s">
        <v>426</v>
      </c>
    </row>
    <row r="16" spans="1:22">
      <c r="A16" s="14">
        <v>13</v>
      </c>
      <c r="B16" t="s">
        <v>1012</v>
      </c>
      <c r="D16" t="s">
        <v>426</v>
      </c>
      <c r="H16">
        <f t="shared" si="0"/>
        <v>1</v>
      </c>
      <c r="J16" s="16">
        <v>12</v>
      </c>
      <c r="K16" s="1" t="str">
        <f t="shared" si="2"/>
        <v>e1312</v>
      </c>
      <c r="L16" s="14">
        <f t="shared" si="1"/>
        <v>12</v>
      </c>
      <c r="N16" t="s">
        <v>192</v>
      </c>
      <c r="O16" t="s">
        <v>426</v>
      </c>
    </row>
    <row r="17" spans="1:17">
      <c r="A17" s="14" t="s">
        <v>1143</v>
      </c>
      <c r="B17" t="s">
        <v>1013</v>
      </c>
      <c r="D17" t="s">
        <v>426</v>
      </c>
      <c r="H17">
        <f t="shared" si="0"/>
        <v>1</v>
      </c>
      <c r="J17" s="16">
        <v>13</v>
      </c>
      <c r="K17" s="1" t="str">
        <f t="shared" si="2"/>
        <v>e1313</v>
      </c>
      <c r="L17" s="14">
        <f t="shared" si="1"/>
        <v>13</v>
      </c>
      <c r="N17" t="s">
        <v>192</v>
      </c>
      <c r="O17" t="s">
        <v>426</v>
      </c>
    </row>
    <row r="18" spans="1:17">
      <c r="A18" s="14" t="s">
        <v>365</v>
      </c>
      <c r="B18" t="s">
        <v>1014</v>
      </c>
      <c r="D18" t="s">
        <v>426</v>
      </c>
      <c r="H18">
        <f t="shared" si="0"/>
        <v>2</v>
      </c>
      <c r="J18" s="16" t="s">
        <v>1143</v>
      </c>
      <c r="K18" s="1" t="str">
        <f t="shared" si="2"/>
        <v>e1314</v>
      </c>
      <c r="L18" s="14" t="str">
        <f t="shared" si="1"/>
        <v>14 et au-delà</v>
      </c>
      <c r="N18" t="s">
        <v>192</v>
      </c>
      <c r="O18" t="s">
        <v>426</v>
      </c>
    </row>
    <row r="19" spans="1:17">
      <c r="A19" s="14" t="s">
        <v>366</v>
      </c>
      <c r="B19" t="s">
        <v>1015</v>
      </c>
      <c r="D19" t="s">
        <v>426</v>
      </c>
      <c r="H19">
        <f t="shared" si="0"/>
        <v>2</v>
      </c>
      <c r="J19" s="39" t="s">
        <v>633</v>
      </c>
      <c r="K19" s="1"/>
      <c r="L19" s="14"/>
      <c r="O19" t="s">
        <v>426</v>
      </c>
      <c r="Q19" t="s">
        <v>359</v>
      </c>
    </row>
    <row r="20" spans="1:17">
      <c r="A20" s="14" t="s">
        <v>375</v>
      </c>
      <c r="B20" t="s">
        <v>1016</v>
      </c>
      <c r="D20" t="s">
        <v>426</v>
      </c>
      <c r="H20">
        <f t="shared" si="0"/>
        <v>2</v>
      </c>
      <c r="J20" s="15" t="s">
        <v>244</v>
      </c>
      <c r="K20" s="1" t="str">
        <f t="shared" si="2"/>
        <v>x0</v>
      </c>
      <c r="L20" s="14" t="str">
        <f t="shared" ref="L20:L69" si="3">J20</f>
        <v>Total/NA</v>
      </c>
      <c r="M20" s="21" t="s">
        <v>190</v>
      </c>
      <c r="N20" s="21"/>
      <c r="O20" t="s">
        <v>243</v>
      </c>
    </row>
    <row r="21" spans="1:17">
      <c r="A21" s="14" t="s">
        <v>376</v>
      </c>
      <c r="B21" t="s">
        <v>1017</v>
      </c>
      <c r="D21" t="s">
        <v>426</v>
      </c>
      <c r="H21">
        <f t="shared" si="0"/>
        <v>2</v>
      </c>
      <c r="J21" s="16" t="s">
        <v>365</v>
      </c>
      <c r="K21" s="1" t="str">
        <f t="shared" si="2"/>
        <v>e1315</v>
      </c>
      <c r="L21" s="14" t="str">
        <f t="shared" si="3"/>
        <v>N</v>
      </c>
      <c r="N21" t="s">
        <v>192</v>
      </c>
      <c r="O21" t="s">
        <v>426</v>
      </c>
    </row>
    <row r="22" spans="1:17">
      <c r="A22" s="14" t="s">
        <v>377</v>
      </c>
      <c r="B22" t="s">
        <v>1018</v>
      </c>
      <c r="D22" t="s">
        <v>426</v>
      </c>
      <c r="H22">
        <f t="shared" si="0"/>
        <v>2</v>
      </c>
      <c r="J22" s="16" t="s">
        <v>366</v>
      </c>
      <c r="K22" s="1" t="str">
        <f t="shared" si="2"/>
        <v>e1316</v>
      </c>
      <c r="L22" s="14" t="str">
        <f t="shared" si="3"/>
        <v>N+1</v>
      </c>
      <c r="N22" t="s">
        <v>192</v>
      </c>
      <c r="O22" t="s">
        <v>426</v>
      </c>
    </row>
    <row r="23" spans="1:17">
      <c r="A23" s="14" t="s">
        <v>378</v>
      </c>
      <c r="B23" t="s">
        <v>1019</v>
      </c>
      <c r="D23" t="s">
        <v>426</v>
      </c>
      <c r="H23">
        <f t="shared" si="0"/>
        <v>2</v>
      </c>
      <c r="J23" s="16" t="s">
        <v>367</v>
      </c>
      <c r="K23" s="1" t="str">
        <f t="shared" si="2"/>
        <v>e1322</v>
      </c>
      <c r="L23" s="14" t="str">
        <f t="shared" si="3"/>
        <v>N+2</v>
      </c>
      <c r="N23" t="s">
        <v>192</v>
      </c>
      <c r="O23" t="s">
        <v>426</v>
      </c>
    </row>
    <row r="24" spans="1:17">
      <c r="A24" s="14" t="s">
        <v>379</v>
      </c>
      <c r="B24" t="s">
        <v>1020</v>
      </c>
      <c r="D24" t="s">
        <v>426</v>
      </c>
      <c r="H24">
        <f t="shared" si="0"/>
        <v>1</v>
      </c>
      <c r="J24" s="16" t="s">
        <v>368</v>
      </c>
      <c r="K24" s="1" t="str">
        <f t="shared" si="2"/>
        <v>e1323</v>
      </c>
      <c r="L24" s="14" t="str">
        <f t="shared" si="3"/>
        <v>N+3</v>
      </c>
      <c r="N24" t="s">
        <v>192</v>
      </c>
      <c r="O24" t="s">
        <v>426</v>
      </c>
    </row>
    <row r="25" spans="1:17">
      <c r="A25" s="14" t="s">
        <v>367</v>
      </c>
      <c r="B25" t="s">
        <v>1021</v>
      </c>
      <c r="D25" t="s">
        <v>426</v>
      </c>
      <c r="H25">
        <f t="shared" si="0"/>
        <v>2</v>
      </c>
      <c r="J25" s="16" t="s">
        <v>369</v>
      </c>
      <c r="K25" s="1" t="str">
        <f t="shared" si="2"/>
        <v>e1324</v>
      </c>
      <c r="L25" s="14" t="str">
        <f t="shared" si="3"/>
        <v>N+4</v>
      </c>
      <c r="N25" t="s">
        <v>192</v>
      </c>
      <c r="O25" t="s">
        <v>426</v>
      </c>
    </row>
    <row r="26" spans="1:17">
      <c r="A26" s="14" t="s">
        <v>368</v>
      </c>
      <c r="B26" t="s">
        <v>1022</v>
      </c>
      <c r="D26" t="s">
        <v>426</v>
      </c>
      <c r="H26">
        <f t="shared" si="0"/>
        <v>2</v>
      </c>
      <c r="J26" s="16" t="s">
        <v>370</v>
      </c>
      <c r="K26" s="1" t="str">
        <f t="shared" si="2"/>
        <v>e1325</v>
      </c>
      <c r="L26" s="14" t="str">
        <f t="shared" si="3"/>
        <v>N+5</v>
      </c>
      <c r="N26" t="s">
        <v>192</v>
      </c>
      <c r="O26" t="s">
        <v>426</v>
      </c>
    </row>
    <row r="27" spans="1:17">
      <c r="A27" s="14" t="s">
        <v>369</v>
      </c>
      <c r="B27" t="s">
        <v>1023</v>
      </c>
      <c r="D27" t="s">
        <v>426</v>
      </c>
      <c r="H27">
        <f t="shared" si="0"/>
        <v>2</v>
      </c>
      <c r="J27" s="16" t="s">
        <v>371</v>
      </c>
      <c r="K27" s="1" t="str">
        <f t="shared" si="2"/>
        <v>e1326</v>
      </c>
      <c r="L27" s="14" t="str">
        <f t="shared" si="3"/>
        <v>N+6</v>
      </c>
      <c r="N27" t="s">
        <v>192</v>
      </c>
      <c r="O27" t="s">
        <v>426</v>
      </c>
    </row>
    <row r="28" spans="1:17">
      <c r="A28" s="14" t="s">
        <v>370</v>
      </c>
      <c r="B28" t="s">
        <v>1024</v>
      </c>
      <c r="D28" t="s">
        <v>426</v>
      </c>
      <c r="H28">
        <f t="shared" si="0"/>
        <v>2</v>
      </c>
      <c r="J28" s="16" t="s">
        <v>372</v>
      </c>
      <c r="K28" s="1" t="str">
        <f t="shared" si="2"/>
        <v>e1327</v>
      </c>
      <c r="L28" s="14" t="str">
        <f t="shared" si="3"/>
        <v>N+7</v>
      </c>
      <c r="N28" t="s">
        <v>192</v>
      </c>
      <c r="O28" t="s">
        <v>426</v>
      </c>
    </row>
    <row r="29" spans="1:17">
      <c r="A29" s="14" t="s">
        <v>371</v>
      </c>
      <c r="B29" t="s">
        <v>1025</v>
      </c>
      <c r="D29" t="s">
        <v>426</v>
      </c>
      <c r="H29">
        <f t="shared" si="0"/>
        <v>2</v>
      </c>
      <c r="J29" s="16" t="s">
        <v>373</v>
      </c>
      <c r="K29" s="1" t="str">
        <f t="shared" si="2"/>
        <v>e1328</v>
      </c>
      <c r="L29" s="14" t="str">
        <f t="shared" si="3"/>
        <v>N+8</v>
      </c>
      <c r="N29" t="s">
        <v>192</v>
      </c>
      <c r="O29" t="s">
        <v>426</v>
      </c>
    </row>
    <row r="30" spans="1:17">
      <c r="A30" s="14" t="s">
        <v>372</v>
      </c>
      <c r="B30" t="s">
        <v>1026</v>
      </c>
      <c r="D30" t="s">
        <v>426</v>
      </c>
      <c r="H30">
        <f t="shared" si="0"/>
        <v>2</v>
      </c>
      <c r="J30" s="16" t="s">
        <v>374</v>
      </c>
      <c r="K30" s="1" t="str">
        <f t="shared" si="2"/>
        <v>e1329</v>
      </c>
      <c r="L30" s="14" t="str">
        <f t="shared" si="3"/>
        <v>N+9</v>
      </c>
      <c r="N30" t="s">
        <v>192</v>
      </c>
      <c r="O30" t="s">
        <v>426</v>
      </c>
    </row>
    <row r="31" spans="1:17">
      <c r="A31" s="14" t="s">
        <v>373</v>
      </c>
      <c r="B31" t="s">
        <v>1027</v>
      </c>
      <c r="D31" t="s">
        <v>426</v>
      </c>
      <c r="H31">
        <f t="shared" si="0"/>
        <v>2</v>
      </c>
      <c r="J31" s="16" t="s">
        <v>375</v>
      </c>
      <c r="K31" s="1" t="str">
        <f t="shared" si="2"/>
        <v>e1317</v>
      </c>
      <c r="L31" s="14" t="str">
        <f t="shared" si="3"/>
        <v>N+10</v>
      </c>
      <c r="N31" t="s">
        <v>192</v>
      </c>
      <c r="O31" t="s">
        <v>426</v>
      </c>
    </row>
    <row r="32" spans="1:17">
      <c r="A32" s="14" t="s">
        <v>374</v>
      </c>
      <c r="B32" t="s">
        <v>1028</v>
      </c>
      <c r="D32" t="s">
        <v>426</v>
      </c>
      <c r="H32">
        <f t="shared" si="0"/>
        <v>2</v>
      </c>
      <c r="J32" s="16" t="s">
        <v>376</v>
      </c>
      <c r="K32" s="1" t="str">
        <f t="shared" si="2"/>
        <v>e1318</v>
      </c>
      <c r="L32" s="14" t="str">
        <f t="shared" si="3"/>
        <v>N+11</v>
      </c>
      <c r="N32" t="s">
        <v>192</v>
      </c>
      <c r="O32" t="s">
        <v>426</v>
      </c>
    </row>
    <row r="33" spans="1:20">
      <c r="A33" s="40" t="s">
        <v>2363</v>
      </c>
      <c r="B33" s="133" t="s">
        <v>2683</v>
      </c>
      <c r="C33" s="133"/>
      <c r="D33" s="133" t="s">
        <v>426</v>
      </c>
      <c r="E33" s="133"/>
      <c r="F33" s="133"/>
      <c r="G33" s="133"/>
      <c r="H33" s="133">
        <f t="shared" si="0"/>
        <v>1</v>
      </c>
      <c r="I33" s="133"/>
      <c r="J33" s="44" t="s">
        <v>377</v>
      </c>
      <c r="K33" s="88" t="str">
        <f t="shared" si="2"/>
        <v>e1319</v>
      </c>
      <c r="L33" s="40" t="str">
        <f t="shared" si="3"/>
        <v>N+12</v>
      </c>
      <c r="M33" s="133"/>
      <c r="N33" s="133" t="s">
        <v>192</v>
      </c>
      <c r="O33" s="133" t="s">
        <v>426</v>
      </c>
      <c r="P33" s="133"/>
      <c r="Q33" s="133"/>
      <c r="R33" s="133"/>
      <c r="S33" s="133"/>
      <c r="T33" s="133"/>
    </row>
    <row r="34" spans="1:20">
      <c r="A34" s="40" t="s">
        <v>2364</v>
      </c>
      <c r="B34" s="133" t="s">
        <v>2684</v>
      </c>
      <c r="C34" s="133"/>
      <c r="D34" s="133" t="s">
        <v>426</v>
      </c>
      <c r="E34" s="133"/>
      <c r="F34" s="133"/>
      <c r="G34" s="133"/>
      <c r="H34" s="133">
        <f t="shared" ref="H34:H50" si="4">COUNTIF($J$2:$J$416,A34)</f>
        <v>1</v>
      </c>
      <c r="I34" s="133"/>
      <c r="J34" s="44" t="s">
        <v>378</v>
      </c>
      <c r="K34" s="88" t="str">
        <f t="shared" si="2"/>
        <v>e1320</v>
      </c>
      <c r="L34" s="40" t="str">
        <f t="shared" si="3"/>
        <v>N+13</v>
      </c>
      <c r="M34" s="133"/>
      <c r="N34" s="133" t="s">
        <v>192</v>
      </c>
      <c r="O34" s="133" t="s">
        <v>426</v>
      </c>
      <c r="P34" s="133"/>
      <c r="Q34" s="133"/>
      <c r="R34" s="133"/>
      <c r="S34" s="133"/>
      <c r="T34" s="133"/>
    </row>
    <row r="35" spans="1:20">
      <c r="A35" s="40" t="s">
        <v>2365</v>
      </c>
      <c r="B35" s="133" t="s">
        <v>2685</v>
      </c>
      <c r="C35" s="133"/>
      <c r="D35" s="133" t="s">
        <v>426</v>
      </c>
      <c r="E35" s="133"/>
      <c r="F35" s="133"/>
      <c r="G35" s="133"/>
      <c r="H35" s="133">
        <f t="shared" si="4"/>
        <v>1</v>
      </c>
      <c r="I35" s="133"/>
      <c r="J35" s="44" t="s">
        <v>379</v>
      </c>
      <c r="K35" s="88" t="str">
        <f t="shared" si="2"/>
        <v>e1321</v>
      </c>
      <c r="L35" s="40" t="str">
        <f t="shared" si="3"/>
        <v>N+14 et au-delà</v>
      </c>
      <c r="M35" s="133"/>
      <c r="N35" s="133" t="s">
        <v>192</v>
      </c>
      <c r="O35" s="133" t="s">
        <v>426</v>
      </c>
      <c r="P35" s="133"/>
      <c r="Q35" s="133"/>
      <c r="R35" s="133"/>
      <c r="S35" s="133"/>
      <c r="T35" s="133"/>
    </row>
    <row r="36" spans="1:20">
      <c r="A36" s="40" t="s">
        <v>2366</v>
      </c>
      <c r="B36" s="133" t="s">
        <v>2686</v>
      </c>
      <c r="C36" s="133"/>
      <c r="D36" s="133" t="s">
        <v>426</v>
      </c>
      <c r="E36" s="133"/>
      <c r="F36" s="133"/>
      <c r="G36" s="133"/>
      <c r="H36" s="133">
        <f t="shared" si="4"/>
        <v>1</v>
      </c>
      <c r="I36" s="133"/>
      <c r="J36" s="52" t="s">
        <v>2701</v>
      </c>
      <c r="K36" s="88"/>
      <c r="L36" s="172"/>
      <c r="M36" s="133"/>
      <c r="N36" s="133"/>
      <c r="O36" s="133" t="s">
        <v>426</v>
      </c>
      <c r="P36" s="133"/>
      <c r="Q36" s="133" t="s">
        <v>2703</v>
      </c>
      <c r="R36" s="133" t="s">
        <v>1448</v>
      </c>
      <c r="S36" s="133"/>
      <c r="T36" s="133"/>
    </row>
    <row r="37" spans="1:20">
      <c r="A37" s="40" t="s">
        <v>2367</v>
      </c>
      <c r="B37" s="133" t="s">
        <v>2687</v>
      </c>
      <c r="C37" s="133"/>
      <c r="D37" s="133" t="s">
        <v>426</v>
      </c>
      <c r="E37" s="133"/>
      <c r="F37" s="133"/>
      <c r="G37" s="133"/>
      <c r="H37" s="133">
        <f t="shared" si="4"/>
        <v>1</v>
      </c>
      <c r="I37" s="133"/>
      <c r="J37" s="50" t="s">
        <v>244</v>
      </c>
      <c r="K37" s="199" t="str">
        <f t="shared" si="2"/>
        <v>x0</v>
      </c>
      <c r="L37" s="40" t="str">
        <f t="shared" si="3"/>
        <v>Total/NA</v>
      </c>
      <c r="M37" s="133"/>
      <c r="N37" s="133"/>
      <c r="O37" s="133" t="s">
        <v>243</v>
      </c>
      <c r="P37" s="133" t="s">
        <v>2404</v>
      </c>
      <c r="Q37" s="133"/>
      <c r="R37" s="133"/>
      <c r="S37" s="133"/>
      <c r="T37" s="133"/>
    </row>
    <row r="38" spans="1:20">
      <c r="A38" s="40" t="s">
        <v>2368</v>
      </c>
      <c r="B38" s="133" t="s">
        <v>2688</v>
      </c>
      <c r="C38" s="133"/>
      <c r="D38" s="133" t="s">
        <v>426</v>
      </c>
      <c r="E38" s="133"/>
      <c r="F38" s="133"/>
      <c r="G38" s="133"/>
      <c r="H38" s="133">
        <f t="shared" si="4"/>
        <v>1</v>
      </c>
      <c r="I38" s="133"/>
      <c r="J38" s="44" t="s">
        <v>365</v>
      </c>
      <c r="K38" s="199" t="str">
        <f t="shared" si="2"/>
        <v>e1315</v>
      </c>
      <c r="L38" s="40" t="str">
        <f t="shared" si="3"/>
        <v>N</v>
      </c>
      <c r="M38" s="133"/>
      <c r="N38" s="133"/>
      <c r="O38" s="133" t="s">
        <v>426</v>
      </c>
      <c r="P38" s="133"/>
      <c r="Q38" s="133"/>
      <c r="R38" s="133"/>
      <c r="S38" s="133"/>
      <c r="T38" s="133"/>
    </row>
    <row r="39" spans="1:20">
      <c r="A39" s="40" t="s">
        <v>2369</v>
      </c>
      <c r="B39" s="133" t="s">
        <v>2689</v>
      </c>
      <c r="C39" s="133"/>
      <c r="D39" s="133" t="s">
        <v>426</v>
      </c>
      <c r="E39" s="133"/>
      <c r="F39" s="133"/>
      <c r="G39" s="133"/>
      <c r="H39" s="133">
        <f t="shared" si="4"/>
        <v>1</v>
      </c>
      <c r="I39" s="133"/>
      <c r="J39" s="44" t="s">
        <v>366</v>
      </c>
      <c r="K39" s="199" t="str">
        <f t="shared" si="2"/>
        <v>e1316</v>
      </c>
      <c r="L39" s="40" t="str">
        <f t="shared" si="3"/>
        <v>N+1</v>
      </c>
      <c r="M39" s="133"/>
      <c r="N39" s="133"/>
      <c r="O39" s="133" t="s">
        <v>426</v>
      </c>
      <c r="P39" s="133"/>
      <c r="Q39" s="133"/>
      <c r="R39" s="133"/>
      <c r="S39" s="133"/>
      <c r="T39" s="133"/>
    </row>
    <row r="40" spans="1:20">
      <c r="A40" s="40" t="s">
        <v>2370</v>
      </c>
      <c r="B40" s="133" t="s">
        <v>2690</v>
      </c>
      <c r="C40" s="133"/>
      <c r="D40" s="133" t="s">
        <v>426</v>
      </c>
      <c r="E40" s="133"/>
      <c r="F40" s="133"/>
      <c r="G40" s="133"/>
      <c r="H40" s="133">
        <f t="shared" si="4"/>
        <v>1</v>
      </c>
      <c r="I40" s="133"/>
      <c r="J40" s="44" t="s">
        <v>367</v>
      </c>
      <c r="K40" s="199" t="str">
        <f t="shared" si="2"/>
        <v>e1322</v>
      </c>
      <c r="L40" s="40" t="str">
        <f t="shared" si="3"/>
        <v>N+2</v>
      </c>
      <c r="M40" s="133"/>
      <c r="N40" s="133"/>
      <c r="O40" s="133" t="s">
        <v>426</v>
      </c>
      <c r="P40" s="133"/>
      <c r="Q40" s="133"/>
      <c r="R40" s="133"/>
      <c r="S40" s="133"/>
      <c r="T40" s="133"/>
    </row>
    <row r="41" spans="1:20">
      <c r="A41" s="40" t="s">
        <v>2371</v>
      </c>
      <c r="B41" s="133" t="s">
        <v>2691</v>
      </c>
      <c r="C41" s="133"/>
      <c r="D41" s="133" t="s">
        <v>426</v>
      </c>
      <c r="E41" s="133"/>
      <c r="F41" s="133"/>
      <c r="G41" s="133"/>
      <c r="H41" s="133">
        <f t="shared" si="4"/>
        <v>1</v>
      </c>
      <c r="I41" s="133"/>
      <c r="J41" s="44" t="s">
        <v>368</v>
      </c>
      <c r="K41" s="199" t="str">
        <f t="shared" si="2"/>
        <v>e1323</v>
      </c>
      <c r="L41" s="40" t="str">
        <f t="shared" si="3"/>
        <v>N+3</v>
      </c>
      <c r="M41" s="133"/>
      <c r="N41" s="133"/>
      <c r="O41" s="133" t="s">
        <v>426</v>
      </c>
      <c r="P41" s="133"/>
      <c r="Q41" s="133"/>
      <c r="R41" s="133"/>
      <c r="S41" s="133"/>
      <c r="T41" s="133"/>
    </row>
    <row r="42" spans="1:20">
      <c r="A42" s="40" t="s">
        <v>2372</v>
      </c>
      <c r="B42" s="133" t="s">
        <v>2692</v>
      </c>
      <c r="C42" s="133"/>
      <c r="D42" s="133" t="s">
        <v>426</v>
      </c>
      <c r="E42" s="133"/>
      <c r="F42" s="133"/>
      <c r="G42" s="133"/>
      <c r="H42" s="133">
        <f t="shared" si="4"/>
        <v>1</v>
      </c>
      <c r="I42" s="133"/>
      <c r="J42" s="44" t="s">
        <v>369</v>
      </c>
      <c r="K42" s="199" t="str">
        <f t="shared" si="2"/>
        <v>e1324</v>
      </c>
      <c r="L42" s="40" t="str">
        <f t="shared" si="3"/>
        <v>N+4</v>
      </c>
      <c r="M42" s="133"/>
      <c r="N42" s="133"/>
      <c r="O42" s="133" t="s">
        <v>426</v>
      </c>
      <c r="P42" s="133"/>
      <c r="Q42" s="133"/>
      <c r="R42" s="133"/>
      <c r="S42" s="133"/>
      <c r="T42" s="133"/>
    </row>
    <row r="43" spans="1:20">
      <c r="A43" s="40" t="s">
        <v>2373</v>
      </c>
      <c r="B43" s="133" t="s">
        <v>2693</v>
      </c>
      <c r="C43" s="133"/>
      <c r="D43" s="133" t="s">
        <v>426</v>
      </c>
      <c r="E43" s="133"/>
      <c r="F43" s="133"/>
      <c r="G43" s="133"/>
      <c r="H43" s="133">
        <f t="shared" si="4"/>
        <v>1</v>
      </c>
      <c r="I43" s="133"/>
      <c r="J43" s="44" t="s">
        <v>370</v>
      </c>
      <c r="K43" s="199" t="str">
        <f t="shared" si="2"/>
        <v>e1325</v>
      </c>
      <c r="L43" s="40" t="str">
        <f t="shared" si="3"/>
        <v>N+5</v>
      </c>
      <c r="M43" s="133"/>
      <c r="N43" s="133"/>
      <c r="O43" s="133" t="s">
        <v>426</v>
      </c>
      <c r="P43" s="133"/>
      <c r="Q43" s="133"/>
      <c r="R43" s="133"/>
      <c r="S43" s="133"/>
      <c r="T43" s="133"/>
    </row>
    <row r="44" spans="1:20">
      <c r="A44" s="40" t="s">
        <v>2374</v>
      </c>
      <c r="B44" s="133" t="s">
        <v>2694</v>
      </c>
      <c r="C44" s="133"/>
      <c r="D44" s="133" t="s">
        <v>426</v>
      </c>
      <c r="E44" s="133"/>
      <c r="F44" s="133"/>
      <c r="G44" s="133"/>
      <c r="H44" s="133">
        <f t="shared" si="4"/>
        <v>1</v>
      </c>
      <c r="I44" s="133"/>
      <c r="J44" s="44" t="s">
        <v>371</v>
      </c>
      <c r="K44" s="199" t="str">
        <f t="shared" si="2"/>
        <v>e1326</v>
      </c>
      <c r="L44" s="40" t="str">
        <f t="shared" si="3"/>
        <v>N+6</v>
      </c>
      <c r="M44" s="133"/>
      <c r="N44" s="133"/>
      <c r="O44" s="133" t="s">
        <v>426</v>
      </c>
      <c r="P44" s="133"/>
      <c r="Q44" s="133"/>
      <c r="R44" s="133"/>
      <c r="S44" s="133"/>
      <c r="T44" s="133"/>
    </row>
    <row r="45" spans="1:20">
      <c r="A45" s="40" t="s">
        <v>2375</v>
      </c>
      <c r="B45" s="133" t="s">
        <v>2695</v>
      </c>
      <c r="C45" s="133"/>
      <c r="D45" s="133" t="s">
        <v>426</v>
      </c>
      <c r="E45" s="133"/>
      <c r="F45" s="133"/>
      <c r="G45" s="133"/>
      <c r="H45" s="133">
        <f t="shared" si="4"/>
        <v>1</v>
      </c>
      <c r="I45" s="133"/>
      <c r="J45" s="44" t="s">
        <v>372</v>
      </c>
      <c r="K45" s="199" t="str">
        <f t="shared" si="2"/>
        <v>e1327</v>
      </c>
      <c r="L45" s="40" t="str">
        <f t="shared" si="3"/>
        <v>N+7</v>
      </c>
      <c r="M45" s="133"/>
      <c r="N45" s="133"/>
      <c r="O45" s="133" t="s">
        <v>426</v>
      </c>
      <c r="P45" s="133"/>
      <c r="Q45" s="133"/>
      <c r="R45" s="133"/>
      <c r="S45" s="133"/>
      <c r="T45" s="133"/>
    </row>
    <row r="46" spans="1:20">
      <c r="A46" s="40" t="s">
        <v>2376</v>
      </c>
      <c r="B46" s="133" t="s">
        <v>2696</v>
      </c>
      <c r="C46" s="133"/>
      <c r="D46" s="133" t="s">
        <v>426</v>
      </c>
      <c r="E46" s="133"/>
      <c r="F46" s="133"/>
      <c r="G46" s="133"/>
      <c r="H46" s="133">
        <f t="shared" si="4"/>
        <v>1</v>
      </c>
      <c r="I46" s="133"/>
      <c r="J46" s="44" t="s">
        <v>373</v>
      </c>
      <c r="K46" s="199" t="str">
        <f t="shared" si="2"/>
        <v>e1328</v>
      </c>
      <c r="L46" s="40" t="str">
        <f t="shared" si="3"/>
        <v>N+8</v>
      </c>
      <c r="M46" s="133"/>
      <c r="N46" s="133"/>
      <c r="O46" s="133" t="s">
        <v>426</v>
      </c>
      <c r="P46" s="133"/>
      <c r="Q46" s="133"/>
      <c r="R46" s="133"/>
      <c r="S46" s="133"/>
      <c r="T46" s="133"/>
    </row>
    <row r="47" spans="1:20">
      <c r="A47" s="40" t="s">
        <v>2377</v>
      </c>
      <c r="B47" s="133" t="s">
        <v>2697</v>
      </c>
      <c r="C47" s="133"/>
      <c r="D47" s="133" t="s">
        <v>426</v>
      </c>
      <c r="E47" s="133"/>
      <c r="F47" s="133"/>
      <c r="G47" s="133"/>
      <c r="H47" s="133">
        <f t="shared" si="4"/>
        <v>1</v>
      </c>
      <c r="I47" s="133"/>
      <c r="J47" s="44" t="s">
        <v>374</v>
      </c>
      <c r="K47" s="199" t="str">
        <f t="shared" si="2"/>
        <v>e1329</v>
      </c>
      <c r="L47" s="40" t="str">
        <f t="shared" si="3"/>
        <v>N+9</v>
      </c>
      <c r="M47" s="133"/>
      <c r="N47" s="133"/>
      <c r="O47" s="133" t="s">
        <v>426</v>
      </c>
      <c r="P47" s="133"/>
      <c r="Q47" s="133"/>
      <c r="R47" s="133"/>
      <c r="S47" s="133"/>
      <c r="T47" s="133"/>
    </row>
    <row r="48" spans="1:20">
      <c r="A48" s="40" t="s">
        <v>2378</v>
      </c>
      <c r="B48" s="133" t="s">
        <v>2698</v>
      </c>
      <c r="C48" s="133"/>
      <c r="D48" s="133" t="s">
        <v>426</v>
      </c>
      <c r="E48" s="133"/>
      <c r="F48" s="133"/>
      <c r="G48" s="133"/>
      <c r="H48" s="133">
        <f t="shared" si="4"/>
        <v>1</v>
      </c>
      <c r="I48" s="133"/>
      <c r="J48" s="44" t="s">
        <v>375</v>
      </c>
      <c r="K48" s="199" t="str">
        <f t="shared" si="2"/>
        <v>e1317</v>
      </c>
      <c r="L48" s="40" t="str">
        <f t="shared" si="3"/>
        <v>N+10</v>
      </c>
      <c r="M48" s="133"/>
      <c r="N48" s="133"/>
      <c r="O48" s="133" t="s">
        <v>426</v>
      </c>
      <c r="P48" s="133"/>
      <c r="Q48" s="133"/>
      <c r="R48" s="133"/>
      <c r="S48" s="133"/>
      <c r="T48" s="133"/>
    </row>
    <row r="49" spans="1:20">
      <c r="A49" s="40" t="s">
        <v>2379</v>
      </c>
      <c r="B49" s="133" t="s">
        <v>2699</v>
      </c>
      <c r="C49" s="133"/>
      <c r="D49" s="133" t="s">
        <v>426</v>
      </c>
      <c r="E49" s="133"/>
      <c r="F49" s="133"/>
      <c r="G49" s="133"/>
      <c r="H49" s="133">
        <f t="shared" si="4"/>
        <v>1</v>
      </c>
      <c r="I49" s="133"/>
      <c r="J49" s="44" t="s">
        <v>376</v>
      </c>
      <c r="K49" s="199" t="str">
        <f t="shared" si="2"/>
        <v>e1318</v>
      </c>
      <c r="L49" s="40" t="str">
        <f t="shared" si="3"/>
        <v>N+11</v>
      </c>
      <c r="M49" s="133"/>
      <c r="N49" s="133"/>
      <c r="O49" s="133" t="s">
        <v>426</v>
      </c>
      <c r="P49" s="133"/>
      <c r="Q49" s="133"/>
      <c r="R49" s="133"/>
      <c r="S49" s="133"/>
      <c r="T49" s="133"/>
    </row>
    <row r="50" spans="1:20">
      <c r="A50" s="133" t="s">
        <v>2576</v>
      </c>
      <c r="B50" s="133" t="s">
        <v>2700</v>
      </c>
      <c r="C50" s="133"/>
      <c r="D50" s="133" t="s">
        <v>426</v>
      </c>
      <c r="E50" s="133"/>
      <c r="F50" s="133"/>
      <c r="G50" s="133"/>
      <c r="H50" s="133">
        <f t="shared" si="4"/>
        <v>1</v>
      </c>
      <c r="I50" s="133"/>
      <c r="J50" s="44" t="s">
        <v>377</v>
      </c>
      <c r="K50" s="199" t="str">
        <f t="shared" si="2"/>
        <v>e1319</v>
      </c>
      <c r="L50" s="40" t="str">
        <f t="shared" si="3"/>
        <v>N+12</v>
      </c>
      <c r="M50" s="133"/>
      <c r="N50" s="133"/>
      <c r="O50" s="133" t="s">
        <v>426</v>
      </c>
      <c r="P50" s="133"/>
      <c r="Q50" s="133"/>
      <c r="R50" s="133"/>
      <c r="S50" s="133"/>
      <c r="T50" s="133"/>
    </row>
    <row r="51" spans="1:20">
      <c r="A51" s="133"/>
      <c r="B51" s="133"/>
      <c r="C51" s="133"/>
      <c r="D51" s="133"/>
      <c r="E51" s="133"/>
      <c r="F51" s="133"/>
      <c r="G51" s="133"/>
      <c r="H51" s="133"/>
      <c r="I51" s="133"/>
      <c r="J51" s="44" t="s">
        <v>378</v>
      </c>
      <c r="K51" s="199" t="str">
        <f t="shared" si="2"/>
        <v>e1320</v>
      </c>
      <c r="L51" s="40" t="str">
        <f t="shared" si="3"/>
        <v>N+13</v>
      </c>
      <c r="M51" s="133"/>
      <c r="N51" s="133"/>
      <c r="O51" s="133" t="s">
        <v>426</v>
      </c>
      <c r="P51" s="133"/>
      <c r="Q51" s="133"/>
      <c r="R51" s="133"/>
      <c r="S51" s="133"/>
      <c r="T51" s="133"/>
    </row>
    <row r="52" spans="1:20">
      <c r="A52" s="133"/>
      <c r="B52" s="133"/>
      <c r="C52" s="133"/>
      <c r="D52" s="133"/>
      <c r="E52" s="133"/>
      <c r="F52" s="133"/>
      <c r="G52" s="133"/>
      <c r="H52" s="133"/>
      <c r="I52" s="133"/>
      <c r="J52" s="44" t="s">
        <v>2363</v>
      </c>
      <c r="K52" s="199" t="str">
        <f t="shared" si="2"/>
        <v>e1330</v>
      </c>
      <c r="L52" s="40" t="str">
        <f t="shared" si="3"/>
        <v>N+14</v>
      </c>
      <c r="M52" s="133"/>
      <c r="N52" s="133"/>
      <c r="O52" s="133" t="s">
        <v>426</v>
      </c>
      <c r="P52" s="133"/>
      <c r="Q52" s="133"/>
      <c r="R52" s="133"/>
      <c r="S52" s="133"/>
      <c r="T52" s="133"/>
    </row>
    <row r="53" spans="1:20">
      <c r="J53" s="44" t="s">
        <v>2364</v>
      </c>
      <c r="K53" s="2" t="str">
        <f t="shared" si="2"/>
        <v>e1331</v>
      </c>
      <c r="L53" s="14" t="str">
        <f t="shared" si="3"/>
        <v>N+15</v>
      </c>
      <c r="N53" s="130"/>
      <c r="O53" s="130" t="s">
        <v>426</v>
      </c>
    </row>
    <row r="54" spans="1:20">
      <c r="J54" s="44" t="s">
        <v>2365</v>
      </c>
      <c r="K54" s="2" t="str">
        <f t="shared" si="2"/>
        <v>e1332</v>
      </c>
      <c r="L54" s="14" t="str">
        <f t="shared" si="3"/>
        <v>N+16</v>
      </c>
      <c r="N54" s="130"/>
      <c r="O54" s="130" t="s">
        <v>426</v>
      </c>
    </row>
    <row r="55" spans="1:20">
      <c r="J55" s="44" t="s">
        <v>2366</v>
      </c>
      <c r="K55" s="2" t="str">
        <f t="shared" si="2"/>
        <v>e1333</v>
      </c>
      <c r="L55" s="14" t="str">
        <f t="shared" si="3"/>
        <v>N+17</v>
      </c>
      <c r="N55" s="130"/>
      <c r="O55" s="130" t="s">
        <v>426</v>
      </c>
    </row>
    <row r="56" spans="1:20">
      <c r="J56" s="44" t="s">
        <v>2367</v>
      </c>
      <c r="K56" s="2" t="str">
        <f t="shared" si="2"/>
        <v>e1334</v>
      </c>
      <c r="L56" s="14" t="str">
        <f t="shared" si="3"/>
        <v>N+18</v>
      </c>
      <c r="N56" s="130"/>
      <c r="O56" s="130" t="s">
        <v>426</v>
      </c>
    </row>
    <row r="57" spans="1:20">
      <c r="J57" s="44" t="s">
        <v>2368</v>
      </c>
      <c r="K57" s="2" t="str">
        <f t="shared" si="2"/>
        <v>e1335</v>
      </c>
      <c r="L57" s="14" t="str">
        <f t="shared" si="3"/>
        <v>N+19</v>
      </c>
      <c r="N57" s="130"/>
      <c r="O57" s="130" t="s">
        <v>426</v>
      </c>
    </row>
    <row r="58" spans="1:20">
      <c r="J58" s="44" t="s">
        <v>2369</v>
      </c>
      <c r="K58" s="2" t="str">
        <f t="shared" si="2"/>
        <v>e1336</v>
      </c>
      <c r="L58" s="14" t="str">
        <f t="shared" si="3"/>
        <v>N+20</v>
      </c>
      <c r="N58" s="130"/>
      <c r="O58" s="130" t="s">
        <v>426</v>
      </c>
    </row>
    <row r="59" spans="1:20">
      <c r="J59" s="44" t="s">
        <v>2370</v>
      </c>
      <c r="K59" s="2" t="str">
        <f t="shared" si="2"/>
        <v>e1337</v>
      </c>
      <c r="L59" s="14" t="str">
        <f t="shared" si="3"/>
        <v>N+21</v>
      </c>
      <c r="N59" s="130"/>
      <c r="O59" s="130" t="s">
        <v>426</v>
      </c>
    </row>
    <row r="60" spans="1:20">
      <c r="J60" s="44" t="s">
        <v>2371</v>
      </c>
      <c r="K60" s="2" t="str">
        <f t="shared" si="2"/>
        <v>e1338</v>
      </c>
      <c r="L60" s="14" t="str">
        <f t="shared" si="3"/>
        <v>N+22</v>
      </c>
      <c r="N60" s="130"/>
      <c r="O60" s="130" t="s">
        <v>426</v>
      </c>
    </row>
    <row r="61" spans="1:20">
      <c r="J61" s="44" t="s">
        <v>2372</v>
      </c>
      <c r="K61" s="2" t="str">
        <f t="shared" si="2"/>
        <v>e1339</v>
      </c>
      <c r="L61" s="14" t="str">
        <f t="shared" si="3"/>
        <v>N+23</v>
      </c>
      <c r="N61" s="130"/>
      <c r="O61" s="130" t="s">
        <v>426</v>
      </c>
    </row>
    <row r="62" spans="1:20">
      <c r="J62" s="44" t="s">
        <v>2373</v>
      </c>
      <c r="K62" s="2" t="str">
        <f t="shared" si="2"/>
        <v>e1340</v>
      </c>
      <c r="L62" s="14" t="str">
        <f t="shared" si="3"/>
        <v>N+24</v>
      </c>
      <c r="N62" s="130"/>
      <c r="O62" s="130" t="s">
        <v>426</v>
      </c>
    </row>
    <row r="63" spans="1:20">
      <c r="J63" s="44" t="s">
        <v>2374</v>
      </c>
      <c r="K63" s="2" t="str">
        <f t="shared" si="2"/>
        <v>e1341</v>
      </c>
      <c r="L63" s="14" t="str">
        <f t="shared" si="3"/>
        <v>N+25</v>
      </c>
      <c r="N63" s="130"/>
      <c r="O63" s="130" t="s">
        <v>426</v>
      </c>
    </row>
    <row r="64" spans="1:20">
      <c r="J64" s="44" t="s">
        <v>2375</v>
      </c>
      <c r="K64" s="2" t="str">
        <f t="shared" si="2"/>
        <v>e1342</v>
      </c>
      <c r="L64" s="14" t="str">
        <f t="shared" si="3"/>
        <v>N+26</v>
      </c>
      <c r="N64" s="130"/>
      <c r="O64" s="130" t="s">
        <v>426</v>
      </c>
    </row>
    <row r="65" spans="10:15">
      <c r="J65" s="44" t="s">
        <v>2376</v>
      </c>
      <c r="K65" s="2" t="str">
        <f t="shared" si="2"/>
        <v>e1343</v>
      </c>
      <c r="L65" s="14" t="str">
        <f t="shared" si="3"/>
        <v>N+27</v>
      </c>
      <c r="N65" s="130"/>
      <c r="O65" s="130" t="s">
        <v>426</v>
      </c>
    </row>
    <row r="66" spans="10:15">
      <c r="J66" s="44" t="s">
        <v>2377</v>
      </c>
      <c r="K66" s="2" t="str">
        <f t="shared" si="2"/>
        <v>e1344</v>
      </c>
      <c r="L66" s="14" t="str">
        <f t="shared" si="3"/>
        <v>N+28</v>
      </c>
      <c r="N66" s="130"/>
      <c r="O66" s="130" t="s">
        <v>426</v>
      </c>
    </row>
    <row r="67" spans="10:15">
      <c r="J67" s="44" t="s">
        <v>2378</v>
      </c>
      <c r="K67" s="2" t="str">
        <f t="shared" si="2"/>
        <v>e1345</v>
      </c>
      <c r="L67" s="14" t="str">
        <f t="shared" si="3"/>
        <v>N+29</v>
      </c>
      <c r="N67" s="130"/>
      <c r="O67" s="130" t="s">
        <v>426</v>
      </c>
    </row>
    <row r="68" spans="10:15">
      <c r="J68" s="44" t="s">
        <v>2379</v>
      </c>
      <c r="K68" s="2" t="str">
        <f t="shared" si="2"/>
        <v>e1346</v>
      </c>
      <c r="L68" s="14" t="str">
        <f t="shared" si="3"/>
        <v>N+30</v>
      </c>
      <c r="N68" s="130"/>
      <c r="O68" s="130" t="s">
        <v>426</v>
      </c>
    </row>
    <row r="69" spans="10:15">
      <c r="J69" s="44" t="s">
        <v>2576</v>
      </c>
      <c r="K69" s="2" t="str">
        <f>VLOOKUP(J69,$A$1:$I$305,2,FALSE)</f>
        <v>e1347</v>
      </c>
      <c r="L69" s="14" t="str">
        <f t="shared" si="3"/>
        <v>N+31 et suivants</v>
      </c>
      <c r="N69" s="130"/>
      <c r="O69" s="130" t="s">
        <v>426</v>
      </c>
    </row>
  </sheetData>
  <sortState ref="A3:A32">
    <sortCondition ref="A3:A32"/>
  </sortState>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zoomScale="80" zoomScaleNormal="80" workbookViewId="0">
      <pane ySplit="1" topLeftCell="A2" activePane="bottomLeft" state="frozen"/>
      <selection activeCell="M35" sqref="M35"/>
      <selection pane="bottomLeft" activeCell="A2" sqref="A2"/>
    </sheetView>
  </sheetViews>
  <sheetFormatPr baseColWidth="10" defaultColWidth="9.33203125" defaultRowHeight="14.4"/>
  <cols>
    <col min="1" max="1" width="32.44140625" style="135" customWidth="1"/>
    <col min="2" max="4" width="9.33203125" style="135"/>
    <col min="5" max="5" width="13.6640625" style="135" bestFit="1" customWidth="1"/>
    <col min="6" max="6" width="13.33203125" style="135" bestFit="1" customWidth="1"/>
    <col min="7" max="7" width="9.33203125" style="135"/>
    <col min="8" max="8" width="9.44140625" style="135" bestFit="1" customWidth="1"/>
    <col min="9" max="9" width="9.33203125" style="135"/>
    <col min="10" max="10" width="35" style="135" customWidth="1"/>
    <col min="11" max="18" width="9.33203125" style="135"/>
    <col min="19" max="19" width="13.6640625" style="135" bestFit="1" customWidth="1"/>
    <col min="20" max="20" width="13.33203125" style="135" bestFit="1" customWidth="1"/>
    <col min="21" max="16384" width="9.33203125" style="135"/>
  </cols>
  <sheetData>
    <row r="1" spans="1:24">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c r="W1" s="226"/>
      <c r="X1" s="226"/>
    </row>
    <row r="2" spans="1:24">
      <c r="A2" s="226" t="s">
        <v>608</v>
      </c>
      <c r="B2" s="226" t="s">
        <v>245</v>
      </c>
      <c r="C2" s="226" t="s">
        <v>609</v>
      </c>
      <c r="D2" s="226" t="s">
        <v>243</v>
      </c>
      <c r="E2" s="227">
        <v>41827</v>
      </c>
      <c r="F2" s="227">
        <v>41639</v>
      </c>
      <c r="G2" s="226"/>
      <c r="H2" s="226">
        <f t="shared" ref="H2:H7" si="0">COUNTIF(J:J,A2)</f>
        <v>1</v>
      </c>
      <c r="I2" s="226"/>
      <c r="J2" s="228" t="s">
        <v>7703</v>
      </c>
      <c r="K2" s="226"/>
      <c r="L2" s="226"/>
      <c r="M2" s="226"/>
      <c r="N2" s="226"/>
      <c r="O2" s="226" t="s">
        <v>243</v>
      </c>
      <c r="P2" s="226"/>
      <c r="Q2" s="226" t="s">
        <v>1848</v>
      </c>
      <c r="R2" s="226"/>
      <c r="S2" s="227">
        <v>41827</v>
      </c>
      <c r="T2" s="227"/>
      <c r="U2" s="227"/>
      <c r="V2" s="226"/>
      <c r="W2" s="226"/>
      <c r="X2" s="226"/>
    </row>
    <row r="3" spans="1:24">
      <c r="A3" s="226" t="s">
        <v>7114</v>
      </c>
      <c r="B3" s="226" t="s">
        <v>613</v>
      </c>
      <c r="C3" s="226"/>
      <c r="D3" s="226" t="s">
        <v>243</v>
      </c>
      <c r="E3" s="227">
        <v>41827</v>
      </c>
      <c r="F3" s="227">
        <v>41639</v>
      </c>
      <c r="G3" s="226"/>
      <c r="H3" s="226">
        <f t="shared" si="0"/>
        <v>1</v>
      </c>
      <c r="I3" s="226"/>
      <c r="J3" s="247" t="s">
        <v>608</v>
      </c>
      <c r="K3" s="138" t="str">
        <f>VLOOKUP(J3,$A:$B,2,FALSE)</f>
        <v>x0</v>
      </c>
      <c r="L3" s="290" t="s">
        <v>608</v>
      </c>
      <c r="M3" s="138"/>
      <c r="N3" s="138"/>
      <c r="O3" s="138" t="s">
        <v>243</v>
      </c>
      <c r="P3" s="138" t="s">
        <v>2404</v>
      </c>
      <c r="Q3" s="226"/>
      <c r="R3" s="226"/>
      <c r="S3" s="227"/>
      <c r="T3" s="227">
        <f t="shared" ref="T3:T8" si="1">IF(VLOOKUP(J3,A:G,6,FALSE)=0,"",VLOOKUP(J3,A:G,6,FALSE))</f>
        <v>41639</v>
      </c>
      <c r="U3" s="227"/>
      <c r="V3" s="226"/>
      <c r="W3" s="226"/>
      <c r="X3" s="226"/>
    </row>
    <row r="4" spans="1:24">
      <c r="A4" s="226" t="s">
        <v>7701</v>
      </c>
      <c r="B4" s="226" t="s">
        <v>1370</v>
      </c>
      <c r="C4" s="226"/>
      <c r="D4" s="226" t="s">
        <v>243</v>
      </c>
      <c r="E4" s="227">
        <v>41827</v>
      </c>
      <c r="F4" s="227">
        <v>41639</v>
      </c>
      <c r="G4" s="226"/>
      <c r="H4" s="226">
        <f t="shared" si="0"/>
        <v>1</v>
      </c>
      <c r="I4" s="226"/>
      <c r="J4" s="349" t="s">
        <v>7114</v>
      </c>
      <c r="K4" s="226" t="str">
        <f>VLOOKUP(J4,$A:$B,2,0)</f>
        <v>x1</v>
      </c>
      <c r="L4" s="226" t="str">
        <f>J4</f>
        <v>Code d’identification de l’entreprise</v>
      </c>
      <c r="M4" s="226"/>
      <c r="N4" s="226"/>
      <c r="O4" s="226" t="s">
        <v>243</v>
      </c>
      <c r="P4" s="226"/>
      <c r="Q4" s="226"/>
      <c r="R4" s="226"/>
      <c r="S4" s="227">
        <f>VLOOKUP(J4,A:G,5,FALSE)</f>
        <v>41827</v>
      </c>
      <c r="T4" s="227">
        <f t="shared" si="1"/>
        <v>41639</v>
      </c>
      <c r="U4" s="227" t="str">
        <f>IF(VLOOKUP(J4,A:G,7,FALSE)=0,"",VLOOKUP(J4,A:G,7,FALSE))</f>
        <v/>
      </c>
      <c r="V4" s="226"/>
      <c r="W4" s="226"/>
      <c r="X4" s="226"/>
    </row>
    <row r="5" spans="1:24">
      <c r="A5" s="226" t="s">
        <v>7702</v>
      </c>
      <c r="B5" s="226" t="s">
        <v>604</v>
      </c>
      <c r="C5" s="226"/>
      <c r="D5" s="226" t="s">
        <v>243</v>
      </c>
      <c r="E5" s="227">
        <v>41827</v>
      </c>
      <c r="F5" s="227">
        <v>41639</v>
      </c>
      <c r="G5" s="226"/>
      <c r="H5" s="226">
        <f t="shared" si="0"/>
        <v>1</v>
      </c>
      <c r="I5" s="226"/>
      <c r="J5" s="349" t="s">
        <v>7701</v>
      </c>
      <c r="K5" s="226" t="str">
        <f>VLOOKUP(J5,$A:$B,2,0)</f>
        <v>x2</v>
      </c>
      <c r="L5" s="226" t="str">
        <f>J5</f>
        <v>Code d’identification du groupe</v>
      </c>
      <c r="M5" s="226"/>
      <c r="N5" s="226"/>
      <c r="O5" s="226" t="s">
        <v>243</v>
      </c>
      <c r="P5" s="226"/>
      <c r="Q5" s="226"/>
      <c r="R5" s="226"/>
      <c r="S5" s="227">
        <f>VLOOKUP(J5,A:G,5,FALSE)</f>
        <v>41827</v>
      </c>
      <c r="T5" s="227">
        <f t="shared" si="1"/>
        <v>41639</v>
      </c>
      <c r="U5" s="227" t="str">
        <f>IF(VLOOKUP(J5,A:G,7,FALSE)=0,"",VLOOKUP(J5,A:G,7,FALSE))</f>
        <v/>
      </c>
      <c r="V5" s="226"/>
      <c r="W5" s="226"/>
      <c r="X5" s="226"/>
    </row>
    <row r="6" spans="1:24">
      <c r="A6" s="226" t="s">
        <v>7246</v>
      </c>
      <c r="B6" s="226" t="s">
        <v>1371</v>
      </c>
      <c r="C6" s="226"/>
      <c r="D6" s="226" t="s">
        <v>243</v>
      </c>
      <c r="E6" s="227">
        <v>41827</v>
      </c>
      <c r="F6" s="227">
        <v>41639</v>
      </c>
      <c r="G6" s="226"/>
      <c r="H6" s="226">
        <f t="shared" si="0"/>
        <v>1</v>
      </c>
      <c r="I6" s="226"/>
      <c r="J6" s="349" t="s">
        <v>7702</v>
      </c>
      <c r="K6" s="226" t="str">
        <f>VLOOKUP(J6,$A:$B,2,0)</f>
        <v>x3</v>
      </c>
      <c r="L6" s="226" t="str">
        <f>J6</f>
        <v>Code de la contrepartie</v>
      </c>
      <c r="M6" s="226"/>
      <c r="N6" s="226"/>
      <c r="O6" s="226" t="s">
        <v>243</v>
      </c>
      <c r="P6" s="226"/>
      <c r="Q6" s="226"/>
      <c r="R6" s="226"/>
      <c r="S6" s="227">
        <f>VLOOKUP(J6,A:G,5,FALSE)</f>
        <v>41827</v>
      </c>
      <c r="T6" s="227">
        <f t="shared" si="1"/>
        <v>41639</v>
      </c>
      <c r="U6" s="227" t="str">
        <f>IF(VLOOKUP(J6,A:G,7,FALSE)=0,"",VLOOKUP(J6,A:G,7,FALSE))</f>
        <v/>
      </c>
      <c r="V6" s="226"/>
      <c r="W6" s="226"/>
      <c r="X6" s="226"/>
    </row>
    <row r="7" spans="1:24">
      <c r="A7" s="226" t="s">
        <v>7245</v>
      </c>
      <c r="B7" s="226" t="s">
        <v>246</v>
      </c>
      <c r="C7" s="226"/>
      <c r="D7" s="226" t="s">
        <v>243</v>
      </c>
      <c r="E7" s="227">
        <v>41827</v>
      </c>
      <c r="F7" s="227">
        <v>41639</v>
      </c>
      <c r="G7" s="226"/>
      <c r="H7" s="226">
        <f t="shared" si="0"/>
        <v>1</v>
      </c>
      <c r="I7" s="226"/>
      <c r="J7" s="349" t="s">
        <v>7246</v>
      </c>
      <c r="K7" s="226" t="str">
        <f>VLOOKUP(J7,$A:$B,2,0)</f>
        <v>x4</v>
      </c>
      <c r="L7" s="226" t="str">
        <f>J7</f>
        <v>Code du récepteur de garantie</v>
      </c>
      <c r="M7" s="226"/>
      <c r="N7" s="226"/>
      <c r="O7" s="226" t="s">
        <v>243</v>
      </c>
      <c r="P7" s="226"/>
      <c r="Q7" s="226"/>
      <c r="R7" s="226"/>
      <c r="S7" s="227">
        <f>VLOOKUP(J7,A:G,5,FALSE)</f>
        <v>41827</v>
      </c>
      <c r="T7" s="227">
        <f t="shared" si="1"/>
        <v>41639</v>
      </c>
      <c r="U7" s="227" t="str">
        <f>IF(VLOOKUP(J7,A:G,7,FALSE)=0,"",VLOOKUP(J7,A:G,7,FALSE))</f>
        <v/>
      </c>
      <c r="V7" s="226"/>
      <c r="W7" s="226"/>
      <c r="X7" s="226"/>
    </row>
    <row r="8" spans="1:24">
      <c r="A8" s="226"/>
      <c r="B8" s="226"/>
      <c r="C8" s="226"/>
      <c r="D8" s="226"/>
      <c r="E8" s="226"/>
      <c r="F8" s="226"/>
      <c r="G8" s="226"/>
      <c r="H8" s="226"/>
      <c r="I8" s="226"/>
      <c r="J8" s="349" t="s">
        <v>7245</v>
      </c>
      <c r="K8" s="226" t="str">
        <f>VLOOKUP(J8,$A:$B,2,0)</f>
        <v>x5</v>
      </c>
      <c r="L8" s="226" t="str">
        <f>J8</f>
        <v>Code du fournisseur de garantie</v>
      </c>
      <c r="M8" s="226"/>
      <c r="N8" s="226"/>
      <c r="O8" s="226" t="s">
        <v>243</v>
      </c>
      <c r="P8" s="226"/>
      <c r="Q8" s="226"/>
      <c r="R8" s="226"/>
      <c r="S8" s="227">
        <f>VLOOKUP(J8,A:G,5,FALSE)</f>
        <v>41827</v>
      </c>
      <c r="T8" s="227">
        <f t="shared" si="1"/>
        <v>41639</v>
      </c>
      <c r="U8" s="227" t="str">
        <f>IF(VLOOKUP(J8,A:G,7,FALSE)=0,"",VLOOKUP(J8,A:G,7,FALSE))</f>
        <v/>
      </c>
      <c r="V8" s="226"/>
      <c r="W8" s="226"/>
      <c r="X8" s="226"/>
    </row>
    <row r="9" spans="1:24">
      <c r="A9" s="226"/>
      <c r="B9" s="226"/>
      <c r="C9" s="226"/>
      <c r="D9" s="226"/>
      <c r="E9" s="226"/>
      <c r="F9" s="226"/>
      <c r="G9" s="226"/>
      <c r="H9" s="226"/>
      <c r="I9" s="226"/>
      <c r="J9" s="226"/>
      <c r="K9" s="226"/>
      <c r="L9" s="226"/>
      <c r="M9" s="226"/>
      <c r="N9" s="226"/>
      <c r="O9" s="226"/>
      <c r="P9" s="226"/>
      <c r="Q9" s="226"/>
      <c r="R9" s="226"/>
      <c r="S9" s="226"/>
      <c r="T9" s="226"/>
      <c r="U9" s="226"/>
      <c r="V9" s="226"/>
      <c r="W9" s="226"/>
      <c r="X9" s="226"/>
    </row>
    <row r="10" spans="1:24">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row>
    <row r="11" spans="1:24">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row>
    <row r="12" spans="1:24">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row>
    <row r="13" spans="1:24">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row>
    <row r="14" spans="1:24">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row>
    <row r="15" spans="1:24">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row>
    <row r="16" spans="1:24">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row>
    <row r="17" spans="1:24">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row>
    <row r="18" spans="1:24">
      <c r="A18" s="278"/>
      <c r="B18" s="226"/>
      <c r="C18" s="226"/>
      <c r="D18" s="226"/>
      <c r="E18" s="226"/>
      <c r="F18" s="226"/>
      <c r="G18" s="226"/>
      <c r="H18" s="226"/>
      <c r="I18" s="226"/>
      <c r="J18" s="226"/>
      <c r="K18" s="226"/>
      <c r="L18" s="226"/>
      <c r="M18" s="226"/>
      <c r="N18" s="226"/>
      <c r="O18" s="226"/>
      <c r="P18" s="226"/>
      <c r="Q18" s="226"/>
      <c r="R18" s="226"/>
      <c r="S18" s="226"/>
      <c r="T18" s="226"/>
      <c r="U18" s="226"/>
      <c r="V18" s="226"/>
      <c r="W18" s="226"/>
      <c r="X18" s="226"/>
    </row>
    <row r="19" spans="1:24">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row>
    <row r="20" spans="1:24">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row>
    <row r="21" spans="1:24">
      <c r="A21" s="226"/>
      <c r="B21" s="226"/>
      <c r="C21" s="226"/>
      <c r="D21" s="226"/>
      <c r="E21" s="226"/>
      <c r="F21" s="226"/>
      <c r="G21" s="226"/>
      <c r="H21" s="226"/>
      <c r="I21" s="226"/>
      <c r="J21" s="226"/>
      <c r="K21" s="226"/>
      <c r="L21" s="226"/>
      <c r="M21" s="226"/>
      <c r="N21" s="226"/>
      <c r="O21" s="226"/>
      <c r="P21" s="226"/>
      <c r="Q21" s="226"/>
      <c r="R21" s="226"/>
      <c r="S21" s="226"/>
      <c r="T21" s="226"/>
      <c r="U21" s="226"/>
      <c r="V21" s="226"/>
      <c r="W21" s="226"/>
      <c r="X21" s="226"/>
    </row>
    <row r="22" spans="1:24">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row>
    <row r="23" spans="1:24">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row>
    <row r="24" spans="1:24">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row>
    <row r="25" spans="1:24">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row>
    <row r="26" spans="1:24">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row>
    <row r="27" spans="1:24">
      <c r="J27" s="226"/>
      <c r="K27" s="226"/>
      <c r="L27" s="226"/>
      <c r="M27" s="226"/>
      <c r="N27" s="226"/>
      <c r="O27" s="226"/>
      <c r="P27" s="226"/>
      <c r="Q27" s="226"/>
      <c r="R27" s="226"/>
      <c r="S27" s="226"/>
      <c r="T27" s="226"/>
      <c r="U27" s="226"/>
      <c r="V27" s="226"/>
    </row>
    <row r="54" spans="1:1">
      <c r="A54" s="279"/>
    </row>
    <row r="59" spans="1:1">
      <c r="A59" s="279"/>
    </row>
    <row r="83" spans="1:1">
      <c r="A83" s="280"/>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V208"/>
  <sheetViews>
    <sheetView zoomScale="85" zoomScaleNormal="85" workbookViewId="0">
      <selection activeCell="A2" sqref="A2"/>
    </sheetView>
  </sheetViews>
  <sheetFormatPr baseColWidth="10" defaultRowHeight="14.4"/>
  <cols>
    <col min="1" max="1" width="102.6640625" bestFit="1" customWidth="1"/>
    <col min="10" max="10" width="110.6640625" bestFit="1" customWidth="1"/>
    <col min="12" max="12" width="94.5546875" style="135" customWidth="1"/>
    <col min="18" max="18" width="14" customWidth="1"/>
  </cols>
  <sheetData>
    <row r="1" spans="1:22" s="140" customFormat="1">
      <c r="A1" s="144" t="s">
        <v>576</v>
      </c>
      <c r="B1" s="144" t="s">
        <v>235</v>
      </c>
      <c r="C1" s="144" t="s">
        <v>603</v>
      </c>
      <c r="D1" s="144" t="s">
        <v>238</v>
      </c>
      <c r="E1" s="144" t="s">
        <v>1819</v>
      </c>
      <c r="F1" s="144" t="s">
        <v>1820</v>
      </c>
      <c r="G1" s="144" t="s">
        <v>1821</v>
      </c>
      <c r="H1" s="144" t="s">
        <v>581</v>
      </c>
      <c r="I1" s="144" t="s">
        <v>242</v>
      </c>
      <c r="J1" s="145" t="s">
        <v>234</v>
      </c>
      <c r="K1" s="144" t="s">
        <v>235</v>
      </c>
      <c r="L1" s="145" t="s">
        <v>2525</v>
      </c>
      <c r="M1" s="144" t="s">
        <v>236</v>
      </c>
      <c r="N1" s="144" t="s">
        <v>237</v>
      </c>
      <c r="O1" s="144" t="s">
        <v>238</v>
      </c>
      <c r="P1" s="144" t="s">
        <v>239</v>
      </c>
      <c r="Q1" s="144" t="s">
        <v>240</v>
      </c>
      <c r="R1" s="144" t="s">
        <v>241</v>
      </c>
      <c r="S1" s="144" t="s">
        <v>1819</v>
      </c>
      <c r="T1" s="144" t="s">
        <v>1820</v>
      </c>
      <c r="U1" s="144" t="s">
        <v>1821</v>
      </c>
      <c r="V1" s="144" t="s">
        <v>242</v>
      </c>
    </row>
    <row r="2" spans="1:22" s="140" customFormat="1">
      <c r="A2" s="139" t="s">
        <v>244</v>
      </c>
      <c r="B2" s="140" t="s">
        <v>1943</v>
      </c>
      <c r="C2" s="140" t="s">
        <v>609</v>
      </c>
      <c r="D2" s="140" t="s">
        <v>426</v>
      </c>
      <c r="H2" s="140">
        <f t="shared" ref="H2:H33" si="0">COUNTIF($J$2:$J$428,A2)</f>
        <v>3</v>
      </c>
      <c r="J2" s="121" t="s">
        <v>2235</v>
      </c>
      <c r="K2" s="139"/>
      <c r="L2" s="135"/>
      <c r="M2" s="146"/>
      <c r="N2" s="146"/>
      <c r="O2" s="147" t="s">
        <v>426</v>
      </c>
      <c r="P2" s="95"/>
      <c r="Q2" s="95" t="s">
        <v>1967</v>
      </c>
      <c r="R2" s="95"/>
    </row>
    <row r="3" spans="1:22" s="140" customFormat="1">
      <c r="A3" s="140" t="s">
        <v>2348</v>
      </c>
      <c r="B3" s="140" t="s">
        <v>2236</v>
      </c>
      <c r="D3" s="140" t="s">
        <v>426</v>
      </c>
      <c r="H3" s="140">
        <f t="shared" si="0"/>
        <v>2</v>
      </c>
      <c r="J3" s="142" t="s">
        <v>244</v>
      </c>
      <c r="K3" s="95" t="str">
        <f t="shared" ref="K3:K34" si="1">VLOOKUP(J3,A:B,2,FALSE)</f>
        <v>e0</v>
      </c>
      <c r="L3" s="135" t="str">
        <f t="shared" ref="L3:L34" si="2">J3</f>
        <v>Total/NA</v>
      </c>
      <c r="M3" s="148" t="s">
        <v>190</v>
      </c>
      <c r="N3" s="148"/>
      <c r="O3" s="147" t="s">
        <v>426</v>
      </c>
      <c r="Q3" s="95"/>
      <c r="R3" s="95"/>
    </row>
    <row r="4" spans="1:22" s="140" customFormat="1">
      <c r="A4" s="140" t="s">
        <v>2237</v>
      </c>
      <c r="B4" s="140" t="s">
        <v>2238</v>
      </c>
      <c r="D4" s="140" t="s">
        <v>426</v>
      </c>
      <c r="H4" s="140">
        <f t="shared" si="0"/>
        <v>2</v>
      </c>
      <c r="J4" s="106" t="s">
        <v>2348</v>
      </c>
      <c r="K4" s="95" t="str">
        <f t="shared" si="1"/>
        <v>e2300</v>
      </c>
      <c r="L4" s="135" t="str">
        <f t="shared" si="2"/>
        <v>Prestations payées en soins et biens médicaux</v>
      </c>
      <c r="M4" s="148" t="s">
        <v>190</v>
      </c>
      <c r="N4" s="148" t="s">
        <v>192</v>
      </c>
      <c r="O4" s="147" t="s">
        <v>426</v>
      </c>
      <c r="R4" s="95"/>
    </row>
    <row r="5" spans="1:22" s="140" customFormat="1">
      <c r="A5" s="140" t="s">
        <v>2239</v>
      </c>
      <c r="B5" s="140" t="s">
        <v>2240</v>
      </c>
      <c r="D5" s="140" t="s">
        <v>426</v>
      </c>
      <c r="H5" s="140">
        <f t="shared" si="0"/>
        <v>3</v>
      </c>
      <c r="J5" s="107" t="s">
        <v>2237</v>
      </c>
      <c r="K5" s="95" t="str">
        <f t="shared" si="1"/>
        <v>e2301</v>
      </c>
      <c r="L5" s="135" t="str">
        <f t="shared" si="2"/>
        <v>Prestations payées en soins</v>
      </c>
      <c r="M5" s="148" t="s">
        <v>190</v>
      </c>
      <c r="N5" s="148" t="s">
        <v>192</v>
      </c>
      <c r="O5" s="147" t="s">
        <v>426</v>
      </c>
      <c r="R5" s="95"/>
    </row>
    <row r="6" spans="1:22" s="140" customFormat="1">
      <c r="A6" s="140" t="s">
        <v>2241</v>
      </c>
      <c r="B6" s="140" t="s">
        <v>2242</v>
      </c>
      <c r="D6" s="140" t="s">
        <v>426</v>
      </c>
      <c r="H6" s="140">
        <f t="shared" si="0"/>
        <v>2</v>
      </c>
      <c r="J6" s="149" t="s">
        <v>2239</v>
      </c>
      <c r="K6" s="95" t="str">
        <f t="shared" si="1"/>
        <v>e2302</v>
      </c>
      <c r="L6" s="135" t="str">
        <f t="shared" si="2"/>
        <v>Hôpitaux (publics, privés ou unités de soins de longue durée)</v>
      </c>
      <c r="M6" s="148" t="s">
        <v>190</v>
      </c>
      <c r="N6" s="148" t="s">
        <v>192</v>
      </c>
      <c r="O6" s="147" t="s">
        <v>426</v>
      </c>
      <c r="R6" s="95"/>
    </row>
    <row r="7" spans="1:22" s="140" customFormat="1">
      <c r="A7" s="140" t="s">
        <v>2361</v>
      </c>
      <c r="B7" s="140" t="s">
        <v>2243</v>
      </c>
      <c r="D7" s="140" t="s">
        <v>426</v>
      </c>
      <c r="H7" s="140">
        <f t="shared" si="0"/>
        <v>2</v>
      </c>
      <c r="J7" s="150" t="s">
        <v>2241</v>
      </c>
      <c r="K7" s="95" t="str">
        <f t="shared" si="1"/>
        <v>e2303</v>
      </c>
      <c r="L7" s="135" t="str">
        <f t="shared" si="2"/>
        <v>Forfait journalier, ticket modérateur, honoraires en cliniques privées…</v>
      </c>
      <c r="M7" s="148" t="s">
        <v>190</v>
      </c>
      <c r="N7" s="148" t="s">
        <v>192</v>
      </c>
      <c r="O7" s="147" t="s">
        <v>426</v>
      </c>
      <c r="R7" s="95"/>
    </row>
    <row r="8" spans="1:22" s="140" customFormat="1">
      <c r="A8" s="140" t="s">
        <v>2349</v>
      </c>
      <c r="B8" s="140" t="s">
        <v>2244</v>
      </c>
      <c r="D8" s="140" t="s">
        <v>426</v>
      </c>
      <c r="H8" s="140">
        <f t="shared" si="0"/>
        <v>2</v>
      </c>
      <c r="J8" s="151" t="s">
        <v>2361</v>
      </c>
      <c r="K8" s="95" t="str">
        <f t="shared" si="1"/>
        <v>e2304</v>
      </c>
      <c r="L8" s="135" t="str">
        <f t="shared" si="2"/>
        <v>Forfait journalier, ticket modérateur… - hôpitaux du secteur public (hors USLD)</v>
      </c>
      <c r="M8" s="148"/>
      <c r="N8" s="148" t="s">
        <v>192</v>
      </c>
      <c r="O8" s="147" t="s">
        <v>426</v>
      </c>
      <c r="R8" s="95"/>
    </row>
    <row r="9" spans="1:22" s="140" customFormat="1">
      <c r="A9" s="140" t="s">
        <v>2245</v>
      </c>
      <c r="B9" s="140" t="s">
        <v>2246</v>
      </c>
      <c r="D9" s="140" t="s">
        <v>426</v>
      </c>
      <c r="H9" s="140">
        <f t="shared" si="0"/>
        <v>2</v>
      </c>
      <c r="J9" s="151" t="s">
        <v>2349</v>
      </c>
      <c r="K9" s="95" t="str">
        <f t="shared" si="1"/>
        <v>e2305</v>
      </c>
      <c r="L9" s="135" t="str">
        <f t="shared" si="2"/>
        <v>Forfait journalier, ticket modérateur… - cliniques privées (hors USLD)</v>
      </c>
      <c r="M9" s="148"/>
      <c r="N9" s="148" t="s">
        <v>192</v>
      </c>
      <c r="O9" s="147" t="s">
        <v>426</v>
      </c>
      <c r="R9" s="95"/>
    </row>
    <row r="10" spans="1:22" s="140" customFormat="1">
      <c r="A10" s="140" t="s">
        <v>2247</v>
      </c>
      <c r="B10" s="140" t="s">
        <v>2248</v>
      </c>
      <c r="D10" s="140" t="s">
        <v>426</v>
      </c>
      <c r="H10" s="140">
        <f t="shared" si="0"/>
        <v>2</v>
      </c>
      <c r="J10" s="151" t="s">
        <v>2245</v>
      </c>
      <c r="K10" s="95" t="str">
        <f t="shared" si="1"/>
        <v>e2306</v>
      </c>
      <c r="L10" s="135" t="str">
        <f t="shared" si="2"/>
        <v>Honoraires - cliniques privées</v>
      </c>
      <c r="M10" s="148"/>
      <c r="N10" s="148" t="s">
        <v>192</v>
      </c>
      <c r="O10" s="147" t="s">
        <v>426</v>
      </c>
      <c r="R10" s="95"/>
    </row>
    <row r="11" spans="1:22" s="140" customFormat="1">
      <c r="A11" s="140" t="s">
        <v>2351</v>
      </c>
      <c r="B11" s="140" t="s">
        <v>2249</v>
      </c>
      <c r="D11" s="140" t="s">
        <v>426</v>
      </c>
      <c r="H11" s="140">
        <f t="shared" si="0"/>
        <v>2</v>
      </c>
      <c r="J11" s="151" t="s">
        <v>2247</v>
      </c>
      <c r="K11" s="95" t="str">
        <f t="shared" si="1"/>
        <v>e2307</v>
      </c>
      <c r="L11" s="135" t="str">
        <f t="shared" si="2"/>
        <v>Forfait soins - USLD</v>
      </c>
      <c r="M11" s="148"/>
      <c r="N11" s="148" t="s">
        <v>192</v>
      </c>
      <c r="O11" s="147" t="s">
        <v>426</v>
      </c>
      <c r="R11" s="95"/>
    </row>
    <row r="12" spans="1:22" s="140" customFormat="1">
      <c r="A12" s="140" t="s">
        <v>2352</v>
      </c>
      <c r="B12" s="140" t="s">
        <v>2250</v>
      </c>
      <c r="D12" s="140" t="s">
        <v>426</v>
      </c>
      <c r="H12" s="140">
        <f t="shared" si="0"/>
        <v>2</v>
      </c>
      <c r="J12" s="150" t="s">
        <v>2351</v>
      </c>
      <c r="K12" s="95" t="str">
        <f t="shared" si="1"/>
        <v>e2308</v>
      </c>
      <c r="L12" s="135" t="str">
        <f t="shared" si="2"/>
        <v>Frais d'hébergement en soins de longue durée, suppléments chambres particulières, lits accompagnant…</v>
      </c>
      <c r="M12" s="148" t="s">
        <v>190</v>
      </c>
      <c r="N12" s="148" t="s">
        <v>192</v>
      </c>
      <c r="O12" s="147" t="s">
        <v>426</v>
      </c>
      <c r="R12" s="95"/>
    </row>
    <row r="13" spans="1:22" s="140" customFormat="1">
      <c r="A13" s="140" t="s">
        <v>2350</v>
      </c>
      <c r="B13" s="140" t="s">
        <v>2251</v>
      </c>
      <c r="D13" s="140" t="s">
        <v>426</v>
      </c>
      <c r="H13" s="140">
        <f t="shared" si="0"/>
        <v>2</v>
      </c>
      <c r="J13" s="151" t="s">
        <v>2352</v>
      </c>
      <c r="K13" s="95" t="str">
        <f t="shared" si="1"/>
        <v>e2309</v>
      </c>
      <c r="L13" s="135" t="str">
        <f t="shared" si="2"/>
        <v>Supplément chambres particulières, lit accompagnant… - hôpitaux du secteur public (hors USLD)</v>
      </c>
      <c r="M13" s="148"/>
      <c r="N13" s="148" t="s">
        <v>192</v>
      </c>
      <c r="O13" s="147" t="s">
        <v>426</v>
      </c>
      <c r="R13" s="95"/>
    </row>
    <row r="14" spans="1:22" s="140" customFormat="1">
      <c r="A14" s="140" t="s">
        <v>2252</v>
      </c>
      <c r="B14" s="140" t="s">
        <v>2253</v>
      </c>
      <c r="D14" s="140" t="s">
        <v>426</v>
      </c>
      <c r="H14" s="140">
        <f t="shared" si="0"/>
        <v>2</v>
      </c>
      <c r="J14" s="151" t="s">
        <v>2350</v>
      </c>
      <c r="K14" s="95" t="str">
        <f t="shared" si="1"/>
        <v>e2310</v>
      </c>
      <c r="L14" s="135" t="str">
        <f t="shared" si="2"/>
        <v>Supplément chambres particulières, lit accompagnant… - cliniques privées (hors USLD)</v>
      </c>
      <c r="M14" s="148"/>
      <c r="N14" s="148" t="s">
        <v>192</v>
      </c>
      <c r="O14" s="147" t="s">
        <v>426</v>
      </c>
      <c r="R14" s="95"/>
    </row>
    <row r="15" spans="1:22" s="140" customFormat="1">
      <c r="A15" s="140" t="s">
        <v>2254</v>
      </c>
      <c r="B15" s="140" t="s">
        <v>2255</v>
      </c>
      <c r="D15" s="140" t="s">
        <v>426</v>
      </c>
      <c r="H15" s="140">
        <f t="shared" si="0"/>
        <v>2</v>
      </c>
      <c r="J15" s="151" t="s">
        <v>2252</v>
      </c>
      <c r="K15" s="95" t="str">
        <f t="shared" si="1"/>
        <v>e2311</v>
      </c>
      <c r="L15" s="135" t="str">
        <f t="shared" si="2"/>
        <v>Frais d'hébergement, suppléments chambres particulières... - USLD</v>
      </c>
      <c r="M15" s="148"/>
      <c r="N15" s="148" t="s">
        <v>192</v>
      </c>
      <c r="O15" s="147" t="s">
        <v>426</v>
      </c>
      <c r="R15" s="95"/>
    </row>
    <row r="16" spans="1:22" s="140" customFormat="1">
      <c r="A16" s="140" t="s">
        <v>2256</v>
      </c>
      <c r="B16" s="140" t="s">
        <v>2257</v>
      </c>
      <c r="D16" s="140" t="s">
        <v>426</v>
      </c>
      <c r="H16" s="140">
        <f t="shared" si="0"/>
        <v>1</v>
      </c>
      <c r="J16" s="149" t="s">
        <v>2254</v>
      </c>
      <c r="K16" s="95" t="str">
        <f t="shared" si="1"/>
        <v>e2312</v>
      </c>
      <c r="L16" s="135" t="str">
        <f t="shared" si="2"/>
        <v>Soins ambulatoires</v>
      </c>
      <c r="M16" s="148" t="s">
        <v>190</v>
      </c>
      <c r="N16" s="148" t="s">
        <v>192</v>
      </c>
      <c r="O16" s="147" t="s">
        <v>426</v>
      </c>
      <c r="R16" s="95"/>
    </row>
    <row r="17" spans="1:18" s="140" customFormat="1">
      <c r="A17" s="140" t="s">
        <v>2258</v>
      </c>
      <c r="B17" s="140" t="s">
        <v>2259</v>
      </c>
      <c r="D17" s="140" t="s">
        <v>426</v>
      </c>
      <c r="H17" s="140">
        <f t="shared" si="0"/>
        <v>1</v>
      </c>
      <c r="J17" s="150" t="s">
        <v>2256</v>
      </c>
      <c r="K17" s="95" t="str">
        <f t="shared" si="1"/>
        <v>e2313</v>
      </c>
      <c r="L17" s="135" t="str">
        <f t="shared" si="2"/>
        <v>Médecins et sages-femmes exerçant en cabinet libéral (honoraires, frais de déplacements)</v>
      </c>
      <c r="M17" s="148"/>
      <c r="N17" s="148" t="s">
        <v>192</v>
      </c>
      <c r="O17" s="147" t="s">
        <v>426</v>
      </c>
      <c r="R17" s="95"/>
    </row>
    <row r="18" spans="1:18" s="140" customFormat="1">
      <c r="A18" s="140" t="s">
        <v>2260</v>
      </c>
      <c r="B18" s="140" t="s">
        <v>2261</v>
      </c>
      <c r="D18" s="140" t="s">
        <v>426</v>
      </c>
      <c r="H18" s="140">
        <f t="shared" si="0"/>
        <v>2</v>
      </c>
      <c r="J18" s="150" t="s">
        <v>2258</v>
      </c>
      <c r="K18" s="95" t="str">
        <f t="shared" si="1"/>
        <v>e2314</v>
      </c>
      <c r="L18" s="135" t="str">
        <f t="shared" si="2"/>
        <v>Auxiliaires en cabinets libéraux (honoraires, frais de déplacements)</v>
      </c>
      <c r="M18" s="148"/>
      <c r="N18" s="148" t="s">
        <v>192</v>
      </c>
      <c r="O18" s="147" t="s">
        <v>426</v>
      </c>
      <c r="R18" s="95"/>
    </row>
    <row r="19" spans="1:18" s="140" customFormat="1">
      <c r="A19" s="140" t="s">
        <v>2262</v>
      </c>
      <c r="B19" s="140" t="s">
        <v>2263</v>
      </c>
      <c r="D19" s="140" t="s">
        <v>426</v>
      </c>
      <c r="H19" s="140">
        <f t="shared" si="0"/>
        <v>2</v>
      </c>
      <c r="J19" s="150" t="s">
        <v>2260</v>
      </c>
      <c r="K19" s="95" t="str">
        <f t="shared" si="1"/>
        <v>e2315</v>
      </c>
      <c r="L19" s="135" t="str">
        <f t="shared" si="2"/>
        <v>Dentistes en cabinets libéraux</v>
      </c>
      <c r="M19" s="148" t="s">
        <v>190</v>
      </c>
      <c r="N19" s="148" t="s">
        <v>192</v>
      </c>
      <c r="O19" s="147" t="s">
        <v>426</v>
      </c>
      <c r="R19" s="95"/>
    </row>
    <row r="20" spans="1:18" s="140" customFormat="1">
      <c r="A20" s="140" t="s">
        <v>2264</v>
      </c>
      <c r="B20" s="140" t="s">
        <v>2265</v>
      </c>
      <c r="D20" s="140" t="s">
        <v>426</v>
      </c>
      <c r="H20" s="140">
        <f t="shared" si="0"/>
        <v>1</v>
      </c>
      <c r="J20" s="151" t="s">
        <v>2262</v>
      </c>
      <c r="K20" s="95" t="str">
        <f t="shared" si="1"/>
        <v>e2316</v>
      </c>
      <c r="L20" s="135" t="str">
        <f t="shared" si="2"/>
        <v>Honoraires dentistes (consultations, soins dentaires, traitements d'orthodontie effectués par des dentistes)</v>
      </c>
      <c r="M20" s="148"/>
      <c r="N20" s="148" t="s">
        <v>192</v>
      </c>
      <c r="O20" s="147" t="s">
        <v>426</v>
      </c>
      <c r="R20" s="95"/>
    </row>
    <row r="21" spans="1:18" s="140" customFormat="1">
      <c r="A21" s="140" t="s">
        <v>2266</v>
      </c>
      <c r="B21" s="140" t="s">
        <v>2267</v>
      </c>
      <c r="D21" s="140" t="s">
        <v>426</v>
      </c>
      <c r="H21" s="140">
        <f t="shared" si="0"/>
        <v>2</v>
      </c>
      <c r="J21" s="151" t="s">
        <v>2264</v>
      </c>
      <c r="K21" s="95" t="str">
        <f t="shared" si="1"/>
        <v>e2317</v>
      </c>
      <c r="L21" s="135" t="str">
        <f t="shared" si="2"/>
        <v>Prothèses dentaires</v>
      </c>
      <c r="M21" s="148"/>
      <c r="N21" s="148" t="s">
        <v>192</v>
      </c>
      <c r="O21" s="147" t="s">
        <v>426</v>
      </c>
      <c r="R21" s="95"/>
    </row>
    <row r="22" spans="1:18" s="140" customFormat="1">
      <c r="A22" s="140" t="s">
        <v>2268</v>
      </c>
      <c r="B22" s="140" t="s">
        <v>2269</v>
      </c>
      <c r="D22" s="140" t="s">
        <v>426</v>
      </c>
      <c r="H22" s="140">
        <f t="shared" si="0"/>
        <v>2</v>
      </c>
      <c r="J22" s="150" t="s">
        <v>2266</v>
      </c>
      <c r="K22" s="95" t="str">
        <f t="shared" si="1"/>
        <v>e2318</v>
      </c>
      <c r="L22" s="135" t="str">
        <f t="shared" si="2"/>
        <v>Centres de santé (dispensaires…)</v>
      </c>
      <c r="M22" s="148"/>
      <c r="N22" s="148" t="s">
        <v>192</v>
      </c>
      <c r="O22" s="147" t="s">
        <v>426</v>
      </c>
      <c r="R22" s="95"/>
    </row>
    <row r="23" spans="1:18" s="140" customFormat="1">
      <c r="A23" s="140" t="s">
        <v>2270</v>
      </c>
      <c r="B23" s="140" t="s">
        <v>2271</v>
      </c>
      <c r="D23" s="140" t="s">
        <v>426</v>
      </c>
      <c r="H23" s="140">
        <f t="shared" si="0"/>
        <v>2</v>
      </c>
      <c r="J23" s="150" t="s">
        <v>2268</v>
      </c>
      <c r="K23" s="95" t="str">
        <f t="shared" si="1"/>
        <v>e2319</v>
      </c>
      <c r="L23" s="135" t="str">
        <f t="shared" si="2"/>
        <v>Laboratoires d'analyse médicale</v>
      </c>
      <c r="M23" s="148"/>
      <c r="N23" s="148" t="s">
        <v>192</v>
      </c>
      <c r="O23" s="147" t="s">
        <v>426</v>
      </c>
    </row>
    <row r="24" spans="1:18" s="140" customFormat="1">
      <c r="A24" s="140" t="s">
        <v>2272</v>
      </c>
      <c r="B24" s="140" t="s">
        <v>2273</v>
      </c>
      <c r="D24" s="140" t="s">
        <v>426</v>
      </c>
      <c r="H24" s="140">
        <f t="shared" si="0"/>
        <v>2</v>
      </c>
      <c r="J24" s="150" t="s">
        <v>2270</v>
      </c>
      <c r="K24" s="95" t="str">
        <f t="shared" si="1"/>
        <v>e2320</v>
      </c>
      <c r="L24" s="135" t="str">
        <f t="shared" si="2"/>
        <v>Etablissements thermaux</v>
      </c>
      <c r="M24" s="148" t="s">
        <v>190</v>
      </c>
      <c r="N24" s="148" t="s">
        <v>192</v>
      </c>
      <c r="O24" s="147" t="s">
        <v>426</v>
      </c>
    </row>
    <row r="25" spans="1:18" s="140" customFormat="1">
      <c r="A25" s="140" t="s">
        <v>2274</v>
      </c>
      <c r="B25" s="140" t="s">
        <v>2275</v>
      </c>
      <c r="D25" s="140" t="s">
        <v>426</v>
      </c>
      <c r="H25" s="140">
        <f t="shared" si="0"/>
        <v>2</v>
      </c>
      <c r="J25" s="151" t="s">
        <v>2272</v>
      </c>
      <c r="K25" s="95" t="str">
        <f t="shared" si="1"/>
        <v>e2321</v>
      </c>
      <c r="L25" s="135" t="str">
        <f t="shared" si="2"/>
        <v>Forfait de surveillance médicale, pratiques médicales et complémentaires, forfait thermal, complément tarifaire</v>
      </c>
      <c r="M25" s="148"/>
      <c r="N25" s="148" t="s">
        <v>192</v>
      </c>
      <c r="O25" s="147" t="s">
        <v>426</v>
      </c>
    </row>
    <row r="26" spans="1:18" s="140" customFormat="1">
      <c r="A26" s="140" t="s">
        <v>2276</v>
      </c>
      <c r="B26" s="140" t="s">
        <v>2277</v>
      </c>
      <c r="D26" s="140" t="s">
        <v>426</v>
      </c>
      <c r="H26" s="140">
        <f t="shared" si="0"/>
        <v>2</v>
      </c>
      <c r="J26" s="151" t="s">
        <v>2274</v>
      </c>
      <c r="K26" s="95" t="str">
        <f t="shared" si="1"/>
        <v>e2322</v>
      </c>
      <c r="L26" s="135" t="str">
        <f t="shared" si="2"/>
        <v>Frais de transport, frais d'hébergement</v>
      </c>
      <c r="M26" s="148"/>
      <c r="N26" s="148" t="s">
        <v>192</v>
      </c>
      <c r="O26" s="147" t="s">
        <v>426</v>
      </c>
    </row>
    <row r="27" spans="1:18" s="140" customFormat="1">
      <c r="A27" s="140" t="s">
        <v>2353</v>
      </c>
      <c r="B27" s="140" t="s">
        <v>2278</v>
      </c>
      <c r="D27" s="140" t="s">
        <v>426</v>
      </c>
      <c r="H27" s="140">
        <f t="shared" si="0"/>
        <v>2</v>
      </c>
      <c r="J27" s="149" t="s">
        <v>2276</v>
      </c>
      <c r="K27" s="95" t="str">
        <f t="shared" si="1"/>
        <v>e2323</v>
      </c>
      <c r="L27" s="135" t="str">
        <f t="shared" si="2"/>
        <v>Transports des malades (ambulances, taxis, véhicules sanitaires légers…)</v>
      </c>
      <c r="M27" s="148"/>
      <c r="N27" s="148" t="s">
        <v>192</v>
      </c>
      <c r="O27" s="147" t="s">
        <v>426</v>
      </c>
    </row>
    <row r="28" spans="1:18" s="140" customFormat="1">
      <c r="A28" s="140" t="s">
        <v>2279</v>
      </c>
      <c r="B28" s="140" t="s">
        <v>2280</v>
      </c>
      <c r="D28" s="140" t="s">
        <v>426</v>
      </c>
      <c r="H28" s="140">
        <f t="shared" si="0"/>
        <v>2</v>
      </c>
      <c r="J28" s="107" t="s">
        <v>2353</v>
      </c>
      <c r="K28" s="95" t="str">
        <f t="shared" si="1"/>
        <v>e2324</v>
      </c>
      <c r="L28" s="135" t="str">
        <f t="shared" si="2"/>
        <v>Prestations payées en biens médicaux</v>
      </c>
      <c r="M28" s="148" t="s">
        <v>190</v>
      </c>
      <c r="N28" s="148" t="s">
        <v>192</v>
      </c>
      <c r="O28" s="147" t="s">
        <v>426</v>
      </c>
    </row>
    <row r="29" spans="1:18" s="140" customFormat="1">
      <c r="A29" s="140" t="s">
        <v>2281</v>
      </c>
      <c r="B29" s="140" t="s">
        <v>2282</v>
      </c>
      <c r="D29" s="140" t="s">
        <v>426</v>
      </c>
      <c r="H29" s="140">
        <f t="shared" si="0"/>
        <v>2</v>
      </c>
      <c r="J29" s="149" t="s">
        <v>2279</v>
      </c>
      <c r="K29" s="95" t="str">
        <f t="shared" si="1"/>
        <v>e2325</v>
      </c>
      <c r="L29" s="135" t="str">
        <f t="shared" si="2"/>
        <v>Optique</v>
      </c>
      <c r="M29" s="148" t="s">
        <v>190</v>
      </c>
      <c r="N29" s="148" t="s">
        <v>192</v>
      </c>
      <c r="O29" s="147" t="s">
        <v>426</v>
      </c>
    </row>
    <row r="30" spans="1:18" s="140" customFormat="1">
      <c r="A30" s="140" t="s">
        <v>2283</v>
      </c>
      <c r="B30" s="140" t="s">
        <v>2284</v>
      </c>
      <c r="D30" s="140" t="s">
        <v>426</v>
      </c>
      <c r="H30" s="140">
        <f t="shared" si="0"/>
        <v>2</v>
      </c>
      <c r="J30" s="150" t="s">
        <v>2281</v>
      </c>
      <c r="K30" s="95" t="str">
        <f t="shared" si="1"/>
        <v>e2326</v>
      </c>
      <c r="L30" s="135" t="str">
        <f t="shared" si="2"/>
        <v>Dépenses d'optique prises en charge par l'assurance maladie obligatoire</v>
      </c>
      <c r="M30" s="148"/>
      <c r="N30" s="148" t="s">
        <v>192</v>
      </c>
      <c r="O30" s="147" t="s">
        <v>426</v>
      </c>
    </row>
    <row r="31" spans="1:18" s="140" customFormat="1">
      <c r="A31" s="140" t="s">
        <v>2285</v>
      </c>
      <c r="B31" s="140" t="s">
        <v>2286</v>
      </c>
      <c r="D31" s="140" t="s">
        <v>426</v>
      </c>
      <c r="H31" s="140">
        <f t="shared" si="0"/>
        <v>1</v>
      </c>
      <c r="J31" s="150" t="s">
        <v>2283</v>
      </c>
      <c r="K31" s="95" t="str">
        <f t="shared" si="1"/>
        <v>e2327</v>
      </c>
      <c r="L31" s="135" t="str">
        <f t="shared" si="2"/>
        <v>Dépenses d'optique non prises en charge par l'assurance maladie obligatoire</v>
      </c>
      <c r="M31" s="148"/>
      <c r="N31" s="148" t="s">
        <v>192</v>
      </c>
      <c r="O31" s="147" t="s">
        <v>426</v>
      </c>
    </row>
    <row r="32" spans="1:18" s="140" customFormat="1">
      <c r="A32" s="140" t="s">
        <v>2287</v>
      </c>
      <c r="B32" s="140" t="s">
        <v>2288</v>
      </c>
      <c r="D32" s="140" t="s">
        <v>426</v>
      </c>
      <c r="H32" s="140">
        <f t="shared" si="0"/>
        <v>2</v>
      </c>
      <c r="J32" s="149" t="s">
        <v>2285</v>
      </c>
      <c r="K32" s="95" t="str">
        <f t="shared" si="1"/>
        <v>e2328</v>
      </c>
      <c r="L32" s="135" t="str">
        <f t="shared" si="2"/>
        <v>Biens médicaux (hors optique) pris en charge par l'assurance maladie obligatoire</v>
      </c>
      <c r="M32" s="148" t="s">
        <v>190</v>
      </c>
      <c r="N32" s="148" t="s">
        <v>192</v>
      </c>
      <c r="O32" s="147" t="s">
        <v>426</v>
      </c>
    </row>
    <row r="33" spans="1:15" s="140" customFormat="1">
      <c r="A33" s="140" t="s">
        <v>2289</v>
      </c>
      <c r="B33" s="140" t="s">
        <v>2290</v>
      </c>
      <c r="D33" s="140" t="s">
        <v>426</v>
      </c>
      <c r="H33" s="140">
        <f t="shared" si="0"/>
        <v>1</v>
      </c>
      <c r="J33" s="150" t="s">
        <v>2287</v>
      </c>
      <c r="K33" s="95" t="str">
        <f t="shared" si="1"/>
        <v>e2329</v>
      </c>
      <c r="L33" s="135" t="str">
        <f t="shared" si="2"/>
        <v>Médicaments pris en charge par l'assurance maladie obligatoire</v>
      </c>
      <c r="M33" s="148"/>
      <c r="N33" s="148" t="s">
        <v>192</v>
      </c>
      <c r="O33" s="147" t="s">
        <v>426</v>
      </c>
    </row>
    <row r="34" spans="1:15" s="140" customFormat="1">
      <c r="A34" s="140" t="s">
        <v>2291</v>
      </c>
      <c r="B34" s="140" t="s">
        <v>2292</v>
      </c>
      <c r="D34" s="140" t="s">
        <v>426</v>
      </c>
      <c r="H34" s="140">
        <f t="shared" ref="H34:H55" si="3">COUNTIF($J$2:$J$428,A34)</f>
        <v>1</v>
      </c>
      <c r="J34" s="150" t="s">
        <v>2289</v>
      </c>
      <c r="K34" s="95" t="str">
        <f t="shared" si="1"/>
        <v>e2330</v>
      </c>
      <c r="L34" s="135" t="str">
        <f t="shared" si="2"/>
        <v>Autres biens médicaux (hors optique) pris en charge par l'assurance maladie obligatoire</v>
      </c>
      <c r="M34" s="148" t="s">
        <v>190</v>
      </c>
      <c r="N34" s="148" t="s">
        <v>192</v>
      </c>
      <c r="O34" s="147" t="s">
        <v>426</v>
      </c>
    </row>
    <row r="35" spans="1:15" s="140" customFormat="1">
      <c r="A35" s="140" t="s">
        <v>2293</v>
      </c>
      <c r="B35" s="140" t="s">
        <v>2294</v>
      </c>
      <c r="D35" s="140" t="s">
        <v>426</v>
      </c>
      <c r="H35" s="140">
        <f t="shared" si="3"/>
        <v>2</v>
      </c>
      <c r="J35" s="151" t="s">
        <v>2291</v>
      </c>
      <c r="K35" s="95" t="str">
        <f t="shared" ref="K35:K52" si="4">VLOOKUP(J35,A:B,2,FALSE)</f>
        <v>e2331</v>
      </c>
      <c r="L35" s="135" t="str">
        <f t="shared" ref="L35:L52" si="5">J35</f>
        <v>Prothèses (sauf dentaires), orthèses, véhicules pour handicapé physique pris en charge par l'AMO</v>
      </c>
      <c r="M35" s="148"/>
      <c r="N35" s="148" t="s">
        <v>192</v>
      </c>
      <c r="O35" s="147" t="s">
        <v>426</v>
      </c>
    </row>
    <row r="36" spans="1:15" s="140" customFormat="1">
      <c r="A36" s="140" t="s">
        <v>2295</v>
      </c>
      <c r="B36" s="140" t="s">
        <v>2296</v>
      </c>
      <c r="D36" s="140" t="s">
        <v>426</v>
      </c>
      <c r="H36" s="140">
        <f t="shared" si="3"/>
        <v>1</v>
      </c>
      <c r="J36" s="151" t="s">
        <v>2293</v>
      </c>
      <c r="K36" s="95" t="str">
        <f t="shared" si="4"/>
        <v>e2332</v>
      </c>
      <c r="L36" s="135" t="str">
        <f t="shared" si="5"/>
        <v>Petits matériels et pansements pris en charge par l'AMO</v>
      </c>
      <c r="M36" s="148"/>
      <c r="N36" s="148" t="s">
        <v>192</v>
      </c>
      <c r="O36" s="147" t="s">
        <v>426</v>
      </c>
    </row>
    <row r="37" spans="1:15" s="140" customFormat="1">
      <c r="A37" s="140" t="s">
        <v>2297</v>
      </c>
      <c r="B37" s="140" t="s">
        <v>2298</v>
      </c>
      <c r="D37" s="140" t="s">
        <v>426</v>
      </c>
      <c r="H37" s="140">
        <f t="shared" si="3"/>
        <v>2</v>
      </c>
      <c r="J37" s="149" t="s">
        <v>2295</v>
      </c>
      <c r="K37" s="95" t="str">
        <f t="shared" si="4"/>
        <v>e2333</v>
      </c>
      <c r="L37" s="135" t="str">
        <f t="shared" si="5"/>
        <v>Biens médicaux (hors optique) non pris en charge par l'assurance maladie obligatoire</v>
      </c>
      <c r="M37" s="148" t="s">
        <v>190</v>
      </c>
      <c r="N37" s="148" t="s">
        <v>192</v>
      </c>
      <c r="O37" s="147" t="s">
        <v>426</v>
      </c>
    </row>
    <row r="38" spans="1:15" s="140" customFormat="1">
      <c r="A38" s="140" t="s">
        <v>2299</v>
      </c>
      <c r="B38" s="140" t="s">
        <v>2300</v>
      </c>
      <c r="D38" s="140" t="s">
        <v>426</v>
      </c>
      <c r="H38" s="140">
        <f t="shared" si="3"/>
        <v>2</v>
      </c>
      <c r="J38" s="150" t="s">
        <v>2297</v>
      </c>
      <c r="K38" s="95" t="str">
        <f t="shared" si="4"/>
        <v>e2334</v>
      </c>
      <c r="L38" s="135" t="str">
        <f t="shared" si="5"/>
        <v>Pharmacie non prise en charge par l'assurance maladie obligatoire</v>
      </c>
      <c r="M38" s="148" t="s">
        <v>190</v>
      </c>
      <c r="N38" s="148" t="s">
        <v>192</v>
      </c>
      <c r="O38" s="147" t="s">
        <v>426</v>
      </c>
    </row>
    <row r="39" spans="1:15" s="140" customFormat="1">
      <c r="A39" s="140" t="s">
        <v>2301</v>
      </c>
      <c r="B39" s="140" t="s">
        <v>2302</v>
      </c>
      <c r="D39" s="140" t="s">
        <v>426</v>
      </c>
      <c r="H39" s="140">
        <f t="shared" si="3"/>
        <v>2</v>
      </c>
      <c r="J39" s="151" t="s">
        <v>2299</v>
      </c>
      <c r="K39" s="95" t="str">
        <f t="shared" si="4"/>
        <v>e2335</v>
      </c>
      <c r="L39" s="135" t="str">
        <f t="shared" si="5"/>
        <v>Médicaments</v>
      </c>
      <c r="M39" s="148"/>
      <c r="N39" s="148" t="s">
        <v>192</v>
      </c>
      <c r="O39" s="147" t="s">
        <v>426</v>
      </c>
    </row>
    <row r="40" spans="1:15" s="140" customFormat="1">
      <c r="A40" s="140" t="s">
        <v>2303</v>
      </c>
      <c r="B40" s="140" t="s">
        <v>2304</v>
      </c>
      <c r="D40" s="140" t="s">
        <v>426</v>
      </c>
      <c r="H40" s="140">
        <f t="shared" si="3"/>
        <v>1</v>
      </c>
      <c r="J40" s="151" t="s">
        <v>2301</v>
      </c>
      <c r="K40" s="95" t="str">
        <f t="shared" si="4"/>
        <v>e2336</v>
      </c>
      <c r="L40" s="135" t="str">
        <f t="shared" si="5"/>
        <v>Autres produits pharmaceutiques (patchs tabagiques…)</v>
      </c>
      <c r="M40" s="148"/>
      <c r="N40" s="148" t="s">
        <v>192</v>
      </c>
      <c r="O40" s="147" t="s">
        <v>426</v>
      </c>
    </row>
    <row r="41" spans="1:15" s="140" customFormat="1">
      <c r="A41" s="140" t="s">
        <v>2305</v>
      </c>
      <c r="B41" s="140" t="s">
        <v>2306</v>
      </c>
      <c r="D41" s="140" t="s">
        <v>426</v>
      </c>
      <c r="H41" s="140">
        <f t="shared" si="3"/>
        <v>1</v>
      </c>
      <c r="J41" s="150" t="s">
        <v>2303</v>
      </c>
      <c r="K41" s="95" t="str">
        <f t="shared" si="4"/>
        <v>e2337</v>
      </c>
      <c r="L41" s="135" t="str">
        <f t="shared" si="5"/>
        <v>Autres biens médicaux (hors optique) non pris en charge par l'assurance maladie obligatoire</v>
      </c>
      <c r="M41" s="148" t="s">
        <v>190</v>
      </c>
      <c r="N41" s="148" t="s">
        <v>192</v>
      </c>
      <c r="O41" s="147" t="s">
        <v>426</v>
      </c>
    </row>
    <row r="42" spans="1:15" s="140" customFormat="1">
      <c r="A42" s="140" t="s">
        <v>2307</v>
      </c>
      <c r="B42" s="140" t="s">
        <v>2308</v>
      </c>
      <c r="D42" s="140" t="s">
        <v>426</v>
      </c>
      <c r="H42" s="140">
        <f t="shared" si="3"/>
        <v>2</v>
      </c>
      <c r="J42" s="151" t="s">
        <v>2305</v>
      </c>
      <c r="K42" s="95" t="str">
        <f t="shared" si="4"/>
        <v>e2338</v>
      </c>
      <c r="L42" s="135" t="str">
        <f t="shared" si="5"/>
        <v>Prothèses (sauf dentaires), orthèses, véhicules pour handicapé physique non pris en charge par l'AMO</v>
      </c>
      <c r="M42" s="148"/>
      <c r="N42" s="148" t="s">
        <v>192</v>
      </c>
      <c r="O42" s="147" t="s">
        <v>426</v>
      </c>
    </row>
    <row r="43" spans="1:15" s="140" customFormat="1">
      <c r="A43" s="140" t="s">
        <v>2309</v>
      </c>
      <c r="B43" s="140" t="s">
        <v>2310</v>
      </c>
      <c r="D43" s="140" t="s">
        <v>426</v>
      </c>
      <c r="H43" s="140">
        <f t="shared" si="3"/>
        <v>2</v>
      </c>
      <c r="J43" s="151" t="s">
        <v>2307</v>
      </c>
      <c r="K43" s="95" t="str">
        <f t="shared" si="4"/>
        <v>e2339</v>
      </c>
      <c r="L43" s="135" t="str">
        <f t="shared" si="5"/>
        <v>Petits matériels et pansements non pris en charge par l'AMO</v>
      </c>
      <c r="M43" s="148"/>
      <c r="N43" s="148" t="s">
        <v>192</v>
      </c>
      <c r="O43" s="147" t="s">
        <v>426</v>
      </c>
    </row>
    <row r="44" spans="1:15" s="140" customFormat="1">
      <c r="A44" s="140" t="s">
        <v>2311</v>
      </c>
      <c r="B44" s="140" t="s">
        <v>2312</v>
      </c>
      <c r="D44" s="140" t="s">
        <v>426</v>
      </c>
      <c r="H44" s="140">
        <f t="shared" si="3"/>
        <v>2</v>
      </c>
      <c r="J44" s="106" t="s">
        <v>2309</v>
      </c>
      <c r="K44" s="95" t="str">
        <f t="shared" si="4"/>
        <v>e2340</v>
      </c>
      <c r="L44" s="135" t="str">
        <f t="shared" si="5"/>
        <v>Autres prestations connexes à la santé</v>
      </c>
      <c r="M44" s="148" t="s">
        <v>190</v>
      </c>
      <c r="N44" s="148" t="s">
        <v>192</v>
      </c>
      <c r="O44" s="147" t="s">
        <v>426</v>
      </c>
    </row>
    <row r="45" spans="1:15" s="140" customFormat="1">
      <c r="A45" s="140" t="s">
        <v>2313</v>
      </c>
      <c r="B45" s="140" t="s">
        <v>2314</v>
      </c>
      <c r="D45" s="140" t="s">
        <v>426</v>
      </c>
      <c r="H45" s="140">
        <f t="shared" si="3"/>
        <v>2</v>
      </c>
      <c r="J45" s="107" t="s">
        <v>2311</v>
      </c>
      <c r="K45" s="95" t="str">
        <f t="shared" si="4"/>
        <v>e2341</v>
      </c>
      <c r="L45" s="135" t="str">
        <f t="shared" si="5"/>
        <v>médecin alternative non prise en charge AMO (aécupuncture, ostéopapthie, psychanalyse...)</v>
      </c>
      <c r="M45" s="148"/>
      <c r="N45" s="148" t="s">
        <v>192</v>
      </c>
      <c r="O45" s="147" t="s">
        <v>426</v>
      </c>
    </row>
    <row r="46" spans="1:15" s="140" customFormat="1">
      <c r="A46" s="140" t="s">
        <v>2315</v>
      </c>
      <c r="B46" s="140" t="s">
        <v>2316</v>
      </c>
      <c r="D46" s="140" t="s">
        <v>426</v>
      </c>
      <c r="H46" s="140">
        <f t="shared" si="3"/>
        <v>2</v>
      </c>
      <c r="J46" s="107" t="s">
        <v>2313</v>
      </c>
      <c r="K46" s="95" t="str">
        <f t="shared" si="4"/>
        <v>e2342</v>
      </c>
      <c r="L46" s="135" t="str">
        <f t="shared" si="5"/>
        <v>actions de prévention</v>
      </c>
      <c r="M46" s="148"/>
      <c r="N46" s="148" t="s">
        <v>192</v>
      </c>
      <c r="O46" s="147" t="s">
        <v>426</v>
      </c>
    </row>
    <row r="47" spans="1:15" s="140" customFormat="1">
      <c r="A47" s="140" t="s">
        <v>2317</v>
      </c>
      <c r="B47" s="140" t="s">
        <v>2318</v>
      </c>
      <c r="D47" s="140" t="s">
        <v>426</v>
      </c>
      <c r="H47" s="140">
        <f t="shared" si="3"/>
        <v>2</v>
      </c>
      <c r="J47" s="107" t="s">
        <v>2315</v>
      </c>
      <c r="K47" s="95" t="str">
        <f t="shared" si="4"/>
        <v>e2343</v>
      </c>
      <c r="L47" s="135" t="str">
        <f t="shared" si="5"/>
        <v>garanties accessoires incapacité et indemnités journalières</v>
      </c>
      <c r="M47" s="148"/>
      <c r="N47" s="148" t="s">
        <v>192</v>
      </c>
      <c r="O47" s="147" t="s">
        <v>426</v>
      </c>
    </row>
    <row r="48" spans="1:15" s="140" customFormat="1">
      <c r="A48" s="140" t="s">
        <v>2319</v>
      </c>
      <c r="B48" s="140" t="s">
        <v>2320</v>
      </c>
      <c r="D48" s="140" t="s">
        <v>426</v>
      </c>
      <c r="H48" s="140">
        <f t="shared" si="3"/>
        <v>2</v>
      </c>
      <c r="J48" s="107" t="s">
        <v>2317</v>
      </c>
      <c r="K48" s="95" t="str">
        <f t="shared" si="4"/>
        <v>e2344</v>
      </c>
      <c r="L48" s="135" t="str">
        <f t="shared" si="5"/>
        <v>garanties accessoires invalidité</v>
      </c>
      <c r="M48" s="148"/>
      <c r="N48" s="148" t="s">
        <v>192</v>
      </c>
      <c r="O48" s="147" t="s">
        <v>426</v>
      </c>
    </row>
    <row r="49" spans="1:18" s="140" customFormat="1">
      <c r="A49" s="140" t="s">
        <v>2321</v>
      </c>
      <c r="B49" s="140" t="s">
        <v>2322</v>
      </c>
      <c r="D49" s="140" t="s">
        <v>426</v>
      </c>
      <c r="H49" s="140">
        <f t="shared" si="3"/>
        <v>2</v>
      </c>
      <c r="J49" s="107" t="s">
        <v>2319</v>
      </c>
      <c r="K49" s="95" t="str">
        <f t="shared" si="4"/>
        <v>e2345</v>
      </c>
      <c r="L49" s="135" t="str">
        <f t="shared" si="5"/>
        <v>garanties accessoires dépendance</v>
      </c>
      <c r="M49" s="148"/>
      <c r="N49" s="148" t="s">
        <v>192</v>
      </c>
      <c r="O49" s="147" t="s">
        <v>426</v>
      </c>
    </row>
    <row r="50" spans="1:18" s="140" customFormat="1">
      <c r="A50" s="140" t="s">
        <v>2323</v>
      </c>
      <c r="B50" s="140" t="s">
        <v>2324</v>
      </c>
      <c r="D50" s="140" t="s">
        <v>426</v>
      </c>
      <c r="H50" s="140">
        <f t="shared" si="3"/>
        <v>2</v>
      </c>
      <c r="J50" s="107" t="s">
        <v>2321</v>
      </c>
      <c r="K50" s="95" t="str">
        <f t="shared" si="4"/>
        <v>e2346</v>
      </c>
      <c r="L50" s="135" t="str">
        <f t="shared" si="5"/>
        <v>garanties accessoires famille</v>
      </c>
      <c r="M50" s="148"/>
      <c r="N50" s="148" t="s">
        <v>192</v>
      </c>
      <c r="O50" s="147" t="s">
        <v>426</v>
      </c>
    </row>
    <row r="51" spans="1:18" s="140" customFormat="1">
      <c r="A51" s="140" t="s">
        <v>2325</v>
      </c>
      <c r="B51" s="140" t="s">
        <v>2326</v>
      </c>
      <c r="D51" s="140" t="s">
        <v>426</v>
      </c>
      <c r="H51" s="140">
        <f t="shared" si="3"/>
        <v>2</v>
      </c>
      <c r="J51" s="107" t="s">
        <v>2323</v>
      </c>
      <c r="K51" s="95" t="str">
        <f t="shared" si="4"/>
        <v>e2347</v>
      </c>
      <c r="L51" s="135" t="str">
        <f t="shared" si="5"/>
        <v>garanties accessoires décès</v>
      </c>
      <c r="M51" s="148"/>
      <c r="N51" s="148" t="s">
        <v>192</v>
      </c>
      <c r="O51" s="147" t="s">
        <v>426</v>
      </c>
    </row>
    <row r="52" spans="1:18" s="140" customFormat="1">
      <c r="A52" s="140" t="s">
        <v>2328</v>
      </c>
      <c r="B52" s="140" t="s">
        <v>2332</v>
      </c>
      <c r="D52" s="140" t="s">
        <v>426</v>
      </c>
      <c r="H52" s="140">
        <f t="shared" si="3"/>
        <v>1</v>
      </c>
      <c r="J52" s="107" t="s">
        <v>2325</v>
      </c>
      <c r="K52" s="95" t="str">
        <f t="shared" si="4"/>
        <v>e2348</v>
      </c>
      <c r="L52" s="135" t="str">
        <f t="shared" si="5"/>
        <v>aides diverses</v>
      </c>
      <c r="M52" s="148"/>
      <c r="N52" s="148" t="s">
        <v>192</v>
      </c>
      <c r="O52" s="147" t="s">
        <v>426</v>
      </c>
    </row>
    <row r="53" spans="1:18" s="140" customFormat="1">
      <c r="A53" s="95" t="s">
        <v>2329</v>
      </c>
      <c r="B53" s="95" t="s">
        <v>2333</v>
      </c>
      <c r="C53" s="95"/>
      <c r="D53" s="95" t="s">
        <v>426</v>
      </c>
      <c r="E53" s="95"/>
      <c r="F53" s="95"/>
      <c r="G53" s="95"/>
      <c r="H53" s="95">
        <f t="shared" si="3"/>
        <v>1</v>
      </c>
      <c r="I53" s="95"/>
      <c r="J53" s="121" t="s">
        <v>2651</v>
      </c>
      <c r="K53" s="95"/>
      <c r="L53" s="135"/>
      <c r="M53" s="148"/>
      <c r="N53" s="148"/>
      <c r="O53" s="147" t="s">
        <v>426</v>
      </c>
      <c r="Q53" s="140" t="s">
        <v>1967</v>
      </c>
    </row>
    <row r="54" spans="1:18" s="140" customFormat="1">
      <c r="A54" s="95" t="s">
        <v>2330</v>
      </c>
      <c r="B54" s="95" t="s">
        <v>2334</v>
      </c>
      <c r="C54" s="95"/>
      <c r="D54" s="95" t="s">
        <v>426</v>
      </c>
      <c r="E54" s="95"/>
      <c r="F54" s="95"/>
      <c r="G54" s="95"/>
      <c r="H54" s="95">
        <f t="shared" si="3"/>
        <v>1</v>
      </c>
      <c r="I54" s="95"/>
      <c r="J54" s="195" t="s">
        <v>244</v>
      </c>
      <c r="K54" s="95" t="str">
        <f t="shared" ref="K54:K85" si="6">VLOOKUP(J54,A:B,2,FALSE)</f>
        <v>e0</v>
      </c>
      <c r="L54" s="198" t="str">
        <f>J54</f>
        <v>Total/NA</v>
      </c>
      <c r="M54" s="148" t="s">
        <v>190</v>
      </c>
      <c r="N54" s="148"/>
      <c r="O54" s="147" t="s">
        <v>426</v>
      </c>
    </row>
    <row r="55" spans="1:18" s="140" customFormat="1">
      <c r="A55" s="95" t="s">
        <v>2331</v>
      </c>
      <c r="B55" s="95" t="s">
        <v>2335</v>
      </c>
      <c r="C55" s="95"/>
      <c r="D55" s="95" t="s">
        <v>426</v>
      </c>
      <c r="E55" s="95"/>
      <c r="F55" s="95"/>
      <c r="G55" s="95"/>
      <c r="H55" s="95">
        <f t="shared" si="3"/>
        <v>1</v>
      </c>
      <c r="I55" s="95"/>
      <c r="J55" s="106" t="s">
        <v>2348</v>
      </c>
      <c r="K55" s="95" t="str">
        <f t="shared" si="6"/>
        <v>e2300</v>
      </c>
      <c r="L55" s="198" t="str">
        <f t="shared" ref="L55:L118" si="7">J55</f>
        <v>Prestations payées en soins et biens médicaux</v>
      </c>
      <c r="M55" s="132" t="s">
        <v>190</v>
      </c>
      <c r="N55" s="148" t="s">
        <v>192</v>
      </c>
      <c r="O55" s="147" t="s">
        <v>426</v>
      </c>
      <c r="P55" s="130"/>
      <c r="Q55" s="130"/>
      <c r="R55" s="130"/>
    </row>
    <row r="56" spans="1:18" s="140" customFormat="1">
      <c r="A56" s="95" t="s">
        <v>2650</v>
      </c>
      <c r="B56" s="95" t="s">
        <v>2549</v>
      </c>
      <c r="C56" s="95"/>
      <c r="D56" s="95" t="s">
        <v>426</v>
      </c>
      <c r="E56" s="95"/>
      <c r="F56" s="95"/>
      <c r="G56" s="95"/>
      <c r="H56" s="95">
        <f t="shared" ref="H56:H89" si="8">COUNTIF($J$2:$J$428,A56)</f>
        <v>1</v>
      </c>
      <c r="I56" s="95"/>
      <c r="J56" s="107" t="s">
        <v>2237</v>
      </c>
      <c r="K56" s="95" t="str">
        <f t="shared" si="6"/>
        <v>e2301</v>
      </c>
      <c r="L56" s="198" t="str">
        <f t="shared" si="7"/>
        <v>Prestations payées en soins</v>
      </c>
      <c r="M56" s="132" t="s">
        <v>190</v>
      </c>
      <c r="N56" s="148" t="s">
        <v>192</v>
      </c>
      <c r="O56" s="147" t="s">
        <v>426</v>
      </c>
      <c r="P56" s="130"/>
      <c r="Q56" s="130"/>
      <c r="R56" s="130"/>
    </row>
    <row r="57" spans="1:18" s="140" customFormat="1">
      <c r="A57" s="95" t="s">
        <v>2620</v>
      </c>
      <c r="B57" s="95" t="s">
        <v>2550</v>
      </c>
      <c r="C57" s="95"/>
      <c r="D57" s="95" t="s">
        <v>426</v>
      </c>
      <c r="E57" s="95"/>
      <c r="F57" s="95"/>
      <c r="G57" s="95"/>
      <c r="H57" s="95">
        <f t="shared" si="8"/>
        <v>1</v>
      </c>
      <c r="I57" s="95"/>
      <c r="J57" s="149" t="s">
        <v>2239</v>
      </c>
      <c r="K57" s="95" t="str">
        <f t="shared" si="6"/>
        <v>e2302</v>
      </c>
      <c r="L57" s="198" t="str">
        <f t="shared" si="7"/>
        <v>Hôpitaux (publics, privés ou unités de soins de longue durée)</v>
      </c>
      <c r="M57" s="148" t="s">
        <v>190</v>
      </c>
      <c r="N57" s="148" t="s">
        <v>192</v>
      </c>
      <c r="O57" s="147" t="s">
        <v>426</v>
      </c>
      <c r="P57" s="130"/>
      <c r="Q57" s="130"/>
      <c r="R57" s="130"/>
    </row>
    <row r="58" spans="1:18" s="140" customFormat="1">
      <c r="A58" s="95" t="s">
        <v>2621</v>
      </c>
      <c r="B58" s="95" t="s">
        <v>2551</v>
      </c>
      <c r="C58" s="95"/>
      <c r="D58" s="95" t="s">
        <v>426</v>
      </c>
      <c r="E58" s="95"/>
      <c r="F58" s="95"/>
      <c r="G58" s="95"/>
      <c r="H58" s="95">
        <f t="shared" si="8"/>
        <v>1</v>
      </c>
      <c r="I58" s="95"/>
      <c r="J58" s="150" t="s">
        <v>2241</v>
      </c>
      <c r="K58" s="95" t="str">
        <f t="shared" si="6"/>
        <v>e2303</v>
      </c>
      <c r="L58" s="198" t="str">
        <f t="shared" si="7"/>
        <v>Forfait journalier, ticket modérateur, honoraires en cliniques privées…</v>
      </c>
      <c r="M58" s="132"/>
      <c r="N58" s="148" t="s">
        <v>192</v>
      </c>
      <c r="O58" s="147" t="s">
        <v>426</v>
      </c>
      <c r="P58" s="130"/>
      <c r="Q58" s="130"/>
      <c r="R58" s="130"/>
    </row>
    <row r="59" spans="1:18" s="140" customFormat="1">
      <c r="A59" s="95" t="s">
        <v>2622</v>
      </c>
      <c r="B59" s="95" t="s">
        <v>2552</v>
      </c>
      <c r="C59" s="95"/>
      <c r="D59" s="95" t="s">
        <v>426</v>
      </c>
      <c r="E59" s="95"/>
      <c r="F59" s="95"/>
      <c r="G59" s="95"/>
      <c r="H59" s="95">
        <f t="shared" si="8"/>
        <v>1</v>
      </c>
      <c r="I59" s="95"/>
      <c r="J59" s="150" t="s">
        <v>2351</v>
      </c>
      <c r="K59" s="95" t="str">
        <f t="shared" si="6"/>
        <v>e2308</v>
      </c>
      <c r="L59" s="198" t="str">
        <f t="shared" si="7"/>
        <v>Frais d'hébergement en soins de longue durée, suppléments chambres particulières, lits accompagnant…</v>
      </c>
      <c r="M59" s="132"/>
      <c r="N59" s="148" t="s">
        <v>192</v>
      </c>
      <c r="O59" s="147" t="s">
        <v>426</v>
      </c>
      <c r="P59" s="130"/>
      <c r="Q59" s="130"/>
      <c r="R59" s="130"/>
    </row>
    <row r="60" spans="1:18" s="140" customFormat="1">
      <c r="A60" s="95" t="s">
        <v>2623</v>
      </c>
      <c r="B60" s="95" t="s">
        <v>2553</v>
      </c>
      <c r="C60" s="95"/>
      <c r="D60" s="95" t="s">
        <v>426</v>
      </c>
      <c r="E60" s="95"/>
      <c r="F60" s="95"/>
      <c r="G60" s="95"/>
      <c r="H60" s="95">
        <f t="shared" si="8"/>
        <v>1</v>
      </c>
      <c r="I60" s="95"/>
      <c r="J60" s="149" t="s">
        <v>2254</v>
      </c>
      <c r="K60" s="95" t="str">
        <f t="shared" si="6"/>
        <v>e2312</v>
      </c>
      <c r="L60" s="198" t="str">
        <f t="shared" si="7"/>
        <v>Soins ambulatoires</v>
      </c>
      <c r="M60" s="132" t="s">
        <v>190</v>
      </c>
      <c r="N60" s="148" t="s">
        <v>192</v>
      </c>
      <c r="O60" s="147" t="s">
        <v>426</v>
      </c>
      <c r="P60" s="130"/>
      <c r="Q60" s="130"/>
      <c r="R60" s="130"/>
    </row>
    <row r="61" spans="1:18" s="140" customFormat="1">
      <c r="A61" s="95" t="s">
        <v>2624</v>
      </c>
      <c r="B61" s="95" t="s">
        <v>2554</v>
      </c>
      <c r="C61" s="95"/>
      <c r="D61" s="95" t="s">
        <v>426</v>
      </c>
      <c r="E61" s="95"/>
      <c r="F61" s="95"/>
      <c r="G61" s="95"/>
      <c r="H61" s="95">
        <f t="shared" si="8"/>
        <v>1</v>
      </c>
      <c r="I61" s="95"/>
      <c r="J61" s="150" t="s">
        <v>2705</v>
      </c>
      <c r="K61" s="95" t="str">
        <f t="shared" si="6"/>
        <v>e2385</v>
      </c>
      <c r="L61" s="198" t="str">
        <f t="shared" si="7"/>
        <v>Honoraires médecins et sages-femmes exerçant en cabinet libéral</v>
      </c>
      <c r="M61" s="132" t="s">
        <v>190</v>
      </c>
      <c r="N61" s="148" t="s">
        <v>192</v>
      </c>
      <c r="O61" s="147" t="s">
        <v>426</v>
      </c>
      <c r="P61" s="130"/>
      <c r="Q61" s="130"/>
      <c r="R61" s="130"/>
    </row>
    <row r="62" spans="1:18" s="140" customFormat="1">
      <c r="A62" s="95" t="s">
        <v>2625</v>
      </c>
      <c r="B62" s="95" t="s">
        <v>2555</v>
      </c>
      <c r="C62" s="95"/>
      <c r="D62" s="95" t="s">
        <v>426</v>
      </c>
      <c r="E62" s="95"/>
      <c r="F62" s="95"/>
      <c r="G62" s="95"/>
      <c r="H62" s="95">
        <f t="shared" si="8"/>
        <v>1</v>
      </c>
      <c r="I62" s="95"/>
      <c r="J62" s="151" t="s">
        <v>2650</v>
      </c>
      <c r="K62" s="95" t="str">
        <f t="shared" si="6"/>
        <v>e2353</v>
      </c>
      <c r="L62" s="198" t="str">
        <f t="shared" si="7"/>
        <v>Honoraires médecins généralistes exerçant en cabinet libéral</v>
      </c>
      <c r="M62" s="132"/>
      <c r="N62" s="148" t="s">
        <v>192</v>
      </c>
      <c r="O62" s="147" t="s">
        <v>426</v>
      </c>
      <c r="P62" s="130"/>
      <c r="Q62" s="130"/>
      <c r="R62" s="130"/>
    </row>
    <row r="63" spans="1:18" s="140" customFormat="1">
      <c r="A63" s="95" t="s">
        <v>2626</v>
      </c>
      <c r="B63" s="95" t="s">
        <v>2556</v>
      </c>
      <c r="C63" s="95"/>
      <c r="D63" s="95" t="s">
        <v>426</v>
      </c>
      <c r="E63" s="95"/>
      <c r="F63" s="95"/>
      <c r="G63" s="95"/>
      <c r="H63" s="95">
        <f t="shared" si="8"/>
        <v>1</v>
      </c>
      <c r="I63" s="95"/>
      <c r="J63" s="151" t="s">
        <v>2620</v>
      </c>
      <c r="K63" s="95" t="str">
        <f t="shared" si="6"/>
        <v>e2354</v>
      </c>
      <c r="L63" s="198" t="str">
        <f t="shared" si="7"/>
        <v>Honoraires médecins spécialistes exerçant en cabinet libéral</v>
      </c>
      <c r="M63" s="132"/>
      <c r="N63" s="148" t="s">
        <v>192</v>
      </c>
      <c r="O63" s="147" t="s">
        <v>426</v>
      </c>
      <c r="P63" s="130"/>
      <c r="Q63" s="130"/>
      <c r="R63" s="130"/>
    </row>
    <row r="64" spans="1:18" s="140" customFormat="1">
      <c r="A64" s="95" t="s">
        <v>2627</v>
      </c>
      <c r="B64" s="95" t="s">
        <v>2557</v>
      </c>
      <c r="C64" s="95"/>
      <c r="D64" s="95" t="s">
        <v>426</v>
      </c>
      <c r="E64" s="95"/>
      <c r="F64" s="95"/>
      <c r="G64" s="95"/>
      <c r="H64" s="95">
        <f t="shared" si="8"/>
        <v>1</v>
      </c>
      <c r="I64" s="95"/>
      <c r="J64" s="151" t="s">
        <v>2621</v>
      </c>
      <c r="K64" s="95" t="str">
        <f t="shared" si="6"/>
        <v>e2355</v>
      </c>
      <c r="L64" s="198" t="str">
        <f t="shared" si="7"/>
        <v>Honoraires sages-femmes exerçant en cabinet libéral</v>
      </c>
      <c r="M64" s="132"/>
      <c r="N64" s="148" t="s">
        <v>192</v>
      </c>
      <c r="O64" s="147" t="s">
        <v>426</v>
      </c>
      <c r="P64" s="130"/>
      <c r="Q64" s="130"/>
      <c r="R64" s="130"/>
    </row>
    <row r="65" spans="1:19" s="140" customFormat="1">
      <c r="A65" s="95" t="s">
        <v>2628</v>
      </c>
      <c r="B65" s="95" t="s">
        <v>2558</v>
      </c>
      <c r="C65" s="95"/>
      <c r="D65" s="95" t="s">
        <v>426</v>
      </c>
      <c r="E65" s="95"/>
      <c r="F65" s="95"/>
      <c r="G65" s="95"/>
      <c r="H65" s="95">
        <f t="shared" si="8"/>
        <v>1</v>
      </c>
      <c r="I65" s="95"/>
      <c r="J65" s="150" t="s">
        <v>2622</v>
      </c>
      <c r="K65" s="95" t="str">
        <f t="shared" si="6"/>
        <v>e2356</v>
      </c>
      <c r="L65" s="198" t="str">
        <f t="shared" si="7"/>
        <v>Frais de déplacement médecins et sages-femmes exerçant en cabinet libéral</v>
      </c>
      <c r="M65" s="132"/>
      <c r="N65" s="148" t="s">
        <v>192</v>
      </c>
      <c r="O65" s="147" t="s">
        <v>426</v>
      </c>
      <c r="P65" s="130"/>
      <c r="Q65" s="130"/>
      <c r="R65" s="130"/>
    </row>
    <row r="66" spans="1:19" s="140" customFormat="1">
      <c r="A66" s="95" t="s">
        <v>2629</v>
      </c>
      <c r="B66" s="95" t="s">
        <v>2559</v>
      </c>
      <c r="C66" s="95"/>
      <c r="D66" s="95" t="s">
        <v>426</v>
      </c>
      <c r="E66" s="95"/>
      <c r="F66" s="95"/>
      <c r="G66" s="95"/>
      <c r="H66" s="95">
        <f t="shared" si="8"/>
        <v>1</v>
      </c>
      <c r="I66" s="95"/>
      <c r="J66" s="150" t="s">
        <v>2708</v>
      </c>
      <c r="K66" s="95" t="str">
        <f t="shared" si="6"/>
        <v>e2386</v>
      </c>
      <c r="L66" s="198" t="str">
        <f t="shared" si="7"/>
        <v>Honoraires auxiliaires en cabinets libéraux</v>
      </c>
      <c r="M66" s="132" t="s">
        <v>190</v>
      </c>
      <c r="N66" s="148" t="s">
        <v>192</v>
      </c>
      <c r="O66" s="147" t="s">
        <v>426</v>
      </c>
      <c r="P66" s="130"/>
      <c r="Q66" s="130"/>
      <c r="R66" s="130"/>
    </row>
    <row r="67" spans="1:19">
      <c r="A67" s="95" t="s">
        <v>2630</v>
      </c>
      <c r="B67" s="95" t="s">
        <v>2560</v>
      </c>
      <c r="C67" s="95"/>
      <c r="D67" s="95" t="s">
        <v>426</v>
      </c>
      <c r="E67" s="95"/>
      <c r="F67" s="95"/>
      <c r="G67" s="95"/>
      <c r="H67" s="95">
        <f t="shared" si="8"/>
        <v>1</v>
      </c>
      <c r="I67" s="133"/>
      <c r="J67" s="151" t="s">
        <v>2623</v>
      </c>
      <c r="K67" s="95" t="str">
        <f t="shared" si="6"/>
        <v>e2357</v>
      </c>
      <c r="L67" s="198" t="str">
        <f t="shared" si="7"/>
        <v>Honoraires infirmiers exerçant en cabinet libéral</v>
      </c>
      <c r="M67" s="132"/>
      <c r="N67" s="148" t="s">
        <v>192</v>
      </c>
      <c r="O67" s="147" t="s">
        <v>426</v>
      </c>
      <c r="P67" s="130"/>
      <c r="Q67" s="130"/>
      <c r="R67" s="130"/>
      <c r="S67" s="140"/>
    </row>
    <row r="68" spans="1:19">
      <c r="A68" s="95" t="s">
        <v>2631</v>
      </c>
      <c r="B68" s="95" t="s">
        <v>2561</v>
      </c>
      <c r="C68" s="95"/>
      <c r="D68" s="95" t="s">
        <v>426</v>
      </c>
      <c r="E68" s="95"/>
      <c r="F68" s="95"/>
      <c r="G68" s="95"/>
      <c r="H68" s="95">
        <f t="shared" si="8"/>
        <v>1</v>
      </c>
      <c r="I68" s="133"/>
      <c r="J68" s="151" t="s">
        <v>2624</v>
      </c>
      <c r="K68" s="95" t="str">
        <f t="shared" si="6"/>
        <v>e2358</v>
      </c>
      <c r="L68" s="198" t="str">
        <f t="shared" si="7"/>
        <v>Honoraires masseurs-kinésithérapeutes exerçant en cabinet libéral</v>
      </c>
      <c r="M68" s="132"/>
      <c r="N68" s="148" t="s">
        <v>192</v>
      </c>
      <c r="O68" s="147" t="s">
        <v>426</v>
      </c>
      <c r="P68" s="130"/>
      <c r="Q68" s="130"/>
      <c r="R68" s="130"/>
      <c r="S68" s="140"/>
    </row>
    <row r="69" spans="1:19">
      <c r="A69" s="95" t="s">
        <v>2632</v>
      </c>
      <c r="B69" s="95" t="s">
        <v>2562</v>
      </c>
      <c r="C69" s="95"/>
      <c r="D69" s="95" t="s">
        <v>426</v>
      </c>
      <c r="E69" s="95"/>
      <c r="F69" s="95"/>
      <c r="G69" s="95"/>
      <c r="H69" s="95">
        <f t="shared" si="8"/>
        <v>1</v>
      </c>
      <c r="I69" s="133"/>
      <c r="J69" s="151" t="s">
        <v>2625</v>
      </c>
      <c r="K69" s="95" t="str">
        <f t="shared" si="6"/>
        <v>e2359</v>
      </c>
      <c r="L69" s="198" t="str">
        <f t="shared" si="7"/>
        <v>Honoraires autres auxiliaires médicaux (orthophonistes, orthoptistes, pédicures-podologues) exerçant en cabinet libéral</v>
      </c>
      <c r="M69" s="132"/>
      <c r="N69" s="148" t="s">
        <v>192</v>
      </c>
      <c r="O69" s="147" t="s">
        <v>426</v>
      </c>
      <c r="P69" s="130"/>
      <c r="Q69" s="130"/>
      <c r="R69" s="130"/>
      <c r="S69" s="140"/>
    </row>
    <row r="70" spans="1:19">
      <c r="A70" s="95" t="s">
        <v>2633</v>
      </c>
      <c r="B70" s="95" t="s">
        <v>2563</v>
      </c>
      <c r="C70" s="95"/>
      <c r="D70" s="95" t="s">
        <v>426</v>
      </c>
      <c r="E70" s="95"/>
      <c r="F70" s="95"/>
      <c r="G70" s="95"/>
      <c r="H70" s="95">
        <f t="shared" si="8"/>
        <v>1</v>
      </c>
      <c r="I70" s="133"/>
      <c r="J70" s="150" t="s">
        <v>2626</v>
      </c>
      <c r="K70" s="95" t="str">
        <f t="shared" si="6"/>
        <v>e2360</v>
      </c>
      <c r="L70" s="198" t="str">
        <f t="shared" si="7"/>
        <v>Frais de déplacement auxiliaires en cabinets libéraux</v>
      </c>
      <c r="M70" s="132"/>
      <c r="N70" s="148" t="s">
        <v>192</v>
      </c>
      <c r="O70" s="147" t="s">
        <v>426</v>
      </c>
      <c r="P70" s="130"/>
      <c r="Q70" s="130"/>
      <c r="R70" s="130"/>
      <c r="S70" s="140"/>
    </row>
    <row r="71" spans="1:19">
      <c r="A71" s="95" t="s">
        <v>2634</v>
      </c>
      <c r="B71" s="95" t="s">
        <v>2564</v>
      </c>
      <c r="C71" s="95"/>
      <c r="D71" s="95" t="s">
        <v>426</v>
      </c>
      <c r="E71" s="95"/>
      <c r="F71" s="95"/>
      <c r="G71" s="95"/>
      <c r="H71" s="95">
        <f t="shared" si="8"/>
        <v>1</v>
      </c>
      <c r="I71" s="133"/>
      <c r="J71" s="150" t="s">
        <v>2260</v>
      </c>
      <c r="K71" s="95" t="str">
        <f t="shared" si="6"/>
        <v>e2315</v>
      </c>
      <c r="L71" s="198" t="str">
        <f t="shared" si="7"/>
        <v>Dentistes en cabinets libéraux</v>
      </c>
      <c r="M71" s="132" t="s">
        <v>190</v>
      </c>
      <c r="N71" s="148" t="s">
        <v>192</v>
      </c>
      <c r="O71" s="147" t="s">
        <v>426</v>
      </c>
      <c r="P71" s="130"/>
      <c r="Q71" s="130"/>
      <c r="R71" s="130"/>
      <c r="S71" s="140"/>
    </row>
    <row r="72" spans="1:19">
      <c r="A72" s="95" t="s">
        <v>2635</v>
      </c>
      <c r="B72" s="95" t="s">
        <v>2604</v>
      </c>
      <c r="C72" s="95"/>
      <c r="D72" s="95" t="s">
        <v>426</v>
      </c>
      <c r="E72" s="133"/>
      <c r="F72" s="133"/>
      <c r="G72" s="133"/>
      <c r="H72" s="95">
        <f t="shared" si="8"/>
        <v>1</v>
      </c>
      <c r="I72" s="133"/>
      <c r="J72" s="151" t="s">
        <v>2262</v>
      </c>
      <c r="K72" s="95" t="str">
        <f t="shared" si="6"/>
        <v>e2316</v>
      </c>
      <c r="L72" s="198" t="str">
        <f t="shared" si="7"/>
        <v>Honoraires dentistes (consultations, soins dentaires, traitements d'orthodontie effectués par des dentistes)</v>
      </c>
      <c r="M72" s="132"/>
      <c r="N72" s="148" t="s">
        <v>192</v>
      </c>
      <c r="O72" s="147" t="s">
        <v>426</v>
      </c>
      <c r="P72" s="130"/>
      <c r="Q72" s="130"/>
      <c r="R72" s="130"/>
      <c r="S72" s="140"/>
    </row>
    <row r="73" spans="1:19">
      <c r="A73" s="95" t="s">
        <v>2636</v>
      </c>
      <c r="B73" s="95" t="s">
        <v>2605</v>
      </c>
      <c r="C73" s="95"/>
      <c r="D73" s="95" t="s">
        <v>426</v>
      </c>
      <c r="E73" s="133"/>
      <c r="F73" s="133"/>
      <c r="G73" s="133"/>
      <c r="H73" s="95">
        <f t="shared" si="8"/>
        <v>1</v>
      </c>
      <c r="I73" s="133"/>
      <c r="J73" s="151" t="s">
        <v>2627</v>
      </c>
      <c r="K73" s="95" t="str">
        <f t="shared" si="6"/>
        <v>e2361</v>
      </c>
      <c r="L73" s="198" t="str">
        <f t="shared" si="7"/>
        <v>Prothèses, implants, etc. dentaires pris en charge par l'assurance maladie obligatoire</v>
      </c>
      <c r="M73" s="132" t="s">
        <v>190</v>
      </c>
      <c r="N73" s="148" t="s">
        <v>192</v>
      </c>
      <c r="O73" s="147" t="s">
        <v>426</v>
      </c>
      <c r="P73" s="130"/>
      <c r="Q73" s="130"/>
      <c r="R73" s="130"/>
      <c r="S73" s="140"/>
    </row>
    <row r="74" spans="1:19">
      <c r="A74" s="95" t="s">
        <v>2637</v>
      </c>
      <c r="B74" s="95" t="s">
        <v>2606</v>
      </c>
      <c r="C74" s="95"/>
      <c r="D74" s="95" t="s">
        <v>426</v>
      </c>
      <c r="E74" s="133"/>
      <c r="F74" s="133"/>
      <c r="G74" s="133"/>
      <c r="H74" s="95">
        <f t="shared" si="8"/>
        <v>1</v>
      </c>
      <c r="I74" s="133"/>
      <c r="J74" s="196" t="s">
        <v>2628</v>
      </c>
      <c r="K74" s="95" t="str">
        <f t="shared" si="6"/>
        <v>e2362</v>
      </c>
      <c r="L74" s="198" t="str">
        <f t="shared" si="7"/>
        <v>Panier 100% santé dentaire</v>
      </c>
      <c r="M74" s="132" t="s">
        <v>190</v>
      </c>
      <c r="N74" s="148" t="s">
        <v>192</v>
      </c>
      <c r="O74" s="147" t="s">
        <v>426</v>
      </c>
      <c r="P74" s="130"/>
      <c r="Q74" s="130"/>
      <c r="R74" s="130"/>
      <c r="S74" s="140"/>
    </row>
    <row r="75" spans="1:19">
      <c r="A75" s="95" t="s">
        <v>2638</v>
      </c>
      <c r="B75" s="95" t="s">
        <v>2607</v>
      </c>
      <c r="C75" s="95"/>
      <c r="D75" s="95" t="s">
        <v>426</v>
      </c>
      <c r="E75" s="133"/>
      <c r="F75" s="133"/>
      <c r="G75" s="133"/>
      <c r="H75" s="95">
        <f t="shared" si="8"/>
        <v>1</v>
      </c>
      <c r="I75" s="133"/>
      <c r="J75" s="197" t="s">
        <v>2629</v>
      </c>
      <c r="K75" s="95" t="str">
        <f t="shared" si="6"/>
        <v>e2363</v>
      </c>
      <c r="L75" s="198" t="str">
        <f t="shared" si="7"/>
        <v>Panier 100% santé dentaire, prothèses fixes</v>
      </c>
      <c r="M75" s="132"/>
      <c r="N75" s="148" t="s">
        <v>192</v>
      </c>
      <c r="O75" s="147" t="s">
        <v>426</v>
      </c>
      <c r="P75" s="130"/>
      <c r="Q75" s="130"/>
      <c r="R75" s="130"/>
      <c r="S75" s="140"/>
    </row>
    <row r="76" spans="1:19">
      <c r="A76" s="95" t="s">
        <v>2639</v>
      </c>
      <c r="B76" s="95" t="s">
        <v>2608</v>
      </c>
      <c r="C76" s="95"/>
      <c r="D76" s="95" t="s">
        <v>426</v>
      </c>
      <c r="E76" s="133"/>
      <c r="F76" s="133"/>
      <c r="G76" s="133"/>
      <c r="H76" s="95">
        <f t="shared" si="8"/>
        <v>1</v>
      </c>
      <c r="I76" s="133"/>
      <c r="J76" s="197" t="s">
        <v>2630</v>
      </c>
      <c r="K76" s="95" t="str">
        <f t="shared" si="6"/>
        <v>e2364</v>
      </c>
      <c r="L76" s="198" t="str">
        <f t="shared" si="7"/>
        <v>Panier 100% santé dentaire, prothèses amovibles</v>
      </c>
      <c r="M76" s="132"/>
      <c r="N76" s="148" t="s">
        <v>192</v>
      </c>
      <c r="O76" s="147" t="s">
        <v>426</v>
      </c>
      <c r="P76" s="130"/>
      <c r="Q76" s="130"/>
      <c r="R76" s="130"/>
      <c r="S76" s="140"/>
    </row>
    <row r="77" spans="1:19">
      <c r="A77" s="95" t="s">
        <v>2640</v>
      </c>
      <c r="B77" s="95" t="s">
        <v>2609</v>
      </c>
      <c r="C77" s="95"/>
      <c r="D77" s="95" t="s">
        <v>426</v>
      </c>
      <c r="E77" s="133"/>
      <c r="F77" s="133"/>
      <c r="G77" s="133"/>
      <c r="H77" s="95">
        <f t="shared" si="8"/>
        <v>1</v>
      </c>
      <c r="I77" s="133"/>
      <c r="J77" s="196" t="s">
        <v>2631</v>
      </c>
      <c r="K77" s="95" t="str">
        <f t="shared" si="6"/>
        <v>e2365</v>
      </c>
      <c r="L77" s="198" t="str">
        <f t="shared" si="7"/>
        <v>Panier tarifs maîtrisés dentaire</v>
      </c>
      <c r="M77" s="132" t="s">
        <v>190</v>
      </c>
      <c r="N77" s="148" t="s">
        <v>192</v>
      </c>
      <c r="O77" s="147" t="s">
        <v>426</v>
      </c>
      <c r="P77" s="130"/>
      <c r="Q77" s="130"/>
      <c r="R77" s="130"/>
      <c r="S77" s="140"/>
    </row>
    <row r="78" spans="1:19">
      <c r="A78" s="95" t="s">
        <v>2641</v>
      </c>
      <c r="B78" s="95" t="s">
        <v>2610</v>
      </c>
      <c r="C78" s="95"/>
      <c r="D78" s="95" t="s">
        <v>426</v>
      </c>
      <c r="E78" s="133"/>
      <c r="F78" s="133"/>
      <c r="G78" s="133"/>
      <c r="H78" s="95">
        <f t="shared" si="8"/>
        <v>1</v>
      </c>
      <c r="I78" s="133"/>
      <c r="J78" s="197" t="s">
        <v>2632</v>
      </c>
      <c r="K78" s="95" t="str">
        <f t="shared" si="6"/>
        <v>e2366</v>
      </c>
      <c r="L78" s="198" t="str">
        <f t="shared" si="7"/>
        <v>Panier tarifs maîtrisés dentaire, prothèses fixes</v>
      </c>
      <c r="M78" s="132"/>
      <c r="N78" s="148" t="s">
        <v>192</v>
      </c>
      <c r="O78" s="147" t="s">
        <v>426</v>
      </c>
      <c r="P78" s="130"/>
      <c r="Q78" s="130"/>
      <c r="R78" s="130"/>
      <c r="S78" s="140"/>
    </row>
    <row r="79" spans="1:19">
      <c r="A79" s="95" t="s">
        <v>2642</v>
      </c>
      <c r="B79" s="95" t="s">
        <v>2611</v>
      </c>
      <c r="C79" s="95"/>
      <c r="D79" s="95" t="s">
        <v>426</v>
      </c>
      <c r="E79" s="133"/>
      <c r="F79" s="133"/>
      <c r="G79" s="133"/>
      <c r="H79" s="95">
        <f t="shared" si="8"/>
        <v>1</v>
      </c>
      <c r="I79" s="133"/>
      <c r="J79" s="197" t="s">
        <v>2633</v>
      </c>
      <c r="K79" s="95" t="str">
        <f t="shared" si="6"/>
        <v>e2367</v>
      </c>
      <c r="L79" s="198" t="str">
        <f t="shared" si="7"/>
        <v>Panier tarifs maîtrisés dentaire, prothèses amovibles</v>
      </c>
      <c r="M79" s="132"/>
      <c r="N79" s="148" t="s">
        <v>192</v>
      </c>
      <c r="O79" s="147" t="s">
        <v>426</v>
      </c>
      <c r="P79" s="130"/>
      <c r="Q79" s="130"/>
      <c r="R79" s="130"/>
      <c r="S79" s="140"/>
    </row>
    <row r="80" spans="1:19">
      <c r="A80" s="95" t="s">
        <v>2676</v>
      </c>
      <c r="B80" s="95" t="s">
        <v>2612</v>
      </c>
      <c r="C80" s="95"/>
      <c r="D80" s="95" t="s">
        <v>426</v>
      </c>
      <c r="E80" s="133"/>
      <c r="F80" s="133"/>
      <c r="G80" s="133"/>
      <c r="H80" s="95">
        <f t="shared" si="8"/>
        <v>1</v>
      </c>
      <c r="I80" s="133"/>
      <c r="J80" s="196" t="s">
        <v>2634</v>
      </c>
      <c r="K80" s="95" t="str">
        <f t="shared" si="6"/>
        <v>e2368</v>
      </c>
      <c r="L80" s="198" t="str">
        <f t="shared" si="7"/>
        <v>Panier tarifs libres dentaire</v>
      </c>
      <c r="M80" s="132" t="s">
        <v>190</v>
      </c>
      <c r="N80" s="148" t="s">
        <v>192</v>
      </c>
      <c r="O80" s="147" t="s">
        <v>426</v>
      </c>
      <c r="P80" s="130"/>
      <c r="Q80" s="130"/>
      <c r="R80" s="130"/>
      <c r="S80" s="140"/>
    </row>
    <row r="81" spans="1:19">
      <c r="A81" s="95" t="s">
        <v>2643</v>
      </c>
      <c r="B81" s="95" t="s">
        <v>2613</v>
      </c>
      <c r="C81" s="95"/>
      <c r="D81" s="95" t="s">
        <v>426</v>
      </c>
      <c r="E81" s="133"/>
      <c r="F81" s="133"/>
      <c r="G81" s="133"/>
      <c r="H81" s="95">
        <f t="shared" si="8"/>
        <v>1</v>
      </c>
      <c r="I81" s="133"/>
      <c r="J81" s="197" t="s">
        <v>2635</v>
      </c>
      <c r="K81" s="95" t="str">
        <f t="shared" si="6"/>
        <v>e2369</v>
      </c>
      <c r="L81" s="198" t="str">
        <f t="shared" si="7"/>
        <v>Panier tarifs libres dentaire, prothèses fixes</v>
      </c>
      <c r="M81" s="132"/>
      <c r="N81" s="148" t="s">
        <v>192</v>
      </c>
      <c r="O81" s="147" t="s">
        <v>426</v>
      </c>
      <c r="P81" s="130"/>
      <c r="Q81" s="130"/>
      <c r="R81" s="130"/>
      <c r="S81" s="140"/>
    </row>
    <row r="82" spans="1:19">
      <c r="A82" s="95" t="s">
        <v>2644</v>
      </c>
      <c r="B82" s="95" t="s">
        <v>2614</v>
      </c>
      <c r="C82" s="95"/>
      <c r="D82" s="95" t="s">
        <v>426</v>
      </c>
      <c r="E82" s="133"/>
      <c r="F82" s="133"/>
      <c r="G82" s="133"/>
      <c r="H82" s="95">
        <f t="shared" si="8"/>
        <v>1</v>
      </c>
      <c r="I82" s="133"/>
      <c r="J82" s="197" t="s">
        <v>2636</v>
      </c>
      <c r="K82" s="95" t="str">
        <f t="shared" si="6"/>
        <v>e2370</v>
      </c>
      <c r="L82" s="198" t="str">
        <f t="shared" si="7"/>
        <v>Panier tarifs libres dentaire, prothèses amovibles</v>
      </c>
      <c r="M82" s="132"/>
      <c r="N82" s="148" t="s">
        <v>192</v>
      </c>
      <c r="O82" s="147" t="s">
        <v>426</v>
      </c>
      <c r="P82" s="130"/>
      <c r="Q82" s="130"/>
      <c r="R82" s="130"/>
      <c r="S82" s="140"/>
    </row>
    <row r="83" spans="1:19">
      <c r="A83" s="95" t="s">
        <v>2645</v>
      </c>
      <c r="B83" s="95" t="s">
        <v>2615</v>
      </c>
      <c r="C83" s="95"/>
      <c r="D83" s="95" t="s">
        <v>426</v>
      </c>
      <c r="E83" s="133"/>
      <c r="F83" s="133"/>
      <c r="G83" s="133"/>
      <c r="H83" s="95">
        <f t="shared" si="8"/>
        <v>1</v>
      </c>
      <c r="I83" s="133"/>
      <c r="J83" s="196" t="s">
        <v>2637</v>
      </c>
      <c r="K83" s="95" t="str">
        <f t="shared" si="6"/>
        <v>e2371</v>
      </c>
      <c r="L83" s="198" t="str">
        <f t="shared" si="7"/>
        <v>Prothèses, implants, etc. dentaires non-pris en charge par l'assurance maladie obligatoire</v>
      </c>
      <c r="M83" s="132"/>
      <c r="N83" s="148" t="s">
        <v>192</v>
      </c>
      <c r="O83" s="147" t="s">
        <v>426</v>
      </c>
      <c r="P83" s="130"/>
      <c r="Q83" s="130"/>
      <c r="R83" s="130"/>
      <c r="S83" s="140"/>
    </row>
    <row r="84" spans="1:19">
      <c r="A84" s="95" t="s">
        <v>2646</v>
      </c>
      <c r="B84" s="95" t="s">
        <v>2616</v>
      </c>
      <c r="C84" s="95"/>
      <c r="D84" s="95" t="s">
        <v>426</v>
      </c>
      <c r="E84" s="133"/>
      <c r="F84" s="133"/>
      <c r="G84" s="133"/>
      <c r="H84" s="95">
        <f t="shared" si="8"/>
        <v>1</v>
      </c>
      <c r="I84" s="133"/>
      <c r="J84" s="150" t="s">
        <v>2266</v>
      </c>
      <c r="K84" s="95" t="str">
        <f t="shared" si="6"/>
        <v>e2318</v>
      </c>
      <c r="L84" s="198" t="str">
        <f t="shared" si="7"/>
        <v>Centres de santé (dispensaires…)</v>
      </c>
      <c r="M84" s="132"/>
      <c r="N84" s="148" t="s">
        <v>192</v>
      </c>
      <c r="O84" s="147" t="s">
        <v>426</v>
      </c>
      <c r="P84" s="130"/>
      <c r="Q84" s="130"/>
      <c r="R84" s="130"/>
      <c r="S84" s="140"/>
    </row>
    <row r="85" spans="1:19">
      <c r="A85" s="95" t="s">
        <v>2647</v>
      </c>
      <c r="B85" s="95" t="s">
        <v>2617</v>
      </c>
      <c r="C85" s="95"/>
      <c r="D85" s="95" t="s">
        <v>426</v>
      </c>
      <c r="E85" s="133"/>
      <c r="F85" s="133"/>
      <c r="G85" s="133"/>
      <c r="H85" s="95">
        <f t="shared" si="8"/>
        <v>1</v>
      </c>
      <c r="I85" s="133"/>
      <c r="J85" s="150" t="s">
        <v>2268</v>
      </c>
      <c r="K85" s="95" t="str">
        <f t="shared" si="6"/>
        <v>e2319</v>
      </c>
      <c r="L85" s="198" t="str">
        <f t="shared" si="7"/>
        <v>Laboratoires d'analyse médicale</v>
      </c>
      <c r="M85" s="132"/>
      <c r="N85" s="148" t="s">
        <v>192</v>
      </c>
      <c r="O85" s="147" t="s">
        <v>426</v>
      </c>
      <c r="P85" s="130"/>
      <c r="Q85" s="130"/>
      <c r="R85" s="130"/>
      <c r="S85" s="140"/>
    </row>
    <row r="86" spans="1:19">
      <c r="A86" s="95" t="s">
        <v>2648</v>
      </c>
      <c r="B86" s="95" t="s">
        <v>2618</v>
      </c>
      <c r="C86" s="95"/>
      <c r="D86" s="95" t="s">
        <v>426</v>
      </c>
      <c r="E86" s="133"/>
      <c r="F86" s="133"/>
      <c r="G86" s="133"/>
      <c r="H86" s="95">
        <f t="shared" si="8"/>
        <v>1</v>
      </c>
      <c r="I86" s="133"/>
      <c r="J86" s="150" t="s">
        <v>2270</v>
      </c>
      <c r="K86" s="95" t="str">
        <f t="shared" ref="K86:K117" si="9">VLOOKUP(J86,A:B,2,FALSE)</f>
        <v>e2320</v>
      </c>
      <c r="L86" s="198" t="str">
        <f t="shared" si="7"/>
        <v>Etablissements thermaux</v>
      </c>
      <c r="M86" s="132"/>
      <c r="N86" s="148" t="s">
        <v>192</v>
      </c>
      <c r="O86" s="147" t="s">
        <v>426</v>
      </c>
      <c r="P86" s="130"/>
      <c r="Q86" s="130"/>
      <c r="R86" s="130"/>
      <c r="S86" s="140"/>
    </row>
    <row r="87" spans="1:19">
      <c r="A87" s="95" t="s">
        <v>2649</v>
      </c>
      <c r="B87" s="95" t="s">
        <v>2619</v>
      </c>
      <c r="C87" s="95"/>
      <c r="D87" s="95" t="s">
        <v>426</v>
      </c>
      <c r="E87" s="133"/>
      <c r="F87" s="133"/>
      <c r="G87" s="133"/>
      <c r="H87" s="95">
        <f t="shared" si="8"/>
        <v>1</v>
      </c>
      <c r="I87" s="133"/>
      <c r="J87" s="150" t="s">
        <v>2272</v>
      </c>
      <c r="K87" s="95" t="str">
        <f t="shared" si="9"/>
        <v>e2321</v>
      </c>
      <c r="L87" s="198" t="str">
        <f t="shared" si="7"/>
        <v>Forfait de surveillance médicale, pratiques médicales et complémentaires, forfait thermal, complément tarifaire</v>
      </c>
      <c r="M87" s="132"/>
      <c r="N87" s="148" t="s">
        <v>192</v>
      </c>
      <c r="O87" s="147" t="s">
        <v>426</v>
      </c>
      <c r="P87" s="130"/>
      <c r="Q87" s="130"/>
      <c r="R87" s="130"/>
      <c r="S87" s="140"/>
    </row>
    <row r="88" spans="1:19">
      <c r="A88" s="133" t="s">
        <v>2705</v>
      </c>
      <c r="B88" s="95" t="s">
        <v>2706</v>
      </c>
      <c r="C88" s="133"/>
      <c r="D88" s="95" t="s">
        <v>426</v>
      </c>
      <c r="E88" s="133"/>
      <c r="F88" s="133"/>
      <c r="G88" s="133"/>
      <c r="H88" s="95">
        <f t="shared" si="8"/>
        <v>1</v>
      </c>
      <c r="I88" s="133"/>
      <c r="J88" s="150" t="s">
        <v>2274</v>
      </c>
      <c r="K88" s="95" t="str">
        <f t="shared" si="9"/>
        <v>e2322</v>
      </c>
      <c r="L88" s="198" t="str">
        <f t="shared" si="7"/>
        <v>Frais de transport, frais d'hébergement</v>
      </c>
      <c r="M88" s="132"/>
      <c r="N88" s="148" t="s">
        <v>192</v>
      </c>
      <c r="O88" s="147" t="s">
        <v>426</v>
      </c>
      <c r="P88" s="130"/>
      <c r="Q88" s="130"/>
      <c r="R88" s="130"/>
      <c r="S88" s="140"/>
    </row>
    <row r="89" spans="1:19">
      <c r="A89" s="133" t="s">
        <v>2708</v>
      </c>
      <c r="B89" s="95" t="s">
        <v>2707</v>
      </c>
      <c r="C89" s="133"/>
      <c r="D89" s="95" t="s">
        <v>426</v>
      </c>
      <c r="E89" s="133"/>
      <c r="F89" s="133"/>
      <c r="G89" s="133"/>
      <c r="H89" s="95">
        <f t="shared" si="8"/>
        <v>1</v>
      </c>
      <c r="I89" s="133"/>
      <c r="J89" s="149" t="s">
        <v>2276</v>
      </c>
      <c r="K89" s="95" t="str">
        <f t="shared" si="9"/>
        <v>e2323</v>
      </c>
      <c r="L89" s="198" t="str">
        <f t="shared" si="7"/>
        <v>Transports des malades (ambulances, taxis, véhicules sanitaires légers…)</v>
      </c>
      <c r="M89" s="132"/>
      <c r="N89" s="148" t="s">
        <v>192</v>
      </c>
      <c r="O89" s="147" t="s">
        <v>426</v>
      </c>
      <c r="P89" s="130"/>
      <c r="Q89" s="130"/>
      <c r="R89" s="130"/>
    </row>
    <row r="90" spans="1:19">
      <c r="A90" s="133"/>
      <c r="B90" s="133"/>
      <c r="C90" s="133"/>
      <c r="D90" s="133"/>
      <c r="E90" s="133"/>
      <c r="F90" s="133"/>
      <c r="G90" s="133"/>
      <c r="H90" s="133"/>
      <c r="I90" s="133"/>
      <c r="J90" s="107" t="s">
        <v>2353</v>
      </c>
      <c r="K90" s="95" t="str">
        <f t="shared" si="9"/>
        <v>e2324</v>
      </c>
      <c r="L90" s="198" t="str">
        <f t="shared" si="7"/>
        <v>Prestations payées en biens médicaux</v>
      </c>
      <c r="M90" s="132" t="s">
        <v>190</v>
      </c>
      <c r="N90" s="148" t="s">
        <v>192</v>
      </c>
      <c r="O90" s="147" t="s">
        <v>426</v>
      </c>
      <c r="P90" s="130"/>
      <c r="Q90" s="130"/>
      <c r="R90" s="130"/>
    </row>
    <row r="91" spans="1:19">
      <c r="J91" s="149" t="s">
        <v>2279</v>
      </c>
      <c r="K91" s="95" t="str">
        <f t="shared" si="9"/>
        <v>e2325</v>
      </c>
      <c r="L91" s="198" t="str">
        <f t="shared" si="7"/>
        <v>Optique</v>
      </c>
      <c r="M91" s="132" t="s">
        <v>190</v>
      </c>
      <c r="N91" s="148" t="s">
        <v>192</v>
      </c>
      <c r="O91" s="147" t="s">
        <v>426</v>
      </c>
      <c r="P91" s="130"/>
      <c r="Q91" s="130"/>
      <c r="R91" s="130"/>
    </row>
    <row r="92" spans="1:19">
      <c r="J92" s="150" t="s">
        <v>2281</v>
      </c>
      <c r="K92" s="95" t="str">
        <f t="shared" si="9"/>
        <v>e2326</v>
      </c>
      <c r="L92" s="198" t="str">
        <f t="shared" si="7"/>
        <v>Dépenses d'optique prises en charge par l'assurance maladie obligatoire</v>
      </c>
      <c r="M92" s="132" t="s">
        <v>190</v>
      </c>
      <c r="N92" s="148" t="s">
        <v>192</v>
      </c>
      <c r="O92" s="147" t="s">
        <v>426</v>
      </c>
      <c r="P92" s="130"/>
      <c r="Q92" s="130"/>
      <c r="R92" s="130"/>
    </row>
    <row r="93" spans="1:19">
      <c r="J93" s="151" t="s">
        <v>2638</v>
      </c>
      <c r="K93" s="95" t="str">
        <f t="shared" si="9"/>
        <v>e2372</v>
      </c>
      <c r="L93" s="198" t="str">
        <f t="shared" si="7"/>
        <v>Panier 100% santé optique</v>
      </c>
      <c r="M93" s="132" t="s">
        <v>190</v>
      </c>
      <c r="N93" s="148" t="s">
        <v>192</v>
      </c>
      <c r="O93" s="147" t="s">
        <v>426</v>
      </c>
      <c r="P93" s="130"/>
      <c r="Q93" s="130"/>
      <c r="R93" s="130"/>
    </row>
    <row r="94" spans="1:19">
      <c r="J94" s="196" t="s">
        <v>2639</v>
      </c>
      <c r="K94" s="95" t="str">
        <f t="shared" si="9"/>
        <v>e2373</v>
      </c>
      <c r="L94" s="198" t="str">
        <f t="shared" si="7"/>
        <v>Panier 100% santé optique, verres simples</v>
      </c>
      <c r="M94" s="132"/>
      <c r="N94" s="148" t="s">
        <v>192</v>
      </c>
      <c r="O94" s="147" t="s">
        <v>426</v>
      </c>
      <c r="P94" s="130"/>
      <c r="Q94" s="130"/>
      <c r="R94" s="130"/>
    </row>
    <row r="95" spans="1:19">
      <c r="J95" s="151" t="s">
        <v>2640</v>
      </c>
      <c r="K95" s="95" t="str">
        <f t="shared" si="9"/>
        <v>e2374</v>
      </c>
      <c r="L95" s="198" t="str">
        <f t="shared" si="7"/>
        <v>Panier libre optique</v>
      </c>
      <c r="M95" s="132" t="s">
        <v>190</v>
      </c>
      <c r="N95" s="148" t="s">
        <v>192</v>
      </c>
      <c r="O95" s="147" t="s">
        <v>426</v>
      </c>
      <c r="P95" s="130"/>
      <c r="Q95" s="130"/>
      <c r="R95" s="130"/>
    </row>
    <row r="96" spans="1:19">
      <c r="J96" s="196" t="s">
        <v>2641</v>
      </c>
      <c r="K96" s="95" t="str">
        <f t="shared" si="9"/>
        <v>e2375</v>
      </c>
      <c r="L96" s="198" t="str">
        <f t="shared" si="7"/>
        <v>Panier libre optique, verres simples</v>
      </c>
      <c r="M96" s="132"/>
      <c r="N96" s="148" t="s">
        <v>192</v>
      </c>
      <c r="O96" s="147" t="s">
        <v>426</v>
      </c>
      <c r="P96" s="130"/>
      <c r="Q96" s="130"/>
      <c r="R96" s="130"/>
    </row>
    <row r="97" spans="10:18">
      <c r="J97" s="150" t="s">
        <v>2283</v>
      </c>
      <c r="K97" s="95" t="str">
        <f t="shared" si="9"/>
        <v>e2327</v>
      </c>
      <c r="L97" s="198" t="str">
        <f t="shared" si="7"/>
        <v>Dépenses d'optique non prises en charge par l'assurance maladie obligatoire</v>
      </c>
      <c r="M97" s="132"/>
      <c r="N97" s="148" t="s">
        <v>192</v>
      </c>
      <c r="O97" s="147" t="s">
        <v>426</v>
      </c>
      <c r="P97" s="130"/>
      <c r="Q97" s="130"/>
      <c r="R97" s="130"/>
    </row>
    <row r="98" spans="10:18">
      <c r="J98" s="149" t="s">
        <v>2642</v>
      </c>
      <c r="K98" s="95" t="str">
        <f t="shared" si="9"/>
        <v>e2376</v>
      </c>
      <c r="L98" s="198" t="str">
        <f t="shared" si="7"/>
        <v>Audioprothèses (y compris entretien, réparation, prestations de suivi, etc.)</v>
      </c>
      <c r="M98" s="132" t="s">
        <v>190</v>
      </c>
      <c r="N98" s="148" t="s">
        <v>192</v>
      </c>
      <c r="O98" s="147" t="s">
        <v>426</v>
      </c>
      <c r="P98" s="130"/>
      <c r="Q98" s="130"/>
      <c r="R98" s="130"/>
    </row>
    <row r="99" spans="10:18">
      <c r="J99" s="150" t="s">
        <v>2676</v>
      </c>
      <c r="K99" s="95" t="str">
        <f t="shared" si="9"/>
        <v>e2377</v>
      </c>
      <c r="L99" s="198" t="str">
        <f>J99</f>
        <v>Panier 100% santé audiologie</v>
      </c>
      <c r="M99" s="132"/>
      <c r="N99" s="148" t="s">
        <v>192</v>
      </c>
      <c r="O99" s="147" t="s">
        <v>426</v>
      </c>
      <c r="P99" s="130"/>
      <c r="Q99" s="130"/>
      <c r="R99" s="130"/>
    </row>
    <row r="100" spans="10:18">
      <c r="J100" s="150" t="s">
        <v>2643</v>
      </c>
      <c r="K100" s="95" t="str">
        <f t="shared" si="9"/>
        <v>e2378</v>
      </c>
      <c r="L100" s="198" t="str">
        <f>J100</f>
        <v>Panier libre audiologie</v>
      </c>
      <c r="M100" s="132"/>
      <c r="N100" s="148" t="s">
        <v>192</v>
      </c>
      <c r="O100" s="147" t="s">
        <v>426</v>
      </c>
      <c r="P100" s="130"/>
      <c r="Q100" s="130"/>
      <c r="R100" s="130"/>
    </row>
    <row r="101" spans="10:18">
      <c r="J101" s="149" t="s">
        <v>2644</v>
      </c>
      <c r="K101" s="95" t="str">
        <f t="shared" si="9"/>
        <v>e2379</v>
      </c>
      <c r="L101" s="198" t="str">
        <f t="shared" si="7"/>
        <v>Biens médicaux (hors optique et audioprothèses) pris en charge par l'assurance maladie obligatoire</v>
      </c>
      <c r="M101" s="132" t="s">
        <v>190</v>
      </c>
      <c r="N101" s="148" t="s">
        <v>192</v>
      </c>
      <c r="O101" s="147" t="s">
        <v>426</v>
      </c>
      <c r="P101" s="130"/>
      <c r="Q101" s="130"/>
      <c r="R101" s="130"/>
    </row>
    <row r="102" spans="10:18">
      <c r="J102" s="150" t="s">
        <v>2287</v>
      </c>
      <c r="K102" s="95" t="str">
        <f t="shared" si="9"/>
        <v>e2329</v>
      </c>
      <c r="L102" s="198" t="str">
        <f t="shared" si="7"/>
        <v>Médicaments pris en charge par l'assurance maladie obligatoire</v>
      </c>
      <c r="M102" s="132"/>
      <c r="N102" s="148" t="s">
        <v>192</v>
      </c>
      <c r="O102" s="147" t="s">
        <v>426</v>
      </c>
      <c r="P102" s="130"/>
      <c r="Q102" s="130"/>
      <c r="R102" s="130"/>
    </row>
    <row r="103" spans="10:18">
      <c r="J103" s="150" t="s">
        <v>2645</v>
      </c>
      <c r="K103" s="95" t="str">
        <f t="shared" si="9"/>
        <v>e2380</v>
      </c>
      <c r="L103" s="198" t="str">
        <f t="shared" si="7"/>
        <v>Autres biens médicaux (hors optique et audioprothèses) pris en charge par l'assurance maladie obligatoire</v>
      </c>
      <c r="M103" s="132"/>
      <c r="N103" s="148" t="s">
        <v>192</v>
      </c>
      <c r="O103" s="147" t="s">
        <v>426</v>
      </c>
      <c r="P103" s="130"/>
      <c r="Q103" s="130"/>
      <c r="R103" s="130"/>
    </row>
    <row r="104" spans="10:18">
      <c r="J104" s="150" t="s">
        <v>2646</v>
      </c>
      <c r="K104" s="95" t="str">
        <f t="shared" si="9"/>
        <v>e2381</v>
      </c>
      <c r="L104" s="198" t="str">
        <f t="shared" si="7"/>
        <v>Prothèses (sauf dentaires et audiologiques), orthèses, véhicules pour handicapé physique pris en charge par l'AMO</v>
      </c>
      <c r="M104" s="132"/>
      <c r="N104" s="148" t="s">
        <v>192</v>
      </c>
      <c r="O104" s="147" t="s">
        <v>426</v>
      </c>
      <c r="P104" s="130"/>
      <c r="Q104" s="130"/>
      <c r="R104" s="130"/>
    </row>
    <row r="105" spans="10:18">
      <c r="J105" s="151" t="s">
        <v>2293</v>
      </c>
      <c r="K105" s="95" t="str">
        <f t="shared" si="9"/>
        <v>e2332</v>
      </c>
      <c r="L105" s="198" t="str">
        <f t="shared" si="7"/>
        <v>Petits matériels et pansements pris en charge par l'AMO</v>
      </c>
      <c r="M105" s="132"/>
      <c r="N105" s="148" t="s">
        <v>192</v>
      </c>
      <c r="O105" s="147" t="s">
        <v>426</v>
      </c>
      <c r="P105" s="130"/>
      <c r="Q105" s="130"/>
      <c r="R105" s="130"/>
    </row>
    <row r="106" spans="10:18">
      <c r="J106" s="149" t="s">
        <v>2647</v>
      </c>
      <c r="K106" s="95" t="str">
        <f t="shared" si="9"/>
        <v>e2382</v>
      </c>
      <c r="L106" s="198" t="str">
        <f t="shared" si="7"/>
        <v>Biens médicaux (hors optique et audioprothèses) non pris en charge par l'assurance maladie obligatoire</v>
      </c>
      <c r="M106" s="132" t="s">
        <v>190</v>
      </c>
      <c r="N106" s="148" t="s">
        <v>192</v>
      </c>
      <c r="O106" s="147" t="s">
        <v>426</v>
      </c>
      <c r="P106" s="130"/>
      <c r="Q106" s="130"/>
      <c r="R106" s="130"/>
    </row>
    <row r="107" spans="10:18">
      <c r="J107" s="150" t="s">
        <v>2297</v>
      </c>
      <c r="K107" s="95" t="str">
        <f t="shared" si="9"/>
        <v>e2334</v>
      </c>
      <c r="L107" s="198" t="str">
        <f t="shared" si="7"/>
        <v>Pharmacie non prise en charge par l'assurance maladie obligatoire</v>
      </c>
      <c r="M107" s="132" t="s">
        <v>190</v>
      </c>
      <c r="N107" s="148" t="s">
        <v>192</v>
      </c>
      <c r="O107" s="147" t="s">
        <v>426</v>
      </c>
      <c r="P107" s="130"/>
      <c r="Q107" s="130"/>
      <c r="R107" s="130"/>
    </row>
    <row r="108" spans="10:18">
      <c r="J108" s="151" t="s">
        <v>2299</v>
      </c>
      <c r="K108" s="95" t="str">
        <f t="shared" si="9"/>
        <v>e2335</v>
      </c>
      <c r="L108" s="198" t="str">
        <f t="shared" si="7"/>
        <v>Médicaments</v>
      </c>
      <c r="M108" s="132"/>
      <c r="N108" s="148" t="s">
        <v>192</v>
      </c>
      <c r="O108" s="147" t="s">
        <v>426</v>
      </c>
      <c r="P108" s="130"/>
      <c r="Q108" s="130"/>
      <c r="R108" s="130"/>
    </row>
    <row r="109" spans="10:18">
      <c r="J109" s="151" t="s">
        <v>2301</v>
      </c>
      <c r="K109" s="95" t="str">
        <f t="shared" si="9"/>
        <v>e2336</v>
      </c>
      <c r="L109" s="198" t="str">
        <f t="shared" si="7"/>
        <v>Autres produits pharmaceutiques (patchs tabagiques…)</v>
      </c>
      <c r="M109" s="132"/>
      <c r="N109" s="148" t="s">
        <v>192</v>
      </c>
      <c r="O109" s="147" t="s">
        <v>426</v>
      </c>
      <c r="P109" s="130"/>
      <c r="Q109" s="130"/>
      <c r="R109" s="130"/>
    </row>
    <row r="110" spans="10:18">
      <c r="J110" s="150" t="s">
        <v>2648</v>
      </c>
      <c r="K110" s="95" t="str">
        <f t="shared" si="9"/>
        <v>e2383</v>
      </c>
      <c r="L110" s="198" t="str">
        <f t="shared" si="7"/>
        <v>Autres biens médicaux (hors optique et audioprothèses) non pris en charge par l'assurance maladie obligatoire</v>
      </c>
      <c r="M110" s="132" t="s">
        <v>190</v>
      </c>
      <c r="N110" s="148" t="s">
        <v>192</v>
      </c>
      <c r="O110" s="147" t="s">
        <v>426</v>
      </c>
      <c r="P110" s="130"/>
      <c r="Q110" s="130"/>
      <c r="R110" s="130"/>
    </row>
    <row r="111" spans="10:18">
      <c r="J111" s="151" t="s">
        <v>2649</v>
      </c>
      <c r="K111" s="95" t="str">
        <f t="shared" si="9"/>
        <v>e2384</v>
      </c>
      <c r="L111" s="198" t="str">
        <f t="shared" si="7"/>
        <v>Prothèses (sauf dentaires et audiologiques), orthèses, véhicules pour handicapé physique non pris en charge par l'AMO</v>
      </c>
      <c r="M111" s="132"/>
      <c r="N111" s="148" t="s">
        <v>192</v>
      </c>
      <c r="O111" s="147" t="s">
        <v>426</v>
      </c>
      <c r="P111" s="130"/>
      <c r="Q111" s="130"/>
      <c r="R111" s="130"/>
    </row>
    <row r="112" spans="10:18">
      <c r="J112" s="151" t="s">
        <v>2307</v>
      </c>
      <c r="K112" s="95" t="str">
        <f t="shared" si="9"/>
        <v>e2339</v>
      </c>
      <c r="L112" s="198" t="str">
        <f t="shared" si="7"/>
        <v>Petits matériels et pansements non pris en charge par l'AMO</v>
      </c>
      <c r="M112" s="132"/>
      <c r="N112" s="148" t="s">
        <v>192</v>
      </c>
      <c r="O112" s="147" t="s">
        <v>426</v>
      </c>
      <c r="P112" s="130"/>
      <c r="Q112" s="130"/>
      <c r="R112" s="130"/>
    </row>
    <row r="113" spans="10:18">
      <c r="J113" s="106" t="s">
        <v>2309</v>
      </c>
      <c r="K113" s="95" t="str">
        <f t="shared" si="9"/>
        <v>e2340</v>
      </c>
      <c r="L113" s="198" t="str">
        <f t="shared" si="7"/>
        <v>Autres prestations connexes à la santé</v>
      </c>
      <c r="M113" s="132" t="s">
        <v>190</v>
      </c>
      <c r="N113" s="148" t="s">
        <v>192</v>
      </c>
      <c r="O113" s="147" t="s">
        <v>426</v>
      </c>
      <c r="P113" s="130"/>
      <c r="Q113" s="130"/>
      <c r="R113" s="130"/>
    </row>
    <row r="114" spans="10:18">
      <c r="J114" s="107" t="s">
        <v>2311</v>
      </c>
      <c r="K114" s="95" t="str">
        <f t="shared" si="9"/>
        <v>e2341</v>
      </c>
      <c r="L114" s="198" t="str">
        <f t="shared" si="7"/>
        <v>médecin alternative non prise en charge AMO (aécupuncture, ostéopapthie, psychanalyse...)</v>
      </c>
      <c r="M114" s="132"/>
      <c r="N114" s="148" t="s">
        <v>192</v>
      </c>
      <c r="O114" s="147" t="s">
        <v>426</v>
      </c>
      <c r="P114" s="130"/>
      <c r="Q114" s="130"/>
      <c r="R114" s="130"/>
    </row>
    <row r="115" spans="10:18">
      <c r="J115" s="107" t="s">
        <v>2313</v>
      </c>
      <c r="K115" s="95" t="str">
        <f t="shared" si="9"/>
        <v>e2342</v>
      </c>
      <c r="L115" s="198" t="str">
        <f t="shared" si="7"/>
        <v>actions de prévention</v>
      </c>
      <c r="M115" s="132"/>
      <c r="N115" s="148" t="s">
        <v>192</v>
      </c>
      <c r="O115" s="147" t="s">
        <v>426</v>
      </c>
      <c r="P115" s="130"/>
      <c r="Q115" s="130"/>
      <c r="R115" s="130"/>
    </row>
    <row r="116" spans="10:18">
      <c r="J116" s="107" t="s">
        <v>2315</v>
      </c>
      <c r="K116" s="95" t="str">
        <f t="shared" si="9"/>
        <v>e2343</v>
      </c>
      <c r="L116" s="198" t="str">
        <f t="shared" si="7"/>
        <v>garanties accessoires incapacité et indemnités journalières</v>
      </c>
      <c r="M116" s="132"/>
      <c r="N116" s="148" t="s">
        <v>192</v>
      </c>
      <c r="O116" s="147" t="s">
        <v>426</v>
      </c>
      <c r="P116" s="130"/>
      <c r="Q116" s="130"/>
      <c r="R116" s="130"/>
    </row>
    <row r="117" spans="10:18">
      <c r="J117" s="107" t="s">
        <v>2317</v>
      </c>
      <c r="K117" s="95" t="str">
        <f t="shared" si="9"/>
        <v>e2344</v>
      </c>
      <c r="L117" s="198" t="str">
        <f t="shared" si="7"/>
        <v>garanties accessoires invalidité</v>
      </c>
      <c r="M117" s="132"/>
      <c r="N117" s="148" t="s">
        <v>192</v>
      </c>
      <c r="O117" s="147" t="s">
        <v>426</v>
      </c>
      <c r="P117" s="130"/>
      <c r="Q117" s="130"/>
      <c r="R117" s="130"/>
    </row>
    <row r="118" spans="10:18">
      <c r="J118" s="107" t="s">
        <v>2319</v>
      </c>
      <c r="K118" s="95" t="str">
        <f>VLOOKUP(J118,A:B,2,FALSE)</f>
        <v>e2345</v>
      </c>
      <c r="L118" s="198" t="str">
        <f t="shared" si="7"/>
        <v>garanties accessoires dépendance</v>
      </c>
      <c r="M118" s="132"/>
      <c r="N118" s="148" t="s">
        <v>192</v>
      </c>
      <c r="O118" s="147" t="s">
        <v>426</v>
      </c>
      <c r="P118" s="130"/>
      <c r="Q118" s="130"/>
      <c r="R118" s="130"/>
    </row>
    <row r="119" spans="10:18">
      <c r="J119" s="107" t="s">
        <v>2321</v>
      </c>
      <c r="K119" s="95" t="str">
        <f>VLOOKUP(J119,A:B,2,FALSE)</f>
        <v>e2346</v>
      </c>
      <c r="L119" s="198" t="str">
        <f>J119</f>
        <v>garanties accessoires famille</v>
      </c>
      <c r="M119" s="132"/>
      <c r="N119" s="148" t="s">
        <v>192</v>
      </c>
      <c r="O119" s="147" t="s">
        <v>426</v>
      </c>
      <c r="P119" s="130"/>
      <c r="Q119" s="130"/>
      <c r="R119" s="130"/>
    </row>
    <row r="120" spans="10:18">
      <c r="J120" s="107" t="s">
        <v>2323</v>
      </c>
      <c r="K120" s="95" t="str">
        <f>VLOOKUP(J120,A:B,2,FALSE)</f>
        <v>e2347</v>
      </c>
      <c r="L120" s="198" t="str">
        <f>J120</f>
        <v>garanties accessoires décès</v>
      </c>
      <c r="M120" s="132"/>
      <c r="N120" s="148" t="s">
        <v>192</v>
      </c>
      <c r="O120" s="147" t="s">
        <v>426</v>
      </c>
      <c r="P120" s="130"/>
      <c r="Q120" s="130"/>
      <c r="R120" s="130"/>
    </row>
    <row r="121" spans="10:18">
      <c r="J121" s="107" t="s">
        <v>2325</v>
      </c>
      <c r="K121" s="95" t="str">
        <f>VLOOKUP(J121,A:B,2,FALSE)</f>
        <v>e2348</v>
      </c>
      <c r="L121" s="198" t="str">
        <f>J121</f>
        <v>aides diverses</v>
      </c>
      <c r="M121" s="132"/>
      <c r="N121" s="148" t="s">
        <v>192</v>
      </c>
      <c r="O121" s="147" t="s">
        <v>426</v>
      </c>
      <c r="P121" s="130"/>
      <c r="Q121" s="130"/>
      <c r="R121" s="130"/>
    </row>
    <row r="122" spans="10:18">
      <c r="J122" s="121" t="s">
        <v>2327</v>
      </c>
      <c r="K122" s="95"/>
      <c r="L122" s="198"/>
      <c r="M122" s="146"/>
      <c r="N122" s="148" t="s">
        <v>192</v>
      </c>
      <c r="O122" s="147" t="s">
        <v>426</v>
      </c>
      <c r="P122" s="95"/>
      <c r="Q122" s="95" t="s">
        <v>1967</v>
      </c>
      <c r="R122" s="95"/>
    </row>
    <row r="123" spans="10:18">
      <c r="J123" s="142" t="s">
        <v>244</v>
      </c>
      <c r="K123" s="95" t="str">
        <f t="shared" ref="K123:K132" si="10">VLOOKUP(J123,A:B,2,FALSE)</f>
        <v>e0</v>
      </c>
      <c r="L123" s="135" t="str">
        <f t="shared" ref="L123:L135" si="11">J123</f>
        <v>Total/NA</v>
      </c>
      <c r="M123" s="148" t="s">
        <v>190</v>
      </c>
      <c r="N123" s="148" t="s">
        <v>192</v>
      </c>
      <c r="O123" s="147" t="s">
        <v>426</v>
      </c>
      <c r="P123" s="140"/>
      <c r="Q123" s="95"/>
      <c r="R123" s="95"/>
    </row>
    <row r="124" spans="10:18">
      <c r="J124" s="106" t="s">
        <v>2239</v>
      </c>
      <c r="K124" s="95" t="str">
        <f t="shared" si="10"/>
        <v>e2302</v>
      </c>
      <c r="L124" s="135" t="str">
        <f t="shared" si="11"/>
        <v>Hôpitaux (publics, privés ou unités de soins de longue durée)</v>
      </c>
      <c r="M124" s="148" t="s">
        <v>190</v>
      </c>
      <c r="N124" s="148" t="s">
        <v>192</v>
      </c>
      <c r="O124" s="147" t="s">
        <v>426</v>
      </c>
      <c r="P124" s="140"/>
      <c r="Q124" s="140"/>
      <c r="R124" s="95"/>
    </row>
    <row r="125" spans="10:18">
      <c r="J125" s="107" t="s">
        <v>2328</v>
      </c>
      <c r="K125" s="95" t="str">
        <f t="shared" si="10"/>
        <v>e2349</v>
      </c>
      <c r="L125" s="135" t="str">
        <f t="shared" si="11"/>
        <v>Hôpitaux du secteur public (hors USLD)</v>
      </c>
      <c r="M125" s="148" t="s">
        <v>190</v>
      </c>
      <c r="N125" s="148" t="s">
        <v>192</v>
      </c>
      <c r="O125" s="147" t="s">
        <v>426</v>
      </c>
      <c r="P125" s="140"/>
      <c r="Q125" s="140"/>
      <c r="R125" s="95"/>
    </row>
    <row r="126" spans="10:18">
      <c r="J126" s="149" t="s">
        <v>2361</v>
      </c>
      <c r="K126" s="95" t="str">
        <f t="shared" si="10"/>
        <v>e2304</v>
      </c>
      <c r="L126" s="135" t="str">
        <f t="shared" si="11"/>
        <v>Forfait journalier, ticket modérateur… - hôpitaux du secteur public (hors USLD)</v>
      </c>
      <c r="M126" s="148"/>
      <c r="N126" s="148" t="s">
        <v>192</v>
      </c>
      <c r="O126" s="147" t="s">
        <v>426</v>
      </c>
      <c r="P126" s="140"/>
      <c r="Q126" s="140"/>
      <c r="R126" s="140"/>
    </row>
    <row r="127" spans="10:18">
      <c r="J127" s="149" t="s">
        <v>2352</v>
      </c>
      <c r="K127" s="95" t="str">
        <f t="shared" si="10"/>
        <v>e2309</v>
      </c>
      <c r="L127" s="135" t="str">
        <f t="shared" si="11"/>
        <v>Supplément chambres particulières, lit accompagnant… - hôpitaux du secteur public (hors USLD)</v>
      </c>
      <c r="M127" s="148"/>
      <c r="N127" s="148" t="s">
        <v>192</v>
      </c>
      <c r="O127" s="147" t="s">
        <v>426</v>
      </c>
      <c r="P127" s="140"/>
      <c r="Q127" s="140"/>
      <c r="R127" s="140"/>
    </row>
    <row r="128" spans="10:18">
      <c r="J128" s="107" t="s">
        <v>2329</v>
      </c>
      <c r="K128" s="95" t="str">
        <f t="shared" si="10"/>
        <v>e2350</v>
      </c>
      <c r="L128" s="135" t="str">
        <f t="shared" si="11"/>
        <v>Hôpitaux du secteur privé (hors USLD)</v>
      </c>
      <c r="M128" s="148" t="s">
        <v>190</v>
      </c>
      <c r="N128" s="148" t="s">
        <v>192</v>
      </c>
      <c r="O128" s="147" t="s">
        <v>426</v>
      </c>
      <c r="P128" s="140"/>
      <c r="Q128" s="140"/>
      <c r="R128" s="95"/>
    </row>
    <row r="129" spans="10:18">
      <c r="J129" s="149" t="s">
        <v>2245</v>
      </c>
      <c r="K129" s="95" t="str">
        <f t="shared" si="10"/>
        <v>e2306</v>
      </c>
      <c r="L129" s="135" t="str">
        <f t="shared" si="11"/>
        <v>Honoraires - cliniques privées</v>
      </c>
      <c r="M129" s="148" t="s">
        <v>190</v>
      </c>
      <c r="N129" s="148" t="s">
        <v>192</v>
      </c>
      <c r="O129" s="147" t="s">
        <v>426</v>
      </c>
      <c r="P129" s="140"/>
      <c r="Q129" s="140"/>
      <c r="R129" s="95"/>
    </row>
    <row r="130" spans="10:18">
      <c r="J130" s="149" t="s">
        <v>2349</v>
      </c>
      <c r="K130" s="95" t="str">
        <f t="shared" si="10"/>
        <v>e2305</v>
      </c>
      <c r="L130" s="135" t="str">
        <f t="shared" si="11"/>
        <v>Forfait journalier, ticket modérateur… - cliniques privées (hors USLD)</v>
      </c>
      <c r="M130" s="148" t="s">
        <v>190</v>
      </c>
      <c r="N130" s="148" t="s">
        <v>192</v>
      </c>
      <c r="O130" s="147" t="s">
        <v>426</v>
      </c>
      <c r="P130" s="140"/>
      <c r="Q130" s="140"/>
      <c r="R130" s="95"/>
    </row>
    <row r="131" spans="10:18">
      <c r="J131" s="149" t="s">
        <v>2350</v>
      </c>
      <c r="K131" s="95" t="str">
        <f t="shared" si="10"/>
        <v>e2310</v>
      </c>
      <c r="L131" s="135" t="str">
        <f t="shared" si="11"/>
        <v>Supplément chambres particulières, lit accompagnant… - cliniques privées (hors USLD)</v>
      </c>
      <c r="M131" s="148" t="s">
        <v>190</v>
      </c>
      <c r="N131" s="148" t="s">
        <v>192</v>
      </c>
      <c r="O131" s="147" t="s">
        <v>426</v>
      </c>
      <c r="P131" s="140"/>
      <c r="Q131" s="140"/>
      <c r="R131" s="95"/>
    </row>
    <row r="132" spans="10:18">
      <c r="J132" s="107" t="s">
        <v>2330</v>
      </c>
      <c r="K132" s="95" t="str">
        <f t="shared" si="10"/>
        <v>e2351</v>
      </c>
      <c r="L132" s="135" t="str">
        <f t="shared" si="11"/>
        <v>Soins en USLD</v>
      </c>
      <c r="M132" s="148" t="s">
        <v>190</v>
      </c>
      <c r="N132" s="148" t="s">
        <v>192</v>
      </c>
      <c r="O132" s="147" t="s">
        <v>426</v>
      </c>
      <c r="P132" s="140"/>
      <c r="Q132" s="140"/>
      <c r="R132" s="95"/>
    </row>
    <row r="133" spans="10:18">
      <c r="J133" s="149" t="s">
        <v>2247</v>
      </c>
      <c r="K133" s="95" t="s">
        <v>2248</v>
      </c>
      <c r="L133" s="135" t="str">
        <f t="shared" si="11"/>
        <v>Forfait soins - USLD</v>
      </c>
      <c r="M133" s="148"/>
      <c r="N133" s="148" t="s">
        <v>192</v>
      </c>
      <c r="O133" s="147" t="s">
        <v>426</v>
      </c>
      <c r="P133" s="140"/>
      <c r="Q133" s="140"/>
      <c r="R133" s="95"/>
    </row>
    <row r="134" spans="10:18">
      <c r="J134" s="149" t="s">
        <v>2252</v>
      </c>
      <c r="K134" s="95" t="s">
        <v>2253</v>
      </c>
      <c r="L134" s="135" t="str">
        <f t="shared" si="11"/>
        <v>Frais d'hébergement, suppléments chambres particulières... - USLD</v>
      </c>
      <c r="M134" s="148"/>
      <c r="N134" s="148" t="s">
        <v>192</v>
      </c>
      <c r="O134" s="147" t="s">
        <v>426</v>
      </c>
      <c r="P134" s="140"/>
      <c r="Q134" s="140"/>
      <c r="R134" s="95"/>
    </row>
    <row r="135" spans="10:18">
      <c r="J135" s="106" t="s">
        <v>2331</v>
      </c>
      <c r="K135" s="95" t="str">
        <f>VLOOKUP(J135,A:B,2,FALSE)</f>
        <v>e2352</v>
      </c>
      <c r="L135" s="135" t="str">
        <f t="shared" si="11"/>
        <v>Prestations autres qu'hôpitaux (publics, privés ou unités de soins de longue durée)</v>
      </c>
      <c r="M135" s="148" t="s">
        <v>190</v>
      </c>
      <c r="N135" s="148" t="s">
        <v>192</v>
      </c>
      <c r="O135" s="147" t="s">
        <v>426</v>
      </c>
      <c r="P135" s="140"/>
      <c r="Q135" s="140"/>
      <c r="R135" s="95"/>
    </row>
    <row r="136" spans="10:18">
      <c r="M136" s="132"/>
    </row>
    <row r="137" spans="10:18">
      <c r="M137" s="132"/>
    </row>
    <row r="138" spans="10:18">
      <c r="M138" s="132"/>
    </row>
    <row r="139" spans="10:18">
      <c r="K139" s="135"/>
      <c r="L139"/>
      <c r="M139" s="132"/>
    </row>
    <row r="140" spans="10:18">
      <c r="K140" s="135"/>
      <c r="L140"/>
      <c r="M140" s="132"/>
    </row>
    <row r="141" spans="10:18">
      <c r="K141" s="135"/>
      <c r="L141"/>
      <c r="M141" s="132"/>
    </row>
    <row r="142" spans="10:18">
      <c r="K142" s="135"/>
      <c r="L142"/>
      <c r="M142" s="132"/>
    </row>
    <row r="143" spans="10:18">
      <c r="K143" s="135"/>
      <c r="L143"/>
      <c r="M143" s="132"/>
    </row>
    <row r="144" spans="10:18">
      <c r="K144" s="135"/>
      <c r="L144"/>
      <c r="M144" s="132"/>
    </row>
    <row r="145" spans="11:13">
      <c r="K145" s="135"/>
      <c r="L145"/>
      <c r="M145" s="132"/>
    </row>
    <row r="146" spans="11:13">
      <c r="K146" s="135"/>
      <c r="L146"/>
      <c r="M146" s="132"/>
    </row>
    <row r="147" spans="11:13">
      <c r="K147" s="135"/>
      <c r="L147"/>
      <c r="M147" s="132"/>
    </row>
    <row r="148" spans="11:13">
      <c r="K148" s="135"/>
      <c r="L148"/>
      <c r="M148" s="132"/>
    </row>
    <row r="149" spans="11:13">
      <c r="K149" s="135"/>
      <c r="L149"/>
      <c r="M149" s="132"/>
    </row>
    <row r="150" spans="11:13">
      <c r="K150" s="135"/>
      <c r="L150"/>
      <c r="M150" s="132"/>
    </row>
    <row r="151" spans="11:13">
      <c r="K151" s="135"/>
      <c r="L151"/>
      <c r="M151" s="132"/>
    </row>
    <row r="152" spans="11:13">
      <c r="K152" s="135"/>
      <c r="L152"/>
      <c r="M152" s="132"/>
    </row>
    <row r="153" spans="11:13">
      <c r="K153" s="135"/>
      <c r="L153"/>
      <c r="M153" s="132"/>
    </row>
    <row r="154" spans="11:13">
      <c r="K154" s="135"/>
      <c r="L154"/>
      <c r="M154" s="132"/>
    </row>
    <row r="155" spans="11:13">
      <c r="K155" s="135"/>
      <c r="L155"/>
      <c r="M155" s="132"/>
    </row>
    <row r="156" spans="11:13">
      <c r="K156" s="135"/>
      <c r="L156"/>
      <c r="M156" s="132"/>
    </row>
    <row r="157" spans="11:13">
      <c r="K157" s="135"/>
      <c r="L157"/>
      <c r="M157" s="132"/>
    </row>
    <row r="158" spans="11:13">
      <c r="K158" s="135"/>
      <c r="L158"/>
    </row>
    <row r="159" spans="11:13">
      <c r="K159" s="135"/>
      <c r="L159"/>
    </row>
    <row r="160" spans="11:13">
      <c r="K160" s="135"/>
      <c r="L160"/>
    </row>
    <row r="161" spans="11:12">
      <c r="K161" s="135"/>
      <c r="L161"/>
    </row>
    <row r="162" spans="11:12">
      <c r="K162" s="135"/>
      <c r="L162"/>
    </row>
    <row r="163" spans="11:12">
      <c r="K163" s="135"/>
      <c r="L163"/>
    </row>
    <row r="164" spans="11:12">
      <c r="K164" s="135"/>
      <c r="L164"/>
    </row>
    <row r="165" spans="11:12">
      <c r="K165" s="135"/>
      <c r="L165"/>
    </row>
    <row r="166" spans="11:12">
      <c r="K166" s="135"/>
      <c r="L166"/>
    </row>
    <row r="167" spans="11:12">
      <c r="K167" s="135"/>
      <c r="L167"/>
    </row>
    <row r="168" spans="11:12">
      <c r="K168" s="135"/>
      <c r="L168"/>
    </row>
    <row r="169" spans="11:12">
      <c r="K169" s="135"/>
      <c r="L169"/>
    </row>
    <row r="170" spans="11:12">
      <c r="K170" s="135"/>
      <c r="L170"/>
    </row>
    <row r="171" spans="11:12">
      <c r="K171" s="135"/>
      <c r="L171"/>
    </row>
    <row r="172" spans="11:12">
      <c r="K172" s="135"/>
      <c r="L172"/>
    </row>
    <row r="173" spans="11:12">
      <c r="K173" s="135"/>
      <c r="L173"/>
    </row>
    <row r="174" spans="11:12">
      <c r="K174" s="135"/>
      <c r="L174"/>
    </row>
    <row r="175" spans="11:12">
      <c r="K175" s="135"/>
      <c r="L175"/>
    </row>
    <row r="176" spans="11:12">
      <c r="K176" s="135"/>
      <c r="L176"/>
    </row>
    <row r="177" spans="11:12">
      <c r="K177" s="135"/>
      <c r="L177"/>
    </row>
    <row r="178" spans="11:12">
      <c r="K178" s="135"/>
      <c r="L178"/>
    </row>
    <row r="179" spans="11:12">
      <c r="K179" s="135"/>
      <c r="L179"/>
    </row>
    <row r="180" spans="11:12">
      <c r="K180" s="135"/>
      <c r="L180"/>
    </row>
    <row r="181" spans="11:12">
      <c r="K181" s="135"/>
      <c r="L181"/>
    </row>
    <row r="182" spans="11:12">
      <c r="K182" s="135"/>
      <c r="L182"/>
    </row>
    <row r="183" spans="11:12">
      <c r="K183" s="135"/>
      <c r="L183"/>
    </row>
    <row r="184" spans="11:12">
      <c r="K184" s="135"/>
      <c r="L184"/>
    </row>
    <row r="185" spans="11:12">
      <c r="K185" s="135"/>
      <c r="L185"/>
    </row>
    <row r="186" spans="11:12">
      <c r="K186" s="135"/>
      <c r="L186"/>
    </row>
    <row r="187" spans="11:12">
      <c r="K187" s="135"/>
      <c r="L187"/>
    </row>
    <row r="188" spans="11:12">
      <c r="K188" s="135"/>
      <c r="L188"/>
    </row>
    <row r="189" spans="11:12">
      <c r="K189" s="135"/>
      <c r="L189"/>
    </row>
    <row r="190" spans="11:12">
      <c r="K190" s="135"/>
      <c r="L190"/>
    </row>
    <row r="191" spans="11:12">
      <c r="K191" s="135"/>
      <c r="L191"/>
    </row>
    <row r="192" spans="11:12">
      <c r="K192" s="135"/>
      <c r="L192"/>
    </row>
    <row r="193" spans="11:12">
      <c r="K193" s="135"/>
      <c r="L193"/>
    </row>
    <row r="194" spans="11:12">
      <c r="K194" s="135"/>
      <c r="L194"/>
    </row>
    <row r="195" spans="11:12">
      <c r="K195" s="135"/>
      <c r="L195"/>
    </row>
    <row r="196" spans="11:12">
      <c r="K196" s="135"/>
      <c r="L196"/>
    </row>
    <row r="197" spans="11:12">
      <c r="K197" s="135"/>
      <c r="L197"/>
    </row>
    <row r="198" spans="11:12">
      <c r="K198" s="135"/>
      <c r="L198"/>
    </row>
    <row r="199" spans="11:12">
      <c r="K199" s="135"/>
      <c r="L199"/>
    </row>
    <row r="200" spans="11:12">
      <c r="K200" s="135"/>
      <c r="L200"/>
    </row>
    <row r="201" spans="11:12">
      <c r="K201" s="135"/>
      <c r="L201"/>
    </row>
    <row r="202" spans="11:12">
      <c r="K202" s="135"/>
      <c r="L202"/>
    </row>
    <row r="203" spans="11:12">
      <c r="K203" s="135"/>
      <c r="L203"/>
    </row>
    <row r="204" spans="11:12">
      <c r="K204" s="135"/>
      <c r="L204"/>
    </row>
    <row r="205" spans="11:12">
      <c r="K205" s="135"/>
      <c r="L205"/>
    </row>
    <row r="206" spans="11:12">
      <c r="K206" s="135"/>
      <c r="L206"/>
    </row>
    <row r="207" spans="11:12">
      <c r="K207" s="135"/>
      <c r="L207"/>
    </row>
    <row r="208" spans="11:12">
      <c r="K208" s="135"/>
      <c r="L208"/>
    </row>
  </sheetData>
  <autoFilter ref="A1:V66"/>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6"/>
  <sheetViews>
    <sheetView zoomScale="80" zoomScaleNormal="80" workbookViewId="0">
      <pane ySplit="1" topLeftCell="A2" activePane="bottomLeft" state="frozen"/>
      <selection activeCell="M35" sqref="M35"/>
      <selection pane="bottomLeft" activeCell="A35" sqref="A35"/>
    </sheetView>
  </sheetViews>
  <sheetFormatPr baseColWidth="10" defaultColWidth="9.109375" defaultRowHeight="14.4"/>
  <cols>
    <col min="1" max="1" width="86" style="135" customWidth="1"/>
    <col min="2" max="4" width="9.109375" style="135"/>
    <col min="5" max="5" width="12" style="135" customWidth="1"/>
    <col min="6" max="6" width="16.109375" style="135" bestFit="1" customWidth="1"/>
    <col min="7" max="7" width="21.6640625" style="135" bestFit="1" customWidth="1"/>
    <col min="8" max="8" width="9.44140625" style="135" bestFit="1" customWidth="1"/>
    <col min="9" max="9" width="9.109375" style="135"/>
    <col min="10" max="10" width="71.5546875" style="135" customWidth="1"/>
    <col min="11" max="11" width="19" style="135" customWidth="1"/>
    <col min="12" max="13" width="9.109375" style="135"/>
    <col min="14" max="14" width="21.6640625" style="135" customWidth="1"/>
    <col min="15" max="16" width="9.109375" style="135"/>
    <col min="17" max="17" width="19.6640625" style="135" customWidth="1"/>
    <col min="18" max="18" width="19.33203125" style="135" customWidth="1"/>
    <col min="19" max="19" width="17.44140625" style="135" bestFit="1" customWidth="1"/>
    <col min="20" max="20" width="16.5546875" style="135" bestFit="1" customWidth="1"/>
    <col min="21" max="21" width="22.6640625" style="135" bestFit="1" customWidth="1"/>
    <col min="22" max="22" width="13.33203125" style="135" bestFit="1" customWidth="1"/>
    <col min="23" max="16384" width="9.1093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608</v>
      </c>
      <c r="B2" s="233" t="s">
        <v>245</v>
      </c>
      <c r="C2" s="233" t="s">
        <v>609</v>
      </c>
      <c r="D2" s="233" t="s">
        <v>243</v>
      </c>
      <c r="E2" s="229">
        <v>41827</v>
      </c>
      <c r="F2" s="229"/>
      <c r="G2" s="233"/>
      <c r="H2" s="233">
        <f t="shared" ref="H2:H65" si="0">COUNTIF(J:J,A2)</f>
        <v>0</v>
      </c>
      <c r="I2" s="233"/>
      <c r="J2" s="244" t="s">
        <v>7711</v>
      </c>
      <c r="K2" s="233"/>
      <c r="L2" s="233"/>
      <c r="M2" s="233"/>
      <c r="N2" s="233"/>
      <c r="O2" s="233" t="s">
        <v>243</v>
      </c>
      <c r="P2" s="233"/>
      <c r="Q2" s="233" t="s">
        <v>7008</v>
      </c>
      <c r="R2" s="233"/>
      <c r="S2" s="229">
        <v>41827</v>
      </c>
      <c r="T2" s="229"/>
      <c r="U2" s="229">
        <v>44414</v>
      </c>
      <c r="V2" s="233"/>
    </row>
    <row r="3" spans="1:22" s="129" customFormat="1">
      <c r="A3" s="233" t="s">
        <v>7908</v>
      </c>
      <c r="B3" s="233" t="s">
        <v>613</v>
      </c>
      <c r="C3" s="233"/>
      <c r="D3" s="233" t="s">
        <v>243</v>
      </c>
      <c r="E3" s="229">
        <v>41827</v>
      </c>
      <c r="F3" s="229">
        <v>41639</v>
      </c>
      <c r="G3" s="233"/>
      <c r="H3" s="233">
        <f t="shared" si="0"/>
        <v>1</v>
      </c>
      <c r="I3" s="233"/>
      <c r="J3" s="246" t="s">
        <v>7712</v>
      </c>
      <c r="K3" s="233" t="str">
        <f>VLOOKUP(J3,$A:$B,2,0)</f>
        <v>x49</v>
      </c>
      <c r="L3" s="233" t="str">
        <f>J3</f>
        <v>Nom</v>
      </c>
      <c r="M3" s="233"/>
      <c r="N3" s="233"/>
      <c r="O3" s="233" t="s">
        <v>243</v>
      </c>
      <c r="P3" s="233"/>
      <c r="Q3" s="233"/>
      <c r="R3" s="233"/>
      <c r="S3" s="229">
        <f t="shared" ref="S3:S66" si="1">VLOOKUP(J3,A:G,5,FALSE)</f>
        <v>41827</v>
      </c>
      <c r="T3" s="229">
        <f t="shared" ref="T3:T25" si="2">IF(VLOOKUP(J3,A:G,6,FALSE)=0,"",VLOOKUP(J3,A:G,6,FALSE))</f>
        <v>41639</v>
      </c>
      <c r="U3" s="229" t="str">
        <f t="shared" ref="U3:U25" si="3">IF(VLOOKUP(J3,A:G,7,FALSE)=0,"",VLOOKUP(J3,A:G,7,FALSE))</f>
        <v/>
      </c>
      <c r="V3" s="233"/>
    </row>
    <row r="4" spans="1:22" s="129" customFormat="1">
      <c r="A4" s="233" t="s">
        <v>7909</v>
      </c>
      <c r="B4" s="233" t="s">
        <v>1370</v>
      </c>
      <c r="C4" s="233"/>
      <c r="D4" s="233" t="s">
        <v>243</v>
      </c>
      <c r="E4" s="229">
        <v>41827</v>
      </c>
      <c r="F4" s="229">
        <v>42277</v>
      </c>
      <c r="G4" s="233"/>
      <c r="H4" s="233">
        <f t="shared" si="0"/>
        <v>1</v>
      </c>
      <c r="I4" s="233"/>
      <c r="J4" s="247" t="s">
        <v>7903</v>
      </c>
      <c r="K4" s="233" t="str">
        <f t="shared" ref="K4:K67" si="4">VLOOKUP(J4,$A:$B,2,0)</f>
        <v>x57</v>
      </c>
      <c r="L4" s="233" t="str">
        <f t="shared" ref="L4:L70" si="5">J4</f>
        <v>Nom du bénéficiaire de la garantie</v>
      </c>
      <c r="M4" s="233"/>
      <c r="N4" s="233"/>
      <c r="O4" s="233" t="s">
        <v>243</v>
      </c>
      <c r="P4" s="233"/>
      <c r="Q4" s="233"/>
      <c r="R4" s="233"/>
      <c r="S4" s="229">
        <f t="shared" si="1"/>
        <v>41827</v>
      </c>
      <c r="T4" s="229" t="str">
        <f t="shared" si="2"/>
        <v/>
      </c>
      <c r="U4" s="229" t="str">
        <f t="shared" si="3"/>
        <v/>
      </c>
      <c r="V4" s="233"/>
    </row>
    <row r="5" spans="1:22" s="129" customFormat="1">
      <c r="A5" s="274" t="s">
        <v>7713</v>
      </c>
      <c r="B5" s="138" t="s">
        <v>604</v>
      </c>
      <c r="C5" s="138"/>
      <c r="D5" s="233" t="s">
        <v>243</v>
      </c>
      <c r="E5" s="229">
        <v>41827</v>
      </c>
      <c r="F5" s="229" t="s">
        <v>2800</v>
      </c>
      <c r="G5" s="233"/>
      <c r="H5" s="233">
        <f t="shared" si="0"/>
        <v>1</v>
      </c>
      <c r="I5" s="233"/>
      <c r="J5" s="247" t="s">
        <v>7744</v>
      </c>
      <c r="K5" s="233" t="str">
        <f t="shared" si="4"/>
        <v>x51</v>
      </c>
      <c r="L5" s="233" t="str">
        <f t="shared" si="5"/>
        <v>Nom du fournisseur de garantie</v>
      </c>
      <c r="M5" s="233"/>
      <c r="N5" s="233"/>
      <c r="O5" s="233" t="s">
        <v>243</v>
      </c>
      <c r="P5" s="233"/>
      <c r="Q5" s="233"/>
      <c r="R5" s="233"/>
      <c r="S5" s="229">
        <f t="shared" si="1"/>
        <v>41827</v>
      </c>
      <c r="T5" s="229" t="str">
        <f t="shared" si="2"/>
        <v/>
      </c>
      <c r="U5" s="229" t="str">
        <f t="shared" si="3"/>
        <v/>
      </c>
      <c r="V5" s="233"/>
    </row>
    <row r="6" spans="1:22" s="129" customFormat="1">
      <c r="A6" s="138" t="s">
        <v>7715</v>
      </c>
      <c r="B6" s="233" t="s">
        <v>1371</v>
      </c>
      <c r="C6" s="233"/>
      <c r="D6" s="233" t="s">
        <v>243</v>
      </c>
      <c r="E6" s="229">
        <v>41827</v>
      </c>
      <c r="F6" s="229" t="s">
        <v>2800</v>
      </c>
      <c r="G6" s="233"/>
      <c r="H6" s="233">
        <f t="shared" si="0"/>
        <v>1</v>
      </c>
      <c r="I6" s="233"/>
      <c r="J6" s="247" t="s">
        <v>7716</v>
      </c>
      <c r="K6" s="233" t="str">
        <f t="shared" si="4"/>
        <v>x5</v>
      </c>
      <c r="L6" s="233" t="str">
        <f t="shared" si="5"/>
        <v>Identifiant de la contrepartie</v>
      </c>
      <c r="M6" s="233"/>
      <c r="N6" s="233"/>
      <c r="O6" s="233" t="s">
        <v>243</v>
      </c>
      <c r="P6" s="233"/>
      <c r="Q6" s="233"/>
      <c r="R6" s="233"/>
      <c r="S6" s="229">
        <f t="shared" si="1"/>
        <v>41827</v>
      </c>
      <c r="T6" s="229">
        <f t="shared" si="2"/>
        <v>41639</v>
      </c>
      <c r="U6" s="229" t="str">
        <f t="shared" si="3"/>
        <v/>
      </c>
      <c r="V6" s="233"/>
    </row>
    <row r="7" spans="1:22" s="129" customFormat="1">
      <c r="A7" s="138" t="s">
        <v>7716</v>
      </c>
      <c r="B7" s="233" t="s">
        <v>246</v>
      </c>
      <c r="C7" s="233"/>
      <c r="D7" s="233" t="s">
        <v>243</v>
      </c>
      <c r="E7" s="229">
        <v>41827</v>
      </c>
      <c r="F7" s="229">
        <v>41639</v>
      </c>
      <c r="G7" s="233"/>
      <c r="H7" s="233">
        <f t="shared" si="0"/>
        <v>1</v>
      </c>
      <c r="I7" s="233"/>
      <c r="J7" s="247" t="s">
        <v>7714</v>
      </c>
      <c r="K7" s="233" t="str">
        <f t="shared" si="4"/>
        <v>x52</v>
      </c>
      <c r="L7" s="233" t="str">
        <f t="shared" si="5"/>
        <v>Nom de la contrepartie</v>
      </c>
      <c r="M7" s="233"/>
      <c r="N7" s="233"/>
      <c r="O7" s="233" t="s">
        <v>243</v>
      </c>
      <c r="P7" s="233"/>
      <c r="Q7" s="233"/>
      <c r="R7" s="233"/>
      <c r="S7" s="229">
        <f t="shared" si="1"/>
        <v>41827</v>
      </c>
      <c r="T7" s="229" t="str">
        <f t="shared" si="2"/>
        <v/>
      </c>
      <c r="U7" s="229" t="str">
        <f t="shared" si="3"/>
        <v/>
      </c>
      <c r="V7" s="233"/>
    </row>
    <row r="8" spans="1:22" s="129" customFormat="1">
      <c r="A8" s="274" t="s">
        <v>7717</v>
      </c>
      <c r="B8" s="233" t="s">
        <v>5616</v>
      </c>
      <c r="C8" s="233"/>
      <c r="D8" s="233" t="s">
        <v>243</v>
      </c>
      <c r="E8" s="229">
        <v>41827</v>
      </c>
      <c r="F8" s="229" t="s">
        <v>2800</v>
      </c>
      <c r="G8" s="233"/>
      <c r="H8" s="233">
        <f t="shared" si="0"/>
        <v>1</v>
      </c>
      <c r="I8" s="233"/>
      <c r="J8" s="247" t="s">
        <v>7719</v>
      </c>
      <c r="K8" s="233" t="str">
        <f t="shared" si="4"/>
        <v>x48</v>
      </c>
      <c r="L8" s="233" t="str">
        <f t="shared" si="5"/>
        <v>Nom juridique de l'entité</v>
      </c>
      <c r="M8" s="233"/>
      <c r="N8" s="233"/>
      <c r="O8" s="233" t="s">
        <v>243</v>
      </c>
      <c r="P8" s="233"/>
      <c r="Q8" s="233"/>
      <c r="R8" s="233"/>
      <c r="S8" s="229">
        <f t="shared" si="1"/>
        <v>41827</v>
      </c>
      <c r="T8" s="229" t="str">
        <f t="shared" si="2"/>
        <v/>
      </c>
      <c r="U8" s="229" t="str">
        <f t="shared" si="3"/>
        <v/>
      </c>
      <c r="V8" s="233"/>
    </row>
    <row r="9" spans="1:22" s="129" customFormat="1">
      <c r="A9" s="233" t="s">
        <v>7910</v>
      </c>
      <c r="B9" s="233" t="s">
        <v>5618</v>
      </c>
      <c r="C9" s="233"/>
      <c r="D9" s="233" t="s">
        <v>243</v>
      </c>
      <c r="E9" s="229">
        <v>41827</v>
      </c>
      <c r="F9" s="229" t="s">
        <v>2800</v>
      </c>
      <c r="G9" s="233"/>
      <c r="H9" s="233">
        <f t="shared" si="0"/>
        <v>1</v>
      </c>
      <c r="I9" s="233"/>
      <c r="J9" s="247" t="s">
        <v>7720</v>
      </c>
      <c r="K9" s="233" t="str">
        <f t="shared" si="4"/>
        <v>x82</v>
      </c>
      <c r="L9" s="233" t="str">
        <f t="shared" si="5"/>
        <v>Nom juridique du groupe</v>
      </c>
      <c r="M9" s="233"/>
      <c r="N9" s="233"/>
      <c r="O9" s="233" t="s">
        <v>243</v>
      </c>
      <c r="P9" s="233"/>
      <c r="Q9" s="233"/>
      <c r="R9" s="233"/>
      <c r="S9" s="229">
        <f t="shared" si="1"/>
        <v>41827</v>
      </c>
      <c r="T9" s="229" t="str">
        <f t="shared" si="2"/>
        <v/>
      </c>
      <c r="U9" s="229" t="str">
        <f t="shared" si="3"/>
        <v/>
      </c>
      <c r="V9" s="233"/>
    </row>
    <row r="10" spans="1:22" s="129" customFormat="1">
      <c r="A10" s="274" t="s">
        <v>7718</v>
      </c>
      <c r="B10" s="233" t="s">
        <v>5620</v>
      </c>
      <c r="C10" s="233"/>
      <c r="D10" s="233" t="s">
        <v>243</v>
      </c>
      <c r="E10" s="229">
        <v>41827</v>
      </c>
      <c r="F10" s="229" t="s">
        <v>2800</v>
      </c>
      <c r="G10" s="233"/>
      <c r="H10" s="233">
        <f t="shared" si="0"/>
        <v>1</v>
      </c>
      <c r="I10" s="233"/>
      <c r="J10" s="245" t="s">
        <v>7911</v>
      </c>
      <c r="K10" s="233" t="str">
        <f t="shared" si="4"/>
        <v>x64</v>
      </c>
      <c r="L10" s="233" t="str">
        <f t="shared" si="5"/>
        <v>Names of hedged risks</v>
      </c>
      <c r="M10" s="233"/>
      <c r="N10" s="233"/>
      <c r="O10" s="233" t="s">
        <v>243</v>
      </c>
      <c r="P10" s="233"/>
      <c r="Q10" s="233"/>
      <c r="R10" s="233"/>
      <c r="S10" s="229">
        <f t="shared" si="1"/>
        <v>41827</v>
      </c>
      <c r="T10" s="229" t="str">
        <f t="shared" si="2"/>
        <v/>
      </c>
      <c r="U10" s="229" t="str">
        <f t="shared" si="3"/>
        <v/>
      </c>
      <c r="V10" s="233"/>
    </row>
    <row r="11" spans="1:22" s="129" customFormat="1">
      <c r="A11" s="233" t="s">
        <v>7292</v>
      </c>
      <c r="B11" s="233" t="s">
        <v>6493</v>
      </c>
      <c r="C11" s="233"/>
      <c r="D11" s="233" t="s">
        <v>243</v>
      </c>
      <c r="E11" s="229">
        <v>41827</v>
      </c>
      <c r="F11" s="229" t="s">
        <v>2800</v>
      </c>
      <c r="G11" s="233"/>
      <c r="H11" s="233">
        <f t="shared" si="0"/>
        <v>1</v>
      </c>
      <c r="I11" s="233"/>
      <c r="J11" s="247" t="s">
        <v>7745</v>
      </c>
      <c r="K11" s="233" t="str">
        <f t="shared" si="4"/>
        <v>x54</v>
      </c>
      <c r="L11" s="233" t="str">
        <f t="shared" si="5"/>
        <v>Nom de l'entité assurée</v>
      </c>
      <c r="M11" s="233"/>
      <c r="N11" s="233"/>
      <c r="O11" s="233" t="s">
        <v>243</v>
      </c>
      <c r="P11" s="233"/>
      <c r="Q11" s="233"/>
      <c r="R11" s="233"/>
      <c r="S11" s="229">
        <f t="shared" si="1"/>
        <v>41827</v>
      </c>
      <c r="T11" s="229" t="str">
        <f t="shared" si="2"/>
        <v/>
      </c>
      <c r="U11" s="229" t="str">
        <f t="shared" si="3"/>
        <v/>
      </c>
      <c r="V11" s="233"/>
    </row>
    <row r="12" spans="1:22" s="129" customFormat="1">
      <c r="A12" s="233" t="s">
        <v>7912</v>
      </c>
      <c r="B12" s="233" t="s">
        <v>6494</v>
      </c>
      <c r="C12" s="233"/>
      <c r="D12" s="233" t="s">
        <v>243</v>
      </c>
      <c r="E12" s="229">
        <v>41827</v>
      </c>
      <c r="F12" s="229" t="s">
        <v>2800</v>
      </c>
      <c r="G12" s="233"/>
      <c r="H12" s="233">
        <f t="shared" si="0"/>
        <v>1</v>
      </c>
      <c r="I12" s="233"/>
      <c r="J12" s="247" t="s">
        <v>7748</v>
      </c>
      <c r="K12" s="233" t="str">
        <f t="shared" si="4"/>
        <v>x58</v>
      </c>
      <c r="L12" s="233" t="str">
        <f t="shared" si="5"/>
        <v>Nom du réassureur</v>
      </c>
      <c r="M12" s="233"/>
      <c r="N12" s="233"/>
      <c r="O12" s="233" t="s">
        <v>243</v>
      </c>
      <c r="P12" s="233"/>
      <c r="Q12" s="233"/>
      <c r="R12" s="233"/>
      <c r="S12" s="229">
        <f t="shared" si="1"/>
        <v>41827</v>
      </c>
      <c r="T12" s="229" t="str">
        <f t="shared" si="2"/>
        <v/>
      </c>
      <c r="U12" s="229" t="str">
        <f t="shared" si="3"/>
        <v/>
      </c>
      <c r="V12" s="233"/>
    </row>
    <row r="13" spans="1:22" s="129" customFormat="1">
      <c r="A13" s="233" t="s">
        <v>7913</v>
      </c>
      <c r="B13" s="233" t="s">
        <v>1513</v>
      </c>
      <c r="C13" s="233"/>
      <c r="D13" s="233" t="s">
        <v>243</v>
      </c>
      <c r="E13" s="229">
        <v>41827</v>
      </c>
      <c r="F13" s="229">
        <v>41639</v>
      </c>
      <c r="G13" s="233"/>
      <c r="H13" s="233">
        <f t="shared" si="0"/>
        <v>1</v>
      </c>
      <c r="I13" s="233"/>
      <c r="J13" s="245" t="s">
        <v>7914</v>
      </c>
      <c r="K13" s="233" t="str">
        <f t="shared" si="4"/>
        <v>x60</v>
      </c>
      <c r="L13" s="233" t="str">
        <f t="shared" si="5"/>
        <v>Name of SPV</v>
      </c>
      <c r="M13" s="233"/>
      <c r="N13" s="233"/>
      <c r="O13" s="233" t="s">
        <v>243</v>
      </c>
      <c r="P13" s="233"/>
      <c r="Q13" s="233"/>
      <c r="R13" s="233"/>
      <c r="S13" s="229">
        <f t="shared" si="1"/>
        <v>41827</v>
      </c>
      <c r="T13" s="229" t="str">
        <f t="shared" si="2"/>
        <v/>
      </c>
      <c r="U13" s="229" t="str">
        <f t="shared" si="3"/>
        <v/>
      </c>
      <c r="V13" s="233"/>
    </row>
    <row r="14" spans="1:22" s="129" customFormat="1">
      <c r="A14" s="233" t="s">
        <v>7915</v>
      </c>
      <c r="B14" s="233" t="s">
        <v>6495</v>
      </c>
      <c r="C14" s="233"/>
      <c r="D14" s="233" t="s">
        <v>243</v>
      </c>
      <c r="E14" s="229">
        <v>41827</v>
      </c>
      <c r="F14" s="229">
        <v>41639</v>
      </c>
      <c r="G14" s="233"/>
      <c r="H14" s="233">
        <f t="shared" si="0"/>
        <v>1</v>
      </c>
      <c r="I14" s="233"/>
      <c r="J14" s="247" t="s">
        <v>7723</v>
      </c>
      <c r="K14" s="233" t="str">
        <f t="shared" si="4"/>
        <v>x50</v>
      </c>
      <c r="L14" s="233" t="str">
        <f t="shared" si="5"/>
        <v>Nom du courtier</v>
      </c>
      <c r="M14" s="233"/>
      <c r="N14" s="233"/>
      <c r="O14" s="233" t="s">
        <v>243</v>
      </c>
      <c r="P14" s="233"/>
      <c r="Q14" s="233"/>
      <c r="R14" s="233"/>
      <c r="S14" s="229">
        <f t="shared" si="1"/>
        <v>41827</v>
      </c>
      <c r="T14" s="229" t="str">
        <f t="shared" si="2"/>
        <v/>
      </c>
      <c r="U14" s="229" t="str">
        <f t="shared" si="3"/>
        <v/>
      </c>
      <c r="V14" s="233"/>
    </row>
    <row r="15" spans="1:22" s="129" customFormat="1">
      <c r="A15" s="233" t="s">
        <v>7916</v>
      </c>
      <c r="B15" s="233" t="s">
        <v>2801</v>
      </c>
      <c r="C15" s="233"/>
      <c r="D15" s="233" t="s">
        <v>243</v>
      </c>
      <c r="E15" s="229">
        <v>41827</v>
      </c>
      <c r="F15" s="229" t="s">
        <v>2800</v>
      </c>
      <c r="G15" s="233"/>
      <c r="H15" s="233">
        <f t="shared" si="0"/>
        <v>1</v>
      </c>
      <c r="I15" s="233"/>
      <c r="J15" s="245" t="s">
        <v>7917</v>
      </c>
      <c r="K15" s="233" t="str">
        <f t="shared" si="4"/>
        <v>x53</v>
      </c>
      <c r="L15" s="233" t="str">
        <f t="shared" si="5"/>
        <v>Name of counterparty for which credit protection is purchased</v>
      </c>
      <c r="M15" s="233"/>
      <c r="N15" s="233"/>
      <c r="O15" s="233" t="s">
        <v>243</v>
      </c>
      <c r="P15" s="233"/>
      <c r="Q15" s="233"/>
      <c r="R15" s="233"/>
      <c r="S15" s="229">
        <f t="shared" si="1"/>
        <v>41827</v>
      </c>
      <c r="T15" s="229" t="str">
        <f t="shared" si="2"/>
        <v/>
      </c>
      <c r="U15" s="229" t="str">
        <f t="shared" si="3"/>
        <v/>
      </c>
      <c r="V15" s="233"/>
    </row>
    <row r="16" spans="1:22" s="129" customFormat="1">
      <c r="A16" s="233" t="s">
        <v>7918</v>
      </c>
      <c r="B16" s="233" t="s">
        <v>2802</v>
      </c>
      <c r="C16" s="233"/>
      <c r="D16" s="233" t="s">
        <v>243</v>
      </c>
      <c r="E16" s="229">
        <v>41827</v>
      </c>
      <c r="F16" s="229" t="s">
        <v>2800</v>
      </c>
      <c r="G16" s="233"/>
      <c r="H16" s="233">
        <f t="shared" si="0"/>
        <v>1</v>
      </c>
      <c r="I16" s="233"/>
      <c r="J16" s="247" t="s">
        <v>7746</v>
      </c>
      <c r="K16" s="233" t="str">
        <f t="shared" si="4"/>
        <v>x55</v>
      </c>
      <c r="L16" s="233" t="str">
        <f t="shared" si="5"/>
        <v>Nom de l'investisseur/acheteur/cessionnaire/payeur/réassuré/bénéficiaire</v>
      </c>
      <c r="M16" s="233"/>
      <c r="N16" s="233"/>
      <c r="O16" s="233" t="s">
        <v>243</v>
      </c>
      <c r="P16" s="233"/>
      <c r="Q16" s="233"/>
      <c r="R16" s="233"/>
      <c r="S16" s="229">
        <f t="shared" si="1"/>
        <v>41827</v>
      </c>
      <c r="T16" s="229" t="str">
        <f t="shared" si="2"/>
        <v/>
      </c>
      <c r="U16" s="229" t="str">
        <f t="shared" si="3"/>
        <v/>
      </c>
      <c r="V16" s="233"/>
    </row>
    <row r="17" spans="1:22" s="129" customFormat="1">
      <c r="A17" s="233" t="s">
        <v>7919</v>
      </c>
      <c r="B17" s="233" t="s">
        <v>605</v>
      </c>
      <c r="C17" s="233"/>
      <c r="D17" s="233" t="s">
        <v>243</v>
      </c>
      <c r="E17" s="229">
        <v>41827</v>
      </c>
      <c r="F17" s="229" t="s">
        <v>2800</v>
      </c>
      <c r="G17" s="233"/>
      <c r="H17" s="233">
        <f t="shared" si="0"/>
        <v>1</v>
      </c>
      <c r="I17" s="233"/>
      <c r="J17" s="247" t="s">
        <v>7747</v>
      </c>
      <c r="K17" s="233" t="str">
        <f t="shared" si="4"/>
        <v>x56</v>
      </c>
      <c r="L17" s="233" t="str">
        <f t="shared" si="5"/>
        <v>Nom de l'émetteur/vendeur/cédant/destinataire/réassureur/fournisseur</v>
      </c>
      <c r="M17" s="233"/>
      <c r="N17" s="233"/>
      <c r="O17" s="233" t="s">
        <v>243</v>
      </c>
      <c r="P17" s="233"/>
      <c r="Q17" s="233"/>
      <c r="R17" s="233"/>
      <c r="S17" s="229">
        <f t="shared" si="1"/>
        <v>41827</v>
      </c>
      <c r="T17" s="229" t="str">
        <f t="shared" si="2"/>
        <v/>
      </c>
      <c r="U17" s="229" t="str">
        <f t="shared" si="3"/>
        <v/>
      </c>
      <c r="V17" s="233"/>
    </row>
    <row r="18" spans="1:22" s="129" customFormat="1">
      <c r="A18" s="233" t="s">
        <v>7920</v>
      </c>
      <c r="B18" s="233" t="s">
        <v>6496</v>
      </c>
      <c r="C18" s="233"/>
      <c r="D18" s="233" t="s">
        <v>243</v>
      </c>
      <c r="E18" s="229">
        <v>41827</v>
      </c>
      <c r="F18" s="229" t="s">
        <v>2800</v>
      </c>
      <c r="G18" s="233"/>
      <c r="H18" s="233">
        <f t="shared" si="0"/>
        <v>1</v>
      </c>
      <c r="I18" s="233"/>
      <c r="J18" s="245" t="s">
        <v>7921</v>
      </c>
      <c r="K18" s="233" t="str">
        <f t="shared" si="4"/>
        <v>x59</v>
      </c>
      <c r="L18" s="233" t="str">
        <f t="shared" si="5"/>
        <v>Name of ring fenced fund</v>
      </c>
      <c r="M18" s="233"/>
      <c r="N18" s="233"/>
      <c r="O18" s="233" t="s">
        <v>243</v>
      </c>
      <c r="P18" s="233"/>
      <c r="Q18" s="233"/>
      <c r="R18" s="233"/>
      <c r="S18" s="229">
        <f t="shared" si="1"/>
        <v>41827</v>
      </c>
      <c r="T18" s="229">
        <f t="shared" si="2"/>
        <v>41639</v>
      </c>
      <c r="U18" s="229" t="str">
        <f t="shared" si="3"/>
        <v/>
      </c>
      <c r="V18" s="233"/>
    </row>
    <row r="19" spans="1:22" s="129" customFormat="1">
      <c r="A19" s="233" t="s">
        <v>7922</v>
      </c>
      <c r="B19" s="233" t="s">
        <v>6072</v>
      </c>
      <c r="C19" s="233"/>
      <c r="D19" s="233" t="s">
        <v>243</v>
      </c>
      <c r="E19" s="229">
        <v>41827</v>
      </c>
      <c r="F19" s="229" t="s">
        <v>2800</v>
      </c>
      <c r="G19" s="233"/>
      <c r="H19" s="233">
        <f t="shared" si="0"/>
        <v>1</v>
      </c>
      <c r="I19" s="233"/>
      <c r="J19" s="247" t="s">
        <v>7749</v>
      </c>
      <c r="K19" s="233" t="str">
        <f t="shared" si="4"/>
        <v>x61</v>
      </c>
      <c r="L19" s="233" t="str">
        <f t="shared" si="5"/>
        <v>Nom de l'autorité de contrôle</v>
      </c>
      <c r="M19" s="233"/>
      <c r="N19" s="233"/>
      <c r="O19" s="233" t="s">
        <v>243</v>
      </c>
      <c r="P19" s="233"/>
      <c r="Q19" s="233"/>
      <c r="R19" s="233"/>
      <c r="S19" s="229">
        <f t="shared" si="1"/>
        <v>41827</v>
      </c>
      <c r="T19" s="229" t="str">
        <f t="shared" si="2"/>
        <v/>
      </c>
      <c r="U19" s="229" t="str">
        <f t="shared" si="3"/>
        <v/>
      </c>
      <c r="V19" s="233"/>
    </row>
    <row r="20" spans="1:22" s="129" customFormat="1">
      <c r="A20" s="233" t="s">
        <v>7923</v>
      </c>
      <c r="B20" s="233" t="s">
        <v>6497</v>
      </c>
      <c r="C20" s="233"/>
      <c r="D20" s="233" t="s">
        <v>243</v>
      </c>
      <c r="E20" s="229">
        <v>41827</v>
      </c>
      <c r="F20" s="229">
        <v>41639</v>
      </c>
      <c r="G20" s="233"/>
      <c r="H20" s="233">
        <f t="shared" si="0"/>
        <v>1</v>
      </c>
      <c r="I20" s="233"/>
      <c r="J20" s="245" t="s">
        <v>7924</v>
      </c>
      <c r="K20" s="233" t="str">
        <f t="shared" si="4"/>
        <v>x63</v>
      </c>
      <c r="L20" s="233" t="str">
        <f t="shared" si="5"/>
        <v>Names of group entities subject to the exposure</v>
      </c>
      <c r="M20" s="233"/>
      <c r="N20" s="233"/>
      <c r="O20" s="233" t="s">
        <v>243</v>
      </c>
      <c r="P20" s="233"/>
      <c r="Q20" s="233"/>
      <c r="R20" s="233"/>
      <c r="S20" s="229">
        <f t="shared" si="1"/>
        <v>41827</v>
      </c>
      <c r="T20" s="229" t="str">
        <f t="shared" si="2"/>
        <v/>
      </c>
      <c r="U20" s="229" t="str">
        <f t="shared" si="3"/>
        <v/>
      </c>
      <c r="V20" s="233"/>
    </row>
    <row r="21" spans="1:22" s="129" customFormat="1">
      <c r="A21" s="233" t="s">
        <v>7925</v>
      </c>
      <c r="B21" s="233" t="s">
        <v>6498</v>
      </c>
      <c r="C21" s="233"/>
      <c r="D21" s="233" t="s">
        <v>243</v>
      </c>
      <c r="E21" s="229">
        <v>41827</v>
      </c>
      <c r="F21" s="229" t="s">
        <v>2800</v>
      </c>
      <c r="G21" s="233"/>
      <c r="H21" s="233">
        <f t="shared" si="0"/>
        <v>1</v>
      </c>
      <c r="I21" s="233"/>
      <c r="J21" s="247" t="s">
        <v>8171</v>
      </c>
      <c r="K21" s="233" t="str">
        <f t="shared" si="4"/>
        <v>x62</v>
      </c>
      <c r="L21" s="233" t="str">
        <f t="shared" si="5"/>
        <v>Nom de la contrepartie du groupe</v>
      </c>
      <c r="M21" s="233"/>
      <c r="N21" s="233"/>
      <c r="O21" s="233" t="s">
        <v>243</v>
      </c>
      <c r="P21" s="233"/>
      <c r="Q21" s="233"/>
      <c r="R21" s="233"/>
      <c r="S21" s="229">
        <f t="shared" si="1"/>
        <v>41827</v>
      </c>
      <c r="T21" s="229" t="str">
        <f t="shared" si="2"/>
        <v/>
      </c>
      <c r="U21" s="229" t="str">
        <f t="shared" si="3"/>
        <v/>
      </c>
      <c r="V21" s="233"/>
    </row>
    <row r="22" spans="1:22" s="129" customFormat="1">
      <c r="A22" s="233" t="s">
        <v>7926</v>
      </c>
      <c r="B22" s="233" t="s">
        <v>606</v>
      </c>
      <c r="C22" s="233"/>
      <c r="D22" s="233" t="s">
        <v>243</v>
      </c>
      <c r="E22" s="229">
        <v>41827</v>
      </c>
      <c r="F22" s="229">
        <v>41639</v>
      </c>
      <c r="G22" s="233"/>
      <c r="H22" s="233">
        <f t="shared" si="0"/>
        <v>1</v>
      </c>
      <c r="I22" s="233"/>
      <c r="J22" s="245" t="s">
        <v>7927</v>
      </c>
      <c r="K22" s="233" t="str">
        <f t="shared" si="4"/>
        <v>x98</v>
      </c>
      <c r="L22" s="233" t="str">
        <f t="shared" si="5"/>
        <v>Name of debtor pledging the collateral</v>
      </c>
      <c r="M22" s="233"/>
      <c r="N22" s="233"/>
      <c r="O22" s="233" t="s">
        <v>243</v>
      </c>
      <c r="P22" s="233"/>
      <c r="Q22" s="233"/>
      <c r="R22" s="233"/>
      <c r="S22" s="229">
        <f t="shared" si="1"/>
        <v>41827</v>
      </c>
      <c r="T22" s="229" t="str">
        <f t="shared" si="2"/>
        <v/>
      </c>
      <c r="U22" s="229" t="str">
        <f t="shared" si="3"/>
        <v/>
      </c>
      <c r="V22" s="233"/>
    </row>
    <row r="23" spans="1:22" s="129" customFormat="1">
      <c r="A23" s="233" t="s">
        <v>7928</v>
      </c>
      <c r="B23" s="233" t="s">
        <v>6104</v>
      </c>
      <c r="C23" s="233"/>
      <c r="D23" s="233" t="s">
        <v>243</v>
      </c>
      <c r="E23" s="229">
        <v>41827</v>
      </c>
      <c r="F23" s="229" t="s">
        <v>2800</v>
      </c>
      <c r="G23" s="233"/>
      <c r="H23" s="233">
        <f t="shared" si="0"/>
        <v>1</v>
      </c>
      <c r="I23" s="233"/>
      <c r="J23" s="245" t="s">
        <v>7929</v>
      </c>
      <c r="K23" s="233" t="str">
        <f t="shared" si="4"/>
        <v>x114</v>
      </c>
      <c r="L23" s="233" t="str">
        <f t="shared" si="5"/>
        <v>Name of ring-fenced fund/Matching adjustment portfolio</v>
      </c>
      <c r="M23" s="233"/>
      <c r="N23" s="233"/>
      <c r="O23" s="233" t="s">
        <v>243</v>
      </c>
      <c r="P23" s="233"/>
      <c r="Q23" s="233"/>
      <c r="R23" s="233"/>
      <c r="S23" s="229">
        <f t="shared" si="1"/>
        <v>42277</v>
      </c>
      <c r="T23" s="229" t="str">
        <f t="shared" si="2"/>
        <v/>
      </c>
      <c r="U23" s="229" t="str">
        <f t="shared" si="3"/>
        <v/>
      </c>
      <c r="V23" s="233"/>
    </row>
    <row r="24" spans="1:22" s="129" customFormat="1">
      <c r="A24" s="233" t="s">
        <v>7930</v>
      </c>
      <c r="B24" s="233" t="s">
        <v>6499</v>
      </c>
      <c r="C24" s="233"/>
      <c r="D24" s="233" t="s">
        <v>243</v>
      </c>
      <c r="E24" s="229">
        <v>41827</v>
      </c>
      <c r="F24" s="229" t="s">
        <v>2800</v>
      </c>
      <c r="G24" s="233"/>
      <c r="H24" s="233">
        <f t="shared" si="0"/>
        <v>1</v>
      </c>
      <c r="I24" s="233"/>
      <c r="J24" s="245" t="s">
        <v>7931</v>
      </c>
      <c r="K24" s="233" t="str">
        <f t="shared" si="4"/>
        <v>x116</v>
      </c>
      <c r="L24" s="233" t="str">
        <f t="shared" si="5"/>
        <v>Custodian</v>
      </c>
      <c r="M24" s="233"/>
      <c r="N24" s="233"/>
      <c r="O24" s="233" t="s">
        <v>243</v>
      </c>
      <c r="P24" s="233"/>
      <c r="Q24" s="233"/>
      <c r="R24" s="233"/>
      <c r="S24" s="229">
        <f t="shared" si="1"/>
        <v>42277</v>
      </c>
      <c r="T24" s="229" t="str">
        <f t="shared" si="2"/>
        <v/>
      </c>
      <c r="U24" s="229" t="str">
        <f t="shared" si="3"/>
        <v/>
      </c>
      <c r="V24" s="233"/>
    </row>
    <row r="25" spans="1:22" s="129" customFormat="1">
      <c r="A25" s="233" t="s">
        <v>7932</v>
      </c>
      <c r="B25" s="233" t="s">
        <v>247</v>
      </c>
      <c r="C25" s="233"/>
      <c r="D25" s="233" t="s">
        <v>243</v>
      </c>
      <c r="E25" s="229">
        <v>41827</v>
      </c>
      <c r="F25" s="229" t="s">
        <v>2800</v>
      </c>
      <c r="G25" s="233"/>
      <c r="H25" s="233">
        <f t="shared" si="0"/>
        <v>1</v>
      </c>
      <c r="I25" s="233"/>
      <c r="J25" s="247" t="s">
        <v>7750</v>
      </c>
      <c r="K25" s="233" t="str">
        <f t="shared" si="4"/>
        <v>x106</v>
      </c>
      <c r="L25" s="233" t="str">
        <f t="shared" si="5"/>
        <v>Nom de l'entité réassurée</v>
      </c>
      <c r="M25" s="233"/>
      <c r="N25" s="233"/>
      <c r="O25" s="233" t="s">
        <v>243</v>
      </c>
      <c r="P25" s="233"/>
      <c r="Q25" s="233"/>
      <c r="R25" s="233"/>
      <c r="S25" s="229">
        <f t="shared" si="1"/>
        <v>41827</v>
      </c>
      <c r="T25" s="229" t="str">
        <f t="shared" si="2"/>
        <v/>
      </c>
      <c r="U25" s="229" t="str">
        <f t="shared" si="3"/>
        <v/>
      </c>
      <c r="V25" s="233"/>
    </row>
    <row r="26" spans="1:22" s="129" customFormat="1">
      <c r="A26" s="233" t="s">
        <v>7933</v>
      </c>
      <c r="B26" s="233" t="s">
        <v>1920</v>
      </c>
      <c r="C26" s="233"/>
      <c r="D26" s="233" t="s">
        <v>243</v>
      </c>
      <c r="E26" s="229">
        <v>41827</v>
      </c>
      <c r="F26" s="229" t="s">
        <v>2800</v>
      </c>
      <c r="G26" s="233"/>
      <c r="H26" s="233">
        <f t="shared" si="0"/>
        <v>1</v>
      </c>
      <c r="I26" s="233"/>
      <c r="J26" s="245" t="s">
        <v>7934</v>
      </c>
      <c r="K26" s="233" t="str">
        <f t="shared" si="4"/>
        <v>x7000</v>
      </c>
      <c r="L26" s="233" t="str">
        <f t="shared" si="5"/>
        <v>Name of Pan-European Personal Pension Product</v>
      </c>
      <c r="O26" s="233" t="s">
        <v>243</v>
      </c>
      <c r="S26" s="266">
        <f t="shared" si="1"/>
        <v>44392</v>
      </c>
    </row>
    <row r="27" spans="1:22" s="129" customFormat="1">
      <c r="A27" s="233" t="s">
        <v>7935</v>
      </c>
      <c r="B27" s="233" t="s">
        <v>6500</v>
      </c>
      <c r="C27" s="233"/>
      <c r="D27" s="233" t="s">
        <v>243</v>
      </c>
      <c r="E27" s="229">
        <v>41827</v>
      </c>
      <c r="F27" s="229">
        <v>41639</v>
      </c>
      <c r="G27" s="233"/>
      <c r="H27" s="233">
        <f t="shared" si="0"/>
        <v>1</v>
      </c>
      <c r="I27" s="233"/>
      <c r="J27" s="245" t="s">
        <v>7936</v>
      </c>
      <c r="K27" s="233" t="str">
        <f t="shared" si="4"/>
        <v>x7002</v>
      </c>
      <c r="L27" s="233" t="str">
        <f t="shared" si="5"/>
        <v>PEPP provider name and contact details</v>
      </c>
      <c r="M27" s="233"/>
      <c r="N27" s="229"/>
      <c r="O27" s="233" t="s">
        <v>243</v>
      </c>
      <c r="S27" s="266">
        <f t="shared" si="1"/>
        <v>44392</v>
      </c>
    </row>
    <row r="28" spans="1:22" s="129" customFormat="1">
      <c r="A28" s="233" t="s">
        <v>7937</v>
      </c>
      <c r="B28" s="233" t="s">
        <v>6583</v>
      </c>
      <c r="C28" s="233"/>
      <c r="D28" s="233" t="s">
        <v>243</v>
      </c>
      <c r="E28" s="229">
        <v>41827</v>
      </c>
      <c r="F28" s="229">
        <v>41639</v>
      </c>
      <c r="G28" s="233"/>
      <c r="H28" s="233">
        <f t="shared" si="0"/>
        <v>1</v>
      </c>
      <c r="I28" s="233"/>
      <c r="J28" s="245" t="s">
        <v>7938</v>
      </c>
      <c r="K28" s="233" t="str">
        <f t="shared" si="4"/>
        <v>x7003</v>
      </c>
      <c r="L28" s="233" t="str">
        <f t="shared" si="5"/>
        <v>Name of responsible competent authority/ies</v>
      </c>
      <c r="M28" s="233"/>
      <c r="N28" s="229"/>
      <c r="O28" s="233" t="s">
        <v>243</v>
      </c>
      <c r="S28" s="266">
        <f t="shared" si="1"/>
        <v>44392</v>
      </c>
    </row>
    <row r="29" spans="1:22" s="129" customFormat="1">
      <c r="A29" s="233" t="s">
        <v>7939</v>
      </c>
      <c r="B29" s="233" t="s">
        <v>6584</v>
      </c>
      <c r="C29" s="233"/>
      <c r="D29" s="233" t="s">
        <v>243</v>
      </c>
      <c r="E29" s="229">
        <v>41827</v>
      </c>
      <c r="F29" s="229" t="s">
        <v>2800</v>
      </c>
      <c r="G29" s="233"/>
      <c r="H29" s="233">
        <f t="shared" si="0"/>
        <v>1</v>
      </c>
      <c r="I29" s="233"/>
      <c r="J29" s="246" t="s">
        <v>7727</v>
      </c>
      <c r="K29" s="233" t="str">
        <f t="shared" si="4"/>
        <v>x72</v>
      </c>
      <c r="L29" s="233" t="str">
        <f t="shared" si="5"/>
        <v>Titre</v>
      </c>
      <c r="M29" s="233"/>
      <c r="N29" s="233"/>
      <c r="O29" s="233" t="s">
        <v>243</v>
      </c>
      <c r="P29" s="233"/>
      <c r="Q29" s="233"/>
      <c r="R29" s="233"/>
      <c r="S29" s="229">
        <f t="shared" si="1"/>
        <v>41827</v>
      </c>
      <c r="T29" s="229">
        <f t="shared" ref="T29:T73" si="6">IF(VLOOKUP(J29,A:G,6,FALSE)=0,"",VLOOKUP(J29,A:G,6,FALSE))</f>
        <v>41639</v>
      </c>
      <c r="U29" s="229" t="str">
        <f t="shared" ref="U29:U73" si="7">IF(VLOOKUP(J29,A:G,7,FALSE)=0,"",VLOOKUP(J29,A:G,7,FALSE))</f>
        <v/>
      </c>
      <c r="V29" s="233"/>
    </row>
    <row r="30" spans="1:22" s="129" customFormat="1">
      <c r="A30" s="233" t="s">
        <v>7940</v>
      </c>
      <c r="B30" s="233" t="s">
        <v>203</v>
      </c>
      <c r="C30" s="233"/>
      <c r="D30" s="233" t="s">
        <v>243</v>
      </c>
      <c r="E30" s="229">
        <v>41827</v>
      </c>
      <c r="F30" s="229" t="s">
        <v>2800</v>
      </c>
      <c r="G30" s="233"/>
      <c r="H30" s="233">
        <f t="shared" si="0"/>
        <v>1</v>
      </c>
      <c r="I30" s="233"/>
      <c r="J30" s="245" t="s">
        <v>7941</v>
      </c>
      <c r="K30" s="233" t="str">
        <f t="shared" si="4"/>
        <v>x46</v>
      </c>
      <c r="L30" s="233" t="str">
        <f t="shared" si="5"/>
        <v>Item title</v>
      </c>
      <c r="M30" s="233"/>
      <c r="N30" s="233"/>
      <c r="O30" s="233" t="s">
        <v>243</v>
      </c>
      <c r="P30" s="233"/>
      <c r="Q30" s="233"/>
      <c r="R30" s="233"/>
      <c r="S30" s="229">
        <f t="shared" si="1"/>
        <v>41827</v>
      </c>
      <c r="T30" s="229" t="str">
        <f t="shared" si="6"/>
        <v/>
      </c>
      <c r="U30" s="229" t="str">
        <f t="shared" si="7"/>
        <v/>
      </c>
      <c r="V30" s="233"/>
    </row>
    <row r="31" spans="1:22" s="129" customFormat="1">
      <c r="A31" s="233" t="s">
        <v>7942</v>
      </c>
      <c r="B31" s="233" t="s">
        <v>2803</v>
      </c>
      <c r="C31" s="233"/>
      <c r="D31" s="233" t="s">
        <v>243</v>
      </c>
      <c r="E31" s="229">
        <v>41827</v>
      </c>
      <c r="F31" s="229" t="s">
        <v>2800</v>
      </c>
      <c r="G31" s="229">
        <v>42931</v>
      </c>
      <c r="H31" s="233">
        <f t="shared" si="0"/>
        <v>1</v>
      </c>
      <c r="I31" s="233"/>
      <c r="J31" s="247" t="s">
        <v>7713</v>
      </c>
      <c r="K31" s="286" t="s">
        <v>604</v>
      </c>
      <c r="L31" s="233" t="str">
        <f t="shared" si="5"/>
        <v>Nom du contrat</v>
      </c>
      <c r="M31" s="233"/>
      <c r="N31" s="233"/>
      <c r="O31" s="233" t="s">
        <v>243</v>
      </c>
      <c r="P31" s="233"/>
      <c r="Q31" s="233"/>
      <c r="R31" s="233"/>
      <c r="S31" s="229">
        <f t="shared" si="1"/>
        <v>41827</v>
      </c>
      <c r="T31" s="229" t="str">
        <f t="shared" si="6"/>
        <v/>
      </c>
      <c r="U31" s="229" t="str">
        <f t="shared" si="7"/>
        <v/>
      </c>
      <c r="V31" s="233"/>
    </row>
    <row r="32" spans="1:22" s="129" customFormat="1">
      <c r="A32" s="233" t="s">
        <v>7943</v>
      </c>
      <c r="B32" s="233" t="s">
        <v>6565</v>
      </c>
      <c r="C32" s="233"/>
      <c r="D32" s="233" t="s">
        <v>243</v>
      </c>
      <c r="E32" s="229">
        <v>41827</v>
      </c>
      <c r="F32" s="229" t="s">
        <v>2800</v>
      </c>
      <c r="G32" s="233"/>
      <c r="H32" s="233">
        <f t="shared" si="0"/>
        <v>1</v>
      </c>
      <c r="I32" s="233"/>
      <c r="J32" s="245" t="s">
        <v>7944</v>
      </c>
      <c r="K32" s="233" t="str">
        <f t="shared" si="4"/>
        <v>x66</v>
      </c>
      <c r="L32" s="233" t="str">
        <f t="shared" si="5"/>
        <v>Product denomination</v>
      </c>
      <c r="M32" s="233"/>
      <c r="N32" s="233"/>
      <c r="O32" s="233" t="s">
        <v>243</v>
      </c>
      <c r="P32" s="233"/>
      <c r="Q32" s="233"/>
      <c r="R32" s="233"/>
      <c r="S32" s="229">
        <f t="shared" si="1"/>
        <v>41827</v>
      </c>
      <c r="T32" s="229" t="str">
        <f t="shared" si="6"/>
        <v/>
      </c>
      <c r="U32" s="229" t="str">
        <f t="shared" si="7"/>
        <v/>
      </c>
      <c r="V32" s="233"/>
    </row>
    <row r="33" spans="1:22" s="129" customFormat="1">
      <c r="A33" s="233" t="s">
        <v>7945</v>
      </c>
      <c r="B33" s="233" t="s">
        <v>6585</v>
      </c>
      <c r="C33" s="233"/>
      <c r="D33" s="233" t="s">
        <v>243</v>
      </c>
      <c r="E33" s="229">
        <v>41827</v>
      </c>
      <c r="F33" s="229" t="s">
        <v>2800</v>
      </c>
      <c r="G33" s="233"/>
      <c r="H33" s="233">
        <f t="shared" si="0"/>
        <v>1</v>
      </c>
      <c r="I33" s="233"/>
      <c r="J33" s="246" t="s">
        <v>7721</v>
      </c>
      <c r="K33" s="233" t="str">
        <f t="shared" si="4"/>
        <v>x43</v>
      </c>
      <c r="L33" s="233" t="str">
        <f t="shared" si="5"/>
        <v>Groupe</v>
      </c>
      <c r="M33" s="233"/>
      <c r="N33" s="233"/>
      <c r="O33" s="233" t="s">
        <v>243</v>
      </c>
      <c r="P33" s="233"/>
      <c r="Q33" s="233"/>
      <c r="R33" s="233"/>
      <c r="S33" s="229">
        <f t="shared" si="1"/>
        <v>41827</v>
      </c>
      <c r="T33" s="229">
        <f t="shared" si="6"/>
        <v>41639</v>
      </c>
      <c r="U33" s="229" t="str">
        <f t="shared" si="7"/>
        <v/>
      </c>
      <c r="V33" s="233"/>
    </row>
    <row r="34" spans="1:22" s="129" customFormat="1">
      <c r="A34" s="233" t="s">
        <v>7946</v>
      </c>
      <c r="B34" s="233" t="s">
        <v>2804</v>
      </c>
      <c r="C34" s="233"/>
      <c r="D34" s="233" t="s">
        <v>243</v>
      </c>
      <c r="E34" s="229">
        <v>41827</v>
      </c>
      <c r="F34" s="229" t="s">
        <v>2800</v>
      </c>
      <c r="G34" s="233"/>
      <c r="H34" s="233">
        <f t="shared" si="0"/>
        <v>1</v>
      </c>
      <c r="I34" s="233"/>
      <c r="J34" s="247" t="s">
        <v>7722</v>
      </c>
      <c r="K34" s="233" t="str">
        <f t="shared" si="4"/>
        <v>x45</v>
      </c>
      <c r="L34" s="233" t="str">
        <f t="shared" si="5"/>
        <v>Groupe émetteur</v>
      </c>
      <c r="M34" s="233"/>
      <c r="N34" s="233"/>
      <c r="O34" s="233" t="s">
        <v>243</v>
      </c>
      <c r="P34" s="233"/>
      <c r="Q34" s="233"/>
      <c r="R34" s="233"/>
      <c r="S34" s="229">
        <f t="shared" si="1"/>
        <v>41827</v>
      </c>
      <c r="T34" s="229" t="str">
        <f t="shared" si="6"/>
        <v/>
      </c>
      <c r="U34" s="229" t="str">
        <f t="shared" si="7"/>
        <v/>
      </c>
      <c r="V34" s="233"/>
    </row>
    <row r="35" spans="1:22" s="129" customFormat="1">
      <c r="A35" s="233" t="s">
        <v>7947</v>
      </c>
      <c r="B35" s="233" t="s">
        <v>6566</v>
      </c>
      <c r="C35" s="233"/>
      <c r="D35" s="233" t="s">
        <v>243</v>
      </c>
      <c r="E35" s="229">
        <v>41827</v>
      </c>
      <c r="F35" s="229" t="s">
        <v>2800</v>
      </c>
      <c r="G35" s="233"/>
      <c r="H35" s="233">
        <f t="shared" si="0"/>
        <v>1</v>
      </c>
      <c r="I35" s="233"/>
      <c r="J35" s="247" t="s">
        <v>7715</v>
      </c>
      <c r="K35" s="233" t="str">
        <f t="shared" si="4"/>
        <v>x4</v>
      </c>
      <c r="L35" s="233" t="str">
        <f t="shared" si="5"/>
        <v>Groupe de la contrepartie</v>
      </c>
      <c r="M35" s="233"/>
      <c r="N35" s="233"/>
      <c r="O35" s="233" t="s">
        <v>243</v>
      </c>
      <c r="P35" s="233"/>
      <c r="Q35" s="233"/>
      <c r="R35" s="233"/>
      <c r="S35" s="229">
        <f t="shared" si="1"/>
        <v>41827</v>
      </c>
      <c r="T35" s="229" t="str">
        <f t="shared" si="6"/>
        <v/>
      </c>
      <c r="U35" s="229" t="str">
        <f t="shared" si="7"/>
        <v/>
      </c>
      <c r="V35" s="233"/>
    </row>
    <row r="36" spans="1:22" s="129" customFormat="1">
      <c r="A36" s="233" t="s">
        <v>7948</v>
      </c>
      <c r="B36" s="233" t="s">
        <v>6872</v>
      </c>
      <c r="C36" s="233"/>
      <c r="D36" s="233" t="s">
        <v>243</v>
      </c>
      <c r="E36" s="229">
        <v>41827</v>
      </c>
      <c r="F36" s="229" t="s">
        <v>2800</v>
      </c>
      <c r="G36" s="233"/>
      <c r="H36" s="233">
        <f t="shared" si="0"/>
        <v>1</v>
      </c>
      <c r="I36" s="233"/>
      <c r="J36" s="245" t="s">
        <v>7949</v>
      </c>
      <c r="K36" s="233" t="str">
        <f t="shared" si="4"/>
        <v>x99</v>
      </c>
      <c r="L36" s="233" t="str">
        <f t="shared" si="5"/>
        <v>Code of group</v>
      </c>
      <c r="M36" s="233"/>
      <c r="N36" s="233"/>
      <c r="O36" s="233" t="s">
        <v>243</v>
      </c>
      <c r="P36" s="233"/>
      <c r="Q36" s="233"/>
      <c r="R36" s="233"/>
      <c r="S36" s="229">
        <f t="shared" si="1"/>
        <v>41827</v>
      </c>
      <c r="T36" s="229">
        <f t="shared" si="6"/>
        <v>41639</v>
      </c>
      <c r="U36" s="229" t="str">
        <f t="shared" si="7"/>
        <v/>
      </c>
      <c r="V36" s="233"/>
    </row>
    <row r="37" spans="1:22" s="129" customFormat="1">
      <c r="A37" s="233" t="s">
        <v>7950</v>
      </c>
      <c r="B37" s="233" t="s">
        <v>6058</v>
      </c>
      <c r="C37" s="233"/>
      <c r="D37" s="233" t="s">
        <v>243</v>
      </c>
      <c r="E37" s="229">
        <v>41827</v>
      </c>
      <c r="F37" s="229" t="s">
        <v>2800</v>
      </c>
      <c r="G37" s="233"/>
      <c r="H37" s="233">
        <f t="shared" si="0"/>
        <v>1</v>
      </c>
      <c r="I37" s="233"/>
      <c r="J37" s="291" t="s">
        <v>7909</v>
      </c>
      <c r="K37" s="233" t="str">
        <f t="shared" si="4"/>
        <v>x2</v>
      </c>
      <c r="L37" s="233" t="str">
        <f t="shared" si="5"/>
        <v>Additional information in case of use of discount rates other than risk free rates</v>
      </c>
      <c r="M37" s="233"/>
      <c r="N37" s="233"/>
      <c r="O37" s="233" t="s">
        <v>243</v>
      </c>
      <c r="P37" s="233"/>
      <c r="Q37" s="233"/>
      <c r="R37" s="233"/>
      <c r="S37" s="229">
        <f t="shared" si="1"/>
        <v>41827</v>
      </c>
      <c r="T37" s="229">
        <f t="shared" si="6"/>
        <v>42277</v>
      </c>
      <c r="U37" s="229" t="str">
        <f t="shared" si="7"/>
        <v/>
      </c>
      <c r="V37" s="233"/>
    </row>
    <row r="38" spans="1:22" s="129" customFormat="1">
      <c r="A38" s="233" t="s">
        <v>7951</v>
      </c>
      <c r="B38" s="233" t="s">
        <v>6059</v>
      </c>
      <c r="C38" s="233"/>
      <c r="D38" s="233" t="s">
        <v>243</v>
      </c>
      <c r="E38" s="229">
        <v>41827</v>
      </c>
      <c r="F38" s="229">
        <v>42277</v>
      </c>
      <c r="G38" s="233"/>
      <c r="H38" s="233">
        <f t="shared" si="0"/>
        <v>1</v>
      </c>
      <c r="I38" s="233"/>
      <c r="J38" s="291" t="s">
        <v>7952</v>
      </c>
      <c r="K38" s="233" t="str">
        <f t="shared" si="4"/>
        <v>x40</v>
      </c>
      <c r="L38" s="233" t="str">
        <f t="shared" si="5"/>
        <v>Descriptions</v>
      </c>
      <c r="M38" s="233"/>
      <c r="N38" s="233"/>
      <c r="O38" s="233" t="s">
        <v>243</v>
      </c>
      <c r="P38" s="233"/>
      <c r="Q38" s="233"/>
      <c r="R38" s="233"/>
      <c r="S38" s="229">
        <f t="shared" si="1"/>
        <v>41827</v>
      </c>
      <c r="T38" s="229">
        <f t="shared" si="6"/>
        <v>41639</v>
      </c>
      <c r="U38" s="229" t="str">
        <f t="shared" si="7"/>
        <v/>
      </c>
      <c r="V38" s="233"/>
    </row>
    <row r="39" spans="1:22" s="129" customFormat="1">
      <c r="A39" s="233" t="s">
        <v>7953</v>
      </c>
      <c r="B39" s="233" t="s">
        <v>6789</v>
      </c>
      <c r="C39" s="233"/>
      <c r="D39" s="233" t="s">
        <v>243</v>
      </c>
      <c r="E39" s="229">
        <v>41827</v>
      </c>
      <c r="F39" s="229" t="s">
        <v>2800</v>
      </c>
      <c r="G39" s="233"/>
      <c r="H39" s="233">
        <f t="shared" si="0"/>
        <v>1</v>
      </c>
      <c r="I39" s="233"/>
      <c r="J39" s="245" t="s">
        <v>7933</v>
      </c>
      <c r="K39" s="233" t="str">
        <f t="shared" si="4"/>
        <v>x24</v>
      </c>
      <c r="L39" s="233" t="str">
        <f t="shared" si="5"/>
        <v>Description of item approved by supervisory authority as basic own funds</v>
      </c>
      <c r="M39" s="233"/>
      <c r="N39" s="233"/>
      <c r="O39" s="233" t="s">
        <v>243</v>
      </c>
      <c r="P39" s="233"/>
      <c r="Q39" s="233"/>
      <c r="R39" s="233"/>
      <c r="S39" s="229">
        <f t="shared" si="1"/>
        <v>41827</v>
      </c>
      <c r="T39" s="229" t="str">
        <f t="shared" si="6"/>
        <v/>
      </c>
      <c r="U39" s="229" t="str">
        <f t="shared" si="7"/>
        <v/>
      </c>
      <c r="V39" s="233"/>
    </row>
    <row r="40" spans="1:22" s="129" customFormat="1">
      <c r="A40" s="233" t="s">
        <v>7954</v>
      </c>
      <c r="B40" s="233" t="s">
        <v>7955</v>
      </c>
      <c r="C40" s="233"/>
      <c r="D40" s="233" t="s">
        <v>243</v>
      </c>
      <c r="E40" s="229">
        <v>41827</v>
      </c>
      <c r="F40" s="229" t="s">
        <v>2800</v>
      </c>
      <c r="G40" s="233"/>
      <c r="H40" s="233">
        <f t="shared" si="0"/>
        <v>1</v>
      </c>
      <c r="I40" s="233"/>
      <c r="J40" s="245" t="s">
        <v>7948</v>
      </c>
      <c r="K40" s="233" t="str">
        <f t="shared" si="4"/>
        <v>x34</v>
      </c>
      <c r="L40" s="233" t="str">
        <f t="shared" si="5"/>
        <v>Description of type of product</v>
      </c>
      <c r="M40" s="233"/>
      <c r="N40" s="233"/>
      <c r="O40" s="233" t="s">
        <v>243</v>
      </c>
      <c r="P40" s="233"/>
      <c r="Q40" s="233"/>
      <c r="R40" s="233"/>
      <c r="S40" s="229">
        <f t="shared" si="1"/>
        <v>41827</v>
      </c>
      <c r="T40" s="229" t="str">
        <f t="shared" si="6"/>
        <v/>
      </c>
      <c r="U40" s="229" t="str">
        <f t="shared" si="7"/>
        <v/>
      </c>
      <c r="V40" s="233"/>
    </row>
    <row r="41" spans="1:22" s="129" customFormat="1">
      <c r="A41" s="233" t="s">
        <v>7956</v>
      </c>
      <c r="B41" s="233" t="s">
        <v>6534</v>
      </c>
      <c r="C41" s="233"/>
      <c r="D41" s="233" t="s">
        <v>243</v>
      </c>
      <c r="E41" s="229">
        <v>41827</v>
      </c>
      <c r="F41" s="229" t="s">
        <v>2800</v>
      </c>
      <c r="G41" s="233"/>
      <c r="H41" s="233">
        <f t="shared" si="0"/>
        <v>1</v>
      </c>
      <c r="I41" s="233"/>
      <c r="J41" s="245" t="s">
        <v>7912</v>
      </c>
      <c r="K41" s="233" t="str">
        <f t="shared" si="4"/>
        <v>x10</v>
      </c>
      <c r="L41" s="233" t="str">
        <f t="shared" si="5"/>
        <v>Description of average guaranteed rate to the policy holder over the life time of the contract</v>
      </c>
      <c r="M41" s="233"/>
      <c r="N41" s="233"/>
      <c r="O41" s="233" t="s">
        <v>243</v>
      </c>
      <c r="P41" s="233"/>
      <c r="Q41" s="233"/>
      <c r="R41" s="233"/>
      <c r="S41" s="229">
        <f t="shared" si="1"/>
        <v>41827</v>
      </c>
      <c r="T41" s="229" t="str">
        <f t="shared" si="6"/>
        <v/>
      </c>
      <c r="U41" s="229" t="str">
        <f t="shared" si="7"/>
        <v/>
      </c>
      <c r="V41" s="233"/>
    </row>
    <row r="42" spans="1:22" s="129" customFormat="1">
      <c r="A42" s="233" t="s">
        <v>7952</v>
      </c>
      <c r="B42" s="233" t="s">
        <v>1590</v>
      </c>
      <c r="C42" s="233"/>
      <c r="D42" s="233" t="s">
        <v>243</v>
      </c>
      <c r="E42" s="229">
        <v>41827</v>
      </c>
      <c r="F42" s="229">
        <v>41639</v>
      </c>
      <c r="G42" s="233"/>
      <c r="H42" s="233">
        <f t="shared" si="0"/>
        <v>1</v>
      </c>
      <c r="I42" s="233"/>
      <c r="J42" s="245" t="s">
        <v>7925</v>
      </c>
      <c r="K42" s="233" t="str">
        <f t="shared" si="4"/>
        <v>x19</v>
      </c>
      <c r="L42" s="233" t="str">
        <f t="shared" si="5"/>
        <v>Description of guarantees [general]</v>
      </c>
      <c r="M42" s="233"/>
      <c r="N42" s="233"/>
      <c r="O42" s="233" t="s">
        <v>243</v>
      </c>
      <c r="P42" s="233"/>
      <c r="Q42" s="233"/>
      <c r="R42" s="233"/>
      <c r="S42" s="229">
        <f t="shared" si="1"/>
        <v>41827</v>
      </c>
      <c r="T42" s="229" t="str">
        <f t="shared" si="6"/>
        <v/>
      </c>
      <c r="U42" s="229" t="str">
        <f t="shared" si="7"/>
        <v/>
      </c>
      <c r="V42" s="233"/>
    </row>
    <row r="43" spans="1:22" s="129" customFormat="1">
      <c r="A43" s="233" t="s">
        <v>7957</v>
      </c>
      <c r="B43" s="233" t="s">
        <v>6873</v>
      </c>
      <c r="C43" s="233"/>
      <c r="D43" s="233" t="s">
        <v>243</v>
      </c>
      <c r="E43" s="229">
        <v>41827</v>
      </c>
      <c r="F43" s="229" t="s">
        <v>2800</v>
      </c>
      <c r="G43" s="233"/>
      <c r="H43" s="233">
        <f t="shared" si="0"/>
        <v>1</v>
      </c>
      <c r="I43" s="233"/>
      <c r="J43" s="245" t="s">
        <v>7923</v>
      </c>
      <c r="K43" s="233" t="str">
        <f t="shared" si="4"/>
        <v>x18</v>
      </c>
      <c r="L43" s="233" t="str">
        <f t="shared" si="5"/>
        <v>Description of guarantees [cover term]</v>
      </c>
      <c r="M43" s="233"/>
      <c r="N43" s="233"/>
      <c r="O43" s="233" t="s">
        <v>243</v>
      </c>
      <c r="P43" s="233"/>
      <c r="Q43" s="233"/>
      <c r="R43" s="233"/>
      <c r="S43" s="229">
        <f t="shared" si="1"/>
        <v>41827</v>
      </c>
      <c r="T43" s="229">
        <f t="shared" si="6"/>
        <v>41639</v>
      </c>
      <c r="U43" s="229" t="str">
        <f t="shared" si="7"/>
        <v/>
      </c>
      <c r="V43" s="233"/>
    </row>
    <row r="44" spans="1:22" s="129" customFormat="1">
      <c r="A44" s="233" t="s">
        <v>7958</v>
      </c>
      <c r="B44" s="233" t="s">
        <v>6744</v>
      </c>
      <c r="C44" s="233"/>
      <c r="D44" s="233" t="s">
        <v>243</v>
      </c>
      <c r="E44" s="229">
        <v>41827</v>
      </c>
      <c r="F44" s="229" t="s">
        <v>2800</v>
      </c>
      <c r="G44" s="233"/>
      <c r="H44" s="233">
        <f t="shared" si="0"/>
        <v>1</v>
      </c>
      <c r="I44" s="233"/>
      <c r="J44" s="245" t="s">
        <v>7932</v>
      </c>
      <c r="K44" s="233" t="str">
        <f t="shared" si="4"/>
        <v>x23</v>
      </c>
      <c r="L44" s="233" t="str">
        <f t="shared" si="5"/>
        <v>Description of inflation rate used</v>
      </c>
      <c r="M44" s="233"/>
      <c r="N44" s="233"/>
      <c r="O44" s="233" t="s">
        <v>243</v>
      </c>
      <c r="P44" s="233"/>
      <c r="Q44" s="233"/>
      <c r="R44" s="233"/>
      <c r="S44" s="229">
        <f t="shared" si="1"/>
        <v>41827</v>
      </c>
      <c r="T44" s="229" t="str">
        <f t="shared" si="6"/>
        <v/>
      </c>
      <c r="U44" s="229" t="str">
        <f t="shared" si="7"/>
        <v/>
      </c>
      <c r="V44" s="233"/>
    </row>
    <row r="45" spans="1:22" s="129" customFormat="1">
      <c r="A45" s="138" t="s">
        <v>7721</v>
      </c>
      <c r="B45" s="233" t="s">
        <v>6743</v>
      </c>
      <c r="C45" s="233"/>
      <c r="D45" s="233" t="s">
        <v>243</v>
      </c>
      <c r="E45" s="229">
        <v>41827</v>
      </c>
      <c r="F45" s="229">
        <v>41639</v>
      </c>
      <c r="G45" s="233"/>
      <c r="H45" s="233">
        <f t="shared" si="0"/>
        <v>1</v>
      </c>
      <c r="I45" s="233"/>
      <c r="J45" s="245" t="s">
        <v>7943</v>
      </c>
      <c r="K45" s="233" t="str">
        <f t="shared" si="4"/>
        <v>x30</v>
      </c>
      <c r="L45" s="233" t="str">
        <f t="shared" si="5"/>
        <v>Description of risk</v>
      </c>
      <c r="M45" s="233"/>
      <c r="N45" s="233"/>
      <c r="O45" s="233" t="s">
        <v>243</v>
      </c>
      <c r="P45" s="233"/>
      <c r="Q45" s="233"/>
      <c r="R45" s="233"/>
      <c r="S45" s="229">
        <f t="shared" si="1"/>
        <v>41827</v>
      </c>
      <c r="T45" s="229" t="str">
        <f t="shared" si="6"/>
        <v/>
      </c>
      <c r="U45" s="229" t="str">
        <f t="shared" si="7"/>
        <v/>
      </c>
      <c r="V45" s="233"/>
    </row>
    <row r="46" spans="1:22" s="129" customFormat="1">
      <c r="A46" s="233" t="s">
        <v>7959</v>
      </c>
      <c r="B46" s="233" t="s">
        <v>2805</v>
      </c>
      <c r="C46" s="233"/>
      <c r="D46" s="233" t="s">
        <v>243</v>
      </c>
      <c r="E46" s="229">
        <v>41827</v>
      </c>
      <c r="F46" s="229">
        <v>41639</v>
      </c>
      <c r="G46" s="233"/>
      <c r="H46" s="233">
        <f t="shared" si="0"/>
        <v>1</v>
      </c>
      <c r="I46" s="233"/>
      <c r="J46" s="245" t="s">
        <v>7950</v>
      </c>
      <c r="K46" s="233" t="str">
        <f t="shared" si="4"/>
        <v>x35</v>
      </c>
      <c r="L46" s="233" t="str">
        <f t="shared" si="5"/>
        <v>Description risk category covered</v>
      </c>
      <c r="M46" s="233"/>
      <c r="N46" s="233"/>
      <c r="O46" s="233" t="s">
        <v>243</v>
      </c>
      <c r="P46" s="233"/>
      <c r="Q46" s="233"/>
      <c r="R46" s="233"/>
      <c r="S46" s="229">
        <f t="shared" si="1"/>
        <v>41827</v>
      </c>
      <c r="T46" s="229" t="str">
        <f t="shared" si="6"/>
        <v/>
      </c>
      <c r="U46" s="229" t="str">
        <f t="shared" si="7"/>
        <v/>
      </c>
      <c r="V46" s="233"/>
    </row>
    <row r="47" spans="1:22" s="129" customFormat="1">
      <c r="A47" s="274" t="s">
        <v>7722</v>
      </c>
      <c r="B47" s="233" t="s">
        <v>6070</v>
      </c>
      <c r="C47" s="233"/>
      <c r="D47" s="233" t="s">
        <v>243</v>
      </c>
      <c r="E47" s="229">
        <v>41827</v>
      </c>
      <c r="F47" s="229" t="s">
        <v>2800</v>
      </c>
      <c r="G47" s="233"/>
      <c r="H47" s="233">
        <f t="shared" si="0"/>
        <v>1</v>
      </c>
      <c r="I47" s="233"/>
      <c r="J47" s="245" t="s">
        <v>7916</v>
      </c>
      <c r="K47" s="233" t="str">
        <f t="shared" si="4"/>
        <v>x13</v>
      </c>
      <c r="L47" s="233" t="str">
        <f t="shared" si="5"/>
        <v>Description of cases where either the reinsurer's participation is at conditions different from those of the standard facultative or treaty placement, or to provide any other information that the undertaking has to bring to the attention of the Supervisor</v>
      </c>
      <c r="M47" s="233"/>
      <c r="N47" s="233"/>
      <c r="O47" s="233" t="s">
        <v>243</v>
      </c>
      <c r="P47" s="233"/>
      <c r="Q47" s="233"/>
      <c r="R47" s="233"/>
      <c r="S47" s="229">
        <f t="shared" si="1"/>
        <v>41827</v>
      </c>
      <c r="T47" s="229" t="str">
        <f t="shared" si="6"/>
        <v/>
      </c>
      <c r="U47" s="229" t="str">
        <f t="shared" si="7"/>
        <v/>
      </c>
      <c r="V47" s="233"/>
    </row>
    <row r="48" spans="1:22" s="129" customFormat="1">
      <c r="A48" s="233" t="s">
        <v>7941</v>
      </c>
      <c r="B48" s="233" t="s">
        <v>7009</v>
      </c>
      <c r="C48" s="233"/>
      <c r="D48" s="233" t="s">
        <v>243</v>
      </c>
      <c r="E48" s="229">
        <v>41827</v>
      </c>
      <c r="F48" s="229" t="s">
        <v>2800</v>
      </c>
      <c r="G48" s="233"/>
      <c r="H48" s="233">
        <f t="shared" si="0"/>
        <v>1</v>
      </c>
      <c r="I48" s="233"/>
      <c r="J48" s="245" t="s">
        <v>7930</v>
      </c>
      <c r="K48" s="233" t="str">
        <f t="shared" si="4"/>
        <v>x22</v>
      </c>
      <c r="L48" s="233" t="str">
        <f t="shared" si="5"/>
        <v>Description of inclusion of catastrophic guarantees</v>
      </c>
      <c r="M48" s="233"/>
      <c r="N48" s="233"/>
      <c r="O48" s="233" t="s">
        <v>243</v>
      </c>
      <c r="P48" s="233"/>
      <c r="Q48" s="233"/>
      <c r="R48" s="233"/>
      <c r="S48" s="229">
        <f t="shared" si="1"/>
        <v>41827</v>
      </c>
      <c r="T48" s="229" t="str">
        <f t="shared" si="6"/>
        <v/>
      </c>
      <c r="U48" s="229" t="str">
        <f t="shared" si="7"/>
        <v/>
      </c>
      <c r="V48" s="233"/>
    </row>
    <row r="49" spans="1:22" s="129" customFormat="1">
      <c r="A49" s="138" t="s">
        <v>7147</v>
      </c>
      <c r="B49" s="233" t="s">
        <v>6567</v>
      </c>
      <c r="C49" s="233"/>
      <c r="D49" s="233" t="s">
        <v>243</v>
      </c>
      <c r="E49" s="229">
        <v>41827</v>
      </c>
      <c r="F49" s="229" t="s">
        <v>2800</v>
      </c>
      <c r="G49" s="233"/>
      <c r="H49" s="233">
        <f t="shared" si="0"/>
        <v>1</v>
      </c>
      <c r="I49" s="233"/>
      <c r="J49" s="245" t="s">
        <v>7957</v>
      </c>
      <c r="K49" s="233" t="str">
        <f t="shared" si="4"/>
        <v>x41</v>
      </c>
      <c r="L49" s="233" t="str">
        <f t="shared" si="5"/>
        <v>Descriptions of reinstatements</v>
      </c>
      <c r="M49" s="233"/>
      <c r="N49" s="233"/>
      <c r="O49" s="233" t="s">
        <v>243</v>
      </c>
      <c r="P49" s="233"/>
      <c r="Q49" s="233"/>
      <c r="R49" s="233"/>
      <c r="S49" s="229">
        <f t="shared" si="1"/>
        <v>41827</v>
      </c>
      <c r="T49" s="229" t="str">
        <f t="shared" si="6"/>
        <v/>
      </c>
      <c r="U49" s="229" t="str">
        <f t="shared" si="7"/>
        <v/>
      </c>
      <c r="V49" s="233"/>
    </row>
    <row r="50" spans="1:22" s="129" customFormat="1">
      <c r="A50" s="274" t="s">
        <v>7719</v>
      </c>
      <c r="B50" s="233" t="s">
        <v>2806</v>
      </c>
      <c r="C50" s="233"/>
      <c r="D50" s="233" t="s">
        <v>243</v>
      </c>
      <c r="E50" s="229">
        <v>41827</v>
      </c>
      <c r="F50" s="229" t="s">
        <v>2800</v>
      </c>
      <c r="G50" s="233"/>
      <c r="H50" s="233">
        <f t="shared" si="0"/>
        <v>1</v>
      </c>
      <c r="I50" s="233"/>
      <c r="J50" s="245" t="s">
        <v>7947</v>
      </c>
      <c r="K50" s="233" t="str">
        <f t="shared" si="4"/>
        <v>x33</v>
      </c>
      <c r="L50" s="233" t="str">
        <f t="shared" si="5"/>
        <v>Description of trigger value</v>
      </c>
      <c r="M50" s="233"/>
      <c r="N50" s="233"/>
      <c r="O50" s="233" t="s">
        <v>243</v>
      </c>
      <c r="P50" s="233"/>
      <c r="Q50" s="233"/>
      <c r="R50" s="233"/>
      <c r="S50" s="229">
        <f t="shared" si="1"/>
        <v>41827</v>
      </c>
      <c r="T50" s="229" t="str">
        <f t="shared" si="6"/>
        <v/>
      </c>
      <c r="U50" s="229" t="str">
        <f t="shared" si="7"/>
        <v/>
      </c>
      <c r="V50" s="233"/>
    </row>
    <row r="51" spans="1:22" s="129" customFormat="1">
      <c r="A51" s="138" t="s">
        <v>7712</v>
      </c>
      <c r="B51" s="233" t="s">
        <v>7724</v>
      </c>
      <c r="C51" s="233"/>
      <c r="D51" s="233" t="s">
        <v>243</v>
      </c>
      <c r="E51" s="229">
        <v>41827</v>
      </c>
      <c r="F51" s="229">
        <v>41639</v>
      </c>
      <c r="G51" s="233"/>
      <c r="H51" s="233">
        <f t="shared" si="0"/>
        <v>1</v>
      </c>
      <c r="I51" s="233"/>
      <c r="J51" s="245" t="s">
        <v>7946</v>
      </c>
      <c r="K51" s="233" t="str">
        <f t="shared" si="4"/>
        <v>x32</v>
      </c>
      <c r="L51" s="233" t="str">
        <f t="shared" si="5"/>
        <v>Description of trigger event</v>
      </c>
      <c r="M51" s="233"/>
      <c r="N51" s="233"/>
      <c r="O51" s="233" t="s">
        <v>243</v>
      </c>
      <c r="P51" s="233"/>
      <c r="Q51" s="233"/>
      <c r="R51" s="233"/>
      <c r="S51" s="229">
        <f t="shared" si="1"/>
        <v>41827</v>
      </c>
      <c r="T51" s="229" t="str">
        <f t="shared" si="6"/>
        <v/>
      </c>
      <c r="U51" s="229" t="str">
        <f t="shared" si="7"/>
        <v/>
      </c>
      <c r="V51" s="233"/>
    </row>
    <row r="52" spans="1:22" s="129" customFormat="1">
      <c r="A52" s="274" t="s">
        <v>7723</v>
      </c>
      <c r="B52" s="233" t="s">
        <v>6071</v>
      </c>
      <c r="C52" s="233"/>
      <c r="D52" s="233" t="s">
        <v>243</v>
      </c>
      <c r="E52" s="229">
        <v>41827</v>
      </c>
      <c r="F52" s="229" t="s">
        <v>2800</v>
      </c>
      <c r="G52" s="233"/>
      <c r="H52" s="233">
        <f t="shared" si="0"/>
        <v>1</v>
      </c>
      <c r="I52" s="233"/>
      <c r="J52" s="245" t="s">
        <v>7915</v>
      </c>
      <c r="K52" s="233" t="str">
        <f t="shared" si="4"/>
        <v>x12</v>
      </c>
      <c r="L52" s="233" t="str">
        <f t="shared" si="5"/>
        <v>Description of basis risk arising from risk-transfer structure</v>
      </c>
      <c r="M52" s="233"/>
      <c r="N52" s="233"/>
      <c r="O52" s="233" t="s">
        <v>243</v>
      </c>
      <c r="P52" s="233"/>
      <c r="Q52" s="233"/>
      <c r="R52" s="233"/>
      <c r="S52" s="229">
        <f t="shared" si="1"/>
        <v>41827</v>
      </c>
      <c r="T52" s="229">
        <f t="shared" si="6"/>
        <v>41639</v>
      </c>
      <c r="U52" s="229" t="str">
        <f t="shared" si="7"/>
        <v/>
      </c>
      <c r="V52" s="233"/>
    </row>
    <row r="53" spans="1:22" s="129" customFormat="1">
      <c r="A53" s="138" t="s">
        <v>7744</v>
      </c>
      <c r="B53" s="233" t="s">
        <v>6569</v>
      </c>
      <c r="C53" s="233"/>
      <c r="D53" s="233" t="s">
        <v>243</v>
      </c>
      <c r="E53" s="229">
        <v>41827</v>
      </c>
      <c r="F53" s="229" t="s">
        <v>2800</v>
      </c>
      <c r="G53" s="233"/>
      <c r="H53" s="233">
        <f t="shared" si="0"/>
        <v>1</v>
      </c>
      <c r="I53" s="233"/>
      <c r="J53" s="245" t="s">
        <v>7913</v>
      </c>
      <c r="K53" s="233" t="str">
        <f t="shared" si="4"/>
        <v>x11</v>
      </c>
      <c r="L53" s="233" t="str">
        <f t="shared" si="5"/>
        <v>Description of basis risk arising from contractual terms</v>
      </c>
      <c r="M53" s="233"/>
      <c r="N53" s="233"/>
      <c r="O53" s="233" t="s">
        <v>243</v>
      </c>
      <c r="P53" s="233"/>
      <c r="Q53" s="233"/>
      <c r="R53" s="233"/>
      <c r="S53" s="229">
        <f t="shared" si="1"/>
        <v>41827</v>
      </c>
      <c r="T53" s="229">
        <f t="shared" si="6"/>
        <v>41639</v>
      </c>
      <c r="U53" s="229" t="str">
        <f t="shared" si="7"/>
        <v/>
      </c>
      <c r="V53" s="233"/>
    </row>
    <row r="54" spans="1:22" s="129" customFormat="1">
      <c r="A54" s="286" t="s">
        <v>7714</v>
      </c>
      <c r="B54" s="233" t="s">
        <v>6874</v>
      </c>
      <c r="C54" s="233"/>
      <c r="D54" s="233" t="s">
        <v>243</v>
      </c>
      <c r="E54" s="229">
        <v>41827</v>
      </c>
      <c r="F54" s="229" t="s">
        <v>2800</v>
      </c>
      <c r="G54" s="233"/>
      <c r="H54" s="233">
        <f t="shared" si="0"/>
        <v>1</v>
      </c>
      <c r="I54" s="233"/>
      <c r="J54" s="245" t="s">
        <v>7937</v>
      </c>
      <c r="K54" s="233" t="str">
        <f t="shared" si="4"/>
        <v>x26</v>
      </c>
      <c r="L54" s="233" t="str">
        <f t="shared" si="5"/>
        <v>Description of material investments held by cedant in securitisation</v>
      </c>
      <c r="M54" s="233"/>
      <c r="N54" s="233"/>
      <c r="O54" s="233" t="s">
        <v>243</v>
      </c>
      <c r="P54" s="233"/>
      <c r="Q54" s="233"/>
      <c r="R54" s="233"/>
      <c r="S54" s="229">
        <f t="shared" si="1"/>
        <v>41827</v>
      </c>
      <c r="T54" s="229">
        <f t="shared" si="6"/>
        <v>41639</v>
      </c>
      <c r="U54" s="229" t="str">
        <f t="shared" si="7"/>
        <v/>
      </c>
      <c r="V54" s="233"/>
    </row>
    <row r="55" spans="1:22" s="129" customFormat="1">
      <c r="A55" s="233" t="s">
        <v>7917</v>
      </c>
      <c r="B55" s="233" t="s">
        <v>1512</v>
      </c>
      <c r="C55" s="233"/>
      <c r="D55" s="233" t="s">
        <v>243</v>
      </c>
      <c r="E55" s="229">
        <v>41827</v>
      </c>
      <c r="F55" s="229" t="s">
        <v>2800</v>
      </c>
      <c r="G55" s="233"/>
      <c r="H55" s="233">
        <f t="shared" si="0"/>
        <v>1</v>
      </c>
      <c r="I55" s="233"/>
      <c r="J55" s="245" t="s">
        <v>7919</v>
      </c>
      <c r="K55" s="233" t="str">
        <f t="shared" si="4"/>
        <v>x15</v>
      </c>
      <c r="L55" s="233" t="str">
        <f t="shared" si="5"/>
        <v>Description of countries or group of countries</v>
      </c>
      <c r="M55" s="233"/>
      <c r="N55" s="233"/>
      <c r="O55" s="233" t="s">
        <v>243</v>
      </c>
      <c r="P55" s="233"/>
      <c r="Q55" s="233"/>
      <c r="R55" s="233"/>
      <c r="S55" s="229">
        <f t="shared" si="1"/>
        <v>41827</v>
      </c>
      <c r="T55" s="229" t="str">
        <f t="shared" si="6"/>
        <v/>
      </c>
      <c r="U55" s="229" t="str">
        <f t="shared" si="7"/>
        <v/>
      </c>
      <c r="V55" s="233"/>
    </row>
    <row r="56" spans="1:22" s="129" customFormat="1">
      <c r="A56" s="138" t="s">
        <v>7745</v>
      </c>
      <c r="B56" s="233" t="s">
        <v>6726</v>
      </c>
      <c r="C56" s="233"/>
      <c r="D56" s="233" t="s">
        <v>243</v>
      </c>
      <c r="E56" s="229">
        <v>41827</v>
      </c>
      <c r="F56" s="229" t="s">
        <v>2800</v>
      </c>
      <c r="G56" s="233"/>
      <c r="H56" s="233">
        <f t="shared" si="0"/>
        <v>1</v>
      </c>
      <c r="I56" s="233"/>
      <c r="J56" s="245" t="s">
        <v>7935</v>
      </c>
      <c r="K56" s="233" t="str">
        <f t="shared" si="4"/>
        <v>x25</v>
      </c>
      <c r="L56" s="233" t="str">
        <f t="shared" si="5"/>
        <v>Description of legal nature</v>
      </c>
      <c r="M56" s="233"/>
      <c r="N56" s="233"/>
      <c r="O56" s="233" t="s">
        <v>243</v>
      </c>
      <c r="P56" s="233"/>
      <c r="Q56" s="233"/>
      <c r="R56" s="233"/>
      <c r="S56" s="229">
        <f t="shared" si="1"/>
        <v>41827</v>
      </c>
      <c r="T56" s="229">
        <f t="shared" si="6"/>
        <v>41639</v>
      </c>
      <c r="U56" s="229" t="str">
        <f t="shared" si="7"/>
        <v/>
      </c>
      <c r="V56" s="233"/>
    </row>
    <row r="57" spans="1:22" s="129" customFormat="1">
      <c r="A57" s="138" t="s">
        <v>7746</v>
      </c>
      <c r="B57" s="233" t="s">
        <v>7725</v>
      </c>
      <c r="C57" s="233"/>
      <c r="D57" s="233" t="s">
        <v>243</v>
      </c>
      <c r="E57" s="229">
        <v>41827</v>
      </c>
      <c r="F57" s="229" t="s">
        <v>2800</v>
      </c>
      <c r="G57" s="233"/>
      <c r="H57" s="233">
        <f t="shared" si="0"/>
        <v>1</v>
      </c>
      <c r="I57" s="233"/>
      <c r="J57" s="245" t="s">
        <v>7945</v>
      </c>
      <c r="K57" s="233" t="str">
        <f t="shared" si="4"/>
        <v>x31</v>
      </c>
      <c r="L57" s="233" t="str">
        <f t="shared" si="5"/>
        <v>Description of subordinated MMA</v>
      </c>
      <c r="M57" s="233"/>
      <c r="N57" s="233"/>
      <c r="O57" s="233" t="s">
        <v>243</v>
      </c>
      <c r="P57" s="233"/>
      <c r="Q57" s="233"/>
      <c r="R57" s="233"/>
      <c r="S57" s="229">
        <f t="shared" si="1"/>
        <v>41827</v>
      </c>
      <c r="T57" s="229" t="str">
        <f t="shared" si="6"/>
        <v/>
      </c>
      <c r="U57" s="229" t="str">
        <f t="shared" si="7"/>
        <v/>
      </c>
      <c r="V57" s="233"/>
    </row>
    <row r="58" spans="1:22" s="129" customFormat="1">
      <c r="A58" s="138" t="s">
        <v>7747</v>
      </c>
      <c r="B58" s="233" t="s">
        <v>6564</v>
      </c>
      <c r="C58" s="233"/>
      <c r="D58" s="233" t="s">
        <v>243</v>
      </c>
      <c r="E58" s="229">
        <v>41827</v>
      </c>
      <c r="F58" s="229" t="s">
        <v>2800</v>
      </c>
      <c r="G58" s="233"/>
      <c r="H58" s="233">
        <f t="shared" si="0"/>
        <v>1</v>
      </c>
      <c r="I58" s="233"/>
      <c r="J58" s="245" t="s">
        <v>7928</v>
      </c>
      <c r="K58" s="233" t="str">
        <f t="shared" si="4"/>
        <v>x21</v>
      </c>
      <c r="L58" s="233" t="str">
        <f t="shared" si="5"/>
        <v>Description of incentives to redeem</v>
      </c>
      <c r="M58" s="233"/>
      <c r="N58" s="233"/>
      <c r="O58" s="233" t="s">
        <v>243</v>
      </c>
      <c r="P58" s="233"/>
      <c r="Q58" s="233"/>
      <c r="R58" s="233"/>
      <c r="S58" s="229">
        <f t="shared" si="1"/>
        <v>41827</v>
      </c>
      <c r="T58" s="229" t="str">
        <f t="shared" si="6"/>
        <v/>
      </c>
      <c r="U58" s="229" t="str">
        <f t="shared" si="7"/>
        <v/>
      </c>
      <c r="V58" s="233"/>
    </row>
    <row r="59" spans="1:22" s="129" customFormat="1">
      <c r="A59" s="138" t="s">
        <v>7903</v>
      </c>
      <c r="B59" s="233" t="s">
        <v>7726</v>
      </c>
      <c r="C59" s="233"/>
      <c r="D59" s="233" t="s">
        <v>243</v>
      </c>
      <c r="E59" s="229">
        <v>41827</v>
      </c>
      <c r="F59" s="229" t="s">
        <v>2800</v>
      </c>
      <c r="G59" s="233"/>
      <c r="H59" s="233">
        <f t="shared" si="0"/>
        <v>1</v>
      </c>
      <c r="I59" s="233"/>
      <c r="J59" s="245" t="s">
        <v>7922</v>
      </c>
      <c r="K59" s="233" t="str">
        <f t="shared" si="4"/>
        <v>x17</v>
      </c>
      <c r="L59" s="233" t="str">
        <f t="shared" si="5"/>
        <v>Description of further call dates</v>
      </c>
      <c r="M59" s="233"/>
      <c r="N59" s="233"/>
      <c r="O59" s="233" t="s">
        <v>243</v>
      </c>
      <c r="P59" s="233"/>
      <c r="Q59" s="233"/>
      <c r="R59" s="233"/>
      <c r="S59" s="229">
        <f t="shared" si="1"/>
        <v>41827</v>
      </c>
      <c r="T59" s="229" t="str">
        <f t="shared" si="6"/>
        <v/>
      </c>
      <c r="U59" s="229" t="str">
        <f t="shared" si="7"/>
        <v/>
      </c>
      <c r="V59" s="233"/>
    </row>
    <row r="60" spans="1:22" s="129" customFormat="1">
      <c r="A60" s="138" t="s">
        <v>7748</v>
      </c>
      <c r="B60" s="233" t="s">
        <v>6998</v>
      </c>
      <c r="C60" s="233"/>
      <c r="D60" s="233" t="s">
        <v>243</v>
      </c>
      <c r="E60" s="229">
        <v>41827</v>
      </c>
      <c r="F60" s="229" t="s">
        <v>2800</v>
      </c>
      <c r="G60" s="233"/>
      <c r="H60" s="233">
        <f t="shared" si="0"/>
        <v>1</v>
      </c>
      <c r="I60" s="233"/>
      <c r="J60" s="245" t="s">
        <v>7940</v>
      </c>
      <c r="K60" s="233" t="str">
        <f t="shared" si="4"/>
        <v>x28</v>
      </c>
      <c r="L60" s="233" t="str">
        <f t="shared" si="5"/>
        <v>Description of preference share</v>
      </c>
      <c r="M60" s="233"/>
      <c r="N60" s="233"/>
      <c r="O60" s="233" t="s">
        <v>243</v>
      </c>
      <c r="P60" s="233"/>
      <c r="Q60" s="233"/>
      <c r="R60" s="233"/>
      <c r="S60" s="229">
        <f t="shared" si="1"/>
        <v>41827</v>
      </c>
      <c r="T60" s="229" t="str">
        <f t="shared" si="6"/>
        <v/>
      </c>
      <c r="U60" s="229" t="str">
        <f t="shared" si="7"/>
        <v/>
      </c>
      <c r="V60" s="233"/>
    </row>
    <row r="61" spans="1:22" s="129" customFormat="1">
      <c r="A61" s="233" t="s">
        <v>7921</v>
      </c>
      <c r="B61" s="233" t="s">
        <v>6712</v>
      </c>
      <c r="C61" s="233"/>
      <c r="D61" s="233" t="s">
        <v>243</v>
      </c>
      <c r="E61" s="229">
        <v>41827</v>
      </c>
      <c r="F61" s="229">
        <v>41639</v>
      </c>
      <c r="G61" s="233"/>
      <c r="H61" s="233">
        <f t="shared" si="0"/>
        <v>1</v>
      </c>
      <c r="I61" s="233"/>
      <c r="J61" s="247" t="s">
        <v>7718</v>
      </c>
      <c r="K61" s="233" t="str">
        <f t="shared" si="4"/>
        <v>x8</v>
      </c>
      <c r="L61" s="233" t="str">
        <f t="shared" si="5"/>
        <v>Description des fonds propres auxiliaires</v>
      </c>
      <c r="M61" s="233"/>
      <c r="N61" s="233"/>
      <c r="O61" s="233" t="s">
        <v>243</v>
      </c>
      <c r="P61" s="233"/>
      <c r="Q61" s="233"/>
      <c r="R61" s="233"/>
      <c r="S61" s="229">
        <f t="shared" si="1"/>
        <v>41827</v>
      </c>
      <c r="T61" s="229" t="str">
        <f t="shared" si="6"/>
        <v/>
      </c>
      <c r="U61" s="229" t="str">
        <f t="shared" si="7"/>
        <v/>
      </c>
      <c r="V61" s="233"/>
    </row>
    <row r="62" spans="1:22" s="129" customFormat="1">
      <c r="A62" s="233" t="s">
        <v>7914</v>
      </c>
      <c r="B62" s="233" t="s">
        <v>7960</v>
      </c>
      <c r="C62" s="233"/>
      <c r="D62" s="233" t="s">
        <v>243</v>
      </c>
      <c r="E62" s="229">
        <v>41827</v>
      </c>
      <c r="F62" s="229" t="s">
        <v>2800</v>
      </c>
      <c r="G62" s="233"/>
      <c r="H62" s="233">
        <f t="shared" si="0"/>
        <v>1</v>
      </c>
      <c r="I62" s="233"/>
      <c r="J62" s="245" t="s">
        <v>7939</v>
      </c>
      <c r="K62" s="233" t="str">
        <f t="shared" si="4"/>
        <v>x27</v>
      </c>
      <c r="L62" s="233" t="str">
        <f t="shared" si="5"/>
        <v>Description of own funds from the financial statements that should not be represented by the reconciliation reserve and do not meet the criteria to be classified as Solvency II own funds</v>
      </c>
      <c r="M62" s="233"/>
      <c r="N62" s="233"/>
      <c r="O62" s="233" t="s">
        <v>243</v>
      </c>
      <c r="P62" s="233"/>
      <c r="Q62" s="233"/>
      <c r="R62" s="233"/>
      <c r="S62" s="229">
        <f t="shared" si="1"/>
        <v>41827</v>
      </c>
      <c r="T62" s="229" t="str">
        <f t="shared" si="6"/>
        <v/>
      </c>
      <c r="U62" s="229" t="str">
        <f t="shared" si="7"/>
        <v/>
      </c>
      <c r="V62" s="233"/>
    </row>
    <row r="63" spans="1:22" s="129" customFormat="1">
      <c r="A63" s="138" t="s">
        <v>7749</v>
      </c>
      <c r="B63" s="233" t="s">
        <v>6725</v>
      </c>
      <c r="C63" s="233"/>
      <c r="D63" s="233" t="s">
        <v>243</v>
      </c>
      <c r="E63" s="229">
        <v>41827</v>
      </c>
      <c r="F63" s="229" t="s">
        <v>2800</v>
      </c>
      <c r="G63" s="233"/>
      <c r="H63" s="233">
        <f t="shared" si="0"/>
        <v>1</v>
      </c>
      <c r="I63" s="233"/>
      <c r="J63" s="245" t="s">
        <v>7918</v>
      </c>
      <c r="K63" s="233" t="str">
        <f t="shared" si="4"/>
        <v>x14</v>
      </c>
      <c r="L63" s="233" t="str">
        <f t="shared" si="5"/>
        <v>Description of component</v>
      </c>
      <c r="M63" s="233"/>
      <c r="N63" s="233"/>
      <c r="O63" s="233" t="s">
        <v>243</v>
      </c>
      <c r="P63" s="233"/>
      <c r="Q63" s="233"/>
      <c r="R63" s="233"/>
      <c r="S63" s="229">
        <f t="shared" si="1"/>
        <v>41827</v>
      </c>
      <c r="T63" s="229" t="str">
        <f t="shared" si="6"/>
        <v/>
      </c>
      <c r="U63" s="229" t="str">
        <f t="shared" si="7"/>
        <v/>
      </c>
      <c r="V63" s="233"/>
    </row>
    <row r="64" spans="1:22" s="129" customFormat="1">
      <c r="A64" s="138" t="s">
        <v>8171</v>
      </c>
      <c r="B64" s="233" t="s">
        <v>7728</v>
      </c>
      <c r="C64" s="233"/>
      <c r="D64" s="233" t="s">
        <v>243</v>
      </c>
      <c r="E64" s="229">
        <v>41827</v>
      </c>
      <c r="F64" s="229" t="s">
        <v>2800</v>
      </c>
      <c r="G64" s="233"/>
      <c r="H64" s="233">
        <f t="shared" si="0"/>
        <v>1</v>
      </c>
      <c r="I64" s="233"/>
      <c r="J64" s="245" t="s">
        <v>7910</v>
      </c>
      <c r="K64" s="233" t="str">
        <f t="shared" si="4"/>
        <v>x7</v>
      </c>
      <c r="L64" s="233" t="str">
        <f t="shared" si="5"/>
        <v>Description of additional item</v>
      </c>
      <c r="M64" s="233"/>
      <c r="N64" s="233"/>
      <c r="O64" s="233" t="s">
        <v>243</v>
      </c>
      <c r="P64" s="233"/>
      <c r="Q64" s="233"/>
      <c r="R64" s="233"/>
      <c r="S64" s="229">
        <f t="shared" si="1"/>
        <v>41827</v>
      </c>
      <c r="T64" s="229" t="str">
        <f t="shared" si="6"/>
        <v/>
      </c>
      <c r="U64" s="229" t="str">
        <f t="shared" si="7"/>
        <v/>
      </c>
      <c r="V64" s="233"/>
    </row>
    <row r="65" spans="1:22" s="129" customFormat="1">
      <c r="A65" s="233" t="s">
        <v>7924</v>
      </c>
      <c r="B65" s="233" t="s">
        <v>7961</v>
      </c>
      <c r="C65" s="233"/>
      <c r="D65" s="233" t="s">
        <v>243</v>
      </c>
      <c r="E65" s="229">
        <v>41827</v>
      </c>
      <c r="F65" s="229" t="s">
        <v>2800</v>
      </c>
      <c r="G65" s="233"/>
      <c r="H65" s="233">
        <f t="shared" si="0"/>
        <v>1</v>
      </c>
      <c r="I65" s="233"/>
      <c r="J65" s="245" t="s">
        <v>7926</v>
      </c>
      <c r="K65" s="233" t="str">
        <f t="shared" si="4"/>
        <v>x20</v>
      </c>
      <c r="L65" s="233" t="str">
        <f t="shared" si="5"/>
        <v>Description of impact on: assets/liability/off-balance sheet</v>
      </c>
      <c r="M65" s="233"/>
      <c r="N65" s="233"/>
      <c r="O65" s="233" t="s">
        <v>243</v>
      </c>
      <c r="P65" s="233"/>
      <c r="Q65" s="233"/>
      <c r="R65" s="233"/>
      <c r="S65" s="229">
        <f t="shared" si="1"/>
        <v>41827</v>
      </c>
      <c r="T65" s="229">
        <f t="shared" si="6"/>
        <v>41639</v>
      </c>
      <c r="U65" s="229" t="str">
        <f t="shared" si="7"/>
        <v/>
      </c>
      <c r="V65" s="233"/>
    </row>
    <row r="66" spans="1:22" s="129" customFormat="1">
      <c r="A66" s="233" t="s">
        <v>7911</v>
      </c>
      <c r="B66" s="233" t="s">
        <v>7010</v>
      </c>
      <c r="C66" s="233"/>
      <c r="D66" s="233" t="s">
        <v>243</v>
      </c>
      <c r="E66" s="229">
        <v>41827</v>
      </c>
      <c r="F66" s="229" t="s">
        <v>2800</v>
      </c>
      <c r="G66" s="233"/>
      <c r="H66" s="233">
        <f t="shared" ref="H66:H129" si="8">COUNTIF(J:J,A66)</f>
        <v>1</v>
      </c>
      <c r="I66" s="233"/>
      <c r="J66" s="245" t="s">
        <v>7956</v>
      </c>
      <c r="K66" s="233" t="str">
        <f t="shared" si="4"/>
        <v>x39</v>
      </c>
      <c r="L66" s="233" t="str">
        <f t="shared" si="5"/>
        <v>Description, where undertaking specific parameters were used in standard formula [if anywhere]</v>
      </c>
      <c r="M66" s="233"/>
      <c r="N66" s="233"/>
      <c r="O66" s="233" t="s">
        <v>243</v>
      </c>
      <c r="P66" s="233"/>
      <c r="Q66" s="233"/>
      <c r="R66" s="233"/>
      <c r="S66" s="229">
        <f t="shared" si="1"/>
        <v>41827</v>
      </c>
      <c r="T66" s="229" t="str">
        <f t="shared" si="6"/>
        <v/>
      </c>
      <c r="U66" s="229" t="str">
        <f t="shared" si="7"/>
        <v/>
      </c>
      <c r="V66" s="233"/>
    </row>
    <row r="67" spans="1:22" s="129" customFormat="1">
      <c r="A67" s="233" t="s">
        <v>7944</v>
      </c>
      <c r="B67" s="233" t="s">
        <v>7011</v>
      </c>
      <c r="C67" s="233"/>
      <c r="D67" s="233" t="s">
        <v>243</v>
      </c>
      <c r="E67" s="229">
        <v>41827</v>
      </c>
      <c r="F67" s="229" t="s">
        <v>2800</v>
      </c>
      <c r="G67" s="233"/>
      <c r="H67" s="233">
        <f t="shared" si="8"/>
        <v>1</v>
      </c>
      <c r="I67" s="233"/>
      <c r="J67" s="245" t="s">
        <v>7954</v>
      </c>
      <c r="K67" s="233" t="str">
        <f t="shared" si="4"/>
        <v>x38</v>
      </c>
      <c r="L67" s="233" t="str">
        <f t="shared" si="5"/>
        <v>Description, where simplifications were used in standard formula [if anywhere]</v>
      </c>
      <c r="M67" s="233"/>
      <c r="N67" s="233"/>
      <c r="O67" s="233" t="s">
        <v>243</v>
      </c>
      <c r="P67" s="233"/>
      <c r="Q67" s="233"/>
      <c r="R67" s="233"/>
      <c r="S67" s="229">
        <f t="shared" ref="S67:S130" si="9">VLOOKUP(J67,A:G,5,FALSE)</f>
        <v>41827</v>
      </c>
      <c r="T67" s="229" t="str">
        <f t="shared" si="6"/>
        <v/>
      </c>
      <c r="U67" s="229" t="str">
        <f t="shared" si="7"/>
        <v/>
      </c>
      <c r="V67" s="233"/>
    </row>
    <row r="68" spans="1:22" s="129" customFormat="1">
      <c r="A68" s="233" t="s">
        <v>7962</v>
      </c>
      <c r="B68" s="233" t="s">
        <v>7963</v>
      </c>
      <c r="C68" s="233"/>
      <c r="D68" s="233" t="s">
        <v>243</v>
      </c>
      <c r="E68" s="229">
        <v>41827</v>
      </c>
      <c r="F68" s="229" t="s">
        <v>2800</v>
      </c>
      <c r="G68" s="233"/>
      <c r="H68" s="233">
        <f t="shared" si="8"/>
        <v>1</v>
      </c>
      <c r="I68" s="233"/>
      <c r="J68" s="245" t="s">
        <v>7953</v>
      </c>
      <c r="K68" s="233" t="str">
        <f t="shared" ref="K68:K131" si="10">VLOOKUP(J68,$A:$B,2,0)</f>
        <v>x37</v>
      </c>
      <c r="L68" s="233" t="str">
        <f t="shared" si="5"/>
        <v>Description, where partial internal model was used in standard formula [if anywhere]</v>
      </c>
      <c r="M68" s="233"/>
      <c r="N68" s="233"/>
      <c r="O68" s="233" t="s">
        <v>243</v>
      </c>
      <c r="P68" s="233"/>
      <c r="Q68" s="233"/>
      <c r="R68" s="233"/>
      <c r="S68" s="229">
        <f t="shared" si="9"/>
        <v>41827</v>
      </c>
      <c r="T68" s="229" t="str">
        <f t="shared" si="6"/>
        <v/>
      </c>
      <c r="U68" s="229" t="str">
        <f t="shared" si="7"/>
        <v/>
      </c>
      <c r="V68" s="233"/>
    </row>
    <row r="69" spans="1:22" s="129" customFormat="1">
      <c r="A69" s="274" t="s">
        <v>7729</v>
      </c>
      <c r="B69" s="233" t="s">
        <v>7730</v>
      </c>
      <c r="C69" s="233"/>
      <c r="D69" s="233" t="s">
        <v>243</v>
      </c>
      <c r="E69" s="229">
        <v>41827</v>
      </c>
      <c r="F69" s="229" t="s">
        <v>2800</v>
      </c>
      <c r="G69" s="233"/>
      <c r="H69" s="233">
        <f t="shared" si="8"/>
        <v>1</v>
      </c>
      <c r="I69" s="233"/>
      <c r="J69" s="245" t="s">
        <v>7951</v>
      </c>
      <c r="K69" s="233" t="str">
        <f t="shared" si="10"/>
        <v>x36</v>
      </c>
      <c r="L69" s="233" t="str">
        <f t="shared" si="5"/>
        <v>Description, if approval of full internal model for calculating solo SCR regards a solo internal model or group internal model</v>
      </c>
      <c r="M69" s="233"/>
      <c r="N69" s="233"/>
      <c r="O69" s="233" t="s">
        <v>243</v>
      </c>
      <c r="P69" s="233"/>
      <c r="Q69" s="233"/>
      <c r="R69" s="233"/>
      <c r="S69" s="229">
        <f t="shared" si="9"/>
        <v>41827</v>
      </c>
      <c r="T69" s="229">
        <f t="shared" si="6"/>
        <v>42277</v>
      </c>
      <c r="U69" s="229" t="str">
        <f t="shared" si="7"/>
        <v/>
      </c>
      <c r="V69" s="233"/>
    </row>
    <row r="70" spans="1:22" s="129" customFormat="1">
      <c r="A70" s="274" t="s">
        <v>7731</v>
      </c>
      <c r="B70" s="233" t="s">
        <v>6568</v>
      </c>
      <c r="C70" s="233"/>
      <c r="D70" s="233" t="s">
        <v>243</v>
      </c>
      <c r="E70" s="229">
        <v>41827</v>
      </c>
      <c r="F70" s="229" t="s">
        <v>2800</v>
      </c>
      <c r="G70" s="233"/>
      <c r="H70" s="233">
        <f t="shared" si="8"/>
        <v>1</v>
      </c>
      <c r="I70" s="233"/>
      <c r="J70" s="245" t="s">
        <v>7942</v>
      </c>
      <c r="K70" s="233" t="str">
        <f t="shared" si="10"/>
        <v>x29</v>
      </c>
      <c r="L70" s="233" t="str">
        <f t="shared" si="5"/>
        <v>Description of reason[s] stated by the supervisor in it's decision related to capital add-on</v>
      </c>
      <c r="M70" s="233"/>
      <c r="N70" s="233"/>
      <c r="O70" s="233" t="s">
        <v>243</v>
      </c>
      <c r="P70" s="233"/>
      <c r="Q70" s="233"/>
      <c r="R70" s="233"/>
      <c r="S70" s="229">
        <f t="shared" si="9"/>
        <v>41827</v>
      </c>
      <c r="T70" s="229" t="str">
        <f t="shared" si="6"/>
        <v/>
      </c>
      <c r="U70" s="229">
        <f t="shared" si="7"/>
        <v>42931</v>
      </c>
      <c r="V70" s="233"/>
    </row>
    <row r="71" spans="1:22" s="129" customFormat="1">
      <c r="A71" s="138" t="s">
        <v>7727</v>
      </c>
      <c r="B71" s="233" t="s">
        <v>7732</v>
      </c>
      <c r="C71" s="233"/>
      <c r="D71" s="233" t="s">
        <v>243</v>
      </c>
      <c r="E71" s="229">
        <v>41827</v>
      </c>
      <c r="F71" s="229">
        <v>41639</v>
      </c>
      <c r="G71" s="233"/>
      <c r="H71" s="233">
        <f t="shared" si="8"/>
        <v>1</v>
      </c>
      <c r="I71" s="233"/>
      <c r="J71" s="245" t="s">
        <v>7292</v>
      </c>
      <c r="K71" s="233" t="str">
        <f t="shared" si="10"/>
        <v>x9</v>
      </c>
      <c r="L71" s="233" t="str">
        <f t="shared" ref="L71:L166" si="11">J71</f>
        <v>Description de l’actif ou du passif sous-jacent au dérivé</v>
      </c>
      <c r="M71" s="233"/>
      <c r="N71" s="233"/>
      <c r="O71" s="233" t="s">
        <v>243</v>
      </c>
      <c r="P71" s="233"/>
      <c r="Q71" s="233"/>
      <c r="R71" s="233"/>
      <c r="S71" s="229">
        <f t="shared" si="9"/>
        <v>41827</v>
      </c>
      <c r="T71" s="229" t="str">
        <f t="shared" si="6"/>
        <v/>
      </c>
      <c r="U71" s="229" t="str">
        <f t="shared" si="7"/>
        <v/>
      </c>
      <c r="V71" s="233"/>
    </row>
    <row r="72" spans="1:22" s="129" customFormat="1">
      <c r="A72" s="233" t="s">
        <v>7964</v>
      </c>
      <c r="B72" s="233" t="s">
        <v>7965</v>
      </c>
      <c r="C72" s="233"/>
      <c r="D72" s="233" t="s">
        <v>243</v>
      </c>
      <c r="E72" s="229">
        <v>41827</v>
      </c>
      <c r="F72" s="229">
        <v>41639</v>
      </c>
      <c r="G72" s="233"/>
      <c r="H72" s="233">
        <f t="shared" si="8"/>
        <v>1</v>
      </c>
      <c r="I72" s="233"/>
      <c r="J72" s="341" t="s">
        <v>7920</v>
      </c>
      <c r="K72" s="233" t="str">
        <f t="shared" si="10"/>
        <v>x16</v>
      </c>
      <c r="L72" s="233" t="str">
        <f t="shared" si="11"/>
        <v>Description of criteria of influence other than percent of capital share, Percent used for the establishment of accounting consolidated accounts and percent of voting rights</v>
      </c>
      <c r="M72" s="233"/>
      <c r="N72" s="233"/>
      <c r="O72" s="233" t="s">
        <v>243</v>
      </c>
      <c r="P72" s="233"/>
      <c r="Q72" s="233"/>
      <c r="R72" s="233"/>
      <c r="S72" s="229">
        <f t="shared" si="9"/>
        <v>41827</v>
      </c>
      <c r="T72" s="229" t="str">
        <f t="shared" si="6"/>
        <v/>
      </c>
      <c r="U72" s="229" t="str">
        <f t="shared" si="7"/>
        <v/>
      </c>
      <c r="V72" s="233"/>
    </row>
    <row r="73" spans="1:22" s="129" customFormat="1">
      <c r="A73" s="233" t="s">
        <v>7966</v>
      </c>
      <c r="B73" s="233" t="s">
        <v>7967</v>
      </c>
      <c r="C73" s="233"/>
      <c r="D73" s="233" t="s">
        <v>243</v>
      </c>
      <c r="E73" s="229">
        <v>41827</v>
      </c>
      <c r="F73" s="229" t="s">
        <v>2800</v>
      </c>
      <c r="G73" s="233"/>
      <c r="H73" s="233">
        <f t="shared" si="8"/>
        <v>1</v>
      </c>
      <c r="I73" s="233"/>
      <c r="J73" s="341" t="s">
        <v>7968</v>
      </c>
      <c r="K73" s="233" t="str">
        <f t="shared" si="10"/>
        <v>x7034</v>
      </c>
      <c r="L73" s="233" t="str">
        <f t="shared" si="11"/>
        <v>PEPP KID Descriptions</v>
      </c>
      <c r="M73" s="233"/>
      <c r="N73" s="233"/>
      <c r="O73" s="233" t="s">
        <v>243</v>
      </c>
      <c r="P73" s="233"/>
      <c r="Q73" s="233"/>
      <c r="R73" s="233"/>
      <c r="S73" s="229">
        <f t="shared" si="9"/>
        <v>44392</v>
      </c>
      <c r="T73" s="229" t="str">
        <f t="shared" si="6"/>
        <v/>
      </c>
      <c r="U73" s="229" t="str">
        <f t="shared" si="7"/>
        <v/>
      </c>
      <c r="V73" s="233"/>
    </row>
    <row r="74" spans="1:22" s="129" customFormat="1">
      <c r="A74" s="233" t="s">
        <v>7969</v>
      </c>
      <c r="B74" s="233" t="s">
        <v>7970</v>
      </c>
      <c r="C74" s="233"/>
      <c r="D74" s="233" t="s">
        <v>243</v>
      </c>
      <c r="E74" s="229">
        <v>41827</v>
      </c>
      <c r="F74" s="229" t="s">
        <v>2800</v>
      </c>
      <c r="G74" s="233"/>
      <c r="H74" s="233">
        <f t="shared" si="8"/>
        <v>1</v>
      </c>
      <c r="I74" s="233"/>
      <c r="J74" s="334" t="s">
        <v>7971</v>
      </c>
      <c r="K74" s="233" t="str">
        <f t="shared" si="10"/>
        <v>x7004</v>
      </c>
      <c r="L74" s="233" t="str">
        <f t="shared" si="11"/>
        <v>Description of section 'How is my money invested?'</v>
      </c>
      <c r="M74" s="233"/>
      <c r="N74" s="233"/>
      <c r="O74" s="233" t="s">
        <v>243</v>
      </c>
      <c r="P74" s="233"/>
      <c r="Q74" s="233"/>
      <c r="R74" s="233"/>
      <c r="S74" s="229">
        <f t="shared" si="9"/>
        <v>44392</v>
      </c>
      <c r="T74" s="229"/>
      <c r="U74" s="229"/>
      <c r="V74" s="233"/>
    </row>
    <row r="75" spans="1:22" s="129" customFormat="1">
      <c r="A75" s="233" t="s">
        <v>7972</v>
      </c>
      <c r="B75" s="233" t="s">
        <v>7973</v>
      </c>
      <c r="C75" s="233"/>
      <c r="D75" s="233" t="s">
        <v>243</v>
      </c>
      <c r="E75" s="229">
        <v>41827</v>
      </c>
      <c r="F75" s="229" t="s">
        <v>2800</v>
      </c>
      <c r="G75" s="233"/>
      <c r="H75" s="233">
        <f t="shared" si="8"/>
        <v>1</v>
      </c>
      <c r="I75" s="233"/>
      <c r="J75" s="334" t="s">
        <v>7974</v>
      </c>
      <c r="K75" s="233" t="str">
        <f t="shared" si="10"/>
        <v>x7005</v>
      </c>
      <c r="L75" s="233" t="str">
        <f t="shared" si="11"/>
        <v>Description of section 'Who is this for?'</v>
      </c>
      <c r="M75" s="233"/>
      <c r="N75" s="233"/>
      <c r="O75" s="233" t="s">
        <v>243</v>
      </c>
      <c r="P75" s="233"/>
      <c r="Q75" s="233"/>
      <c r="R75" s="233"/>
      <c r="S75" s="229">
        <f t="shared" si="9"/>
        <v>44392</v>
      </c>
      <c r="T75" s="229"/>
      <c r="U75" s="229"/>
      <c r="V75" s="233"/>
    </row>
    <row r="76" spans="1:22" s="129" customFormat="1">
      <c r="A76" s="233" t="s">
        <v>7975</v>
      </c>
      <c r="B76" s="233" t="s">
        <v>7976</v>
      </c>
      <c r="C76" s="233"/>
      <c r="D76" s="233" t="s">
        <v>243</v>
      </c>
      <c r="E76" s="229">
        <v>41827</v>
      </c>
      <c r="F76" s="229">
        <v>41639</v>
      </c>
      <c r="G76" s="233"/>
      <c r="H76" s="233">
        <f t="shared" si="8"/>
        <v>1</v>
      </c>
      <c r="I76" s="233"/>
      <c r="J76" s="251" t="s">
        <v>7977</v>
      </c>
      <c r="K76" s="233" t="str">
        <f t="shared" si="10"/>
        <v>x7006</v>
      </c>
      <c r="L76" s="129" t="str">
        <f t="shared" si="11"/>
        <v>Description of guarantee or risk-mitigation techniques available for alternative investment option</v>
      </c>
      <c r="O76" s="233" t="s">
        <v>243</v>
      </c>
      <c r="S76" s="229">
        <f t="shared" si="9"/>
        <v>44392</v>
      </c>
      <c r="V76" s="233"/>
    </row>
    <row r="77" spans="1:22" s="129" customFormat="1">
      <c r="A77" s="233" t="s">
        <v>7978</v>
      </c>
      <c r="B77" s="233" t="s">
        <v>7979</v>
      </c>
      <c r="C77" s="233"/>
      <c r="D77" s="233" t="s">
        <v>243</v>
      </c>
      <c r="E77" s="229">
        <v>41827</v>
      </c>
      <c r="F77" s="229">
        <v>41639</v>
      </c>
      <c r="G77" s="233"/>
      <c r="H77" s="233">
        <f t="shared" si="8"/>
        <v>1</v>
      </c>
      <c r="I77" s="233"/>
      <c r="J77" s="251" t="s">
        <v>7980</v>
      </c>
      <c r="K77" s="233" t="str">
        <f t="shared" si="10"/>
        <v>x7007</v>
      </c>
      <c r="L77" s="129" t="str">
        <f t="shared" si="11"/>
        <v>Description of annuity and life-long pay-out</v>
      </c>
      <c r="O77" s="233" t="s">
        <v>243</v>
      </c>
      <c r="S77" s="229">
        <f t="shared" si="9"/>
        <v>44392</v>
      </c>
      <c r="V77" s="233"/>
    </row>
    <row r="78" spans="1:22" s="129" customFormat="1">
      <c r="A78" s="233" t="s">
        <v>7981</v>
      </c>
      <c r="B78" s="233" t="s">
        <v>7982</v>
      </c>
      <c r="C78" s="233"/>
      <c r="D78" s="233" t="s">
        <v>243</v>
      </c>
      <c r="E78" s="229">
        <v>41827</v>
      </c>
      <c r="F78" s="229" t="s">
        <v>2800</v>
      </c>
      <c r="G78" s="233"/>
      <c r="H78" s="233">
        <f t="shared" si="8"/>
        <v>1</v>
      </c>
      <c r="I78" s="233"/>
      <c r="J78" s="251" t="s">
        <v>7983</v>
      </c>
      <c r="K78" s="233" t="str">
        <f t="shared" si="10"/>
        <v>x7008</v>
      </c>
      <c r="L78" s="129" t="str">
        <f t="shared" si="11"/>
        <v>Description of lump sum</v>
      </c>
      <c r="O78" s="233" t="s">
        <v>243</v>
      </c>
      <c r="S78" s="229">
        <f t="shared" si="9"/>
        <v>44392</v>
      </c>
      <c r="V78" s="233"/>
    </row>
    <row r="79" spans="1:22" s="129" customFormat="1">
      <c r="A79" s="233" t="s">
        <v>7984</v>
      </c>
      <c r="B79" s="233" t="s">
        <v>6537</v>
      </c>
      <c r="C79" s="233"/>
      <c r="D79" s="233" t="s">
        <v>243</v>
      </c>
      <c r="E79" s="229">
        <v>41827</v>
      </c>
      <c r="F79" s="229">
        <v>41639</v>
      </c>
      <c r="G79" s="233"/>
      <c r="H79" s="233">
        <f t="shared" si="8"/>
        <v>1</v>
      </c>
      <c r="I79" s="267"/>
      <c r="J79" s="251" t="s">
        <v>7985</v>
      </c>
      <c r="K79" s="233" t="str">
        <f t="shared" si="10"/>
        <v>x7009</v>
      </c>
      <c r="L79" s="129" t="str">
        <f t="shared" si="11"/>
        <v>Description of drawn down payments</v>
      </c>
      <c r="O79" s="233" t="s">
        <v>243</v>
      </c>
      <c r="S79" s="229">
        <f t="shared" si="9"/>
        <v>44392</v>
      </c>
      <c r="V79" s="233"/>
    </row>
    <row r="80" spans="1:22" s="129" customFormat="1">
      <c r="A80" s="274" t="s">
        <v>7720</v>
      </c>
      <c r="B80" s="233" t="s">
        <v>7733</v>
      </c>
      <c r="C80" s="233"/>
      <c r="D80" s="233" t="s">
        <v>243</v>
      </c>
      <c r="E80" s="229">
        <v>41827</v>
      </c>
      <c r="F80" s="229" t="s">
        <v>2800</v>
      </c>
      <c r="G80" s="233"/>
      <c r="H80" s="233">
        <f t="shared" si="8"/>
        <v>1</v>
      </c>
      <c r="I80" s="267"/>
      <c r="J80" s="251" t="s">
        <v>7986</v>
      </c>
      <c r="K80" s="233" t="str">
        <f t="shared" si="10"/>
        <v>x7010</v>
      </c>
      <c r="L80" s="129" t="str">
        <f t="shared" si="11"/>
        <v>Description of combination of pay-out forms</v>
      </c>
      <c r="O80" s="233" t="s">
        <v>243</v>
      </c>
      <c r="S80" s="229">
        <f t="shared" si="9"/>
        <v>44392</v>
      </c>
      <c r="V80" s="233"/>
    </row>
    <row r="81" spans="1:22" s="129" customFormat="1">
      <c r="A81" s="233" t="s">
        <v>7286</v>
      </c>
      <c r="B81" s="233" t="s">
        <v>7012</v>
      </c>
      <c r="C81" s="233"/>
      <c r="D81" s="233" t="s">
        <v>243</v>
      </c>
      <c r="E81" s="229">
        <v>41827</v>
      </c>
      <c r="F81" s="229" t="s">
        <v>2800</v>
      </c>
      <c r="G81" s="233"/>
      <c r="H81" s="233">
        <f t="shared" si="8"/>
        <v>1</v>
      </c>
      <c r="I81" s="233"/>
      <c r="J81" s="251" t="s">
        <v>7987</v>
      </c>
      <c r="K81" s="233" t="str">
        <f t="shared" si="10"/>
        <v>x7011</v>
      </c>
      <c r="L81" s="129" t="str">
        <f t="shared" si="11"/>
        <v>Description of the PEPP retirement benefits and right to their modification</v>
      </c>
      <c r="O81" s="233" t="s">
        <v>243</v>
      </c>
      <c r="S81" s="229">
        <f t="shared" si="9"/>
        <v>44392</v>
      </c>
      <c r="V81" s="233"/>
    </row>
    <row r="82" spans="1:22" s="129" customFormat="1">
      <c r="A82" s="233" t="s">
        <v>7287</v>
      </c>
      <c r="B82" s="233" t="s">
        <v>611</v>
      </c>
      <c r="C82" s="233"/>
      <c r="D82" s="233" t="s">
        <v>243</v>
      </c>
      <c r="E82" s="229">
        <v>41827</v>
      </c>
      <c r="F82" s="229" t="s">
        <v>2800</v>
      </c>
      <c r="G82" s="233"/>
      <c r="H82" s="233">
        <f t="shared" si="8"/>
        <v>1</v>
      </c>
      <c r="I82" s="233"/>
      <c r="J82" s="251" t="s">
        <v>7988</v>
      </c>
      <c r="K82" s="233" t="str">
        <f t="shared" si="10"/>
        <v>x7012</v>
      </c>
      <c r="L82" s="129" t="str">
        <f t="shared" si="11"/>
        <v>Description of "If you die before you retire" scenario</v>
      </c>
      <c r="O82" s="233" t="s">
        <v>243</v>
      </c>
      <c r="S82" s="229">
        <f t="shared" si="9"/>
        <v>44392</v>
      </c>
      <c r="V82" s="233"/>
    </row>
    <row r="83" spans="1:22" s="129" customFormat="1">
      <c r="A83" s="233" t="s">
        <v>8198</v>
      </c>
      <c r="B83" s="233" t="s">
        <v>7013</v>
      </c>
      <c r="C83" s="233"/>
      <c r="D83" s="233" t="s">
        <v>243</v>
      </c>
      <c r="E83" s="229">
        <v>41827</v>
      </c>
      <c r="F83" s="229" t="s">
        <v>2800</v>
      </c>
      <c r="G83" s="233"/>
      <c r="H83" s="233">
        <f t="shared" si="8"/>
        <v>1</v>
      </c>
      <c r="I83" s="233"/>
      <c r="J83" s="251" t="s">
        <v>7989</v>
      </c>
      <c r="K83" s="233" t="str">
        <f t="shared" si="10"/>
        <v>x7013</v>
      </c>
      <c r="L83" s="129" t="str">
        <f t="shared" si="11"/>
        <v>Description of "If you are unable to continue to pay into the PEPP" scenario</v>
      </c>
      <c r="O83" s="233" t="s">
        <v>243</v>
      </c>
      <c r="S83" s="229">
        <f t="shared" si="9"/>
        <v>44392</v>
      </c>
      <c r="V83" s="233"/>
    </row>
    <row r="84" spans="1:22" s="129" customFormat="1">
      <c r="A84" s="233" t="s">
        <v>7704</v>
      </c>
      <c r="B84" s="233" t="s">
        <v>7014</v>
      </c>
      <c r="C84" s="233"/>
      <c r="D84" s="233" t="s">
        <v>243</v>
      </c>
      <c r="E84" s="229">
        <v>41827</v>
      </c>
      <c r="F84" s="229" t="s">
        <v>2800</v>
      </c>
      <c r="G84" s="233"/>
      <c r="H84" s="233">
        <f t="shared" si="8"/>
        <v>1</v>
      </c>
      <c r="I84" s="233"/>
      <c r="J84" s="251" t="s">
        <v>7990</v>
      </c>
      <c r="K84" s="233" t="str">
        <f t="shared" si="10"/>
        <v>x7014</v>
      </c>
      <c r="L84" s="129" t="str">
        <f t="shared" si="11"/>
        <v>Description of "If you choose to receive monthly payments after retirement, but live longer than assumed in your PEPP contract" scenario</v>
      </c>
      <c r="O84" s="233" t="s">
        <v>243</v>
      </c>
      <c r="S84" s="229">
        <f t="shared" si="9"/>
        <v>44392</v>
      </c>
      <c r="V84" s="233"/>
    </row>
    <row r="85" spans="1:22" s="129" customFormat="1">
      <c r="A85" s="233" t="s">
        <v>7226</v>
      </c>
      <c r="B85" s="233" t="s">
        <v>7015</v>
      </c>
      <c r="C85" s="233"/>
      <c r="D85" s="233" t="s">
        <v>243</v>
      </c>
      <c r="E85" s="229">
        <v>41827</v>
      </c>
      <c r="F85" s="229" t="s">
        <v>2800</v>
      </c>
      <c r="G85" s="233"/>
      <c r="H85" s="233">
        <f t="shared" si="8"/>
        <v>1</v>
      </c>
      <c r="I85" s="233"/>
      <c r="J85" s="251" t="s">
        <v>7991</v>
      </c>
      <c r="K85" s="233" t="str">
        <f t="shared" si="10"/>
        <v>x7015</v>
      </c>
      <c r="L85" s="129" t="str">
        <f t="shared" si="11"/>
        <v>Description of "What happens if I move countries?"</v>
      </c>
      <c r="O85" s="233" t="s">
        <v>243</v>
      </c>
      <c r="S85" s="229">
        <f t="shared" si="9"/>
        <v>44392</v>
      </c>
      <c r="V85" s="233"/>
    </row>
    <row r="86" spans="1:22" s="129" customFormat="1">
      <c r="A86" s="233" t="s">
        <v>7706</v>
      </c>
      <c r="B86" s="233" t="s">
        <v>7016</v>
      </c>
      <c r="C86" s="233"/>
      <c r="D86" s="233" t="s">
        <v>243</v>
      </c>
      <c r="E86" s="229">
        <v>41827</v>
      </c>
      <c r="F86" s="229">
        <v>42277</v>
      </c>
      <c r="G86" s="233"/>
      <c r="H86" s="233">
        <f t="shared" si="8"/>
        <v>1</v>
      </c>
      <c r="I86" s="233"/>
      <c r="J86" s="251" t="s">
        <v>7992</v>
      </c>
      <c r="K86" s="233" t="str">
        <f t="shared" si="10"/>
        <v>x7016</v>
      </c>
      <c r="L86" s="129" t="str">
        <f t="shared" si="11"/>
        <v>Description of "Can I withdraw from the product early?"</v>
      </c>
      <c r="O86" s="233" t="s">
        <v>243</v>
      </c>
      <c r="S86" s="229">
        <f t="shared" si="9"/>
        <v>44392</v>
      </c>
      <c r="V86" s="233"/>
    </row>
    <row r="87" spans="1:22" s="129" customFormat="1">
      <c r="A87" s="233" t="s">
        <v>7702</v>
      </c>
      <c r="B87" s="233" t="s">
        <v>7017</v>
      </c>
      <c r="C87" s="233"/>
      <c r="D87" s="233" t="s">
        <v>243</v>
      </c>
      <c r="E87" s="229">
        <v>41827</v>
      </c>
      <c r="F87" s="229" t="s">
        <v>2800</v>
      </c>
      <c r="G87" s="233"/>
      <c r="H87" s="233">
        <f t="shared" si="8"/>
        <v>1</v>
      </c>
      <c r="I87" s="233"/>
      <c r="J87" s="251" t="s">
        <v>7993</v>
      </c>
      <c r="K87" s="233" t="str">
        <f t="shared" si="10"/>
        <v>x7017</v>
      </c>
      <c r="L87" s="129" t="str">
        <f t="shared" si="11"/>
        <v>Description of "Can I switch my provider?"</v>
      </c>
      <c r="O87" s="233" t="s">
        <v>243</v>
      </c>
      <c r="S87" s="229">
        <f t="shared" si="9"/>
        <v>44392</v>
      </c>
      <c r="V87" s="233"/>
    </row>
    <row r="88" spans="1:22" s="129" customFormat="1">
      <c r="A88" s="233" t="s">
        <v>7707</v>
      </c>
      <c r="B88" s="233" t="s">
        <v>7018</v>
      </c>
      <c r="C88" s="233"/>
      <c r="D88" s="233" t="s">
        <v>243</v>
      </c>
      <c r="E88" s="229">
        <v>41827</v>
      </c>
      <c r="F88" s="229" t="s">
        <v>2800</v>
      </c>
      <c r="G88" s="233"/>
      <c r="H88" s="233">
        <f t="shared" si="8"/>
        <v>1</v>
      </c>
      <c r="I88" s="233"/>
      <c r="J88" s="251" t="s">
        <v>7994</v>
      </c>
      <c r="K88" s="233" t="str">
        <f t="shared" si="10"/>
        <v>x7018</v>
      </c>
      <c r="L88" s="129" t="str">
        <f t="shared" si="11"/>
        <v>Description of "Can I change my investment option?"</v>
      </c>
      <c r="O88" s="233" t="s">
        <v>243</v>
      </c>
      <c r="S88" s="229">
        <f t="shared" si="9"/>
        <v>44392</v>
      </c>
      <c r="V88" s="233"/>
    </row>
    <row r="89" spans="1:22" s="129" customFormat="1">
      <c r="A89" s="233" t="s">
        <v>7708</v>
      </c>
      <c r="B89" s="233" t="s">
        <v>282</v>
      </c>
      <c r="C89" s="233"/>
      <c r="D89" s="233" t="s">
        <v>243</v>
      </c>
      <c r="E89" s="229">
        <v>41827</v>
      </c>
      <c r="F89" s="229">
        <v>41639</v>
      </c>
      <c r="G89" s="233"/>
      <c r="H89" s="233">
        <f t="shared" si="8"/>
        <v>1</v>
      </c>
      <c r="I89" s="233"/>
      <c r="J89" s="251" t="s">
        <v>7995</v>
      </c>
      <c r="K89" s="233" t="str">
        <f t="shared" si="10"/>
        <v>x7019</v>
      </c>
      <c r="L89" s="129" t="str">
        <f t="shared" si="11"/>
        <v>Description of "Will my money be invested sustainably?"</v>
      </c>
      <c r="O89" s="233" t="s">
        <v>243</v>
      </c>
      <c r="S89" s="229">
        <f t="shared" si="9"/>
        <v>44392</v>
      </c>
      <c r="V89" s="233"/>
    </row>
    <row r="90" spans="1:22" s="129" customFormat="1">
      <c r="A90" s="233" t="s">
        <v>7709</v>
      </c>
      <c r="B90" s="233" t="s">
        <v>7019</v>
      </c>
      <c r="C90" s="233"/>
      <c r="D90" s="233" t="s">
        <v>243</v>
      </c>
      <c r="E90" s="229">
        <v>41827</v>
      </c>
      <c r="F90" s="229">
        <v>41639</v>
      </c>
      <c r="G90" s="233"/>
      <c r="H90" s="233">
        <f t="shared" si="8"/>
        <v>1</v>
      </c>
      <c r="I90" s="233"/>
      <c r="J90" s="251" t="s">
        <v>7996</v>
      </c>
      <c r="K90" s="233" t="str">
        <f t="shared" si="10"/>
        <v>x7020</v>
      </c>
      <c r="L90" s="129" t="str">
        <f t="shared" si="11"/>
        <v>Description of "Is this governed by sub-product's country law?"</v>
      </c>
      <c r="O90" s="233" t="s">
        <v>243</v>
      </c>
      <c r="S90" s="229">
        <f t="shared" si="9"/>
        <v>44392</v>
      </c>
      <c r="V90" s="233"/>
    </row>
    <row r="91" spans="1:22" s="129" customFormat="1">
      <c r="A91" s="240" t="s">
        <v>7997</v>
      </c>
      <c r="B91" s="233" t="s">
        <v>7998</v>
      </c>
      <c r="C91" s="233"/>
      <c r="D91" s="233" t="s">
        <v>243</v>
      </c>
      <c r="E91" s="229">
        <v>41827</v>
      </c>
      <c r="F91" s="229">
        <v>41639</v>
      </c>
      <c r="G91" s="233"/>
      <c r="H91" s="233">
        <f t="shared" si="8"/>
        <v>1</v>
      </c>
      <c r="I91" s="233"/>
      <c r="J91" s="251" t="s">
        <v>7999</v>
      </c>
      <c r="K91" s="233" t="str">
        <f t="shared" si="10"/>
        <v>x7021</v>
      </c>
      <c r="L91" s="129" t="str">
        <f t="shared" si="11"/>
        <v>Description of "Can I cancel or change my mind"?</v>
      </c>
      <c r="O91" s="233" t="s">
        <v>243</v>
      </c>
      <c r="S91" s="229">
        <f t="shared" si="9"/>
        <v>44392</v>
      </c>
      <c r="V91" s="233"/>
    </row>
    <row r="92" spans="1:22" s="129" customFormat="1">
      <c r="A92" s="240" t="s">
        <v>8000</v>
      </c>
      <c r="B92" s="233" t="s">
        <v>8001</v>
      </c>
      <c r="C92" s="233"/>
      <c r="D92" s="233" t="s">
        <v>243</v>
      </c>
      <c r="E92" s="229">
        <v>41827</v>
      </c>
      <c r="F92" s="229">
        <v>41639</v>
      </c>
      <c r="G92" s="233"/>
      <c r="H92" s="233">
        <f t="shared" si="8"/>
        <v>1</v>
      </c>
      <c r="I92" s="233"/>
      <c r="J92" s="251" t="s">
        <v>8002</v>
      </c>
      <c r="K92" s="233" t="str">
        <f t="shared" si="10"/>
        <v>x7022</v>
      </c>
      <c r="L92" s="129" t="str">
        <f t="shared" si="11"/>
        <v>Description "Is there a risk that I will lose all my invested capital?"</v>
      </c>
      <c r="O92" s="233" t="s">
        <v>243</v>
      </c>
      <c r="S92" s="229">
        <f t="shared" si="9"/>
        <v>44392</v>
      </c>
      <c r="V92" s="233"/>
    </row>
    <row r="93" spans="1:22" s="129" customFormat="1">
      <c r="A93" s="240" t="s">
        <v>8003</v>
      </c>
      <c r="B93" s="233" t="s">
        <v>8004</v>
      </c>
      <c r="C93" s="233"/>
      <c r="D93" s="233" t="s">
        <v>243</v>
      </c>
      <c r="E93" s="229">
        <v>41827</v>
      </c>
      <c r="F93" s="229">
        <v>41639</v>
      </c>
      <c r="G93" s="233"/>
      <c r="H93" s="233">
        <f t="shared" si="8"/>
        <v>1</v>
      </c>
      <c r="I93" s="233"/>
      <c r="J93" s="251" t="s">
        <v>8005</v>
      </c>
      <c r="K93" s="233" t="str">
        <f t="shared" si="10"/>
        <v>x7023</v>
      </c>
      <c r="L93" s="129" t="str">
        <f t="shared" si="11"/>
        <v>Description on any additional costs not mentioned explicitly in section 4 of PEPP KID</v>
      </c>
      <c r="O93" s="233" t="s">
        <v>243</v>
      </c>
      <c r="S93" s="229">
        <f t="shared" si="9"/>
        <v>44392</v>
      </c>
      <c r="V93" s="233"/>
    </row>
    <row r="94" spans="1:22" s="129" customFormat="1">
      <c r="A94" s="240" t="s">
        <v>8006</v>
      </c>
      <c r="B94" s="233" t="s">
        <v>8007</v>
      </c>
      <c r="C94" s="233"/>
      <c r="D94" s="233" t="s">
        <v>243</v>
      </c>
      <c r="E94" s="229">
        <v>41827</v>
      </c>
      <c r="F94" s="229">
        <v>41639</v>
      </c>
      <c r="G94" s="233"/>
      <c r="H94" s="233">
        <f t="shared" si="8"/>
        <v>1</v>
      </c>
      <c r="I94" s="233"/>
      <c r="J94" s="251" t="s">
        <v>8008</v>
      </c>
      <c r="K94" s="233" t="str">
        <f t="shared" si="10"/>
        <v>x7024</v>
      </c>
      <c r="L94" s="129" t="str">
        <f t="shared" si="11"/>
        <v>Description of requirements for the pay-in phase</v>
      </c>
      <c r="O94" s="233" t="s">
        <v>243</v>
      </c>
      <c r="S94" s="229">
        <f t="shared" si="9"/>
        <v>44392</v>
      </c>
      <c r="V94" s="233"/>
    </row>
    <row r="95" spans="1:22" s="129" customFormat="1">
      <c r="A95" s="291" t="s">
        <v>7228</v>
      </c>
      <c r="B95" s="233" t="s">
        <v>2809</v>
      </c>
      <c r="C95" s="233"/>
      <c r="D95" s="233" t="s">
        <v>243</v>
      </c>
      <c r="E95" s="229">
        <v>41827</v>
      </c>
      <c r="F95" s="229">
        <v>41639</v>
      </c>
      <c r="G95" s="233"/>
      <c r="H95" s="233">
        <f t="shared" si="8"/>
        <v>1</v>
      </c>
      <c r="I95" s="335"/>
      <c r="J95" s="251" t="s">
        <v>8009</v>
      </c>
      <c r="K95" s="233" t="str">
        <f t="shared" si="10"/>
        <v>x7025</v>
      </c>
      <c r="L95" s="129" t="str">
        <f t="shared" si="11"/>
        <v>Description of requirements for the pay-out phase</v>
      </c>
      <c r="O95" s="233" t="s">
        <v>243</v>
      </c>
      <c r="S95" s="229">
        <f t="shared" si="9"/>
        <v>44392</v>
      </c>
      <c r="V95" s="233"/>
    </row>
    <row r="96" spans="1:22" s="129" customFormat="1">
      <c r="A96" s="240" t="s">
        <v>7927</v>
      </c>
      <c r="B96" s="233" t="s">
        <v>8010</v>
      </c>
      <c r="C96" s="233"/>
      <c r="D96" s="233" t="s">
        <v>243</v>
      </c>
      <c r="E96" s="229">
        <v>41827</v>
      </c>
      <c r="F96" s="229" t="s">
        <v>2800</v>
      </c>
      <c r="G96" s="233"/>
      <c r="H96" s="233">
        <f t="shared" si="8"/>
        <v>1</v>
      </c>
      <c r="I96" s="335"/>
      <c r="J96" s="251" t="s">
        <v>8011</v>
      </c>
      <c r="K96" s="233" t="str">
        <f t="shared" si="10"/>
        <v>x7026</v>
      </c>
      <c r="L96" s="129" t="str">
        <f t="shared" si="11"/>
        <v>Description of "How can I complain" section</v>
      </c>
      <c r="O96" s="233" t="s">
        <v>243</v>
      </c>
      <c r="S96" s="229">
        <f t="shared" si="9"/>
        <v>44392</v>
      </c>
      <c r="V96" s="233"/>
    </row>
    <row r="97" spans="1:22" s="129" customFormat="1">
      <c r="A97" s="240" t="s">
        <v>7949</v>
      </c>
      <c r="B97" s="233" t="s">
        <v>8012</v>
      </c>
      <c r="C97" s="233"/>
      <c r="D97" s="233" t="s">
        <v>243</v>
      </c>
      <c r="E97" s="229">
        <v>41827</v>
      </c>
      <c r="F97" s="229">
        <v>41639</v>
      </c>
      <c r="G97" s="233"/>
      <c r="H97" s="233">
        <f t="shared" si="8"/>
        <v>1</v>
      </c>
      <c r="I97" s="335"/>
      <c r="J97" s="251" t="s">
        <v>8013</v>
      </c>
      <c r="K97" s="233" t="str">
        <f t="shared" si="10"/>
        <v>x7027</v>
      </c>
      <c r="L97" s="129" t="str">
        <f t="shared" si="11"/>
        <v>Description of a scenario when PEPP Provider would be unable to fulfil pay-out obligations</v>
      </c>
      <c r="M97" s="233"/>
      <c r="N97" s="229"/>
      <c r="O97" s="233" t="s">
        <v>243</v>
      </c>
      <c r="P97" s="233"/>
      <c r="Q97" s="233"/>
      <c r="R97" s="233"/>
      <c r="S97" s="229">
        <f t="shared" si="9"/>
        <v>44392</v>
      </c>
      <c r="V97" s="233"/>
    </row>
    <row r="98" spans="1:22" s="129" customFormat="1">
      <c r="A98" s="240" t="s">
        <v>8014</v>
      </c>
      <c r="B98" s="233" t="s">
        <v>8015</v>
      </c>
      <c r="C98" s="233"/>
      <c r="D98" s="233" t="s">
        <v>243</v>
      </c>
      <c r="E98" s="229">
        <v>41827</v>
      </c>
      <c r="F98" s="229">
        <v>41639</v>
      </c>
      <c r="G98" s="233"/>
      <c r="H98" s="233">
        <f t="shared" si="8"/>
        <v>1</v>
      </c>
      <c r="I98" s="335"/>
      <c r="J98" s="342" t="s">
        <v>8016</v>
      </c>
      <c r="K98" s="233" t="str">
        <f t="shared" si="10"/>
        <v>x7047</v>
      </c>
      <c r="L98" s="129" t="str">
        <f t="shared" si="11"/>
        <v>Description of lump sum value of a poorly performing investment (PEPP technical)</v>
      </c>
      <c r="M98" s="233"/>
      <c r="N98" s="229"/>
      <c r="O98" s="233" t="s">
        <v>243</v>
      </c>
      <c r="P98" s="233"/>
      <c r="Q98" s="233"/>
      <c r="R98" s="233"/>
      <c r="S98" s="229">
        <f t="shared" si="9"/>
        <v>44392</v>
      </c>
      <c r="V98" s="233"/>
    </row>
    <row r="99" spans="1:22" s="129" customFormat="1">
      <c r="A99" s="240" t="s">
        <v>7229</v>
      </c>
      <c r="B99" s="233" t="s">
        <v>7020</v>
      </c>
      <c r="C99" s="233"/>
      <c r="D99" s="233" t="s">
        <v>243</v>
      </c>
      <c r="E99" s="229">
        <v>41827</v>
      </c>
      <c r="F99" s="229">
        <v>41639</v>
      </c>
      <c r="G99" s="233"/>
      <c r="H99" s="233">
        <f t="shared" si="8"/>
        <v>1</v>
      </c>
      <c r="I99" s="335"/>
      <c r="J99" s="342" t="s">
        <v>8017</v>
      </c>
      <c r="K99" s="233" t="str">
        <f t="shared" si="10"/>
        <v>x7048</v>
      </c>
      <c r="L99" s="129" t="str">
        <f t="shared" si="11"/>
        <v>Description of monthly payment value of a poorly performing investment (PEPP technical)</v>
      </c>
      <c r="M99" s="233"/>
      <c r="N99" s="229"/>
      <c r="O99" s="233" t="s">
        <v>243</v>
      </c>
      <c r="P99" s="233"/>
      <c r="Q99" s="233"/>
      <c r="R99" s="233"/>
      <c r="S99" s="229">
        <f t="shared" si="9"/>
        <v>44392</v>
      </c>
      <c r="V99" s="233"/>
    </row>
    <row r="100" spans="1:22" s="129" customFormat="1">
      <c r="A100" s="286" t="s">
        <v>7710</v>
      </c>
      <c r="B100" s="233" t="s">
        <v>7021</v>
      </c>
      <c r="C100" s="233"/>
      <c r="D100" s="233" t="s">
        <v>243</v>
      </c>
      <c r="E100" s="229">
        <v>41827</v>
      </c>
      <c r="F100" s="229">
        <v>41639</v>
      </c>
      <c r="G100" s="233"/>
      <c r="H100" s="233">
        <f t="shared" si="8"/>
        <v>1</v>
      </c>
      <c r="I100" s="335"/>
      <c r="J100" s="342" t="s">
        <v>8018</v>
      </c>
      <c r="K100" s="233" t="str">
        <f t="shared" si="10"/>
        <v>x7049</v>
      </c>
      <c r="L100" s="129" t="str">
        <f t="shared" si="11"/>
        <v>Description of lump sum value of a moderately performing investment (PEPP technical)</v>
      </c>
      <c r="M100" s="233"/>
      <c r="N100" s="229"/>
      <c r="O100" s="233" t="s">
        <v>243</v>
      </c>
      <c r="P100" s="233"/>
      <c r="Q100" s="233"/>
      <c r="R100" s="233"/>
      <c r="S100" s="229">
        <f t="shared" si="9"/>
        <v>44392</v>
      </c>
      <c r="V100" s="233"/>
    </row>
    <row r="101" spans="1:22" s="129" customFormat="1">
      <c r="A101" s="240" t="s">
        <v>8019</v>
      </c>
      <c r="B101" s="233" t="s">
        <v>8020</v>
      </c>
      <c r="C101" s="233"/>
      <c r="D101" s="233" t="s">
        <v>243</v>
      </c>
      <c r="E101" s="229">
        <v>41827</v>
      </c>
      <c r="F101" s="229">
        <v>41639</v>
      </c>
      <c r="G101" s="233"/>
      <c r="H101" s="233">
        <f t="shared" si="8"/>
        <v>1</v>
      </c>
      <c r="I101" s="335"/>
      <c r="J101" s="342" t="s">
        <v>8021</v>
      </c>
      <c r="K101" s="233" t="str">
        <f t="shared" si="10"/>
        <v>x7050</v>
      </c>
      <c r="L101" s="129" t="str">
        <f t="shared" si="11"/>
        <v>Description of monthly payment value of a moderately performing investment (PEPP technical)</v>
      </c>
      <c r="M101" s="233"/>
      <c r="N101" s="229"/>
      <c r="O101" s="233" t="s">
        <v>243</v>
      </c>
      <c r="P101" s="233"/>
      <c r="Q101" s="233"/>
      <c r="R101" s="233"/>
      <c r="S101" s="229">
        <f t="shared" si="9"/>
        <v>44392</v>
      </c>
      <c r="V101" s="233"/>
    </row>
    <row r="102" spans="1:22" s="129" customFormat="1">
      <c r="A102" s="240" t="s">
        <v>7282</v>
      </c>
      <c r="B102" s="233" t="s">
        <v>7022</v>
      </c>
      <c r="C102" s="233"/>
      <c r="D102" s="233" t="s">
        <v>243</v>
      </c>
      <c r="E102" s="229">
        <v>41827</v>
      </c>
      <c r="F102" s="229">
        <v>41639</v>
      </c>
      <c r="G102" s="233"/>
      <c r="H102" s="233">
        <f t="shared" si="8"/>
        <v>1</v>
      </c>
      <c r="I102" s="335"/>
      <c r="J102" s="342" t="s">
        <v>8022</v>
      </c>
      <c r="K102" s="233" t="str">
        <f t="shared" si="10"/>
        <v>x7051</v>
      </c>
      <c r="L102" s="129" t="str">
        <f t="shared" si="11"/>
        <v>Description of lump sum value of a well performing investment (PEPP technical)</v>
      </c>
      <c r="M102" s="233"/>
      <c r="N102" s="229"/>
      <c r="O102" s="233" t="s">
        <v>243</v>
      </c>
      <c r="P102" s="233"/>
      <c r="Q102" s="233"/>
      <c r="R102" s="233"/>
      <c r="S102" s="229">
        <f t="shared" si="9"/>
        <v>44392</v>
      </c>
      <c r="V102" s="233"/>
    </row>
    <row r="103" spans="1:22" s="129" customFormat="1">
      <c r="A103" s="240" t="s">
        <v>7283</v>
      </c>
      <c r="B103" s="233" t="s">
        <v>7023</v>
      </c>
      <c r="C103" s="233"/>
      <c r="D103" s="233" t="s">
        <v>243</v>
      </c>
      <c r="E103" s="229">
        <v>41827</v>
      </c>
      <c r="F103" s="229">
        <v>41639</v>
      </c>
      <c r="G103" s="233"/>
      <c r="H103" s="233">
        <f t="shared" si="8"/>
        <v>1</v>
      </c>
      <c r="I103" s="267"/>
      <c r="J103" s="343" t="s">
        <v>8023</v>
      </c>
      <c r="K103" s="233" t="str">
        <f t="shared" si="10"/>
        <v>x7052</v>
      </c>
      <c r="L103" s="129" t="str">
        <f t="shared" si="11"/>
        <v>Description of monthly payment value of a well performing investment (PEPP technical)</v>
      </c>
      <c r="M103" s="233"/>
      <c r="N103" s="229"/>
      <c r="O103" s="233" t="s">
        <v>243</v>
      </c>
      <c r="P103" s="233"/>
      <c r="Q103" s="233"/>
      <c r="R103" s="233"/>
      <c r="S103" s="229">
        <f t="shared" si="9"/>
        <v>44392</v>
      </c>
      <c r="V103" s="233"/>
    </row>
    <row r="104" spans="1:22" s="129" customFormat="1">
      <c r="A104" s="286" t="s">
        <v>7750</v>
      </c>
      <c r="B104" s="233" t="s">
        <v>7024</v>
      </c>
      <c r="C104" s="233"/>
      <c r="D104" s="233" t="s">
        <v>243</v>
      </c>
      <c r="E104" s="229">
        <v>41827</v>
      </c>
      <c r="F104" s="229" t="s">
        <v>2800</v>
      </c>
      <c r="G104" s="233"/>
      <c r="H104" s="233">
        <f t="shared" si="8"/>
        <v>1</v>
      </c>
      <c r="I104" s="267"/>
      <c r="J104" s="251" t="s">
        <v>8024</v>
      </c>
      <c r="K104" s="233" t="str">
        <f t="shared" si="10"/>
        <v>x7037</v>
      </c>
      <c r="L104" s="129" t="str">
        <f t="shared" si="11"/>
        <v>PEPPs pay-out options</v>
      </c>
      <c r="M104" s="233"/>
      <c r="N104" s="229"/>
      <c r="O104" s="233" t="s">
        <v>243</v>
      </c>
      <c r="P104" s="233"/>
      <c r="Q104" s="233"/>
      <c r="R104" s="233"/>
      <c r="S104" s="229">
        <f t="shared" si="9"/>
        <v>44392</v>
      </c>
      <c r="V104" s="233"/>
    </row>
    <row r="105" spans="1:22" s="129" customFormat="1">
      <c r="A105" s="286" t="s">
        <v>7759</v>
      </c>
      <c r="B105" s="233" t="s">
        <v>7734</v>
      </c>
      <c r="C105" s="233"/>
      <c r="D105" s="233" t="s">
        <v>243</v>
      </c>
      <c r="E105" s="229">
        <v>41827</v>
      </c>
      <c r="F105" s="229">
        <v>41639</v>
      </c>
      <c r="G105" s="233"/>
      <c r="H105" s="233">
        <f t="shared" si="8"/>
        <v>1</v>
      </c>
      <c r="I105" s="233"/>
      <c r="J105" s="245" t="s">
        <v>7964</v>
      </c>
      <c r="K105" s="233" t="str">
        <f t="shared" si="10"/>
        <v>x73</v>
      </c>
      <c r="L105" s="233" t="str">
        <f t="shared" si="11"/>
        <v>Type of risk transferred</v>
      </c>
      <c r="M105" s="233"/>
      <c r="N105" s="233"/>
      <c r="O105" s="233" t="s">
        <v>243</v>
      </c>
      <c r="P105" s="233"/>
      <c r="Q105" s="233"/>
      <c r="R105" s="233"/>
      <c r="S105" s="229">
        <f t="shared" si="9"/>
        <v>41827</v>
      </c>
      <c r="T105" s="229">
        <f t="shared" ref="T105:T168" si="12">IF(VLOOKUP(J105,A:G,6,FALSE)=0,"",VLOOKUP(J105,A:G,6,FALSE))</f>
        <v>41639</v>
      </c>
      <c r="U105" s="229" t="str">
        <f t="shared" ref="U105:U168" si="13">IF(VLOOKUP(J105,A:G,7,FALSE)=0,"",VLOOKUP(J105,A:G,7,FALSE))</f>
        <v/>
      </c>
      <c r="V105" s="233"/>
    </row>
    <row r="106" spans="1:22" s="129" customFormat="1">
      <c r="A106" s="240" t="s">
        <v>8025</v>
      </c>
      <c r="B106" s="233" t="s">
        <v>8026</v>
      </c>
      <c r="C106" s="233"/>
      <c r="D106" s="233" t="s">
        <v>243</v>
      </c>
      <c r="E106" s="229">
        <v>41827</v>
      </c>
      <c r="F106" s="229" t="s">
        <v>2800</v>
      </c>
      <c r="G106" s="233"/>
      <c r="H106" s="233">
        <f t="shared" si="8"/>
        <v>1</v>
      </c>
      <c r="I106" s="233"/>
      <c r="J106" s="245" t="s">
        <v>7966</v>
      </c>
      <c r="K106" s="233" t="str">
        <f t="shared" si="10"/>
        <v>x74</v>
      </c>
      <c r="L106" s="233" t="str">
        <f t="shared" si="11"/>
        <v>Variable annual return</v>
      </c>
      <c r="M106" s="233"/>
      <c r="N106" s="233"/>
      <c r="O106" s="233" t="s">
        <v>243</v>
      </c>
      <c r="P106" s="233"/>
      <c r="Q106" s="233"/>
      <c r="R106" s="233"/>
      <c r="S106" s="229">
        <f t="shared" si="9"/>
        <v>41827</v>
      </c>
      <c r="T106" s="229" t="str">
        <f t="shared" si="12"/>
        <v/>
      </c>
      <c r="U106" s="229" t="str">
        <f t="shared" si="13"/>
        <v/>
      </c>
      <c r="V106" s="233"/>
    </row>
    <row r="107" spans="1:22" s="129" customFormat="1">
      <c r="A107" s="240" t="s">
        <v>8027</v>
      </c>
      <c r="B107" s="233" t="s">
        <v>7025</v>
      </c>
      <c r="C107" s="233"/>
      <c r="D107" s="233" t="s">
        <v>243</v>
      </c>
      <c r="E107" s="229">
        <v>41827</v>
      </c>
      <c r="F107" s="229">
        <v>41639</v>
      </c>
      <c r="G107" s="233"/>
      <c r="H107" s="233">
        <f t="shared" si="8"/>
        <v>1</v>
      </c>
      <c r="I107" s="233"/>
      <c r="J107" s="247" t="s">
        <v>7147</v>
      </c>
      <c r="K107" s="233" t="str">
        <f t="shared" si="10"/>
        <v>x47</v>
      </c>
      <c r="L107" s="233" t="str">
        <f t="shared" si="11"/>
        <v>Forme juridique</v>
      </c>
      <c r="M107" s="233"/>
      <c r="N107" s="233"/>
      <c r="O107" s="233" t="s">
        <v>243</v>
      </c>
      <c r="P107" s="233"/>
      <c r="Q107" s="233"/>
      <c r="R107" s="233"/>
      <c r="S107" s="229">
        <f t="shared" si="9"/>
        <v>41827</v>
      </c>
      <c r="T107" s="229" t="str">
        <f t="shared" si="12"/>
        <v/>
      </c>
      <c r="U107" s="229" t="str">
        <f t="shared" si="13"/>
        <v/>
      </c>
      <c r="V107" s="233"/>
    </row>
    <row r="108" spans="1:22" s="129" customFormat="1">
      <c r="A108" s="138" t="s">
        <v>7245</v>
      </c>
      <c r="B108" s="233" t="s">
        <v>7026</v>
      </c>
      <c r="C108" s="233"/>
      <c r="D108" s="233" t="s">
        <v>243</v>
      </c>
      <c r="E108" s="229">
        <v>41827</v>
      </c>
      <c r="F108" s="229">
        <v>41639</v>
      </c>
      <c r="G108" s="233"/>
      <c r="H108" s="233">
        <f t="shared" si="8"/>
        <v>1</v>
      </c>
      <c r="I108" s="233"/>
      <c r="J108" s="245" t="s">
        <v>7962</v>
      </c>
      <c r="K108" s="233" t="str">
        <f t="shared" si="10"/>
        <v>x69</v>
      </c>
      <c r="L108" s="233" t="str">
        <f t="shared" si="11"/>
        <v>Single name exposure</v>
      </c>
      <c r="M108" s="233"/>
      <c r="N108" s="233"/>
      <c r="O108" s="233" t="s">
        <v>243</v>
      </c>
      <c r="P108" s="233"/>
      <c r="Q108" s="233"/>
      <c r="R108" s="233"/>
      <c r="S108" s="229">
        <f t="shared" si="9"/>
        <v>41827</v>
      </c>
      <c r="T108" s="229" t="str">
        <f t="shared" si="12"/>
        <v/>
      </c>
      <c r="U108" s="229" t="str">
        <f t="shared" si="13"/>
        <v/>
      </c>
      <c r="V108" s="233"/>
    </row>
    <row r="109" spans="1:22" s="129" customFormat="1">
      <c r="A109" s="233" t="s">
        <v>7929</v>
      </c>
      <c r="B109" s="233" t="s">
        <v>7027</v>
      </c>
      <c r="C109" s="233"/>
      <c r="D109" s="233" t="s">
        <v>243</v>
      </c>
      <c r="E109" s="229">
        <v>42277</v>
      </c>
      <c r="F109" s="229" t="s">
        <v>2800</v>
      </c>
      <c r="G109" s="233"/>
      <c r="H109" s="233">
        <f t="shared" si="8"/>
        <v>1</v>
      </c>
      <c r="I109" s="233"/>
      <c r="J109" s="247" t="s">
        <v>7717</v>
      </c>
      <c r="K109" s="233" t="str">
        <f t="shared" si="10"/>
        <v>x6</v>
      </c>
      <c r="L109" s="233" t="str">
        <f t="shared" si="11"/>
        <v>Taux d'intérêt</v>
      </c>
      <c r="M109" s="233"/>
      <c r="N109" s="233"/>
      <c r="O109" s="233" t="s">
        <v>243</v>
      </c>
      <c r="P109" s="233"/>
      <c r="Q109" s="233"/>
      <c r="R109" s="233"/>
      <c r="S109" s="229">
        <f t="shared" si="9"/>
        <v>41827</v>
      </c>
      <c r="T109" s="229" t="str">
        <f t="shared" si="12"/>
        <v/>
      </c>
      <c r="U109" s="229" t="str">
        <f t="shared" si="13"/>
        <v/>
      </c>
      <c r="V109" s="233"/>
    </row>
    <row r="110" spans="1:22" s="129" customFormat="1">
      <c r="A110" s="291" t="s">
        <v>7705</v>
      </c>
      <c r="B110" s="233" t="s">
        <v>6538</v>
      </c>
      <c r="C110" s="233"/>
      <c r="D110" s="233" t="s">
        <v>243</v>
      </c>
      <c r="E110" s="229">
        <v>42277</v>
      </c>
      <c r="F110" s="229" t="s">
        <v>2800</v>
      </c>
      <c r="G110" s="233"/>
      <c r="H110" s="233">
        <f t="shared" si="8"/>
        <v>1</v>
      </c>
      <c r="I110" s="233"/>
      <c r="J110" s="247" t="s">
        <v>7729</v>
      </c>
      <c r="K110" s="233" t="str">
        <f t="shared" si="10"/>
        <v>x70</v>
      </c>
      <c r="L110" s="233" t="str">
        <f t="shared" si="11"/>
        <v>Swap – Taux d'intérêt fourni (pour l'acheteur)</v>
      </c>
      <c r="M110" s="233"/>
      <c r="N110" s="233"/>
      <c r="O110" s="233" t="s">
        <v>243</v>
      </c>
      <c r="P110" s="233"/>
      <c r="Q110" s="233"/>
      <c r="R110" s="233"/>
      <c r="S110" s="229">
        <f t="shared" si="9"/>
        <v>41827</v>
      </c>
      <c r="T110" s="229" t="str">
        <f t="shared" si="12"/>
        <v/>
      </c>
      <c r="U110" s="229" t="str">
        <f t="shared" si="13"/>
        <v/>
      </c>
      <c r="V110" s="233"/>
    </row>
    <row r="111" spans="1:22" s="129" customFormat="1">
      <c r="A111" s="233" t="s">
        <v>7931</v>
      </c>
      <c r="B111" s="233" t="s">
        <v>7028</v>
      </c>
      <c r="C111" s="233"/>
      <c r="D111" s="233" t="s">
        <v>243</v>
      </c>
      <c r="E111" s="229">
        <v>42277</v>
      </c>
      <c r="F111" s="229" t="s">
        <v>2800</v>
      </c>
      <c r="G111" s="233"/>
      <c r="H111" s="233">
        <f t="shared" si="8"/>
        <v>1</v>
      </c>
      <c r="I111" s="233"/>
      <c r="J111" s="247" t="s">
        <v>7731</v>
      </c>
      <c r="K111" s="233" t="str">
        <f t="shared" si="10"/>
        <v>x71</v>
      </c>
      <c r="L111" s="233" t="str">
        <f t="shared" si="11"/>
        <v>Swap – Taux d'intérêt reçu (pour l'acheteur)</v>
      </c>
      <c r="M111" s="233"/>
      <c r="N111" s="233"/>
      <c r="O111" s="233" t="s">
        <v>243</v>
      </c>
      <c r="P111" s="233"/>
      <c r="Q111" s="233"/>
      <c r="R111" s="233"/>
      <c r="S111" s="229">
        <f t="shared" si="9"/>
        <v>41827</v>
      </c>
      <c r="T111" s="229" t="str">
        <f t="shared" si="12"/>
        <v/>
      </c>
      <c r="U111" s="229" t="str">
        <f t="shared" si="13"/>
        <v/>
      </c>
      <c r="V111" s="233"/>
    </row>
    <row r="112" spans="1:22" s="129" customFormat="1">
      <c r="A112" s="138" t="s">
        <v>7757</v>
      </c>
      <c r="B112" s="233" t="s">
        <v>7735</v>
      </c>
      <c r="C112" s="233"/>
      <c r="D112" s="233" t="s">
        <v>243</v>
      </c>
      <c r="E112" s="229">
        <v>42277</v>
      </c>
      <c r="F112" s="229" t="s">
        <v>2800</v>
      </c>
      <c r="G112" s="233"/>
      <c r="H112" s="233">
        <f t="shared" si="8"/>
        <v>1</v>
      </c>
      <c r="I112" s="233"/>
      <c r="J112" s="245" t="s">
        <v>7959</v>
      </c>
      <c r="K112" s="233" t="str">
        <f t="shared" si="10"/>
        <v>x44</v>
      </c>
      <c r="L112" s="233" t="str">
        <f t="shared" si="11"/>
        <v>Hedge</v>
      </c>
      <c r="M112" s="233"/>
      <c r="N112" s="233"/>
      <c r="O112" s="233" t="s">
        <v>243</v>
      </c>
      <c r="P112" s="233"/>
      <c r="Q112" s="233"/>
      <c r="R112" s="233"/>
      <c r="S112" s="229">
        <f t="shared" si="9"/>
        <v>41827</v>
      </c>
      <c r="T112" s="229">
        <f t="shared" si="12"/>
        <v>41639</v>
      </c>
      <c r="U112" s="229" t="str">
        <f t="shared" si="13"/>
        <v/>
      </c>
      <c r="V112" s="233"/>
    </row>
    <row r="113" spans="1:22" s="129" customFormat="1">
      <c r="A113" s="138" t="s">
        <v>7751</v>
      </c>
      <c r="B113" s="233" t="s">
        <v>7736</v>
      </c>
      <c r="C113" s="233"/>
      <c r="D113" s="233" t="s">
        <v>243</v>
      </c>
      <c r="E113" s="229">
        <v>42277</v>
      </c>
      <c r="F113" s="229" t="s">
        <v>2800</v>
      </c>
      <c r="G113" s="233"/>
      <c r="H113" s="233">
        <f t="shared" si="8"/>
        <v>1</v>
      </c>
      <c r="I113" s="233"/>
      <c r="J113" s="245" t="s">
        <v>7958</v>
      </c>
      <c r="K113" s="233" t="str">
        <f t="shared" si="10"/>
        <v>x42</v>
      </c>
      <c r="L113" s="233" t="str">
        <f t="shared" si="11"/>
        <v>Explanation if the item has been bought back</v>
      </c>
      <c r="M113" s="233"/>
      <c r="N113" s="233"/>
      <c r="O113" s="233" t="s">
        <v>243</v>
      </c>
      <c r="P113" s="233"/>
      <c r="Q113" s="233"/>
      <c r="R113" s="233"/>
      <c r="S113" s="229">
        <f t="shared" si="9"/>
        <v>41827</v>
      </c>
      <c r="T113" s="229" t="str">
        <f t="shared" si="12"/>
        <v/>
      </c>
      <c r="U113" s="229" t="str">
        <f t="shared" si="13"/>
        <v/>
      </c>
      <c r="V113" s="233"/>
    </row>
    <row r="114" spans="1:22" s="129" customFormat="1">
      <c r="A114" s="233" t="s">
        <v>8028</v>
      </c>
      <c r="B114" s="233" t="s">
        <v>281</v>
      </c>
      <c r="C114" s="233"/>
      <c r="D114" s="233" t="s">
        <v>243</v>
      </c>
      <c r="E114" s="229">
        <v>42277</v>
      </c>
      <c r="F114" s="229" t="s">
        <v>2800</v>
      </c>
      <c r="G114" s="233"/>
      <c r="H114" s="233">
        <f t="shared" si="8"/>
        <v>1</v>
      </c>
      <c r="I114" s="233"/>
      <c r="J114" s="245" t="s">
        <v>7908</v>
      </c>
      <c r="K114" s="233" t="str">
        <f t="shared" si="10"/>
        <v>x1</v>
      </c>
      <c r="L114" s="233" t="str">
        <f t="shared" si="11"/>
        <v>Accounting standard</v>
      </c>
      <c r="M114" s="233"/>
      <c r="N114" s="233"/>
      <c r="O114" s="233" t="s">
        <v>243</v>
      </c>
      <c r="P114" s="233"/>
      <c r="Q114" s="233"/>
      <c r="R114" s="233"/>
      <c r="S114" s="229">
        <f t="shared" si="9"/>
        <v>41827</v>
      </c>
      <c r="T114" s="229">
        <f t="shared" si="12"/>
        <v>41639</v>
      </c>
      <c r="U114" s="229" t="str">
        <f t="shared" si="13"/>
        <v/>
      </c>
      <c r="V114" s="233"/>
    </row>
    <row r="115" spans="1:22" s="129" customFormat="1">
      <c r="A115" s="233" t="s">
        <v>7246</v>
      </c>
      <c r="B115" s="233" t="s">
        <v>7029</v>
      </c>
      <c r="C115" s="233"/>
      <c r="D115" s="233" t="s">
        <v>243</v>
      </c>
      <c r="E115" s="229">
        <v>42277</v>
      </c>
      <c r="F115" s="229" t="s">
        <v>2800</v>
      </c>
      <c r="G115" s="233"/>
      <c r="H115" s="233">
        <f t="shared" si="8"/>
        <v>1</v>
      </c>
      <c r="I115" s="233"/>
      <c r="J115" s="245" t="s">
        <v>7969</v>
      </c>
      <c r="K115" s="233" t="str">
        <f t="shared" si="10"/>
        <v>x75</v>
      </c>
      <c r="L115" s="233" t="str">
        <f t="shared" si="11"/>
        <v>Incorporation number</v>
      </c>
      <c r="M115" s="233"/>
      <c r="N115" s="233"/>
      <c r="O115" s="233" t="s">
        <v>243</v>
      </c>
      <c r="P115" s="233"/>
      <c r="Q115" s="233"/>
      <c r="R115" s="233"/>
      <c r="S115" s="229">
        <f t="shared" si="9"/>
        <v>41827</v>
      </c>
      <c r="T115" s="229" t="str">
        <f t="shared" si="12"/>
        <v/>
      </c>
      <c r="U115" s="229" t="str">
        <f t="shared" si="13"/>
        <v/>
      </c>
      <c r="V115" s="233"/>
    </row>
    <row r="116" spans="1:22" s="129" customFormat="1">
      <c r="A116" s="233" t="s">
        <v>7904</v>
      </c>
      <c r="B116" s="233" t="s">
        <v>2810</v>
      </c>
      <c r="C116" s="233"/>
      <c r="D116" s="233" t="s">
        <v>243</v>
      </c>
      <c r="E116" s="229">
        <v>42277</v>
      </c>
      <c r="F116" s="229" t="s">
        <v>2800</v>
      </c>
      <c r="G116" s="233"/>
      <c r="H116" s="233">
        <f t="shared" si="8"/>
        <v>1</v>
      </c>
      <c r="I116" s="233"/>
      <c r="J116" s="245" t="s">
        <v>7972</v>
      </c>
      <c r="K116" s="233" t="str">
        <f t="shared" si="10"/>
        <v>x76</v>
      </c>
      <c r="L116" s="233" t="str">
        <f t="shared" si="11"/>
        <v>Trigger value</v>
      </c>
      <c r="M116" s="233"/>
      <c r="N116" s="233"/>
      <c r="O116" s="233" t="s">
        <v>243</v>
      </c>
      <c r="P116" s="233"/>
      <c r="Q116" s="233"/>
      <c r="R116" s="233"/>
      <c r="S116" s="229">
        <f t="shared" si="9"/>
        <v>41827</v>
      </c>
      <c r="T116" s="229" t="str">
        <f t="shared" si="12"/>
        <v/>
      </c>
      <c r="U116" s="229" t="str">
        <f t="shared" si="13"/>
        <v/>
      </c>
      <c r="V116" s="233"/>
    </row>
    <row r="117" spans="1:22" s="129" customFormat="1">
      <c r="A117" s="138" t="s">
        <v>7114</v>
      </c>
      <c r="B117" s="233" t="s">
        <v>7737</v>
      </c>
      <c r="C117" s="233"/>
      <c r="D117" s="233" t="s">
        <v>243</v>
      </c>
      <c r="E117" s="229">
        <v>42277</v>
      </c>
      <c r="F117" s="229" t="s">
        <v>2800</v>
      </c>
      <c r="G117" s="233"/>
      <c r="H117" s="233">
        <f t="shared" si="8"/>
        <v>1</v>
      </c>
      <c r="I117" s="233"/>
      <c r="J117" s="245" t="s">
        <v>7975</v>
      </c>
      <c r="K117" s="233" t="str">
        <f t="shared" si="10"/>
        <v>x77</v>
      </c>
      <c r="L117" s="233" t="str">
        <f t="shared" si="11"/>
        <v>Valuation basis for statutory accounts value</v>
      </c>
      <c r="M117" s="233"/>
      <c r="N117" s="233"/>
      <c r="O117" s="233" t="s">
        <v>243</v>
      </c>
      <c r="P117" s="233"/>
      <c r="Q117" s="233"/>
      <c r="R117" s="233"/>
      <c r="S117" s="229">
        <f t="shared" si="9"/>
        <v>41827</v>
      </c>
      <c r="T117" s="229">
        <f t="shared" si="12"/>
        <v>41639</v>
      </c>
      <c r="U117" s="229" t="str">
        <f t="shared" si="13"/>
        <v/>
      </c>
      <c r="V117" s="233"/>
    </row>
    <row r="118" spans="1:22" s="129" customFormat="1">
      <c r="A118" s="233" t="s">
        <v>8029</v>
      </c>
      <c r="B118" s="233" t="s">
        <v>8030</v>
      </c>
      <c r="C118" s="233"/>
      <c r="D118" s="233" t="s">
        <v>243</v>
      </c>
      <c r="E118" s="229">
        <v>42277</v>
      </c>
      <c r="F118" s="229" t="s">
        <v>2800</v>
      </c>
      <c r="G118" s="233"/>
      <c r="H118" s="233">
        <f t="shared" si="8"/>
        <v>1</v>
      </c>
      <c r="I118" s="233"/>
      <c r="J118" s="245" t="s">
        <v>7978</v>
      </c>
      <c r="K118" s="233" t="str">
        <f t="shared" si="10"/>
        <v>x78</v>
      </c>
      <c r="L118" s="233" t="str">
        <f t="shared" si="11"/>
        <v>Template reporting status</v>
      </c>
      <c r="M118" s="233"/>
      <c r="N118" s="233"/>
      <c r="O118" s="233" t="s">
        <v>243</v>
      </c>
      <c r="P118" s="233"/>
      <c r="Q118" s="233"/>
      <c r="R118" s="233"/>
      <c r="S118" s="229">
        <f t="shared" si="9"/>
        <v>41827</v>
      </c>
      <c r="T118" s="229">
        <f t="shared" si="12"/>
        <v>41639</v>
      </c>
      <c r="U118" s="229" t="str">
        <f t="shared" si="13"/>
        <v/>
      </c>
      <c r="V118" s="233"/>
    </row>
    <row r="119" spans="1:22" s="129" customFormat="1">
      <c r="A119" s="233" t="s">
        <v>7905</v>
      </c>
      <c r="B119" s="233" t="s">
        <v>7738</v>
      </c>
      <c r="C119" s="233"/>
      <c r="D119" s="233" t="s">
        <v>243</v>
      </c>
      <c r="E119" s="229">
        <v>42277</v>
      </c>
      <c r="F119" s="229">
        <v>43661</v>
      </c>
      <c r="G119" s="233"/>
      <c r="H119" s="233">
        <f t="shared" si="8"/>
        <v>1</v>
      </c>
      <c r="I119" s="233"/>
      <c r="J119" s="245" t="s">
        <v>7981</v>
      </c>
      <c r="K119" s="233" t="str">
        <f t="shared" si="10"/>
        <v>x79</v>
      </c>
      <c r="L119" s="233" t="str">
        <f t="shared" si="11"/>
        <v>Single name exposure code</v>
      </c>
      <c r="M119" s="233"/>
      <c r="N119" s="233"/>
      <c r="O119" s="233" t="s">
        <v>243</v>
      </c>
      <c r="P119" s="233"/>
      <c r="Q119" s="233"/>
      <c r="R119" s="233"/>
      <c r="S119" s="229">
        <f t="shared" si="9"/>
        <v>41827</v>
      </c>
      <c r="T119" s="229" t="str">
        <f t="shared" si="12"/>
        <v/>
      </c>
      <c r="U119" s="229" t="str">
        <f t="shared" si="13"/>
        <v/>
      </c>
      <c r="V119" s="233"/>
    </row>
    <row r="120" spans="1:22" s="129" customFormat="1">
      <c r="A120" s="138" t="s">
        <v>7758</v>
      </c>
      <c r="B120" s="233" t="s">
        <v>7739</v>
      </c>
      <c r="C120" s="233"/>
      <c r="D120" s="233" t="s">
        <v>243</v>
      </c>
      <c r="E120" s="229">
        <v>42277</v>
      </c>
      <c r="F120" s="229" t="s">
        <v>2800</v>
      </c>
      <c r="G120" s="233"/>
      <c r="H120" s="233">
        <f t="shared" si="8"/>
        <v>1</v>
      </c>
      <c r="I120" s="233"/>
      <c r="J120" s="245" t="s">
        <v>7984</v>
      </c>
      <c r="K120" s="233" t="str">
        <f t="shared" si="10"/>
        <v>x81</v>
      </c>
      <c r="L120" s="233" t="str">
        <f t="shared" si="11"/>
        <v>Issuer Sector</v>
      </c>
      <c r="M120" s="233"/>
      <c r="N120" s="233"/>
      <c r="O120" s="233" t="s">
        <v>243</v>
      </c>
      <c r="P120" s="233"/>
      <c r="Q120" s="233"/>
      <c r="R120" s="233"/>
      <c r="S120" s="229">
        <f t="shared" si="9"/>
        <v>41827</v>
      </c>
      <c r="T120" s="229">
        <f t="shared" si="12"/>
        <v>41639</v>
      </c>
      <c r="U120" s="229" t="str">
        <f t="shared" si="13"/>
        <v/>
      </c>
      <c r="V120" s="233"/>
    </row>
    <row r="121" spans="1:22" s="129" customFormat="1">
      <c r="A121" s="138" t="s">
        <v>7752</v>
      </c>
      <c r="B121" s="233" t="s">
        <v>7740</v>
      </c>
      <c r="C121" s="233"/>
      <c r="D121" s="233" t="s">
        <v>243</v>
      </c>
      <c r="E121" s="229">
        <v>42277</v>
      </c>
      <c r="F121" s="229" t="s">
        <v>2800</v>
      </c>
      <c r="G121" s="233"/>
      <c r="H121" s="233">
        <f t="shared" si="8"/>
        <v>1</v>
      </c>
      <c r="I121" s="233"/>
      <c r="J121" s="245" t="s">
        <v>7286</v>
      </c>
      <c r="K121" s="233" t="str">
        <f t="shared" si="10"/>
        <v>x83</v>
      </c>
      <c r="L121" s="233" t="str">
        <f t="shared" si="11"/>
        <v>Code émetteur</v>
      </c>
      <c r="M121" s="233"/>
      <c r="N121" s="233"/>
      <c r="O121" s="233" t="s">
        <v>243</v>
      </c>
      <c r="P121" s="233"/>
      <c r="Q121" s="233"/>
      <c r="R121" s="233"/>
      <c r="S121" s="229">
        <f t="shared" si="9"/>
        <v>41827</v>
      </c>
      <c r="T121" s="229" t="str">
        <f t="shared" si="12"/>
        <v/>
      </c>
      <c r="U121" s="229" t="str">
        <f t="shared" si="13"/>
        <v/>
      </c>
      <c r="V121" s="233"/>
    </row>
    <row r="122" spans="1:22" s="129" customFormat="1">
      <c r="A122" s="233" t="s">
        <v>8031</v>
      </c>
      <c r="B122" s="233" t="s">
        <v>8032</v>
      </c>
      <c r="C122" s="233"/>
      <c r="D122" s="233" t="s">
        <v>243</v>
      </c>
      <c r="E122" s="229">
        <v>42277</v>
      </c>
      <c r="F122" s="229">
        <v>41639</v>
      </c>
      <c r="G122" s="233"/>
      <c r="H122" s="233">
        <f t="shared" si="8"/>
        <v>1</v>
      </c>
      <c r="I122" s="233"/>
      <c r="J122" s="245" t="s">
        <v>7287</v>
      </c>
      <c r="K122" s="233" t="str">
        <f t="shared" si="10"/>
        <v>x84</v>
      </c>
      <c r="L122" s="233" t="str">
        <f t="shared" si="11"/>
        <v>Code du groupe émetteur</v>
      </c>
      <c r="M122" s="233"/>
      <c r="N122" s="233"/>
      <c r="O122" s="233" t="s">
        <v>243</v>
      </c>
      <c r="P122" s="233"/>
      <c r="Q122" s="233"/>
      <c r="R122" s="233"/>
      <c r="S122" s="229">
        <f t="shared" si="9"/>
        <v>41827</v>
      </c>
      <c r="T122" s="229" t="str">
        <f t="shared" si="12"/>
        <v/>
      </c>
      <c r="U122" s="229" t="str">
        <f t="shared" si="13"/>
        <v/>
      </c>
      <c r="V122" s="233"/>
    </row>
    <row r="123" spans="1:22" s="129" customFormat="1">
      <c r="A123" s="233" t="s">
        <v>8033</v>
      </c>
      <c r="B123" s="233" t="s">
        <v>8034</v>
      </c>
      <c r="C123" s="233"/>
      <c r="D123" s="233" t="s">
        <v>243</v>
      </c>
      <c r="E123" s="229">
        <v>42277</v>
      </c>
      <c r="F123" s="229">
        <v>41639</v>
      </c>
      <c r="G123" s="233"/>
      <c r="H123" s="233">
        <f t="shared" si="8"/>
        <v>1</v>
      </c>
      <c r="I123" s="233"/>
      <c r="J123" s="245" t="s">
        <v>8198</v>
      </c>
      <c r="K123" s="233" t="str">
        <f t="shared" si="10"/>
        <v>x85</v>
      </c>
      <c r="L123" s="233" t="str">
        <f t="shared" si="11"/>
        <v>Code CIC</v>
      </c>
      <c r="M123" s="233"/>
      <c r="N123" s="233"/>
      <c r="O123" s="233" t="s">
        <v>243</v>
      </c>
      <c r="P123" s="233"/>
      <c r="Q123" s="233"/>
      <c r="R123" s="233"/>
      <c r="S123" s="229">
        <f t="shared" si="9"/>
        <v>41827</v>
      </c>
      <c r="T123" s="229" t="str">
        <f t="shared" si="12"/>
        <v/>
      </c>
      <c r="U123" s="229" t="str">
        <f t="shared" si="13"/>
        <v/>
      </c>
      <c r="V123" s="233"/>
    </row>
    <row r="124" spans="1:22" s="129" customFormat="1">
      <c r="A124" s="138" t="s">
        <v>7753</v>
      </c>
      <c r="B124" s="233" t="s">
        <v>7741</v>
      </c>
      <c r="C124" s="233"/>
      <c r="D124" s="233" t="s">
        <v>243</v>
      </c>
      <c r="E124" s="229">
        <v>42277</v>
      </c>
      <c r="F124" s="229" t="s">
        <v>2800</v>
      </c>
      <c r="G124" s="233"/>
      <c r="H124" s="233">
        <f t="shared" si="8"/>
        <v>1</v>
      </c>
      <c r="I124" s="233"/>
      <c r="J124" s="245" t="s">
        <v>7704</v>
      </c>
      <c r="K124" s="233" t="str">
        <f t="shared" si="10"/>
        <v>x86</v>
      </c>
      <c r="L124" s="233" t="str">
        <f t="shared" si="11"/>
        <v>Notation externe</v>
      </c>
      <c r="M124" s="233"/>
      <c r="N124" s="233"/>
      <c r="O124" s="233" t="s">
        <v>243</v>
      </c>
      <c r="P124" s="233"/>
      <c r="Q124" s="233"/>
      <c r="R124" s="233"/>
      <c r="S124" s="229">
        <f t="shared" si="9"/>
        <v>41827</v>
      </c>
      <c r="T124" s="229" t="str">
        <f t="shared" si="12"/>
        <v/>
      </c>
      <c r="U124" s="229" t="str">
        <f t="shared" si="13"/>
        <v/>
      </c>
      <c r="V124" s="233"/>
    </row>
    <row r="125" spans="1:22" s="129" customFormat="1">
      <c r="A125" s="233" t="s">
        <v>8035</v>
      </c>
      <c r="B125" s="233" t="s">
        <v>8036</v>
      </c>
      <c r="C125" s="233"/>
      <c r="D125" s="233" t="s">
        <v>243</v>
      </c>
      <c r="E125" s="229">
        <v>42277</v>
      </c>
      <c r="F125" s="229" t="s">
        <v>2800</v>
      </c>
      <c r="G125" s="233"/>
      <c r="H125" s="233">
        <f t="shared" si="8"/>
        <v>1</v>
      </c>
      <c r="I125" s="233"/>
      <c r="J125" s="245" t="s">
        <v>7705</v>
      </c>
      <c r="K125" s="233" t="str">
        <f t="shared" si="10"/>
        <v>x115</v>
      </c>
      <c r="L125" s="233" t="str">
        <f t="shared" si="11"/>
        <v>Notation interne</v>
      </c>
      <c r="M125" s="233"/>
      <c r="N125" s="233"/>
      <c r="O125" s="233" t="s">
        <v>243</v>
      </c>
      <c r="P125" s="233"/>
      <c r="Q125" s="233"/>
      <c r="R125" s="233"/>
      <c r="S125" s="229">
        <f t="shared" si="9"/>
        <v>42277</v>
      </c>
      <c r="T125" s="229" t="str">
        <f t="shared" si="12"/>
        <v/>
      </c>
      <c r="U125" s="229" t="str">
        <f t="shared" si="13"/>
        <v/>
      </c>
      <c r="V125" s="233"/>
    </row>
    <row r="126" spans="1:22" s="129" customFormat="1">
      <c r="A126" s="138" t="s">
        <v>7754</v>
      </c>
      <c r="B126" s="233" t="s">
        <v>6724</v>
      </c>
      <c r="C126" s="233"/>
      <c r="D126" s="233" t="s">
        <v>243</v>
      </c>
      <c r="E126" s="229">
        <v>42277</v>
      </c>
      <c r="F126" s="229" t="s">
        <v>2800</v>
      </c>
      <c r="G126" s="233"/>
      <c r="H126" s="233">
        <f t="shared" si="8"/>
        <v>1</v>
      </c>
      <c r="I126" s="233"/>
      <c r="J126" s="245" t="s">
        <v>7226</v>
      </c>
      <c r="K126" s="233" t="str">
        <f t="shared" si="10"/>
        <v>x87</v>
      </c>
      <c r="L126" s="233" t="str">
        <f t="shared" si="11"/>
        <v>Agence de notation</v>
      </c>
      <c r="M126" s="233"/>
      <c r="N126" s="233"/>
      <c r="O126" s="233" t="s">
        <v>243</v>
      </c>
      <c r="P126" s="233"/>
      <c r="Q126" s="233"/>
      <c r="R126" s="233"/>
      <c r="S126" s="229">
        <f t="shared" si="9"/>
        <v>41827</v>
      </c>
      <c r="T126" s="229" t="str">
        <f t="shared" si="12"/>
        <v/>
      </c>
      <c r="U126" s="229" t="str">
        <f t="shared" si="13"/>
        <v/>
      </c>
      <c r="V126" s="233"/>
    </row>
    <row r="127" spans="1:22" s="129" customFormat="1">
      <c r="A127" s="233" t="s">
        <v>8037</v>
      </c>
      <c r="B127" s="233" t="s">
        <v>8038</v>
      </c>
      <c r="C127" s="233"/>
      <c r="D127" s="233" t="s">
        <v>243</v>
      </c>
      <c r="E127" s="229">
        <v>42277</v>
      </c>
      <c r="F127" s="229" t="s">
        <v>2800</v>
      </c>
      <c r="G127" s="229">
        <v>42277</v>
      </c>
      <c r="H127" s="233">
        <f t="shared" si="8"/>
        <v>1</v>
      </c>
      <c r="I127" s="233"/>
      <c r="J127" s="245" t="s">
        <v>7706</v>
      </c>
      <c r="K127" s="233" t="str">
        <f t="shared" si="10"/>
        <v>x88</v>
      </c>
      <c r="L127" s="233" t="str">
        <f t="shared" si="11"/>
        <v>Code d'identification du sous-jacent</v>
      </c>
      <c r="M127" s="233"/>
      <c r="N127" s="233"/>
      <c r="O127" s="233" t="s">
        <v>243</v>
      </c>
      <c r="P127" s="233"/>
      <c r="Q127" s="233"/>
      <c r="R127" s="233"/>
      <c r="S127" s="229">
        <f t="shared" si="9"/>
        <v>41827</v>
      </c>
      <c r="T127" s="229">
        <f t="shared" si="12"/>
        <v>42277</v>
      </c>
      <c r="U127" s="229" t="str">
        <f t="shared" si="13"/>
        <v/>
      </c>
      <c r="V127" s="233"/>
    </row>
    <row r="128" spans="1:22" s="129" customFormat="1">
      <c r="A128" s="138" t="s">
        <v>7755</v>
      </c>
      <c r="B128" s="233" t="s">
        <v>7742</v>
      </c>
      <c r="C128" s="233"/>
      <c r="D128" s="233" t="s">
        <v>243</v>
      </c>
      <c r="E128" s="229">
        <v>42277</v>
      </c>
      <c r="F128" s="229" t="s">
        <v>2800</v>
      </c>
      <c r="G128" s="233"/>
      <c r="H128" s="233">
        <f t="shared" si="8"/>
        <v>1</v>
      </c>
      <c r="I128" s="233"/>
      <c r="J128" s="245" t="s">
        <v>7702</v>
      </c>
      <c r="K128" s="233" t="str">
        <f t="shared" si="10"/>
        <v>x89</v>
      </c>
      <c r="L128" s="233" t="str">
        <f t="shared" si="11"/>
        <v>Code de la contrepartie</v>
      </c>
      <c r="M128" s="233"/>
      <c r="N128" s="233"/>
      <c r="O128" s="233" t="s">
        <v>243</v>
      </c>
      <c r="P128" s="233"/>
      <c r="Q128" s="233"/>
      <c r="R128" s="233"/>
      <c r="S128" s="229">
        <f t="shared" si="9"/>
        <v>41827</v>
      </c>
      <c r="T128" s="229" t="str">
        <f t="shared" si="12"/>
        <v/>
      </c>
      <c r="U128" s="229" t="str">
        <f t="shared" si="13"/>
        <v/>
      </c>
      <c r="V128" s="233"/>
    </row>
    <row r="129" spans="1:22" s="129" customFormat="1">
      <c r="A129" s="138" t="s">
        <v>7756</v>
      </c>
      <c r="B129" s="233" t="s">
        <v>7743</v>
      </c>
      <c r="C129" s="233"/>
      <c r="D129" s="233" t="s">
        <v>243</v>
      </c>
      <c r="E129" s="229">
        <v>42277</v>
      </c>
      <c r="F129" s="229" t="s">
        <v>2800</v>
      </c>
      <c r="G129" s="233"/>
      <c r="H129" s="233">
        <f t="shared" si="8"/>
        <v>1</v>
      </c>
      <c r="I129" s="233"/>
      <c r="J129" s="245" t="s">
        <v>7707</v>
      </c>
      <c r="K129" s="233" t="str">
        <f t="shared" si="10"/>
        <v>x90</v>
      </c>
      <c r="L129" s="233" t="str">
        <f t="shared" si="11"/>
        <v>Code du groupe de la contrepartie</v>
      </c>
      <c r="M129" s="233"/>
      <c r="N129" s="233"/>
      <c r="O129" s="233" t="s">
        <v>243</v>
      </c>
      <c r="P129" s="233"/>
      <c r="Q129" s="233"/>
      <c r="R129" s="233"/>
      <c r="S129" s="229">
        <f t="shared" si="9"/>
        <v>41827</v>
      </c>
      <c r="T129" s="229" t="str">
        <f t="shared" si="12"/>
        <v/>
      </c>
      <c r="U129" s="229" t="str">
        <f t="shared" si="13"/>
        <v/>
      </c>
      <c r="V129" s="233"/>
    </row>
    <row r="130" spans="1:22" s="129" customFormat="1">
      <c r="A130" s="233" t="s">
        <v>8039</v>
      </c>
      <c r="B130" s="233" t="s">
        <v>8040</v>
      </c>
      <c r="C130" s="233"/>
      <c r="D130" s="233" t="s">
        <v>243</v>
      </c>
      <c r="E130" s="229">
        <v>42277</v>
      </c>
      <c r="F130" s="229" t="s">
        <v>2800</v>
      </c>
      <c r="G130" s="233"/>
      <c r="H130" s="233">
        <f t="shared" ref="H130:H143" si="14">COUNTIF(J:J,A130)</f>
        <v>1</v>
      </c>
      <c r="I130" s="233"/>
      <c r="J130" s="245" t="s">
        <v>7708</v>
      </c>
      <c r="K130" s="233" t="str">
        <f t="shared" si="10"/>
        <v>x91</v>
      </c>
      <c r="L130" s="233" t="str">
        <f t="shared" si="11"/>
        <v>Numéro du fonds</v>
      </c>
      <c r="M130" s="233"/>
      <c r="N130" s="233"/>
      <c r="O130" s="233" t="s">
        <v>243</v>
      </c>
      <c r="P130" s="233"/>
      <c r="Q130" s="233"/>
      <c r="R130" s="233"/>
      <c r="S130" s="229">
        <f t="shared" si="9"/>
        <v>41827</v>
      </c>
      <c r="T130" s="229">
        <f t="shared" si="12"/>
        <v>41639</v>
      </c>
      <c r="U130" s="229" t="str">
        <f t="shared" si="13"/>
        <v/>
      </c>
      <c r="V130" s="233"/>
    </row>
    <row r="131" spans="1:22" s="129" customFormat="1">
      <c r="A131" s="233" t="s">
        <v>8041</v>
      </c>
      <c r="B131" s="233" t="s">
        <v>6535</v>
      </c>
      <c r="C131" s="233"/>
      <c r="D131" s="233" t="s">
        <v>243</v>
      </c>
      <c r="E131" s="229">
        <v>42277</v>
      </c>
      <c r="F131" s="229" t="s">
        <v>2800</v>
      </c>
      <c r="G131" s="233"/>
      <c r="H131" s="233">
        <f t="shared" si="14"/>
        <v>1</v>
      </c>
      <c r="I131" s="233"/>
      <c r="J131" s="245" t="s">
        <v>7709</v>
      </c>
      <c r="K131" s="233" t="str">
        <f t="shared" si="10"/>
        <v>x92</v>
      </c>
      <c r="L131" s="233" t="str">
        <f t="shared" si="11"/>
        <v>Devise (Code ISO)</v>
      </c>
      <c r="M131" s="233"/>
      <c r="N131" s="233"/>
      <c r="O131" s="233" t="s">
        <v>243</v>
      </c>
      <c r="P131" s="233"/>
      <c r="Q131" s="233"/>
      <c r="R131" s="233"/>
      <c r="S131" s="229">
        <f t="shared" ref="S131:S194" si="15">VLOOKUP(J131,A:G,5,FALSE)</f>
        <v>41827</v>
      </c>
      <c r="T131" s="229">
        <f t="shared" si="12"/>
        <v>41639</v>
      </c>
      <c r="U131" s="229" t="str">
        <f t="shared" si="13"/>
        <v/>
      </c>
      <c r="V131" s="233"/>
    </row>
    <row r="132" spans="1:22" s="129" customFormat="1">
      <c r="A132" s="233" t="s">
        <v>8042</v>
      </c>
      <c r="B132" s="233" t="s">
        <v>7030</v>
      </c>
      <c r="C132" s="233"/>
      <c r="D132" s="233" t="s">
        <v>243</v>
      </c>
      <c r="E132" s="229">
        <v>42277</v>
      </c>
      <c r="F132" s="229" t="s">
        <v>2800</v>
      </c>
      <c r="G132" s="233"/>
      <c r="H132" s="233">
        <f t="shared" si="14"/>
        <v>1</v>
      </c>
      <c r="I132" s="233"/>
      <c r="J132" s="245" t="s">
        <v>7997</v>
      </c>
      <c r="K132" s="233" t="str">
        <f t="shared" ref="K132:K195" si="16">VLOOKUP(J132,$A:$B,2,0)</f>
        <v>x93</v>
      </c>
      <c r="L132" s="233" t="str">
        <f t="shared" si="11"/>
        <v>Composite limited CIC code</v>
      </c>
      <c r="M132" s="233"/>
      <c r="N132" s="233"/>
      <c r="O132" s="233" t="s">
        <v>243</v>
      </c>
      <c r="P132" s="233"/>
      <c r="Q132" s="233"/>
      <c r="R132" s="233"/>
      <c r="S132" s="229">
        <f t="shared" si="15"/>
        <v>41827</v>
      </c>
      <c r="T132" s="229">
        <f t="shared" si="12"/>
        <v>41639</v>
      </c>
      <c r="U132" s="229" t="str">
        <f t="shared" si="13"/>
        <v/>
      </c>
      <c r="V132" s="233"/>
    </row>
    <row r="133" spans="1:22" s="129" customFormat="1">
      <c r="A133" s="233" t="s">
        <v>8043</v>
      </c>
      <c r="B133" s="233" t="s">
        <v>8044</v>
      </c>
      <c r="C133" s="233"/>
      <c r="D133" s="233" t="s">
        <v>243</v>
      </c>
      <c r="E133" s="229">
        <v>42566</v>
      </c>
      <c r="F133" s="233" t="s">
        <v>2800</v>
      </c>
      <c r="G133" s="233"/>
      <c r="H133" s="233">
        <f t="shared" si="14"/>
        <v>1</v>
      </c>
      <c r="I133" s="233"/>
      <c r="J133" s="245" t="s">
        <v>8000</v>
      </c>
      <c r="K133" s="233" t="str">
        <f t="shared" si="16"/>
        <v>x94</v>
      </c>
      <c r="L133" s="233" t="str">
        <f t="shared" si="11"/>
        <v>CIC code [third digit] of most significant collateral</v>
      </c>
      <c r="M133" s="233"/>
      <c r="N133" s="233"/>
      <c r="O133" s="233" t="s">
        <v>243</v>
      </c>
      <c r="P133" s="233"/>
      <c r="Q133" s="233"/>
      <c r="R133" s="233"/>
      <c r="S133" s="229">
        <f t="shared" si="15"/>
        <v>41827</v>
      </c>
      <c r="T133" s="229">
        <f t="shared" si="12"/>
        <v>41639</v>
      </c>
      <c r="U133" s="229" t="str">
        <f t="shared" si="13"/>
        <v/>
      </c>
      <c r="V133" s="233"/>
    </row>
    <row r="134" spans="1:22" s="129" customFormat="1">
      <c r="A134" s="233" t="s">
        <v>8045</v>
      </c>
      <c r="B134" s="233" t="s">
        <v>8046</v>
      </c>
      <c r="C134" s="233"/>
      <c r="D134" s="233" t="s">
        <v>243</v>
      </c>
      <c r="E134" s="229">
        <v>42931</v>
      </c>
      <c r="F134" s="233" t="s">
        <v>2800</v>
      </c>
      <c r="G134" s="233"/>
      <c r="H134" s="233">
        <f t="shared" si="14"/>
        <v>1</v>
      </c>
      <c r="I134" s="233"/>
      <c r="J134" s="245" t="s">
        <v>8003</v>
      </c>
      <c r="K134" s="233" t="str">
        <f t="shared" si="16"/>
        <v>x95</v>
      </c>
      <c r="L134" s="233" t="str">
        <f t="shared" si="11"/>
        <v>Limited CIC code</v>
      </c>
      <c r="M134" s="233"/>
      <c r="N134" s="233"/>
      <c r="O134" s="233" t="s">
        <v>243</v>
      </c>
      <c r="P134" s="233"/>
      <c r="Q134" s="233"/>
      <c r="R134" s="233"/>
      <c r="S134" s="229">
        <f t="shared" si="15"/>
        <v>41827</v>
      </c>
      <c r="T134" s="229">
        <f t="shared" si="12"/>
        <v>41639</v>
      </c>
      <c r="U134" s="229" t="str">
        <f t="shared" si="13"/>
        <v/>
      </c>
      <c r="V134" s="233"/>
    </row>
    <row r="135" spans="1:22" s="129" customFormat="1">
      <c r="A135" s="233" t="s">
        <v>8047</v>
      </c>
      <c r="B135" s="233" t="s">
        <v>8048</v>
      </c>
      <c r="C135" s="233"/>
      <c r="D135" s="233" t="s">
        <v>243</v>
      </c>
      <c r="E135" s="229">
        <v>42931</v>
      </c>
      <c r="F135" s="233" t="s">
        <v>2800</v>
      </c>
      <c r="G135" s="233"/>
      <c r="H135" s="233">
        <f t="shared" si="14"/>
        <v>1</v>
      </c>
      <c r="I135" s="233"/>
      <c r="J135" s="245" t="s">
        <v>8006</v>
      </c>
      <c r="K135" s="233" t="str">
        <f t="shared" si="16"/>
        <v>x96</v>
      </c>
      <c r="L135" s="233" t="str">
        <f t="shared" si="11"/>
        <v>ID of counterparty [in repo/securities lending]</v>
      </c>
      <c r="M135" s="233"/>
      <c r="N135" s="233"/>
      <c r="O135" s="233" t="s">
        <v>243</v>
      </c>
      <c r="P135" s="233"/>
      <c r="Q135" s="233"/>
      <c r="R135" s="233"/>
      <c r="S135" s="229">
        <f t="shared" si="15"/>
        <v>41827</v>
      </c>
      <c r="T135" s="229">
        <f t="shared" si="12"/>
        <v>41639</v>
      </c>
      <c r="U135" s="229" t="str">
        <f t="shared" si="13"/>
        <v/>
      </c>
      <c r="V135" s="233"/>
    </row>
    <row r="136" spans="1:22" s="129" customFormat="1">
      <c r="A136" s="233" t="s">
        <v>8049</v>
      </c>
      <c r="B136" s="233" t="s">
        <v>8050</v>
      </c>
      <c r="C136" s="233"/>
      <c r="D136" s="233" t="s">
        <v>243</v>
      </c>
      <c r="E136" s="229">
        <v>42931</v>
      </c>
      <c r="F136" s="233" t="s">
        <v>2800</v>
      </c>
      <c r="G136" s="233"/>
      <c r="H136" s="233">
        <f t="shared" si="14"/>
        <v>1</v>
      </c>
      <c r="I136" s="233"/>
      <c r="J136" s="245" t="s">
        <v>7228</v>
      </c>
      <c r="K136" s="233" t="str">
        <f t="shared" si="16"/>
        <v>x97</v>
      </c>
      <c r="L136" s="233" t="str">
        <f t="shared" si="11"/>
        <v>Actifs détenus en tant que sûretés</v>
      </c>
      <c r="M136" s="233"/>
      <c r="N136" s="233"/>
      <c r="O136" s="233" t="s">
        <v>243</v>
      </c>
      <c r="P136" s="233"/>
      <c r="Q136" s="233"/>
      <c r="R136" s="233"/>
      <c r="S136" s="229">
        <f t="shared" si="15"/>
        <v>41827</v>
      </c>
      <c r="T136" s="229">
        <f t="shared" si="12"/>
        <v>41639</v>
      </c>
      <c r="U136" s="229" t="str">
        <f t="shared" si="13"/>
        <v/>
      </c>
      <c r="V136" s="233"/>
    </row>
    <row r="137" spans="1:22" s="129" customFormat="1">
      <c r="A137" s="233" t="s">
        <v>8051</v>
      </c>
      <c r="B137" s="233" t="s">
        <v>8052</v>
      </c>
      <c r="C137" s="233"/>
      <c r="D137" s="233" t="s">
        <v>243</v>
      </c>
      <c r="E137" s="229">
        <v>42931</v>
      </c>
      <c r="F137" s="233" t="s">
        <v>2800</v>
      </c>
      <c r="G137" s="233"/>
      <c r="H137" s="233">
        <f t="shared" si="14"/>
        <v>1</v>
      </c>
      <c r="I137" s="233"/>
      <c r="J137" s="245" t="s">
        <v>8014</v>
      </c>
      <c r="K137" s="233" t="str">
        <f t="shared" si="16"/>
        <v>x100</v>
      </c>
      <c r="L137" s="233" t="str">
        <f t="shared" si="11"/>
        <v>Product classification ID</v>
      </c>
      <c r="M137" s="233"/>
      <c r="N137" s="233"/>
      <c r="O137" s="233" t="s">
        <v>243</v>
      </c>
      <c r="P137" s="233"/>
      <c r="Q137" s="233"/>
      <c r="R137" s="233"/>
      <c r="S137" s="229">
        <f t="shared" si="15"/>
        <v>41827</v>
      </c>
      <c r="T137" s="229">
        <f t="shared" si="12"/>
        <v>41639</v>
      </c>
      <c r="U137" s="229" t="str">
        <f t="shared" si="13"/>
        <v/>
      </c>
      <c r="V137" s="233"/>
    </row>
    <row r="138" spans="1:22" s="129" customFormat="1">
      <c r="A138" s="233" t="s">
        <v>8053</v>
      </c>
      <c r="B138" s="233" t="s">
        <v>8054</v>
      </c>
      <c r="C138" s="233"/>
      <c r="D138" s="233" t="s">
        <v>243</v>
      </c>
      <c r="E138" s="229">
        <v>42931</v>
      </c>
      <c r="F138" s="233" t="s">
        <v>2800</v>
      </c>
      <c r="G138" s="233"/>
      <c r="H138" s="233">
        <f t="shared" si="14"/>
        <v>1</v>
      </c>
      <c r="I138" s="233"/>
      <c r="J138" s="245" t="s">
        <v>7229</v>
      </c>
      <c r="K138" s="233" t="str">
        <f t="shared" si="16"/>
        <v>x101</v>
      </c>
      <c r="L138" s="233" t="str">
        <f t="shared" si="11"/>
        <v>Code du programme de réassurance</v>
      </c>
      <c r="M138" s="233"/>
      <c r="N138" s="233"/>
      <c r="O138" s="233" t="s">
        <v>243</v>
      </c>
      <c r="P138" s="233"/>
      <c r="Q138" s="233"/>
      <c r="R138" s="233"/>
      <c r="S138" s="229">
        <f t="shared" si="15"/>
        <v>41827</v>
      </c>
      <c r="T138" s="229">
        <f t="shared" si="12"/>
        <v>41639</v>
      </c>
      <c r="U138" s="229" t="str">
        <f t="shared" si="13"/>
        <v/>
      </c>
      <c r="V138" s="233"/>
    </row>
    <row r="139" spans="1:22" s="129" customFormat="1">
      <c r="A139" s="233" t="s">
        <v>8055</v>
      </c>
      <c r="B139" s="233" t="s">
        <v>8056</v>
      </c>
      <c r="C139" s="233"/>
      <c r="D139" s="233" t="s">
        <v>243</v>
      </c>
      <c r="E139" s="229">
        <v>42931</v>
      </c>
      <c r="F139" s="233" t="s">
        <v>2800</v>
      </c>
      <c r="G139" s="233"/>
      <c r="H139" s="233">
        <f t="shared" si="14"/>
        <v>1</v>
      </c>
      <c r="I139" s="233"/>
      <c r="J139" s="247" t="s">
        <v>7710</v>
      </c>
      <c r="K139" s="233" t="str">
        <f t="shared" si="16"/>
        <v>x102</v>
      </c>
      <c r="L139" s="233" t="str">
        <f t="shared" si="11"/>
        <v>Code d'identification du risque</v>
      </c>
      <c r="M139" s="233"/>
      <c r="N139" s="233"/>
      <c r="O139" s="233" t="s">
        <v>243</v>
      </c>
      <c r="P139" s="233"/>
      <c r="Q139" s="233"/>
      <c r="R139" s="233"/>
      <c r="S139" s="229">
        <f t="shared" si="15"/>
        <v>41827</v>
      </c>
      <c r="T139" s="229">
        <f t="shared" si="12"/>
        <v>41639</v>
      </c>
      <c r="U139" s="229" t="str">
        <f t="shared" si="13"/>
        <v/>
      </c>
      <c r="V139" s="233"/>
    </row>
    <row r="140" spans="1:22" s="129" customFormat="1">
      <c r="A140" s="233" t="s">
        <v>8057</v>
      </c>
      <c r="B140" s="233" t="s">
        <v>8058</v>
      </c>
      <c r="C140" s="233"/>
      <c r="D140" s="233" t="s">
        <v>243</v>
      </c>
      <c r="E140" s="229">
        <v>43296</v>
      </c>
      <c r="F140" s="233" t="s">
        <v>2800</v>
      </c>
      <c r="G140" s="233"/>
      <c r="H140" s="233">
        <f t="shared" si="14"/>
        <v>1</v>
      </c>
      <c r="I140" s="233"/>
      <c r="J140" s="245" t="s">
        <v>8019</v>
      </c>
      <c r="K140" s="233" t="str">
        <f t="shared" si="16"/>
        <v>x103</v>
      </c>
      <c r="L140" s="233" t="str">
        <f t="shared" si="11"/>
        <v>Facultative reinsurance placement identification code</v>
      </c>
      <c r="M140" s="233"/>
      <c r="N140" s="233"/>
      <c r="O140" s="233" t="s">
        <v>243</v>
      </c>
      <c r="P140" s="233"/>
      <c r="Q140" s="233"/>
      <c r="R140" s="233"/>
      <c r="S140" s="229">
        <f t="shared" si="15"/>
        <v>41827</v>
      </c>
      <c r="T140" s="229">
        <f t="shared" si="12"/>
        <v>41639</v>
      </c>
      <c r="U140" s="229" t="str">
        <f t="shared" si="13"/>
        <v/>
      </c>
      <c r="V140" s="233"/>
    </row>
    <row r="141" spans="1:22" s="129" customFormat="1">
      <c r="A141" s="233" t="s">
        <v>8059</v>
      </c>
      <c r="B141" s="233" t="s">
        <v>8060</v>
      </c>
      <c r="D141" s="233" t="s">
        <v>243</v>
      </c>
      <c r="E141" s="229">
        <v>43661</v>
      </c>
      <c r="F141" s="233" t="s">
        <v>2800</v>
      </c>
      <c r="G141" s="233"/>
      <c r="H141" s="233">
        <f t="shared" si="14"/>
        <v>1</v>
      </c>
      <c r="I141" s="233"/>
      <c r="J141" s="245" t="s">
        <v>7282</v>
      </c>
      <c r="K141" s="233" t="str">
        <f t="shared" si="16"/>
        <v>x104</v>
      </c>
      <c r="L141" s="233" t="str">
        <f t="shared" si="11"/>
        <v>Code réassureur</v>
      </c>
      <c r="M141" s="233"/>
      <c r="N141" s="233"/>
      <c r="O141" s="233" t="s">
        <v>243</v>
      </c>
      <c r="P141" s="233"/>
      <c r="Q141" s="233"/>
      <c r="R141" s="233"/>
      <c r="S141" s="229">
        <f t="shared" si="15"/>
        <v>41827</v>
      </c>
      <c r="T141" s="229">
        <f t="shared" si="12"/>
        <v>41639</v>
      </c>
      <c r="U141" s="229" t="str">
        <f t="shared" si="13"/>
        <v/>
      </c>
      <c r="V141" s="233"/>
    </row>
    <row r="142" spans="1:22" s="129" customFormat="1">
      <c r="A142" s="233" t="s">
        <v>8061</v>
      </c>
      <c r="B142" s="233" t="s">
        <v>8062</v>
      </c>
      <c r="D142" s="233" t="s">
        <v>243</v>
      </c>
      <c r="E142" s="229">
        <v>43661</v>
      </c>
      <c r="F142" s="233" t="s">
        <v>2800</v>
      </c>
      <c r="G142" s="233"/>
      <c r="H142" s="233">
        <f t="shared" si="14"/>
        <v>1</v>
      </c>
      <c r="I142" s="233"/>
      <c r="J142" s="245" t="s">
        <v>7283</v>
      </c>
      <c r="K142" s="233" t="str">
        <f t="shared" si="16"/>
        <v>x105</v>
      </c>
      <c r="L142" s="233" t="str">
        <f t="shared" si="11"/>
        <v>Code courtier</v>
      </c>
      <c r="M142" s="233"/>
      <c r="N142" s="233"/>
      <c r="O142" s="233" t="s">
        <v>243</v>
      </c>
      <c r="P142" s="233"/>
      <c r="Q142" s="233"/>
      <c r="R142" s="233"/>
      <c r="S142" s="229">
        <f t="shared" si="15"/>
        <v>41827</v>
      </c>
      <c r="T142" s="229">
        <f t="shared" si="12"/>
        <v>41639</v>
      </c>
      <c r="U142" s="229" t="str">
        <f t="shared" si="13"/>
        <v/>
      </c>
      <c r="V142" s="233"/>
    </row>
    <row r="143" spans="1:22" s="129" customFormat="1">
      <c r="A143" s="233" t="s">
        <v>8063</v>
      </c>
      <c r="B143" s="233" t="s">
        <v>8064</v>
      </c>
      <c r="D143" s="233" t="s">
        <v>243</v>
      </c>
      <c r="E143" s="229">
        <v>43661</v>
      </c>
      <c r="F143" s="233" t="s">
        <v>2800</v>
      </c>
      <c r="G143" s="233"/>
      <c r="H143" s="233">
        <f t="shared" si="14"/>
        <v>1</v>
      </c>
      <c r="I143" s="233"/>
      <c r="J143" s="247" t="s">
        <v>7759</v>
      </c>
      <c r="K143" s="233" t="str">
        <f t="shared" si="16"/>
        <v>x110</v>
      </c>
      <c r="L143" s="233" t="str">
        <f t="shared" si="11"/>
        <v>Nature de l'exposition</v>
      </c>
      <c r="M143" s="233"/>
      <c r="N143" s="233"/>
      <c r="O143" s="233" t="s">
        <v>243</v>
      </c>
      <c r="P143" s="233"/>
      <c r="Q143" s="233"/>
      <c r="R143" s="233"/>
      <c r="S143" s="229">
        <f t="shared" si="15"/>
        <v>41827</v>
      </c>
      <c r="T143" s="229">
        <f t="shared" si="12"/>
        <v>41639</v>
      </c>
      <c r="U143" s="229" t="str">
        <f t="shared" si="13"/>
        <v/>
      </c>
      <c r="V143" s="233"/>
    </row>
    <row r="144" spans="1:22" s="129" customFormat="1">
      <c r="A144" s="233" t="s">
        <v>8065</v>
      </c>
      <c r="B144" s="233" t="s">
        <v>8066</v>
      </c>
      <c r="D144" s="233" t="s">
        <v>243</v>
      </c>
      <c r="E144" s="229">
        <v>43661</v>
      </c>
      <c r="H144" s="233">
        <f>COUNTIF(J:J,J183)</f>
        <v>1</v>
      </c>
      <c r="J144" s="245" t="s">
        <v>8025</v>
      </c>
      <c r="K144" s="233" t="str">
        <f t="shared" si="16"/>
        <v>x111</v>
      </c>
      <c r="L144" s="233" t="str">
        <f t="shared" si="11"/>
        <v>Code of group of debtor pledging the collateral</v>
      </c>
      <c r="M144" s="233"/>
      <c r="N144" s="233"/>
      <c r="O144" s="233" t="s">
        <v>243</v>
      </c>
      <c r="P144" s="233"/>
      <c r="Q144" s="233"/>
      <c r="R144" s="233"/>
      <c r="S144" s="229">
        <f t="shared" si="15"/>
        <v>41827</v>
      </c>
      <c r="T144" s="229" t="str">
        <f t="shared" si="12"/>
        <v/>
      </c>
      <c r="U144" s="229" t="str">
        <f t="shared" si="13"/>
        <v/>
      </c>
      <c r="V144" s="233"/>
    </row>
    <row r="145" spans="1:22" s="129" customFormat="1">
      <c r="A145" s="233" t="s">
        <v>8067</v>
      </c>
      <c r="B145" s="233" t="s">
        <v>7031</v>
      </c>
      <c r="D145" s="233" t="s">
        <v>243</v>
      </c>
      <c r="E145" s="229">
        <v>43661</v>
      </c>
      <c r="H145" s="233">
        <f>COUNTIF(J:J,J184)</f>
        <v>1</v>
      </c>
      <c r="J145" s="245" t="s">
        <v>8027</v>
      </c>
      <c r="K145" s="233" t="str">
        <f t="shared" si="16"/>
        <v>x112</v>
      </c>
      <c r="L145" s="233" t="str">
        <f t="shared" si="11"/>
        <v>Composite limited CIC code of underlying</v>
      </c>
      <c r="M145" s="233"/>
      <c r="N145" s="233"/>
      <c r="O145" s="233" t="s">
        <v>243</v>
      </c>
      <c r="P145" s="233"/>
      <c r="Q145" s="233"/>
      <c r="R145" s="233"/>
      <c r="S145" s="229">
        <f t="shared" si="15"/>
        <v>41827</v>
      </c>
      <c r="T145" s="229">
        <f t="shared" si="12"/>
        <v>41639</v>
      </c>
      <c r="U145" s="229" t="str">
        <f t="shared" si="13"/>
        <v/>
      </c>
      <c r="V145" s="233"/>
    </row>
    <row r="146" spans="1:22" s="129" customFormat="1">
      <c r="A146" s="233" t="s">
        <v>8068</v>
      </c>
      <c r="B146" s="233" t="s">
        <v>2811</v>
      </c>
      <c r="D146" s="233" t="s">
        <v>243</v>
      </c>
      <c r="E146" s="229">
        <v>43661</v>
      </c>
      <c r="H146" s="233">
        <f>COUNTIF(J:J,J185)</f>
        <v>1</v>
      </c>
      <c r="J146" s="247" t="s">
        <v>7245</v>
      </c>
      <c r="K146" s="233" t="str">
        <f t="shared" si="16"/>
        <v>x113</v>
      </c>
      <c r="L146" s="233" t="str">
        <f t="shared" si="11"/>
        <v>Code du fournisseur de garantie</v>
      </c>
      <c r="M146" s="233"/>
      <c r="N146" s="233"/>
      <c r="O146" s="233" t="s">
        <v>243</v>
      </c>
      <c r="P146" s="233"/>
      <c r="Q146" s="233"/>
      <c r="R146" s="233"/>
      <c r="S146" s="229">
        <f t="shared" si="15"/>
        <v>41827</v>
      </c>
      <c r="T146" s="229">
        <f t="shared" si="12"/>
        <v>41639</v>
      </c>
      <c r="U146" s="229" t="str">
        <f t="shared" si="13"/>
        <v/>
      </c>
      <c r="V146" s="233"/>
    </row>
    <row r="147" spans="1:22" s="129" customFormat="1">
      <c r="A147" s="233" t="s">
        <v>8069</v>
      </c>
      <c r="B147" s="233" t="s">
        <v>2812</v>
      </c>
      <c r="D147" s="233" t="s">
        <v>243</v>
      </c>
      <c r="E147" s="229">
        <v>43661</v>
      </c>
      <c r="H147" s="233">
        <f>COUNTIF(J:J,J186)</f>
        <v>1</v>
      </c>
      <c r="J147" s="247" t="s">
        <v>7757</v>
      </c>
      <c r="K147" s="233" t="str">
        <f t="shared" si="16"/>
        <v>x117</v>
      </c>
      <c r="L147" s="233" t="str">
        <f t="shared" si="11"/>
        <v>Description du produit</v>
      </c>
      <c r="M147" s="233"/>
      <c r="N147" s="233"/>
      <c r="O147" s="233" t="s">
        <v>243</v>
      </c>
      <c r="P147" s="233"/>
      <c r="Q147" s="233"/>
      <c r="R147" s="233"/>
      <c r="S147" s="229">
        <f t="shared" si="15"/>
        <v>42277</v>
      </c>
      <c r="T147" s="229" t="str">
        <f t="shared" si="12"/>
        <v/>
      </c>
      <c r="U147" s="229" t="str">
        <f t="shared" si="13"/>
        <v/>
      </c>
      <c r="V147" s="233"/>
    </row>
    <row r="148" spans="1:22" s="129" customFormat="1">
      <c r="A148" s="233" t="s">
        <v>8070</v>
      </c>
      <c r="B148" s="233" t="s">
        <v>7032</v>
      </c>
      <c r="D148" s="233" t="s">
        <v>243</v>
      </c>
      <c r="E148" s="229">
        <v>43661</v>
      </c>
      <c r="F148" s="233" t="s">
        <v>2800</v>
      </c>
      <c r="G148" s="229">
        <v>44027</v>
      </c>
      <c r="H148" s="233">
        <f>COUNTIF(J:J,J187)</f>
        <v>1</v>
      </c>
      <c r="I148" s="233"/>
      <c r="J148" s="247" t="s">
        <v>7751</v>
      </c>
      <c r="K148" s="233" t="str">
        <f t="shared" si="16"/>
        <v>x118</v>
      </c>
      <c r="L148" s="233" t="str">
        <f t="shared" si="11"/>
        <v>Code activité du courtier</v>
      </c>
      <c r="M148" s="233"/>
      <c r="N148" s="233"/>
      <c r="O148" s="233" t="s">
        <v>243</v>
      </c>
      <c r="P148" s="233"/>
      <c r="Q148" s="233"/>
      <c r="R148" s="233"/>
      <c r="S148" s="229">
        <f t="shared" si="15"/>
        <v>42277</v>
      </c>
      <c r="T148" s="229" t="str">
        <f t="shared" si="12"/>
        <v/>
      </c>
      <c r="U148" s="229" t="str">
        <f t="shared" si="13"/>
        <v/>
      </c>
      <c r="V148" s="233"/>
    </row>
    <row r="149" spans="1:22" s="129" customFormat="1">
      <c r="A149" s="233" t="s">
        <v>8071</v>
      </c>
      <c r="B149" s="233" t="s">
        <v>8072</v>
      </c>
      <c r="C149" s="233"/>
      <c r="D149" s="233" t="s">
        <v>243</v>
      </c>
      <c r="E149" s="229">
        <v>43405</v>
      </c>
      <c r="F149" s="233" t="s">
        <v>2800</v>
      </c>
      <c r="G149" s="233"/>
      <c r="H149" s="233">
        <f t="shared" ref="H149:H212" si="17">COUNTIF(J:J,A149)</f>
        <v>1</v>
      </c>
      <c r="I149" s="233"/>
      <c r="J149" s="245" t="s">
        <v>8028</v>
      </c>
      <c r="K149" s="233" t="str">
        <f t="shared" si="16"/>
        <v>x119</v>
      </c>
      <c r="L149" s="233" t="str">
        <f t="shared" si="11"/>
        <v>Description of the reinsurers limit collateralised</v>
      </c>
      <c r="M149" s="233"/>
      <c r="N149" s="233"/>
      <c r="O149" s="233" t="s">
        <v>243</v>
      </c>
      <c r="P149" s="233"/>
      <c r="Q149" s="233"/>
      <c r="R149" s="233"/>
      <c r="S149" s="229">
        <f t="shared" si="15"/>
        <v>42277</v>
      </c>
      <c r="T149" s="229" t="str">
        <f t="shared" si="12"/>
        <v/>
      </c>
      <c r="U149" s="229" t="str">
        <f t="shared" si="13"/>
        <v/>
      </c>
      <c r="V149" s="233"/>
    </row>
    <row r="150" spans="1:22" s="129" customFormat="1">
      <c r="A150" s="233" t="s">
        <v>8073</v>
      </c>
      <c r="B150" s="233" t="s">
        <v>8074</v>
      </c>
      <c r="C150" s="233"/>
      <c r="D150" s="233" t="s">
        <v>243</v>
      </c>
      <c r="E150" s="229">
        <v>43405</v>
      </c>
      <c r="F150" s="233" t="s">
        <v>2800</v>
      </c>
      <c r="G150" s="233"/>
      <c r="H150" s="233">
        <f t="shared" si="17"/>
        <v>1</v>
      </c>
      <c r="I150" s="233"/>
      <c r="J150" s="245" t="s">
        <v>7246</v>
      </c>
      <c r="K150" s="233" t="str">
        <f t="shared" si="16"/>
        <v>x120</v>
      </c>
      <c r="L150" s="233" t="str">
        <f t="shared" si="11"/>
        <v>Code du récepteur de garantie</v>
      </c>
      <c r="M150" s="233"/>
      <c r="N150" s="233"/>
      <c r="O150" s="233" t="s">
        <v>243</v>
      </c>
      <c r="P150" s="233"/>
      <c r="Q150" s="233"/>
      <c r="R150" s="233"/>
      <c r="S150" s="229">
        <f t="shared" si="15"/>
        <v>42277</v>
      </c>
      <c r="T150" s="229" t="str">
        <f t="shared" si="12"/>
        <v/>
      </c>
      <c r="U150" s="229" t="str">
        <f t="shared" si="13"/>
        <v/>
      </c>
      <c r="V150" s="233"/>
    </row>
    <row r="151" spans="1:22" s="129" customFormat="1">
      <c r="A151" s="233" t="s">
        <v>8075</v>
      </c>
      <c r="B151" s="233" t="s">
        <v>8076</v>
      </c>
      <c r="C151" s="233"/>
      <c r="D151" s="233" t="s">
        <v>243</v>
      </c>
      <c r="E151" s="229">
        <v>43405</v>
      </c>
      <c r="F151" s="233" t="s">
        <v>2800</v>
      </c>
      <c r="G151" s="233"/>
      <c r="H151" s="233">
        <f t="shared" si="17"/>
        <v>1</v>
      </c>
      <c r="I151" s="233"/>
      <c r="J151" s="245" t="s">
        <v>7904</v>
      </c>
      <c r="K151" s="233" t="str">
        <f t="shared" si="16"/>
        <v>x121</v>
      </c>
      <c r="L151" s="233" t="str">
        <f t="shared" si="11"/>
        <v>Code du fournisseur de la sûreté</v>
      </c>
      <c r="M151" s="233"/>
      <c r="N151" s="233"/>
      <c r="O151" s="233" t="s">
        <v>243</v>
      </c>
      <c r="P151" s="233"/>
      <c r="Q151" s="233"/>
      <c r="R151" s="233"/>
      <c r="S151" s="229">
        <f t="shared" si="15"/>
        <v>42277</v>
      </c>
      <c r="T151" s="229" t="str">
        <f t="shared" si="12"/>
        <v/>
      </c>
      <c r="U151" s="229" t="str">
        <f t="shared" si="13"/>
        <v/>
      </c>
      <c r="V151" s="233"/>
    </row>
    <row r="152" spans="1:22" s="129" customFormat="1">
      <c r="A152" s="233" t="s">
        <v>8077</v>
      </c>
      <c r="B152" s="233" t="s">
        <v>8078</v>
      </c>
      <c r="C152" s="233"/>
      <c r="D152" s="233" t="s">
        <v>243</v>
      </c>
      <c r="E152" s="229">
        <v>43405</v>
      </c>
      <c r="F152" s="233" t="s">
        <v>2800</v>
      </c>
      <c r="G152" s="233"/>
      <c r="H152" s="233">
        <f t="shared" si="17"/>
        <v>1</v>
      </c>
      <c r="I152" s="233"/>
      <c r="J152" s="247" t="s">
        <v>7114</v>
      </c>
      <c r="K152" s="233" t="str">
        <f t="shared" si="16"/>
        <v>x122</v>
      </c>
      <c r="L152" s="233" t="str">
        <f t="shared" si="11"/>
        <v>Code d’identification de l’entreprise</v>
      </c>
      <c r="M152" s="233"/>
      <c r="N152" s="233"/>
      <c r="O152" s="233" t="s">
        <v>243</v>
      </c>
      <c r="P152" s="233"/>
      <c r="Q152" s="233"/>
      <c r="R152" s="233"/>
      <c r="S152" s="229">
        <f t="shared" si="15"/>
        <v>42277</v>
      </c>
      <c r="T152" s="229" t="str">
        <f t="shared" si="12"/>
        <v/>
      </c>
      <c r="U152" s="229" t="str">
        <f t="shared" si="13"/>
        <v/>
      </c>
      <c r="V152" s="233"/>
    </row>
    <row r="153" spans="1:22" s="129" customFormat="1">
      <c r="A153" s="267" t="s">
        <v>8079</v>
      </c>
      <c r="B153" s="267" t="s">
        <v>7033</v>
      </c>
      <c r="C153" s="267"/>
      <c r="D153" s="267" t="s">
        <v>243</v>
      </c>
      <c r="E153" s="270">
        <v>44027</v>
      </c>
      <c r="F153" s="267" t="s">
        <v>2800</v>
      </c>
      <c r="G153" s="267"/>
      <c r="H153" s="267">
        <f t="shared" si="17"/>
        <v>1</v>
      </c>
      <c r="I153" s="267"/>
      <c r="J153" s="245" t="s">
        <v>8029</v>
      </c>
      <c r="K153" s="233" t="str">
        <f t="shared" si="16"/>
        <v>x123</v>
      </c>
      <c r="L153" s="233" t="str">
        <f t="shared" si="11"/>
        <v>List the counterparty of the subordinated liabilities</v>
      </c>
      <c r="M153" s="233"/>
      <c r="N153" s="233"/>
      <c r="O153" s="233" t="s">
        <v>243</v>
      </c>
      <c r="P153" s="233"/>
      <c r="Q153" s="233"/>
      <c r="R153" s="233"/>
      <c r="S153" s="229">
        <f t="shared" si="15"/>
        <v>42277</v>
      </c>
      <c r="T153" s="229" t="str">
        <f t="shared" si="12"/>
        <v/>
      </c>
      <c r="U153" s="229" t="str">
        <f t="shared" si="13"/>
        <v/>
      </c>
      <c r="V153" s="233"/>
    </row>
    <row r="154" spans="1:22" s="129" customFormat="1">
      <c r="A154" s="233" t="s">
        <v>7934</v>
      </c>
      <c r="B154" s="233" t="s">
        <v>8080</v>
      </c>
      <c r="C154" s="233"/>
      <c r="D154" s="233" t="s">
        <v>243</v>
      </c>
      <c r="E154" s="229">
        <v>44392</v>
      </c>
      <c r="F154" s="233" t="s">
        <v>2800</v>
      </c>
      <c r="G154" s="233"/>
      <c r="H154" s="233">
        <f t="shared" si="17"/>
        <v>1</v>
      </c>
      <c r="I154" s="233"/>
      <c r="J154" s="245" t="s">
        <v>7905</v>
      </c>
      <c r="K154" s="233" t="str">
        <f t="shared" si="16"/>
        <v>x124</v>
      </c>
      <c r="L154" s="233" t="str">
        <f t="shared" si="11"/>
        <v>Nom de l'émetteur/vendeur/cedant/destinataire/reassureur/fournisseur</v>
      </c>
      <c r="M154" s="233"/>
      <c r="N154" s="233"/>
      <c r="O154" s="233" t="s">
        <v>243</v>
      </c>
      <c r="P154" s="233"/>
      <c r="Q154" s="233"/>
      <c r="R154" s="233"/>
      <c r="S154" s="229">
        <f t="shared" si="15"/>
        <v>42277</v>
      </c>
      <c r="T154" s="229">
        <f t="shared" si="12"/>
        <v>43661</v>
      </c>
      <c r="U154" s="229" t="str">
        <f t="shared" si="13"/>
        <v/>
      </c>
      <c r="V154" s="233"/>
    </row>
    <row r="155" spans="1:22" s="129" customFormat="1">
      <c r="A155" s="233" t="s">
        <v>8081</v>
      </c>
      <c r="B155" s="233" t="s">
        <v>8082</v>
      </c>
      <c r="C155" s="233"/>
      <c r="D155" s="233" t="s">
        <v>243</v>
      </c>
      <c r="E155" s="229">
        <v>44392</v>
      </c>
      <c r="F155" s="233" t="s">
        <v>2800</v>
      </c>
      <c r="G155" s="233"/>
      <c r="H155" s="233">
        <f t="shared" si="17"/>
        <v>1</v>
      </c>
      <c r="I155" s="233"/>
      <c r="J155" s="247" t="s">
        <v>7758</v>
      </c>
      <c r="K155" s="233" t="str">
        <f t="shared" si="16"/>
        <v>x125</v>
      </c>
      <c r="L155" s="233" t="str">
        <f t="shared" si="11"/>
        <v>Nom légal de la succursale</v>
      </c>
      <c r="M155" s="233"/>
      <c r="N155" s="233"/>
      <c r="O155" s="233" t="s">
        <v>243</v>
      </c>
      <c r="P155" s="233"/>
      <c r="Q155" s="233"/>
      <c r="R155" s="233"/>
      <c r="S155" s="229">
        <f t="shared" si="15"/>
        <v>42277</v>
      </c>
      <c r="T155" s="229" t="str">
        <f t="shared" si="12"/>
        <v/>
      </c>
      <c r="U155" s="229" t="str">
        <f t="shared" si="13"/>
        <v/>
      </c>
      <c r="V155" s="233"/>
    </row>
    <row r="156" spans="1:22">
      <c r="A156" s="233" t="s">
        <v>7936</v>
      </c>
      <c r="B156" s="233" t="s">
        <v>8083</v>
      </c>
      <c r="C156" s="233"/>
      <c r="D156" s="233" t="s">
        <v>243</v>
      </c>
      <c r="E156" s="229">
        <v>44392</v>
      </c>
      <c r="F156" s="233" t="s">
        <v>2800</v>
      </c>
      <c r="G156" s="233"/>
      <c r="H156" s="233">
        <f t="shared" si="17"/>
        <v>1</v>
      </c>
      <c r="I156" s="233"/>
      <c r="J156" s="247" t="s">
        <v>7752</v>
      </c>
      <c r="K156" s="233" t="str">
        <f t="shared" si="16"/>
        <v>x126</v>
      </c>
      <c r="L156" s="233" t="str">
        <f t="shared" si="11"/>
        <v>Code d'identification de la succursale</v>
      </c>
      <c r="M156" s="233"/>
      <c r="N156" s="233"/>
      <c r="O156" s="233" t="s">
        <v>243</v>
      </c>
      <c r="P156" s="233"/>
      <c r="Q156" s="233"/>
      <c r="R156" s="233"/>
      <c r="S156" s="229">
        <f t="shared" si="15"/>
        <v>42277</v>
      </c>
      <c r="T156" s="229" t="str">
        <f t="shared" si="12"/>
        <v/>
      </c>
      <c r="U156" s="229" t="str">
        <f t="shared" si="13"/>
        <v/>
      </c>
      <c r="V156" s="233"/>
    </row>
    <row r="157" spans="1:22">
      <c r="A157" s="233" t="s">
        <v>7938</v>
      </c>
      <c r="B157" s="233" t="s">
        <v>8084</v>
      </c>
      <c r="C157" s="233"/>
      <c r="D157" s="233" t="s">
        <v>243</v>
      </c>
      <c r="E157" s="229">
        <v>44392</v>
      </c>
      <c r="F157" s="233" t="s">
        <v>2800</v>
      </c>
      <c r="G157" s="233"/>
      <c r="H157" s="233">
        <f t="shared" si="17"/>
        <v>1</v>
      </c>
      <c r="I157" s="233"/>
      <c r="J157" s="245" t="s">
        <v>8031</v>
      </c>
      <c r="K157" s="233" t="str">
        <f t="shared" si="16"/>
        <v>x127</v>
      </c>
      <c r="L157" s="233" t="str">
        <f t="shared" si="11"/>
        <v>Name of a branches included under Article 167</v>
      </c>
      <c r="M157" s="233"/>
      <c r="N157" s="233"/>
      <c r="O157" s="233" t="s">
        <v>243</v>
      </c>
      <c r="P157" s="233"/>
      <c r="Q157" s="233"/>
      <c r="R157" s="233"/>
      <c r="S157" s="229">
        <f t="shared" si="15"/>
        <v>42277</v>
      </c>
      <c r="T157" s="229">
        <f t="shared" si="12"/>
        <v>41639</v>
      </c>
      <c r="U157" s="229" t="str">
        <f t="shared" si="13"/>
        <v/>
      </c>
      <c r="V157" s="233"/>
    </row>
    <row r="158" spans="1:22">
      <c r="A158" s="336" t="s">
        <v>7971</v>
      </c>
      <c r="B158" s="233" t="s">
        <v>8085</v>
      </c>
      <c r="C158" s="233"/>
      <c r="D158" s="233" t="s">
        <v>243</v>
      </c>
      <c r="E158" s="229">
        <v>44392</v>
      </c>
      <c r="F158" s="233" t="s">
        <v>2800</v>
      </c>
      <c r="G158" s="233"/>
      <c r="H158" s="233">
        <f t="shared" si="17"/>
        <v>1</v>
      </c>
      <c r="I158" s="233"/>
      <c r="J158" s="245" t="s">
        <v>8033</v>
      </c>
      <c r="K158" s="233" t="str">
        <f t="shared" si="16"/>
        <v>x128</v>
      </c>
      <c r="L158" s="233" t="str">
        <f t="shared" si="11"/>
        <v>Countries of branches included under Article 167</v>
      </c>
      <c r="M158" s="233"/>
      <c r="N158" s="233"/>
      <c r="O158" s="233" t="s">
        <v>243</v>
      </c>
      <c r="P158" s="233"/>
      <c r="Q158" s="233"/>
      <c r="R158" s="233"/>
      <c r="S158" s="229">
        <f t="shared" si="15"/>
        <v>42277</v>
      </c>
      <c r="T158" s="229">
        <f t="shared" si="12"/>
        <v>41639</v>
      </c>
      <c r="U158" s="229" t="str">
        <f t="shared" si="13"/>
        <v/>
      </c>
      <c r="V158" s="233"/>
    </row>
    <row r="159" spans="1:22">
      <c r="A159" s="336" t="s">
        <v>7974</v>
      </c>
      <c r="B159" s="233" t="s">
        <v>8086</v>
      </c>
      <c r="C159" s="233"/>
      <c r="D159" s="233" t="s">
        <v>243</v>
      </c>
      <c r="E159" s="229">
        <v>44392</v>
      </c>
      <c r="F159" s="233" t="s">
        <v>2800</v>
      </c>
      <c r="G159" s="233"/>
      <c r="H159" s="233">
        <f t="shared" si="17"/>
        <v>1</v>
      </c>
      <c r="I159" s="233"/>
      <c r="J159" s="247" t="s">
        <v>7753</v>
      </c>
      <c r="K159" s="233" t="str">
        <f t="shared" si="16"/>
        <v>x129</v>
      </c>
      <c r="L159" s="233" t="str">
        <f t="shared" si="11"/>
        <v>Description des actifs grevés</v>
      </c>
      <c r="M159" s="233"/>
      <c r="N159" s="233"/>
      <c r="O159" s="233" t="s">
        <v>243</v>
      </c>
      <c r="P159" s="233"/>
      <c r="Q159" s="233"/>
      <c r="R159" s="233"/>
      <c r="S159" s="229">
        <f t="shared" si="15"/>
        <v>42277</v>
      </c>
      <c r="T159" s="229" t="str">
        <f t="shared" si="12"/>
        <v/>
      </c>
      <c r="U159" s="229" t="str">
        <f t="shared" si="13"/>
        <v/>
      </c>
      <c r="V159" s="233"/>
    </row>
    <row r="160" spans="1:22">
      <c r="A160" s="233" t="s">
        <v>7977</v>
      </c>
      <c r="B160" s="233" t="s">
        <v>8087</v>
      </c>
      <c r="C160" s="233"/>
      <c r="D160" s="233" t="s">
        <v>243</v>
      </c>
      <c r="E160" s="229">
        <v>44392</v>
      </c>
      <c r="F160" s="233" t="s">
        <v>2800</v>
      </c>
      <c r="G160" s="233"/>
      <c r="H160" s="233">
        <f t="shared" si="17"/>
        <v>1</v>
      </c>
      <c r="I160" s="233"/>
      <c r="J160" s="245" t="s">
        <v>8035</v>
      </c>
      <c r="K160" s="233" t="str">
        <f t="shared" si="16"/>
        <v>x130</v>
      </c>
      <c r="L160" s="233" t="str">
        <f t="shared" si="11"/>
        <v>Description of encumbrance</v>
      </c>
      <c r="M160" s="233"/>
      <c r="N160" s="233"/>
      <c r="O160" s="233" t="s">
        <v>243</v>
      </c>
      <c r="P160" s="233"/>
      <c r="Q160" s="233"/>
      <c r="R160" s="233"/>
      <c r="S160" s="229">
        <f t="shared" si="15"/>
        <v>42277</v>
      </c>
      <c r="T160" s="229" t="str">
        <f t="shared" si="12"/>
        <v/>
      </c>
      <c r="U160" s="229" t="str">
        <f t="shared" si="13"/>
        <v/>
      </c>
      <c r="V160" s="233"/>
    </row>
    <row r="161" spans="1:22">
      <c r="A161" s="233" t="s">
        <v>7980</v>
      </c>
      <c r="B161" s="233" t="s">
        <v>8088</v>
      </c>
      <c r="C161" s="233"/>
      <c r="D161" s="233" t="s">
        <v>243</v>
      </c>
      <c r="E161" s="229">
        <v>44392</v>
      </c>
      <c r="F161" s="233" t="s">
        <v>2800</v>
      </c>
      <c r="G161" s="233"/>
      <c r="H161" s="233">
        <f t="shared" si="17"/>
        <v>1</v>
      </c>
      <c r="I161" s="233"/>
      <c r="J161" s="247" t="s">
        <v>7754</v>
      </c>
      <c r="K161" s="233" t="str">
        <f t="shared" si="16"/>
        <v>x131</v>
      </c>
      <c r="L161" s="233" t="str">
        <f t="shared" si="11"/>
        <v>Description du passif du bilan</v>
      </c>
      <c r="M161" s="233"/>
      <c r="N161" s="233"/>
      <c r="O161" s="233" t="s">
        <v>243</v>
      </c>
      <c r="P161" s="233"/>
      <c r="Q161" s="233"/>
      <c r="R161" s="233"/>
      <c r="S161" s="229">
        <f t="shared" si="15"/>
        <v>42277</v>
      </c>
      <c r="T161" s="229" t="str">
        <f t="shared" si="12"/>
        <v/>
      </c>
      <c r="U161" s="229" t="str">
        <f t="shared" si="13"/>
        <v/>
      </c>
      <c r="V161" s="233"/>
    </row>
    <row r="162" spans="1:22">
      <c r="A162" s="233" t="s">
        <v>7983</v>
      </c>
      <c r="B162" s="233" t="s">
        <v>8089</v>
      </c>
      <c r="C162" s="233"/>
      <c r="D162" s="233" t="s">
        <v>243</v>
      </c>
      <c r="E162" s="229">
        <v>44392</v>
      </c>
      <c r="F162" s="233" t="s">
        <v>2800</v>
      </c>
      <c r="G162" s="233"/>
      <c r="H162" s="233">
        <f t="shared" si="17"/>
        <v>1</v>
      </c>
      <c r="I162" s="233"/>
      <c r="J162" s="245" t="s">
        <v>8037</v>
      </c>
      <c r="K162" s="233" t="str">
        <f t="shared" si="16"/>
        <v>x132</v>
      </c>
      <c r="L162" s="233" t="str">
        <f t="shared" si="11"/>
        <v>Code of SPV</v>
      </c>
      <c r="M162" s="233"/>
      <c r="N162" s="233"/>
      <c r="O162" s="233" t="s">
        <v>243</v>
      </c>
      <c r="P162" s="233"/>
      <c r="Q162" s="233"/>
      <c r="R162" s="233"/>
      <c r="S162" s="229">
        <f t="shared" si="15"/>
        <v>42277</v>
      </c>
      <c r="T162" s="229" t="str">
        <f t="shared" si="12"/>
        <v/>
      </c>
      <c r="U162" s="229">
        <f t="shared" si="13"/>
        <v>42277</v>
      </c>
      <c r="V162" s="233"/>
    </row>
    <row r="163" spans="1:22">
      <c r="A163" s="233" t="s">
        <v>7985</v>
      </c>
      <c r="B163" s="233" t="s">
        <v>8090</v>
      </c>
      <c r="C163" s="233"/>
      <c r="D163" s="233" t="s">
        <v>243</v>
      </c>
      <c r="E163" s="229">
        <v>44392</v>
      </c>
      <c r="F163" s="233" t="s">
        <v>2800</v>
      </c>
      <c r="G163" s="233"/>
      <c r="H163" s="233">
        <f t="shared" si="17"/>
        <v>1</v>
      </c>
      <c r="I163" s="233"/>
      <c r="J163" s="247" t="s">
        <v>7755</v>
      </c>
      <c r="K163" s="233" t="str">
        <f t="shared" si="16"/>
        <v>x133</v>
      </c>
      <c r="L163" s="233" t="str">
        <f t="shared" si="11"/>
        <v>Nom du cédant</v>
      </c>
      <c r="M163" s="233"/>
      <c r="N163" s="233"/>
      <c r="O163" s="233" t="s">
        <v>243</v>
      </c>
      <c r="P163" s="233"/>
      <c r="Q163" s="233"/>
      <c r="R163" s="233"/>
      <c r="S163" s="229">
        <f t="shared" si="15"/>
        <v>42277</v>
      </c>
      <c r="T163" s="229" t="str">
        <f t="shared" si="12"/>
        <v/>
      </c>
      <c r="U163" s="229" t="str">
        <f t="shared" si="13"/>
        <v/>
      </c>
      <c r="V163" s="233"/>
    </row>
    <row r="164" spans="1:22">
      <c r="A164" s="233" t="s">
        <v>7986</v>
      </c>
      <c r="B164" s="233" t="s">
        <v>8091</v>
      </c>
      <c r="C164" s="233"/>
      <c r="D164" s="233" t="s">
        <v>243</v>
      </c>
      <c r="E164" s="229">
        <v>44392</v>
      </c>
      <c r="F164" s="233" t="s">
        <v>2800</v>
      </c>
      <c r="G164" s="233"/>
      <c r="H164" s="233">
        <f t="shared" si="17"/>
        <v>1</v>
      </c>
      <c r="I164" s="233"/>
      <c r="J164" s="247" t="s">
        <v>7756</v>
      </c>
      <c r="K164" s="233" t="str">
        <f t="shared" si="16"/>
        <v>x134</v>
      </c>
      <c r="L164" s="233" t="str">
        <f t="shared" si="11"/>
        <v>Code du cédant</v>
      </c>
      <c r="M164" s="233"/>
      <c r="N164" s="233"/>
      <c r="O164" s="233" t="s">
        <v>243</v>
      </c>
      <c r="P164" s="233"/>
      <c r="Q164" s="233"/>
      <c r="R164" s="233"/>
      <c r="S164" s="229">
        <f t="shared" si="15"/>
        <v>42277</v>
      </c>
      <c r="T164" s="229" t="str">
        <f t="shared" si="12"/>
        <v/>
      </c>
      <c r="U164" s="229" t="str">
        <f t="shared" si="13"/>
        <v/>
      </c>
      <c r="V164" s="233"/>
    </row>
    <row r="165" spans="1:22">
      <c r="A165" s="233" t="s">
        <v>7987</v>
      </c>
      <c r="B165" s="233" t="s">
        <v>8092</v>
      </c>
      <c r="C165" s="233"/>
      <c r="D165" s="233" t="s">
        <v>243</v>
      </c>
      <c r="E165" s="229">
        <v>44392</v>
      </c>
      <c r="F165" s="233" t="s">
        <v>2800</v>
      </c>
      <c r="G165" s="233"/>
      <c r="H165" s="233">
        <f t="shared" si="17"/>
        <v>1</v>
      </c>
      <c r="I165" s="233"/>
      <c r="J165" s="245" t="s">
        <v>8039</v>
      </c>
      <c r="K165" s="233" t="str">
        <f t="shared" si="16"/>
        <v>x135</v>
      </c>
      <c r="L165" s="233" t="str">
        <f t="shared" si="11"/>
        <v>Description of the debt or other financing mechanism issued for arrangement</v>
      </c>
      <c r="M165" s="233"/>
      <c r="N165" s="233"/>
      <c r="O165" s="233" t="s">
        <v>243</v>
      </c>
      <c r="P165" s="233"/>
      <c r="Q165" s="233"/>
      <c r="R165" s="233"/>
      <c r="S165" s="229">
        <f t="shared" si="15"/>
        <v>42277</v>
      </c>
      <c r="T165" s="229" t="str">
        <f t="shared" si="12"/>
        <v/>
      </c>
      <c r="U165" s="229" t="str">
        <f t="shared" si="13"/>
        <v/>
      </c>
      <c r="V165" s="233"/>
    </row>
    <row r="166" spans="1:22">
      <c r="A166" s="233" t="s">
        <v>7988</v>
      </c>
      <c r="B166" s="233" t="s">
        <v>8093</v>
      </c>
      <c r="C166" s="233"/>
      <c r="D166" s="233" t="s">
        <v>243</v>
      </c>
      <c r="E166" s="229">
        <v>44392</v>
      </c>
      <c r="F166" s="233" t="s">
        <v>2800</v>
      </c>
      <c r="G166" s="233"/>
      <c r="H166" s="233">
        <f t="shared" si="17"/>
        <v>1</v>
      </c>
      <c r="I166" s="233"/>
      <c r="J166" s="245" t="s">
        <v>8041</v>
      </c>
      <c r="K166" s="233" t="str">
        <f t="shared" si="16"/>
        <v>x136</v>
      </c>
      <c r="L166" s="233" t="str">
        <f t="shared" si="11"/>
        <v>Name of vessel with the biggest sum insured</v>
      </c>
      <c r="M166" s="233"/>
      <c r="N166" s="233"/>
      <c r="O166" s="233" t="s">
        <v>243</v>
      </c>
      <c r="P166" s="233"/>
      <c r="Q166" s="233"/>
      <c r="R166" s="233"/>
      <c r="S166" s="229">
        <f t="shared" si="15"/>
        <v>42277</v>
      </c>
      <c r="T166" s="229" t="str">
        <f t="shared" si="12"/>
        <v/>
      </c>
      <c r="U166" s="229" t="str">
        <f t="shared" si="13"/>
        <v/>
      </c>
      <c r="V166" s="233"/>
    </row>
    <row r="167" spans="1:22">
      <c r="A167" s="233" t="s">
        <v>7989</v>
      </c>
      <c r="B167" s="233" t="s">
        <v>8094</v>
      </c>
      <c r="C167" s="233"/>
      <c r="D167" s="233" t="s">
        <v>243</v>
      </c>
      <c r="E167" s="229">
        <v>44392</v>
      </c>
      <c r="F167" s="233" t="s">
        <v>2800</v>
      </c>
      <c r="G167" s="233"/>
      <c r="H167" s="233">
        <f t="shared" si="17"/>
        <v>1</v>
      </c>
      <c r="I167" s="233"/>
      <c r="J167" s="245" t="s">
        <v>8042</v>
      </c>
      <c r="K167" s="233" t="str">
        <f t="shared" si="16"/>
        <v>x137</v>
      </c>
      <c r="L167" s="233" t="str">
        <f>J167</f>
        <v>Name of platform with the biggest sum insured</v>
      </c>
      <c r="M167" s="233"/>
      <c r="N167" s="233"/>
      <c r="O167" s="233" t="s">
        <v>243</v>
      </c>
      <c r="P167" s="233"/>
      <c r="Q167" s="233"/>
      <c r="R167" s="233"/>
      <c r="S167" s="229">
        <f t="shared" si="15"/>
        <v>42277</v>
      </c>
      <c r="T167" s="229" t="str">
        <f t="shared" si="12"/>
        <v/>
      </c>
      <c r="U167" s="229" t="str">
        <f t="shared" si="13"/>
        <v/>
      </c>
      <c r="V167" s="233"/>
    </row>
    <row r="168" spans="1:22">
      <c r="A168" s="233" t="s">
        <v>7990</v>
      </c>
      <c r="B168" s="233" t="s">
        <v>8095</v>
      </c>
      <c r="C168" s="233"/>
      <c r="D168" s="233" t="s">
        <v>243</v>
      </c>
      <c r="E168" s="229">
        <v>44392</v>
      </c>
      <c r="F168" s="233" t="s">
        <v>2800</v>
      </c>
      <c r="G168" s="233"/>
      <c r="H168" s="233">
        <f t="shared" si="17"/>
        <v>1</v>
      </c>
      <c r="I168" s="233"/>
      <c r="J168" s="245" t="s">
        <v>8043</v>
      </c>
      <c r="K168" s="233" t="str">
        <f t="shared" si="16"/>
        <v>x138</v>
      </c>
      <c r="L168" s="233" t="str">
        <f>J168</f>
        <v>Name of related party</v>
      </c>
      <c r="M168" s="233"/>
      <c r="N168" s="233"/>
      <c r="O168" s="233" t="s">
        <v>243</v>
      </c>
      <c r="P168" s="233"/>
      <c r="Q168" s="233"/>
      <c r="R168" s="233"/>
      <c r="S168" s="229">
        <f t="shared" si="15"/>
        <v>42566</v>
      </c>
      <c r="T168" s="229" t="str">
        <f t="shared" si="12"/>
        <v/>
      </c>
      <c r="U168" s="229" t="str">
        <f t="shared" si="13"/>
        <v/>
      </c>
      <c r="V168" s="233"/>
    </row>
    <row r="169" spans="1:22">
      <c r="A169" s="233" t="s">
        <v>7991</v>
      </c>
      <c r="B169" s="233" t="s">
        <v>8096</v>
      </c>
      <c r="C169" s="233"/>
      <c r="D169" s="233" t="s">
        <v>243</v>
      </c>
      <c r="E169" s="229">
        <v>44392</v>
      </c>
      <c r="F169" s="233" t="s">
        <v>2800</v>
      </c>
      <c r="G169" s="233"/>
      <c r="H169" s="233">
        <f t="shared" si="17"/>
        <v>1</v>
      </c>
      <c r="I169" s="233"/>
      <c r="J169" s="245" t="s">
        <v>8045</v>
      </c>
      <c r="K169" s="233" t="str">
        <f t="shared" si="16"/>
        <v>x139</v>
      </c>
      <c r="L169" s="233" t="str">
        <f>J169</f>
        <v>Description of simplifications</v>
      </c>
      <c r="M169" s="233"/>
      <c r="N169" s="233"/>
      <c r="O169" s="233" t="s">
        <v>243</v>
      </c>
      <c r="P169" s="233"/>
      <c r="Q169" s="233"/>
      <c r="R169" s="233"/>
      <c r="S169" s="229">
        <f t="shared" si="15"/>
        <v>42931</v>
      </c>
      <c r="T169" s="229" t="str">
        <f t="shared" ref="T169:T216" si="18">IF(VLOOKUP(J169,A:G,6,FALSE)=0,"",VLOOKUP(J169,A:G,6,FALSE))</f>
        <v/>
      </c>
      <c r="U169" s="229" t="str">
        <f t="shared" ref="U169:U216" si="19">IF(VLOOKUP(J169,A:G,7,FALSE)=0,"",VLOOKUP(J169,A:G,7,FALSE))</f>
        <v/>
      </c>
      <c r="V169" s="233"/>
    </row>
    <row r="170" spans="1:22">
      <c r="A170" s="233" t="s">
        <v>7992</v>
      </c>
      <c r="B170" s="233" t="s">
        <v>8097</v>
      </c>
      <c r="C170" s="233"/>
      <c r="D170" s="233" t="s">
        <v>243</v>
      </c>
      <c r="E170" s="229">
        <v>44392</v>
      </c>
      <c r="F170" s="233" t="s">
        <v>2800</v>
      </c>
      <c r="G170" s="233"/>
      <c r="H170" s="233">
        <f t="shared" si="17"/>
        <v>1</v>
      </c>
      <c r="I170" s="233"/>
      <c r="J170" s="245" t="s">
        <v>8047</v>
      </c>
      <c r="K170" s="233" t="str">
        <f t="shared" si="16"/>
        <v>x140</v>
      </c>
      <c r="L170" s="233" t="str">
        <f>J170</f>
        <v>Comment to technical table</v>
      </c>
      <c r="M170" s="233"/>
      <c r="N170" s="233"/>
      <c r="O170" s="233" t="s">
        <v>243</v>
      </c>
      <c r="P170" s="233"/>
      <c r="Q170" s="233"/>
      <c r="R170" s="233"/>
      <c r="S170" s="229">
        <f t="shared" si="15"/>
        <v>42931</v>
      </c>
      <c r="T170" s="229" t="str">
        <f t="shared" si="18"/>
        <v/>
      </c>
      <c r="U170" s="229" t="str">
        <f t="shared" si="19"/>
        <v/>
      </c>
      <c r="V170" s="233"/>
    </row>
    <row r="171" spans="1:22">
      <c r="A171" s="233" t="s">
        <v>7993</v>
      </c>
      <c r="B171" s="233" t="s">
        <v>8098</v>
      </c>
      <c r="C171" s="233"/>
      <c r="D171" s="233" t="s">
        <v>243</v>
      </c>
      <c r="E171" s="229">
        <v>44392</v>
      </c>
      <c r="F171" s="233" t="s">
        <v>2800</v>
      </c>
      <c r="G171" s="233"/>
      <c r="H171" s="233">
        <f t="shared" si="17"/>
        <v>1</v>
      </c>
      <c r="I171" s="233"/>
      <c r="J171" s="245" t="s">
        <v>8049</v>
      </c>
      <c r="K171" s="233" t="str">
        <f t="shared" si="16"/>
        <v>x141</v>
      </c>
      <c r="L171" s="233" t="str">
        <f t="shared" ref="L171:L175" si="20">J171</f>
        <v>USP - Life underwriting risk</v>
      </c>
      <c r="M171" s="233"/>
      <c r="N171" s="233"/>
      <c r="O171" s="233" t="s">
        <v>243</v>
      </c>
      <c r="P171" s="233"/>
      <c r="Q171" s="233"/>
      <c r="R171" s="233"/>
      <c r="S171" s="229">
        <f t="shared" si="15"/>
        <v>42931</v>
      </c>
      <c r="T171" s="229" t="str">
        <f t="shared" si="18"/>
        <v/>
      </c>
      <c r="U171" s="229" t="str">
        <f t="shared" si="19"/>
        <v/>
      </c>
      <c r="V171" s="233"/>
    </row>
    <row r="172" spans="1:22">
      <c r="A172" s="233" t="s">
        <v>7994</v>
      </c>
      <c r="B172" s="233" t="s">
        <v>8099</v>
      </c>
      <c r="C172" s="233"/>
      <c r="D172" s="233" t="s">
        <v>243</v>
      </c>
      <c r="E172" s="229">
        <v>44392</v>
      </c>
      <c r="F172" s="233" t="s">
        <v>2800</v>
      </c>
      <c r="G172" s="233"/>
      <c r="H172" s="233">
        <f t="shared" si="17"/>
        <v>1</v>
      </c>
      <c r="I172" s="233"/>
      <c r="J172" s="245" t="s">
        <v>8051</v>
      </c>
      <c r="K172" s="233" t="str">
        <f t="shared" si="16"/>
        <v>x142</v>
      </c>
      <c r="L172" s="233" t="str">
        <f t="shared" si="20"/>
        <v>USP - Health underwriting risk</v>
      </c>
      <c r="M172" s="233"/>
      <c r="N172" s="233"/>
      <c r="O172" s="233" t="s">
        <v>243</v>
      </c>
      <c r="P172" s="233"/>
      <c r="Q172" s="233"/>
      <c r="R172" s="233"/>
      <c r="S172" s="229">
        <f t="shared" si="15"/>
        <v>42931</v>
      </c>
      <c r="T172" s="229" t="str">
        <f t="shared" si="18"/>
        <v/>
      </c>
      <c r="U172" s="229" t="str">
        <f t="shared" si="19"/>
        <v/>
      </c>
      <c r="V172" s="233"/>
    </row>
    <row r="173" spans="1:22">
      <c r="A173" s="233" t="s">
        <v>7995</v>
      </c>
      <c r="B173" s="233" t="s">
        <v>8100</v>
      </c>
      <c r="C173" s="233"/>
      <c r="D173" s="233" t="s">
        <v>243</v>
      </c>
      <c r="E173" s="229">
        <v>44392</v>
      </c>
      <c r="F173" s="233" t="s">
        <v>2800</v>
      </c>
      <c r="G173" s="233"/>
      <c r="H173" s="233">
        <f t="shared" si="17"/>
        <v>1</v>
      </c>
      <c r="I173" s="233"/>
      <c r="J173" s="245" t="s">
        <v>8053</v>
      </c>
      <c r="K173" s="233" t="str">
        <f t="shared" si="16"/>
        <v>x143</v>
      </c>
      <c r="L173" s="233" t="str">
        <f t="shared" si="20"/>
        <v>USP - Non life underwriting risk</v>
      </c>
      <c r="M173" s="233"/>
      <c r="N173" s="233"/>
      <c r="O173" s="233" t="s">
        <v>243</v>
      </c>
      <c r="P173" s="233"/>
      <c r="Q173" s="233"/>
      <c r="R173" s="233"/>
      <c r="S173" s="229">
        <f t="shared" si="15"/>
        <v>42931</v>
      </c>
      <c r="T173" s="229" t="str">
        <f t="shared" si="18"/>
        <v/>
      </c>
      <c r="U173" s="229" t="str">
        <f t="shared" si="19"/>
        <v/>
      </c>
      <c r="V173" s="233"/>
    </row>
    <row r="174" spans="1:22">
      <c r="A174" s="233" t="s">
        <v>7996</v>
      </c>
      <c r="B174" s="233" t="s">
        <v>8101</v>
      </c>
      <c r="C174" s="233"/>
      <c r="D174" s="233" t="s">
        <v>243</v>
      </c>
      <c r="E174" s="229">
        <v>44392</v>
      </c>
      <c r="F174" s="233" t="s">
        <v>2800</v>
      </c>
      <c r="G174" s="233"/>
      <c r="H174" s="233">
        <f t="shared" si="17"/>
        <v>1</v>
      </c>
      <c r="I174" s="233"/>
      <c r="J174" s="245" t="s">
        <v>8055</v>
      </c>
      <c r="K174" s="233" t="str">
        <f t="shared" si="16"/>
        <v>x144</v>
      </c>
      <c r="L174" s="233" t="str">
        <f t="shared" si="20"/>
        <v>USP</v>
      </c>
      <c r="M174" s="233"/>
      <c r="N174" s="233"/>
      <c r="O174" s="233" t="s">
        <v>243</v>
      </c>
      <c r="P174" s="233"/>
      <c r="Q174" s="233"/>
      <c r="R174" s="233"/>
      <c r="S174" s="229">
        <f t="shared" si="15"/>
        <v>42931</v>
      </c>
      <c r="T174" s="229" t="str">
        <f t="shared" si="18"/>
        <v/>
      </c>
      <c r="U174" s="229" t="str">
        <f t="shared" si="19"/>
        <v/>
      </c>
      <c r="V174" s="233"/>
    </row>
    <row r="175" spans="1:22">
      <c r="A175" s="233" t="s">
        <v>7999</v>
      </c>
      <c r="B175" s="233" t="s">
        <v>8102</v>
      </c>
      <c r="C175" s="233"/>
      <c r="D175" s="233" t="s">
        <v>243</v>
      </c>
      <c r="E175" s="229">
        <v>44392</v>
      </c>
      <c r="F175" s="233" t="s">
        <v>2800</v>
      </c>
      <c r="G175" s="233"/>
      <c r="H175" s="233">
        <f t="shared" si="17"/>
        <v>1</v>
      </c>
      <c r="I175" s="233"/>
      <c r="J175" s="245" t="s">
        <v>8057</v>
      </c>
      <c r="K175" s="233" t="str">
        <f t="shared" si="16"/>
        <v>x145</v>
      </c>
      <c r="L175" s="233" t="str">
        <f t="shared" si="20"/>
        <v>Description of subordinated liabilities</v>
      </c>
      <c r="M175" s="233"/>
      <c r="N175" s="233"/>
      <c r="O175" s="233" t="s">
        <v>243</v>
      </c>
      <c r="P175" s="233"/>
      <c r="Q175" s="233"/>
      <c r="R175" s="233"/>
      <c r="S175" s="229">
        <f t="shared" si="15"/>
        <v>43296</v>
      </c>
      <c r="T175" s="229" t="str">
        <f t="shared" si="18"/>
        <v/>
      </c>
      <c r="U175" s="229" t="str">
        <f t="shared" si="19"/>
        <v/>
      </c>
      <c r="V175" s="233"/>
    </row>
    <row r="176" spans="1:22">
      <c r="A176" s="233" t="s">
        <v>8002</v>
      </c>
      <c r="B176" s="233" t="s">
        <v>8103</v>
      </c>
      <c r="C176" s="233"/>
      <c r="D176" s="233" t="s">
        <v>243</v>
      </c>
      <c r="E176" s="229">
        <v>44392</v>
      </c>
      <c r="F176" s="233" t="s">
        <v>2800</v>
      </c>
      <c r="G176" s="233"/>
      <c r="H176" s="233">
        <f t="shared" si="17"/>
        <v>1</v>
      </c>
      <c r="I176" s="233"/>
      <c r="J176" s="245" t="s">
        <v>8071</v>
      </c>
      <c r="K176" s="233" t="str">
        <f t="shared" si="16"/>
        <v>x5000</v>
      </c>
      <c r="L176" s="233" t="s">
        <v>8071</v>
      </c>
      <c r="M176" s="233"/>
      <c r="N176" s="233"/>
      <c r="O176" s="233" t="s">
        <v>243</v>
      </c>
      <c r="P176" s="233"/>
      <c r="Q176" s="233"/>
      <c r="R176" s="233"/>
      <c r="S176" s="229">
        <f t="shared" si="15"/>
        <v>43405</v>
      </c>
      <c r="T176" s="229" t="str">
        <f t="shared" si="18"/>
        <v/>
      </c>
      <c r="U176" s="229" t="str">
        <f t="shared" si="19"/>
        <v/>
      </c>
      <c r="V176" s="233"/>
    </row>
    <row r="177" spans="1:22">
      <c r="A177" s="233" t="s">
        <v>8005</v>
      </c>
      <c r="B177" s="233" t="s">
        <v>8104</v>
      </c>
      <c r="C177" s="233"/>
      <c r="D177" s="233" t="s">
        <v>243</v>
      </c>
      <c r="E177" s="229">
        <v>44392</v>
      </c>
      <c r="F177" s="233" t="s">
        <v>2800</v>
      </c>
      <c r="G177" s="233"/>
      <c r="H177" s="233">
        <f t="shared" si="17"/>
        <v>1</v>
      </c>
      <c r="I177" s="233"/>
      <c r="J177" s="245" t="s">
        <v>8073</v>
      </c>
      <c r="K177" s="233" t="str">
        <f t="shared" si="16"/>
        <v>x5001</v>
      </c>
      <c r="L177" s="233" t="s">
        <v>8073</v>
      </c>
      <c r="M177" s="233"/>
      <c r="N177" s="233"/>
      <c r="O177" s="233" t="s">
        <v>243</v>
      </c>
      <c r="P177" s="233"/>
      <c r="Q177" s="233"/>
      <c r="R177" s="233"/>
      <c r="S177" s="229">
        <f t="shared" si="15"/>
        <v>43405</v>
      </c>
      <c r="T177" s="229" t="str">
        <f t="shared" si="18"/>
        <v/>
      </c>
      <c r="U177" s="229" t="str">
        <f t="shared" si="19"/>
        <v/>
      </c>
      <c r="V177" s="233"/>
    </row>
    <row r="178" spans="1:22">
      <c r="A178" s="233" t="s">
        <v>8008</v>
      </c>
      <c r="B178" s="233" t="s">
        <v>8105</v>
      </c>
      <c r="C178" s="233"/>
      <c r="D178" s="233" t="s">
        <v>243</v>
      </c>
      <c r="E178" s="229">
        <v>44392</v>
      </c>
      <c r="F178" s="233" t="s">
        <v>2800</v>
      </c>
      <c r="G178" s="233"/>
      <c r="H178" s="233">
        <f t="shared" si="17"/>
        <v>1</v>
      </c>
      <c r="I178" s="233"/>
      <c r="J178" s="245" t="s">
        <v>8075</v>
      </c>
      <c r="K178" s="233" t="str">
        <f t="shared" si="16"/>
        <v>x5003</v>
      </c>
      <c r="L178" s="233" t="s">
        <v>8075</v>
      </c>
      <c r="M178" s="233"/>
      <c r="N178" s="233"/>
      <c r="O178" s="233" t="s">
        <v>243</v>
      </c>
      <c r="P178" s="233"/>
      <c r="Q178" s="233"/>
      <c r="R178" s="233"/>
      <c r="S178" s="229">
        <f t="shared" si="15"/>
        <v>43405</v>
      </c>
      <c r="T178" s="229" t="str">
        <f t="shared" si="18"/>
        <v/>
      </c>
      <c r="U178" s="229" t="str">
        <f t="shared" si="19"/>
        <v/>
      </c>
      <c r="V178" s="233"/>
    </row>
    <row r="179" spans="1:22">
      <c r="A179" s="233" t="s">
        <v>8009</v>
      </c>
      <c r="B179" s="233" t="s">
        <v>8106</v>
      </c>
      <c r="C179" s="233"/>
      <c r="D179" s="233" t="s">
        <v>243</v>
      </c>
      <c r="E179" s="229">
        <v>44392</v>
      </c>
      <c r="F179" s="233" t="s">
        <v>2800</v>
      </c>
      <c r="G179" s="233"/>
      <c r="H179" s="233">
        <f t="shared" si="17"/>
        <v>1</v>
      </c>
      <c r="I179" s="233"/>
      <c r="J179" s="245" t="s">
        <v>8077</v>
      </c>
      <c r="K179" s="233" t="str">
        <f t="shared" si="16"/>
        <v>x5004</v>
      </c>
      <c r="L179" s="233" t="s">
        <v>8077</v>
      </c>
      <c r="M179" s="233"/>
      <c r="N179" s="233"/>
      <c r="O179" s="233" t="s">
        <v>243</v>
      </c>
      <c r="P179" s="233"/>
      <c r="Q179" s="233"/>
      <c r="R179" s="233"/>
      <c r="S179" s="229">
        <f t="shared" si="15"/>
        <v>43405</v>
      </c>
      <c r="T179" s="229" t="str">
        <f t="shared" si="18"/>
        <v/>
      </c>
      <c r="U179" s="229" t="str">
        <f t="shared" si="19"/>
        <v/>
      </c>
      <c r="V179" s="233"/>
    </row>
    <row r="180" spans="1:22">
      <c r="A180" s="233" t="s">
        <v>8011</v>
      </c>
      <c r="B180" s="233" t="s">
        <v>8107</v>
      </c>
      <c r="C180" s="233"/>
      <c r="D180" s="233" t="s">
        <v>243</v>
      </c>
      <c r="E180" s="229">
        <v>44392</v>
      </c>
      <c r="F180" s="233" t="s">
        <v>2800</v>
      </c>
      <c r="G180" s="233"/>
      <c r="H180" s="233">
        <f t="shared" si="17"/>
        <v>1</v>
      </c>
      <c r="I180" s="233"/>
      <c r="J180" s="245" t="s">
        <v>8059</v>
      </c>
      <c r="K180" s="233" t="str">
        <f t="shared" si="16"/>
        <v>x146</v>
      </c>
      <c r="L180" s="233" t="str">
        <f t="shared" ref="L180:L195" si="21">J180</f>
        <v>Ad hoc XBRL technical field 1</v>
      </c>
      <c r="M180" s="233"/>
      <c r="N180" s="233"/>
      <c r="O180" s="233" t="s">
        <v>243</v>
      </c>
      <c r="P180" s="233"/>
      <c r="Q180" s="233"/>
      <c r="R180" s="233"/>
      <c r="S180" s="229">
        <f t="shared" si="15"/>
        <v>43661</v>
      </c>
      <c r="T180" s="229" t="str">
        <f t="shared" si="18"/>
        <v/>
      </c>
      <c r="U180" s="229" t="str">
        <f t="shared" si="19"/>
        <v/>
      </c>
      <c r="V180" s="233"/>
    </row>
    <row r="181" spans="1:22">
      <c r="A181" s="233" t="s">
        <v>8013</v>
      </c>
      <c r="B181" s="233" t="s">
        <v>8108</v>
      </c>
      <c r="C181" s="233"/>
      <c r="D181" s="233" t="s">
        <v>243</v>
      </c>
      <c r="E181" s="229">
        <v>44392</v>
      </c>
      <c r="F181" s="233" t="s">
        <v>2800</v>
      </c>
      <c r="G181" s="233"/>
      <c r="H181" s="233">
        <f t="shared" si="17"/>
        <v>1</v>
      </c>
      <c r="I181" s="233"/>
      <c r="J181" s="245" t="s">
        <v>8061</v>
      </c>
      <c r="K181" s="233" t="str">
        <f t="shared" si="16"/>
        <v>x147</v>
      </c>
      <c r="L181" s="233" t="str">
        <f t="shared" si="21"/>
        <v>Ad hoc XBRL technical field 2</v>
      </c>
      <c r="M181" s="233"/>
      <c r="N181" s="233"/>
      <c r="O181" s="233" t="s">
        <v>243</v>
      </c>
      <c r="P181" s="233"/>
      <c r="Q181" s="233"/>
      <c r="R181" s="233"/>
      <c r="S181" s="229">
        <f t="shared" si="15"/>
        <v>43661</v>
      </c>
      <c r="T181" s="229" t="str">
        <f t="shared" si="18"/>
        <v/>
      </c>
      <c r="U181" s="229" t="str">
        <f t="shared" si="19"/>
        <v/>
      </c>
      <c r="V181" s="233"/>
    </row>
    <row r="182" spans="1:22">
      <c r="A182" s="233" t="s">
        <v>8109</v>
      </c>
      <c r="B182" s="233" t="s">
        <v>8110</v>
      </c>
      <c r="C182" s="233"/>
      <c r="D182" s="233" t="s">
        <v>243</v>
      </c>
      <c r="E182" s="229">
        <v>44392</v>
      </c>
      <c r="F182" s="233" t="s">
        <v>2800</v>
      </c>
      <c r="G182" s="233"/>
      <c r="H182" s="233">
        <f t="shared" si="17"/>
        <v>1</v>
      </c>
      <c r="I182" s="233"/>
      <c r="J182" s="245" t="s">
        <v>8063</v>
      </c>
      <c r="K182" s="233" t="str">
        <f t="shared" si="16"/>
        <v>x148</v>
      </c>
      <c r="L182" s="233" t="str">
        <f t="shared" si="21"/>
        <v>Ad hoc XBRL technical field 3</v>
      </c>
      <c r="M182" s="233"/>
      <c r="N182" s="233"/>
      <c r="O182" s="233" t="s">
        <v>243</v>
      </c>
      <c r="P182" s="233"/>
      <c r="Q182" s="233"/>
      <c r="R182" s="233"/>
      <c r="S182" s="229">
        <f t="shared" si="15"/>
        <v>43661</v>
      </c>
      <c r="T182" s="229" t="str">
        <f t="shared" si="18"/>
        <v/>
      </c>
      <c r="U182" s="229" t="str">
        <f t="shared" si="19"/>
        <v/>
      </c>
      <c r="V182" s="233"/>
    </row>
    <row r="183" spans="1:22">
      <c r="A183" s="233" t="s">
        <v>8111</v>
      </c>
      <c r="B183" s="233" t="s">
        <v>8112</v>
      </c>
      <c r="C183" s="233"/>
      <c r="D183" s="233" t="s">
        <v>243</v>
      </c>
      <c r="E183" s="229">
        <v>44392</v>
      </c>
      <c r="F183" s="233" t="s">
        <v>2800</v>
      </c>
      <c r="G183" s="233"/>
      <c r="H183" s="233">
        <f t="shared" si="17"/>
        <v>1</v>
      </c>
      <c r="I183" s="233"/>
      <c r="J183" s="245" t="s">
        <v>8065</v>
      </c>
      <c r="K183" s="233" t="str">
        <f t="shared" si="16"/>
        <v>x149</v>
      </c>
      <c r="L183" s="233" t="str">
        <f t="shared" si="21"/>
        <v>Simplifications - spread risk - bonds and loans [240]</v>
      </c>
      <c r="M183" s="233"/>
      <c r="N183" s="233"/>
      <c r="O183" s="233" t="s">
        <v>243</v>
      </c>
      <c r="P183" s="233"/>
      <c r="Q183" s="233"/>
      <c r="R183" s="233"/>
      <c r="S183" s="229">
        <f t="shared" si="15"/>
        <v>43661</v>
      </c>
      <c r="T183" s="229" t="str">
        <f t="shared" si="18"/>
        <v/>
      </c>
      <c r="U183" s="229" t="str">
        <f t="shared" si="19"/>
        <v/>
      </c>
      <c r="V183" s="233"/>
    </row>
    <row r="184" spans="1:22">
      <c r="A184" s="233" t="s">
        <v>8113</v>
      </c>
      <c r="B184" s="233" t="s">
        <v>8114</v>
      </c>
      <c r="C184" s="233"/>
      <c r="D184" s="233" t="s">
        <v>243</v>
      </c>
      <c r="E184" s="229">
        <v>44392</v>
      </c>
      <c r="F184" s="233" t="s">
        <v>2800</v>
      </c>
      <c r="G184" s="233"/>
      <c r="H184" s="233">
        <f t="shared" si="17"/>
        <v>1</v>
      </c>
      <c r="I184" s="233"/>
      <c r="J184" s="245" t="s">
        <v>8067</v>
      </c>
      <c r="K184" s="233" t="str">
        <f t="shared" si="16"/>
        <v>x150</v>
      </c>
      <c r="L184" s="233" t="str">
        <f t="shared" si="21"/>
        <v>Simplifications - Counterparty default risk [240]</v>
      </c>
      <c r="M184" s="233"/>
      <c r="N184" s="233"/>
      <c r="O184" s="233" t="s">
        <v>243</v>
      </c>
      <c r="P184" s="233"/>
      <c r="Q184" s="233"/>
      <c r="R184" s="233"/>
      <c r="S184" s="229">
        <f t="shared" si="15"/>
        <v>43661</v>
      </c>
      <c r="T184" s="229" t="str">
        <f t="shared" si="18"/>
        <v/>
      </c>
      <c r="U184" s="229" t="str">
        <f t="shared" si="19"/>
        <v/>
      </c>
      <c r="V184" s="233"/>
    </row>
    <row r="185" spans="1:22">
      <c r="A185" s="233" t="s">
        <v>8115</v>
      </c>
      <c r="B185" s="233" t="s">
        <v>8116</v>
      </c>
      <c r="C185" s="233"/>
      <c r="D185" s="233" t="s">
        <v>243</v>
      </c>
      <c r="E185" s="229">
        <v>44392</v>
      </c>
      <c r="F185" s="233" t="s">
        <v>2800</v>
      </c>
      <c r="G185" s="233"/>
      <c r="H185" s="233">
        <f t="shared" si="17"/>
        <v>1</v>
      </c>
      <c r="I185" s="233"/>
      <c r="J185" s="245" t="s">
        <v>8068</v>
      </c>
      <c r="K185" s="233" t="str">
        <f t="shared" si="16"/>
        <v>x151</v>
      </c>
      <c r="L185" s="233" t="str">
        <f t="shared" si="21"/>
        <v>Simplifications - lapse risk [240]</v>
      </c>
      <c r="M185" s="233"/>
      <c r="N185" s="233"/>
      <c r="O185" s="233" t="s">
        <v>243</v>
      </c>
      <c r="P185" s="233"/>
      <c r="Q185" s="233"/>
      <c r="R185" s="233"/>
      <c r="S185" s="229">
        <f t="shared" si="15"/>
        <v>43661</v>
      </c>
      <c r="T185" s="229" t="str">
        <f t="shared" si="18"/>
        <v/>
      </c>
      <c r="U185" s="229" t="str">
        <f t="shared" si="19"/>
        <v/>
      </c>
      <c r="V185" s="233"/>
    </row>
    <row r="186" spans="1:22">
      <c r="A186" s="233" t="s">
        <v>8117</v>
      </c>
      <c r="B186" s="233" t="s">
        <v>8118</v>
      </c>
      <c r="C186" s="233"/>
      <c r="D186" s="233" t="s">
        <v>243</v>
      </c>
      <c r="E186" s="229">
        <v>44392</v>
      </c>
      <c r="F186" s="233" t="s">
        <v>2800</v>
      </c>
      <c r="G186" s="233"/>
      <c r="H186" s="233">
        <f t="shared" si="17"/>
        <v>1</v>
      </c>
      <c r="I186" s="233"/>
      <c r="J186" s="245" t="s">
        <v>8069</v>
      </c>
      <c r="K186" s="233" t="str">
        <f t="shared" si="16"/>
        <v>x152</v>
      </c>
      <c r="L186" s="233" t="str">
        <f t="shared" si="21"/>
        <v>Simplifications - SLT lapse risk [240]</v>
      </c>
      <c r="M186" s="233"/>
      <c r="N186" s="233"/>
      <c r="O186" s="233" t="s">
        <v>243</v>
      </c>
      <c r="P186" s="233"/>
      <c r="Q186" s="233"/>
      <c r="R186" s="233"/>
      <c r="S186" s="229">
        <f t="shared" si="15"/>
        <v>43661</v>
      </c>
      <c r="T186" s="229" t="str">
        <f t="shared" si="18"/>
        <v/>
      </c>
      <c r="U186" s="229" t="str">
        <f t="shared" si="19"/>
        <v/>
      </c>
      <c r="V186" s="233"/>
    </row>
    <row r="187" spans="1:22">
      <c r="A187" s="233" t="s">
        <v>8119</v>
      </c>
      <c r="B187" s="233" t="s">
        <v>8120</v>
      </c>
      <c r="C187" s="233"/>
      <c r="D187" s="233" t="s">
        <v>243</v>
      </c>
      <c r="E187" s="229">
        <v>44392</v>
      </c>
      <c r="F187" s="233"/>
      <c r="G187" s="233"/>
      <c r="H187" s="233">
        <f t="shared" si="17"/>
        <v>1</v>
      </c>
      <c r="I187" s="233"/>
      <c r="J187" s="245" t="s">
        <v>8070</v>
      </c>
      <c r="K187" s="233" t="str">
        <f t="shared" si="16"/>
        <v>x153</v>
      </c>
      <c r="L187" s="233" t="str">
        <f t="shared" si="21"/>
        <v>Simplifications used - natural catastrophe risk</v>
      </c>
      <c r="M187" s="233"/>
      <c r="N187" s="233"/>
      <c r="O187" s="233" t="s">
        <v>243</v>
      </c>
      <c r="P187" s="233"/>
      <c r="Q187" s="233"/>
      <c r="R187" s="233"/>
      <c r="S187" s="229">
        <f t="shared" si="15"/>
        <v>43661</v>
      </c>
      <c r="T187" s="229" t="str">
        <f t="shared" si="18"/>
        <v/>
      </c>
      <c r="U187" s="229">
        <f t="shared" si="19"/>
        <v>44027</v>
      </c>
      <c r="V187" s="233"/>
    </row>
    <row r="188" spans="1:22">
      <c r="A188" s="233" t="s">
        <v>7968</v>
      </c>
      <c r="B188" s="233" t="s">
        <v>8121</v>
      </c>
      <c r="C188" s="233"/>
      <c r="D188" s="233" t="s">
        <v>243</v>
      </c>
      <c r="E188" s="229">
        <v>44392</v>
      </c>
      <c r="F188" s="233"/>
      <c r="G188" s="233"/>
      <c r="H188" s="233">
        <f t="shared" si="17"/>
        <v>1</v>
      </c>
      <c r="I188" s="233"/>
      <c r="J188" s="245" t="s">
        <v>8079</v>
      </c>
      <c r="K188" s="233" t="str">
        <f t="shared" si="16"/>
        <v>x154</v>
      </c>
      <c r="L188" s="233" t="str">
        <f t="shared" si="21"/>
        <v>URL link to the SFCR</v>
      </c>
      <c r="M188" s="233"/>
      <c r="N188" s="233"/>
      <c r="O188" s="233" t="s">
        <v>243</v>
      </c>
      <c r="P188" s="233"/>
      <c r="Q188" s="233"/>
      <c r="R188" s="233"/>
      <c r="S188" s="229">
        <f t="shared" si="15"/>
        <v>44027</v>
      </c>
      <c r="T188" s="229" t="str">
        <f t="shared" si="18"/>
        <v/>
      </c>
      <c r="U188" s="233" t="str">
        <f t="shared" si="19"/>
        <v/>
      </c>
      <c r="V188" s="233"/>
    </row>
    <row r="189" spans="1:22">
      <c r="A189" s="233" t="s">
        <v>8122</v>
      </c>
      <c r="B189" s="233" t="s">
        <v>8123</v>
      </c>
      <c r="C189" s="233"/>
      <c r="D189" s="233" t="s">
        <v>243</v>
      </c>
      <c r="E189" s="229">
        <v>44392</v>
      </c>
      <c r="F189" s="233"/>
      <c r="G189" s="233"/>
      <c r="H189" s="233">
        <f t="shared" si="17"/>
        <v>1</v>
      </c>
      <c r="I189" s="267"/>
      <c r="J189" s="245" t="s">
        <v>8081</v>
      </c>
      <c r="K189" s="233" t="str">
        <f t="shared" si="16"/>
        <v>x7001</v>
      </c>
      <c r="L189" s="233" t="str">
        <f t="shared" si="21"/>
        <v>Pan-European Personal Pension Product registration number</v>
      </c>
      <c r="M189" s="233"/>
      <c r="N189" s="233"/>
      <c r="O189" s="233" t="s">
        <v>243</v>
      </c>
      <c r="P189" s="233"/>
      <c r="Q189" s="233"/>
      <c r="R189" s="233"/>
      <c r="S189" s="229">
        <f t="shared" si="15"/>
        <v>44392</v>
      </c>
      <c r="T189" s="229" t="str">
        <f t="shared" si="18"/>
        <v/>
      </c>
      <c r="U189" s="229" t="str">
        <f t="shared" si="19"/>
        <v/>
      </c>
      <c r="V189" s="233"/>
    </row>
    <row r="190" spans="1:22">
      <c r="A190" s="233" t="s">
        <v>8124</v>
      </c>
      <c r="B190" s="233" t="s">
        <v>8125</v>
      </c>
      <c r="C190" s="233"/>
      <c r="D190" s="233" t="s">
        <v>243</v>
      </c>
      <c r="E190" s="229">
        <v>44392</v>
      </c>
      <c r="F190" s="233"/>
      <c r="G190" s="233"/>
      <c r="H190" s="233">
        <f t="shared" si="17"/>
        <v>1</v>
      </c>
      <c r="I190" s="267"/>
      <c r="J190" s="245" t="s">
        <v>8122</v>
      </c>
      <c r="K190" s="233" t="str">
        <f t="shared" si="16"/>
        <v>x7035</v>
      </c>
      <c r="L190" s="233" t="str">
        <f t="shared" si="21"/>
        <v>Links to the PEPP KID websites</v>
      </c>
      <c r="M190" s="129"/>
      <c r="N190" s="129"/>
      <c r="O190" s="233" t="s">
        <v>243</v>
      </c>
      <c r="P190" s="129"/>
      <c r="Q190" s="129"/>
      <c r="R190" s="129"/>
      <c r="S190" s="229">
        <f t="shared" si="15"/>
        <v>44392</v>
      </c>
      <c r="T190" s="229" t="str">
        <f t="shared" si="18"/>
        <v/>
      </c>
      <c r="U190" s="229" t="str">
        <f t="shared" si="19"/>
        <v/>
      </c>
      <c r="V190" s="233"/>
    </row>
    <row r="191" spans="1:22">
      <c r="A191" s="233" t="s">
        <v>8024</v>
      </c>
      <c r="B191" s="233" t="s">
        <v>8126</v>
      </c>
      <c r="C191" s="233"/>
      <c r="D191" s="233" t="s">
        <v>243</v>
      </c>
      <c r="E191" s="229">
        <v>44392</v>
      </c>
      <c r="F191" s="233"/>
      <c r="G191" s="233"/>
      <c r="H191" s="233">
        <f t="shared" si="17"/>
        <v>1</v>
      </c>
      <c r="I191" s="267"/>
      <c r="J191" s="251" t="s">
        <v>8109</v>
      </c>
      <c r="K191" s="233" t="str">
        <f t="shared" si="16"/>
        <v>x7028</v>
      </c>
      <c r="L191" s="233" t="str">
        <f t="shared" si="21"/>
        <v>Link to website where past performance for this PEPP is shown</v>
      </c>
      <c r="M191" s="233"/>
      <c r="N191" s="233"/>
      <c r="O191" s="233" t="s">
        <v>243</v>
      </c>
      <c r="P191" s="233"/>
      <c r="Q191" s="233"/>
      <c r="R191" s="233"/>
      <c r="S191" s="229">
        <f t="shared" si="15"/>
        <v>44392</v>
      </c>
      <c r="T191" s="229" t="str">
        <f t="shared" si="18"/>
        <v/>
      </c>
      <c r="U191" s="229" t="str">
        <f t="shared" si="19"/>
        <v/>
      </c>
      <c r="V191" s="233"/>
    </row>
    <row r="192" spans="1:22">
      <c r="A192" s="233" t="s">
        <v>8127</v>
      </c>
      <c r="B192" s="233" t="s">
        <v>8128</v>
      </c>
      <c r="C192" s="233"/>
      <c r="D192" s="233" t="s">
        <v>243</v>
      </c>
      <c r="E192" s="229">
        <v>44392</v>
      </c>
      <c r="F192" s="233"/>
      <c r="G192" s="233"/>
      <c r="H192" s="233">
        <f t="shared" si="17"/>
        <v>1</v>
      </c>
      <c r="I192" s="267"/>
      <c r="J192" s="251" t="s">
        <v>8111</v>
      </c>
      <c r="K192" s="233" t="str">
        <f t="shared" si="16"/>
        <v>x7029</v>
      </c>
      <c r="L192" s="233" t="str">
        <f t="shared" si="21"/>
        <v>Link to website where more information on portability can be found</v>
      </c>
      <c r="M192" s="233"/>
      <c r="N192" s="233"/>
      <c r="O192" s="233" t="s">
        <v>243</v>
      </c>
      <c r="P192" s="233"/>
      <c r="Q192" s="233"/>
      <c r="R192" s="233"/>
      <c r="S192" s="229">
        <f t="shared" si="15"/>
        <v>44392</v>
      </c>
      <c r="T192" s="229" t="str">
        <f t="shared" si="18"/>
        <v/>
      </c>
      <c r="U192" s="229" t="str">
        <f t="shared" si="19"/>
        <v/>
      </c>
      <c r="V192" s="233"/>
    </row>
    <row r="193" spans="1:22">
      <c r="A193" s="233" t="s">
        <v>8129</v>
      </c>
      <c r="B193" s="233" t="s">
        <v>8130</v>
      </c>
      <c r="C193" s="233"/>
      <c r="D193" s="233" t="s">
        <v>243</v>
      </c>
      <c r="E193" s="229">
        <v>44392</v>
      </c>
      <c r="F193" s="233"/>
      <c r="G193" s="233"/>
      <c r="H193" s="233">
        <f t="shared" si="17"/>
        <v>1</v>
      </c>
      <c r="I193" s="267"/>
      <c r="J193" s="251" t="s">
        <v>8113</v>
      </c>
      <c r="K193" s="233" t="str">
        <f t="shared" si="16"/>
        <v>x7030</v>
      </c>
      <c r="L193" s="233" t="str">
        <f t="shared" si="21"/>
        <v>Link to website where the methodology used for the PEPP risk indicator is explained in more detail</v>
      </c>
      <c r="M193" s="233"/>
      <c r="N193" s="233"/>
      <c r="O193" s="233" t="s">
        <v>243</v>
      </c>
      <c r="P193" s="233"/>
      <c r="Q193" s="233"/>
      <c r="R193" s="233"/>
      <c r="S193" s="229">
        <f t="shared" si="15"/>
        <v>44392</v>
      </c>
      <c r="T193" s="229" t="str">
        <f t="shared" si="18"/>
        <v/>
      </c>
      <c r="U193" s="229" t="str">
        <f t="shared" si="19"/>
        <v/>
      </c>
      <c r="V193" s="233"/>
    </row>
    <row r="194" spans="1:22">
      <c r="A194" s="233" t="s">
        <v>8131</v>
      </c>
      <c r="B194" s="233" t="s">
        <v>8132</v>
      </c>
      <c r="C194" s="233"/>
      <c r="D194" s="233" t="s">
        <v>243</v>
      </c>
      <c r="E194" s="229">
        <v>44392</v>
      </c>
      <c r="F194" s="233"/>
      <c r="G194" s="233"/>
      <c r="H194" s="233">
        <f t="shared" si="17"/>
        <v>1</v>
      </c>
      <c r="I194" s="267"/>
      <c r="J194" s="251" t="s">
        <v>8115</v>
      </c>
      <c r="K194" s="233" t="str">
        <f t="shared" si="16"/>
        <v>x7031</v>
      </c>
      <c r="L194" s="233" t="str">
        <f t="shared" si="21"/>
        <v>Link to website where the performance scenarios are explained in detail</v>
      </c>
      <c r="M194" s="233"/>
      <c r="N194" s="233"/>
      <c r="O194" s="233" t="s">
        <v>243</v>
      </c>
      <c r="P194" s="233"/>
      <c r="Q194" s="233"/>
      <c r="R194" s="233"/>
      <c r="S194" s="229">
        <f t="shared" si="15"/>
        <v>44392</v>
      </c>
      <c r="T194" s="229" t="str">
        <f t="shared" si="18"/>
        <v/>
      </c>
      <c r="U194" s="229" t="str">
        <f t="shared" si="19"/>
        <v/>
      </c>
      <c r="V194" s="233"/>
    </row>
    <row r="195" spans="1:22">
      <c r="A195" s="233" t="s">
        <v>8133</v>
      </c>
      <c r="B195" s="233" t="s">
        <v>8134</v>
      </c>
      <c r="C195" s="233"/>
      <c r="D195" s="233" t="s">
        <v>243</v>
      </c>
      <c r="E195" s="229">
        <v>44392</v>
      </c>
      <c r="F195" s="233"/>
      <c r="G195" s="233"/>
      <c r="H195" s="233">
        <f t="shared" si="17"/>
        <v>1</v>
      </c>
      <c r="I195" s="267"/>
      <c r="J195" s="251" t="s">
        <v>8124</v>
      </c>
      <c r="K195" s="233" t="str">
        <f t="shared" si="16"/>
        <v>x7036</v>
      </c>
      <c r="L195" s="233" t="str">
        <f t="shared" si="21"/>
        <v>Link to website where the investment Policy principles are available</v>
      </c>
      <c r="M195" s="129"/>
      <c r="N195" s="129"/>
      <c r="O195" s="233" t="s">
        <v>243</v>
      </c>
      <c r="P195" s="129"/>
      <c r="Q195" s="129"/>
      <c r="R195" s="129"/>
      <c r="S195" s="229">
        <f t="shared" ref="S195:S216" si="22">VLOOKUP(J195,A:G,5,FALSE)</f>
        <v>44392</v>
      </c>
      <c r="T195" s="229" t="str">
        <f t="shared" si="18"/>
        <v/>
      </c>
      <c r="U195" s="229" t="str">
        <f t="shared" si="19"/>
        <v/>
      </c>
      <c r="V195" s="233"/>
    </row>
    <row r="196" spans="1:22">
      <c r="A196" s="233" t="s">
        <v>8135</v>
      </c>
      <c r="B196" s="233" t="s">
        <v>8136</v>
      </c>
      <c r="C196" s="233"/>
      <c r="D196" s="233" t="s">
        <v>243</v>
      </c>
      <c r="E196" s="229">
        <v>44392</v>
      </c>
      <c r="F196" s="233"/>
      <c r="G196" s="233"/>
      <c r="H196" s="233">
        <f t="shared" si="17"/>
        <v>1</v>
      </c>
      <c r="I196" s="267"/>
      <c r="J196" s="245" t="s">
        <v>8117</v>
      </c>
      <c r="K196" s="233" t="str">
        <f t="shared" ref="K196:K216" si="23">VLOOKUP(J196,$A:$B,2,0)</f>
        <v>x7032</v>
      </c>
      <c r="L196" s="233" t="str">
        <f>J196</f>
        <v>Narrative explanation of the summary risk indicator</v>
      </c>
      <c r="M196" s="233"/>
      <c r="N196" s="233"/>
      <c r="O196" s="233" t="s">
        <v>243</v>
      </c>
      <c r="P196" s="233"/>
      <c r="Q196" s="233"/>
      <c r="R196" s="233"/>
      <c r="S196" s="229">
        <f t="shared" si="22"/>
        <v>44392</v>
      </c>
      <c r="T196" s="229" t="str">
        <f t="shared" si="18"/>
        <v/>
      </c>
      <c r="U196" s="229" t="str">
        <f t="shared" si="19"/>
        <v/>
      </c>
      <c r="V196" s="233"/>
    </row>
    <row r="197" spans="1:22">
      <c r="A197" s="233" t="s">
        <v>8137</v>
      </c>
      <c r="B197" s="233" t="s">
        <v>8138</v>
      </c>
      <c r="C197" s="233"/>
      <c r="D197" s="233" t="s">
        <v>243</v>
      </c>
      <c r="E197" s="229">
        <v>44392</v>
      </c>
      <c r="F197" s="233"/>
      <c r="G197" s="233"/>
      <c r="H197" s="233">
        <f t="shared" si="17"/>
        <v>1</v>
      </c>
      <c r="I197" s="267"/>
      <c r="J197" s="245" t="s">
        <v>8119</v>
      </c>
      <c r="K197" s="233" t="str">
        <f t="shared" si="23"/>
        <v>x7033</v>
      </c>
      <c r="L197" s="233" t="str">
        <f>J197</f>
        <v>Information on the conditions for returns to PEPP savers or built-in performance caps</v>
      </c>
      <c r="M197" s="233"/>
      <c r="N197" s="233"/>
      <c r="O197" s="233" t="s">
        <v>243</v>
      </c>
      <c r="P197" s="233"/>
      <c r="Q197" s="233"/>
      <c r="R197" s="233"/>
      <c r="S197" s="229">
        <f t="shared" si="22"/>
        <v>44392</v>
      </c>
      <c r="T197" s="229" t="str">
        <f t="shared" si="18"/>
        <v/>
      </c>
      <c r="U197" s="229" t="str">
        <f t="shared" si="19"/>
        <v/>
      </c>
      <c r="V197" s="233"/>
    </row>
    <row r="198" spans="1:22">
      <c r="A198" s="233" t="s">
        <v>8139</v>
      </c>
      <c r="B198" s="233" t="s">
        <v>8140</v>
      </c>
      <c r="C198" s="233"/>
      <c r="D198" s="233" t="s">
        <v>243</v>
      </c>
      <c r="E198" s="229">
        <v>44392</v>
      </c>
      <c r="F198" s="233"/>
      <c r="G198" s="233"/>
      <c r="H198" s="233">
        <f t="shared" si="17"/>
        <v>1</v>
      </c>
      <c r="I198" s="267"/>
      <c r="J198" s="245" t="s">
        <v>8127</v>
      </c>
      <c r="K198" s="233" t="str">
        <f t="shared" si="23"/>
        <v>x7038</v>
      </c>
      <c r="L198" s="233" t="str">
        <f>J198</f>
        <v>Pan-European Personal Pension Product KID registration number</v>
      </c>
      <c r="M198" s="233"/>
      <c r="N198" s="233"/>
      <c r="O198" s="233" t="s">
        <v>243</v>
      </c>
      <c r="P198" s="233"/>
      <c r="Q198" s="233"/>
      <c r="R198" s="233"/>
      <c r="S198" s="229">
        <f t="shared" si="22"/>
        <v>44392</v>
      </c>
      <c r="T198" s="229" t="str">
        <f t="shared" si="18"/>
        <v/>
      </c>
      <c r="U198" s="229" t="str">
        <f t="shared" si="19"/>
        <v/>
      </c>
      <c r="V198" s="233"/>
    </row>
    <row r="199" spans="1:22">
      <c r="A199" s="233" t="s">
        <v>8141</v>
      </c>
      <c r="B199" s="233" t="s">
        <v>8142</v>
      </c>
      <c r="C199" s="233"/>
      <c r="D199" s="233" t="s">
        <v>243</v>
      </c>
      <c r="E199" s="229">
        <v>44392</v>
      </c>
      <c r="F199" s="233"/>
      <c r="G199" s="233"/>
      <c r="H199" s="233">
        <f t="shared" si="17"/>
        <v>1</v>
      </c>
      <c r="I199" s="267"/>
      <c r="J199" s="245" t="s">
        <v>8129</v>
      </c>
      <c r="K199" s="233" t="str">
        <f t="shared" si="23"/>
        <v>x7039</v>
      </c>
      <c r="L199" s="233" t="str">
        <f t="shared" ref="L199:L216" si="24">J199</f>
        <v>Lump sum amount unfavourable scenario (PEPP technical)</v>
      </c>
      <c r="M199" s="233"/>
      <c r="N199" s="233"/>
      <c r="O199" s="233" t="s">
        <v>243</v>
      </c>
      <c r="P199" s="233"/>
      <c r="Q199" s="233"/>
      <c r="R199" s="233"/>
      <c r="S199" s="229">
        <f t="shared" si="22"/>
        <v>44392</v>
      </c>
      <c r="T199" s="229" t="str">
        <f t="shared" si="18"/>
        <v/>
      </c>
      <c r="U199" s="229" t="str">
        <f t="shared" si="19"/>
        <v/>
      </c>
      <c r="V199" s="233"/>
    </row>
    <row r="200" spans="1:22">
      <c r="A200" s="233" t="s">
        <v>8143</v>
      </c>
      <c r="B200" s="233" t="s">
        <v>8144</v>
      </c>
      <c r="C200" s="233"/>
      <c r="D200" s="233" t="s">
        <v>243</v>
      </c>
      <c r="E200" s="229">
        <v>44392</v>
      </c>
      <c r="F200" s="233"/>
      <c r="G200" s="233"/>
      <c r="H200" s="233">
        <f t="shared" si="17"/>
        <v>1</v>
      </c>
      <c r="I200" s="267"/>
      <c r="J200" s="245" t="s">
        <v>8131</v>
      </c>
      <c r="K200" s="233" t="str">
        <f t="shared" si="23"/>
        <v>x7040</v>
      </c>
      <c r="L200" s="233" t="str">
        <f t="shared" si="24"/>
        <v>Lump sum amount favourable scenario (PEPP technical)</v>
      </c>
      <c r="M200" s="233"/>
      <c r="N200" s="233"/>
      <c r="O200" s="233" t="s">
        <v>243</v>
      </c>
      <c r="P200" s="233"/>
      <c r="Q200" s="233"/>
      <c r="R200" s="233"/>
      <c r="S200" s="229">
        <f t="shared" si="22"/>
        <v>44392</v>
      </c>
      <c r="T200" s="229" t="str">
        <f t="shared" si="18"/>
        <v/>
      </c>
      <c r="U200" s="229" t="str">
        <f t="shared" si="19"/>
        <v/>
      </c>
      <c r="V200" s="233"/>
    </row>
    <row r="201" spans="1:22">
      <c r="A201" s="337" t="s">
        <v>8016</v>
      </c>
      <c r="B201" s="233" t="s">
        <v>8145</v>
      </c>
      <c r="C201" s="233"/>
      <c r="D201" s="233" t="s">
        <v>243</v>
      </c>
      <c r="E201" s="229">
        <v>44392</v>
      </c>
      <c r="F201" s="233"/>
      <c r="G201" s="233"/>
      <c r="H201" s="233">
        <f t="shared" si="17"/>
        <v>1</v>
      </c>
      <c r="I201" s="267"/>
      <c r="J201" s="245" t="s">
        <v>8133</v>
      </c>
      <c r="K201" s="233" t="str">
        <f t="shared" si="23"/>
        <v>x7041</v>
      </c>
      <c r="L201" s="233" t="str">
        <f t="shared" si="24"/>
        <v>"Are my savings guaranteed?" option (PEPP technical)</v>
      </c>
      <c r="M201" s="233"/>
      <c r="N201" s="233"/>
      <c r="O201" s="233" t="s">
        <v>243</v>
      </c>
      <c r="P201" s="233"/>
      <c r="Q201" s="233"/>
      <c r="R201" s="233"/>
      <c r="S201" s="229">
        <f t="shared" si="22"/>
        <v>44392</v>
      </c>
      <c r="T201" s="229" t="str">
        <f t="shared" si="18"/>
        <v/>
      </c>
      <c r="U201" s="229" t="str">
        <f t="shared" si="19"/>
        <v/>
      </c>
      <c r="V201" s="233"/>
    </row>
    <row r="202" spans="1:22">
      <c r="A202" s="337" t="s">
        <v>8017</v>
      </c>
      <c r="B202" s="233" t="s">
        <v>8146</v>
      </c>
      <c r="C202" s="233"/>
      <c r="D202" s="233" t="s">
        <v>243</v>
      </c>
      <c r="E202" s="229">
        <v>44392</v>
      </c>
      <c r="F202" s="233"/>
      <c r="G202" s="233"/>
      <c r="H202" s="233">
        <f t="shared" si="17"/>
        <v>1</v>
      </c>
      <c r="I202" s="267"/>
      <c r="J202" s="245" t="s">
        <v>8135</v>
      </c>
      <c r="K202" s="233" t="str">
        <f t="shared" si="23"/>
        <v>x7042</v>
      </c>
      <c r="L202" s="233" t="str">
        <f t="shared" si="24"/>
        <v>Pension product risk classification (PEPP technical)</v>
      </c>
      <c r="M202" s="233"/>
      <c r="N202" s="233"/>
      <c r="O202" s="233" t="s">
        <v>243</v>
      </c>
      <c r="P202" s="233"/>
      <c r="Q202" s="233"/>
      <c r="R202" s="233"/>
      <c r="S202" s="229">
        <f t="shared" si="22"/>
        <v>44392</v>
      </c>
      <c r="T202" s="229" t="str">
        <f t="shared" si="18"/>
        <v/>
      </c>
      <c r="U202" s="229" t="str">
        <f t="shared" si="19"/>
        <v/>
      </c>
      <c r="V202" s="233"/>
    </row>
    <row r="203" spans="1:22">
      <c r="A203" s="337" t="s">
        <v>8018</v>
      </c>
      <c r="B203" s="233" t="s">
        <v>8147</v>
      </c>
      <c r="C203" s="233"/>
      <c r="D203" s="233" t="s">
        <v>243</v>
      </c>
      <c r="E203" s="229">
        <v>44392</v>
      </c>
      <c r="F203" s="233"/>
      <c r="G203" s="233"/>
      <c r="H203" s="233">
        <f t="shared" si="17"/>
        <v>1</v>
      </c>
      <c r="I203" s="267"/>
      <c r="J203" s="245" t="s">
        <v>8137</v>
      </c>
      <c r="K203" s="233" t="str">
        <f t="shared" si="23"/>
        <v>x7043</v>
      </c>
      <c r="L203" s="233" t="str">
        <f t="shared" si="24"/>
        <v>Total one-off costs for signing up for the product (PEPP technical)</v>
      </c>
      <c r="M203" s="233"/>
      <c r="N203" s="233"/>
      <c r="O203" s="233" t="s">
        <v>243</v>
      </c>
      <c r="P203" s="233"/>
      <c r="Q203" s="233"/>
      <c r="R203" s="233"/>
      <c r="S203" s="229">
        <f t="shared" si="22"/>
        <v>44392</v>
      </c>
      <c r="T203" s="229" t="str">
        <f t="shared" si="18"/>
        <v/>
      </c>
      <c r="U203" s="229" t="str">
        <f t="shared" si="19"/>
        <v/>
      </c>
      <c r="V203" s="233"/>
    </row>
    <row r="204" spans="1:22">
      <c r="A204" s="337" t="s">
        <v>8021</v>
      </c>
      <c r="B204" s="233" t="s">
        <v>8148</v>
      </c>
      <c r="C204" s="233"/>
      <c r="D204" s="233" t="s">
        <v>243</v>
      </c>
      <c r="E204" s="229">
        <v>44392</v>
      </c>
      <c r="F204" s="233"/>
      <c r="G204" s="233"/>
      <c r="H204" s="233">
        <f t="shared" si="17"/>
        <v>1</v>
      </c>
      <c r="I204" s="267"/>
      <c r="J204" s="245" t="s">
        <v>8139</v>
      </c>
      <c r="K204" s="233" t="str">
        <f t="shared" si="23"/>
        <v>x7044</v>
      </c>
      <c r="L204" s="233" t="str">
        <f t="shared" si="24"/>
        <v>Exit costs when exiting before five years (PEPP technical)</v>
      </c>
      <c r="M204" s="233"/>
      <c r="N204" s="233"/>
      <c r="O204" s="233" t="s">
        <v>243</v>
      </c>
      <c r="P204" s="233"/>
      <c r="Q204" s="233"/>
      <c r="R204" s="233"/>
      <c r="S204" s="229">
        <f t="shared" si="22"/>
        <v>44392</v>
      </c>
      <c r="T204" s="229" t="str">
        <f t="shared" si="18"/>
        <v/>
      </c>
      <c r="U204" s="229" t="str">
        <f t="shared" si="19"/>
        <v/>
      </c>
      <c r="V204" s="233"/>
    </row>
    <row r="205" spans="1:22">
      <c r="A205" s="337" t="s">
        <v>8022</v>
      </c>
      <c r="B205" s="233" t="s">
        <v>8149</v>
      </c>
      <c r="C205" s="233"/>
      <c r="D205" s="233" t="s">
        <v>243</v>
      </c>
      <c r="E205" s="229">
        <v>44392</v>
      </c>
      <c r="F205" s="233"/>
      <c r="G205" s="233"/>
      <c r="H205" s="233">
        <f t="shared" si="17"/>
        <v>1</v>
      </c>
      <c r="I205" s="267"/>
      <c r="J205" s="245" t="s">
        <v>8141</v>
      </c>
      <c r="K205" s="233" t="str">
        <f t="shared" si="23"/>
        <v>x7045</v>
      </c>
      <c r="L205" s="233" t="str">
        <f t="shared" si="24"/>
        <v>Annual costs expressed as percentage of savings paid in (PEPP technical)</v>
      </c>
      <c r="M205" s="233"/>
      <c r="N205" s="233"/>
      <c r="O205" s="233" t="s">
        <v>243</v>
      </c>
      <c r="P205" s="233"/>
      <c r="Q205" s="233"/>
      <c r="R205" s="233"/>
      <c r="S205" s="229">
        <f t="shared" si="22"/>
        <v>44392</v>
      </c>
      <c r="T205" s="229" t="str">
        <f t="shared" si="18"/>
        <v/>
      </c>
      <c r="U205" s="229" t="str">
        <f t="shared" si="19"/>
        <v/>
      </c>
      <c r="V205" s="233"/>
    </row>
    <row r="206" spans="1:22">
      <c r="A206" s="337" t="s">
        <v>8023</v>
      </c>
      <c r="B206" s="233" t="s">
        <v>8150</v>
      </c>
      <c r="C206" s="233"/>
      <c r="D206" s="233" t="s">
        <v>243</v>
      </c>
      <c r="E206" s="229">
        <v>44392</v>
      </c>
      <c r="F206" s="233"/>
      <c r="G206" s="233"/>
      <c r="H206" s="233">
        <f t="shared" si="17"/>
        <v>1</v>
      </c>
      <c r="I206" s="267"/>
      <c r="J206" s="245" t="s">
        <v>8143</v>
      </c>
      <c r="K206" s="233" t="str">
        <f t="shared" si="23"/>
        <v>x7046</v>
      </c>
      <c r="L206" s="233" t="str">
        <f t="shared" si="24"/>
        <v>Total annual costs in a scenario where 10 000 Monetary Units (MU) of a given currency were saved so far (PEPP technical)</v>
      </c>
      <c r="M206" s="233"/>
      <c r="N206" s="233"/>
      <c r="O206" s="233" t="s">
        <v>243</v>
      </c>
      <c r="P206" s="233"/>
      <c r="Q206" s="233"/>
      <c r="R206" s="233"/>
      <c r="S206" s="229">
        <f t="shared" si="22"/>
        <v>44392</v>
      </c>
      <c r="T206" s="229" t="str">
        <f t="shared" si="18"/>
        <v/>
      </c>
      <c r="U206" s="229" t="str">
        <f t="shared" si="19"/>
        <v/>
      </c>
      <c r="V206" s="233"/>
    </row>
    <row r="207" spans="1:22">
      <c r="A207" s="337" t="s">
        <v>8151</v>
      </c>
      <c r="B207" s="233" t="s">
        <v>8152</v>
      </c>
      <c r="C207" s="233"/>
      <c r="D207" s="233" t="s">
        <v>243</v>
      </c>
      <c r="E207" s="229">
        <v>44392</v>
      </c>
      <c r="F207" s="233"/>
      <c r="G207" s="233"/>
      <c r="H207" s="233">
        <f t="shared" si="17"/>
        <v>1</v>
      </c>
      <c r="I207" s="267"/>
      <c r="J207" s="338" t="s">
        <v>8151</v>
      </c>
      <c r="K207" s="233" t="str">
        <f t="shared" si="23"/>
        <v>x7053</v>
      </c>
      <c r="L207" s="233" t="str">
        <f t="shared" si="24"/>
        <v>PEPP KID PDF file encoded to base 64</v>
      </c>
      <c r="M207" s="129"/>
      <c r="N207" s="129"/>
      <c r="O207" s="233" t="s">
        <v>243</v>
      </c>
      <c r="P207" s="129"/>
      <c r="Q207" s="129"/>
      <c r="R207" s="129"/>
      <c r="S207" s="229">
        <f t="shared" si="22"/>
        <v>44392</v>
      </c>
      <c r="T207" s="229" t="str">
        <f t="shared" si="18"/>
        <v/>
      </c>
      <c r="U207" s="229" t="str">
        <f t="shared" si="19"/>
        <v/>
      </c>
      <c r="V207" s="233"/>
    </row>
    <row r="208" spans="1:22">
      <c r="A208" s="129" t="s">
        <v>8153</v>
      </c>
      <c r="B208" s="233" t="s">
        <v>8154</v>
      </c>
      <c r="C208" s="233"/>
      <c r="D208" s="233" t="s">
        <v>243</v>
      </c>
      <c r="E208" s="229">
        <v>44392</v>
      </c>
      <c r="F208" s="233"/>
      <c r="G208" s="233"/>
      <c r="H208" s="233">
        <f t="shared" si="17"/>
        <v>1</v>
      </c>
      <c r="I208" s="267"/>
      <c r="J208" s="245" t="s">
        <v>8153</v>
      </c>
      <c r="K208" s="233" t="str">
        <f t="shared" si="23"/>
        <v>x7054</v>
      </c>
      <c r="L208" s="233" t="str">
        <f t="shared" si="24"/>
        <v>Link to electronic version of PEPP KID</v>
      </c>
      <c r="M208" s="129"/>
      <c r="N208" s="129"/>
      <c r="O208" s="233" t="s">
        <v>243</v>
      </c>
      <c r="P208" s="129"/>
      <c r="Q208" s="129"/>
      <c r="R208" s="129"/>
      <c r="S208" s="229">
        <f t="shared" si="22"/>
        <v>44392</v>
      </c>
      <c r="T208" s="229" t="str">
        <f t="shared" si="18"/>
        <v/>
      </c>
      <c r="U208" s="229" t="str">
        <f t="shared" si="19"/>
        <v/>
      </c>
      <c r="V208" s="233"/>
    </row>
    <row r="209" spans="1:22">
      <c r="A209" s="129" t="s">
        <v>8155</v>
      </c>
      <c r="B209" s="233" t="s">
        <v>8156</v>
      </c>
      <c r="C209" s="233"/>
      <c r="D209" s="233" t="s">
        <v>243</v>
      </c>
      <c r="E209" s="229">
        <v>44392</v>
      </c>
      <c r="F209" s="233"/>
      <c r="G209" s="233"/>
      <c r="H209" s="233">
        <f t="shared" si="17"/>
        <v>1</v>
      </c>
      <c r="I209" s="267"/>
      <c r="J209" s="245" t="s">
        <v>8155</v>
      </c>
      <c r="K209" s="233" t="str">
        <f t="shared" si="23"/>
        <v>x7055</v>
      </c>
      <c r="L209" s="233" t="str">
        <f t="shared" si="24"/>
        <v>Narrative explanation on inflation effects</v>
      </c>
      <c r="M209" s="129"/>
      <c r="N209" s="129"/>
      <c r="O209" s="233" t="s">
        <v>243</v>
      </c>
      <c r="P209" s="129"/>
      <c r="Q209" s="129"/>
      <c r="R209" s="129"/>
      <c r="S209" s="229">
        <f t="shared" si="22"/>
        <v>44392</v>
      </c>
      <c r="T209" s="229" t="str">
        <f t="shared" si="18"/>
        <v/>
      </c>
      <c r="U209" s="229" t="str">
        <f t="shared" si="19"/>
        <v/>
      </c>
      <c r="V209" s="233"/>
    </row>
    <row r="210" spans="1:22">
      <c r="A210" s="129" t="s">
        <v>8157</v>
      </c>
      <c r="B210" s="233" t="s">
        <v>8158</v>
      </c>
      <c r="C210" s="233"/>
      <c r="D210" s="233" t="s">
        <v>243</v>
      </c>
      <c r="E210" s="229">
        <v>44392</v>
      </c>
      <c r="F210" s="233"/>
      <c r="G210" s="233"/>
      <c r="H210" s="233">
        <f t="shared" si="17"/>
        <v>1</v>
      </c>
      <c r="I210" s="267"/>
      <c r="J210" s="245" t="s">
        <v>8157</v>
      </c>
      <c r="K210" s="233" t="str">
        <f t="shared" si="23"/>
        <v>x7056</v>
      </c>
      <c r="L210" s="233" t="str">
        <f t="shared" si="24"/>
        <v>Annual administrative costs expressed as percentage of savings paid in</v>
      </c>
      <c r="M210" s="129"/>
      <c r="N210" s="129"/>
      <c r="O210" s="233" t="s">
        <v>243</v>
      </c>
      <c r="P210" s="129"/>
      <c r="Q210" s="129"/>
      <c r="R210" s="129"/>
      <c r="S210" s="229">
        <f t="shared" si="22"/>
        <v>44392</v>
      </c>
      <c r="T210" s="229" t="str">
        <f t="shared" si="18"/>
        <v/>
      </c>
      <c r="U210" s="229" t="str">
        <f t="shared" si="19"/>
        <v/>
      </c>
      <c r="V210" s="233"/>
    </row>
    <row r="211" spans="1:22">
      <c r="A211" s="129" t="s">
        <v>8159</v>
      </c>
      <c r="B211" s="233" t="s">
        <v>8160</v>
      </c>
      <c r="C211" s="233"/>
      <c r="D211" s="233" t="s">
        <v>243</v>
      </c>
      <c r="E211" s="229">
        <v>44392</v>
      </c>
      <c r="F211" s="233"/>
      <c r="G211" s="233"/>
      <c r="H211" s="233">
        <f t="shared" si="17"/>
        <v>1</v>
      </c>
      <c r="I211" s="267"/>
      <c r="J211" s="245" t="s">
        <v>8159</v>
      </c>
      <c r="K211" s="233" t="str">
        <f t="shared" si="23"/>
        <v>x7057</v>
      </c>
      <c r="L211" s="233" t="str">
        <f t="shared" si="24"/>
        <v>Annual investment costs expressed as percentage of savings paid in</v>
      </c>
      <c r="M211" s="129"/>
      <c r="N211" s="129"/>
      <c r="O211" s="233" t="s">
        <v>243</v>
      </c>
      <c r="P211" s="129"/>
      <c r="Q211" s="129"/>
      <c r="R211" s="129"/>
      <c r="S211" s="229">
        <f t="shared" si="22"/>
        <v>44392</v>
      </c>
      <c r="T211" s="229" t="str">
        <f t="shared" si="18"/>
        <v/>
      </c>
      <c r="U211" s="229" t="str">
        <f t="shared" si="19"/>
        <v/>
      </c>
      <c r="V211" s="233"/>
    </row>
    <row r="212" spans="1:22">
      <c r="A212" s="129" t="s">
        <v>8161</v>
      </c>
      <c r="B212" s="233" t="s">
        <v>8162</v>
      </c>
      <c r="C212" s="233"/>
      <c r="D212" s="233" t="s">
        <v>243</v>
      </c>
      <c r="E212" s="229">
        <v>44392</v>
      </c>
      <c r="F212" s="233"/>
      <c r="G212" s="233"/>
      <c r="H212" s="233">
        <f t="shared" si="17"/>
        <v>1</v>
      </c>
      <c r="I212" s="267"/>
      <c r="J212" s="245" t="s">
        <v>8161</v>
      </c>
      <c r="K212" s="233" t="str">
        <f t="shared" si="23"/>
        <v>x7058</v>
      </c>
      <c r="L212" s="233" t="str">
        <f t="shared" si="24"/>
        <v>Annual distribution costs expressed as percentage of savings paid in</v>
      </c>
      <c r="M212" s="129"/>
      <c r="N212" s="129"/>
      <c r="O212" s="233" t="s">
        <v>243</v>
      </c>
      <c r="P212" s="129"/>
      <c r="Q212" s="129"/>
      <c r="R212" s="129"/>
      <c r="S212" s="229">
        <f t="shared" si="22"/>
        <v>44392</v>
      </c>
      <c r="T212" s="229" t="str">
        <f t="shared" si="18"/>
        <v/>
      </c>
      <c r="U212" s="229" t="str">
        <f t="shared" si="19"/>
        <v/>
      </c>
      <c r="V212" s="233"/>
    </row>
    <row r="213" spans="1:22">
      <c r="A213" s="129" t="s">
        <v>8163</v>
      </c>
      <c r="B213" s="233" t="s">
        <v>8164</v>
      </c>
      <c r="C213" s="233"/>
      <c r="D213" s="233" t="s">
        <v>243</v>
      </c>
      <c r="E213" s="229">
        <v>44392</v>
      </c>
      <c r="F213" s="233"/>
      <c r="G213" s="233"/>
      <c r="H213" s="233">
        <f t="shared" ref="H213:H216" si="25">COUNTIF(J:J,A213)</f>
        <v>1</v>
      </c>
      <c r="I213" s="267"/>
      <c r="J213" s="245" t="s">
        <v>8163</v>
      </c>
      <c r="K213" s="233" t="str">
        <f t="shared" si="23"/>
        <v>x7059</v>
      </c>
      <c r="L213" s="233" t="str">
        <f t="shared" si="24"/>
        <v>Annual guarantees costs expressed as percentage of savings paid in</v>
      </c>
      <c r="M213" s="129"/>
      <c r="N213" s="129"/>
      <c r="O213" s="233" t="s">
        <v>243</v>
      </c>
      <c r="P213" s="129"/>
      <c r="Q213" s="129"/>
      <c r="R213" s="129"/>
      <c r="S213" s="229">
        <f t="shared" si="22"/>
        <v>44392</v>
      </c>
      <c r="T213" s="229" t="str">
        <f t="shared" si="18"/>
        <v/>
      </c>
      <c r="U213" s="229" t="str">
        <f t="shared" si="19"/>
        <v/>
      </c>
      <c r="V213" s="233"/>
    </row>
    <row r="214" spans="1:22">
      <c r="A214" s="129" t="s">
        <v>8165</v>
      </c>
      <c r="B214" s="233" t="s">
        <v>8166</v>
      </c>
      <c r="C214" s="233"/>
      <c r="D214" s="233" t="s">
        <v>243</v>
      </c>
      <c r="E214" s="229">
        <v>44392</v>
      </c>
      <c r="F214" s="233"/>
      <c r="G214" s="233"/>
      <c r="H214" s="233">
        <f t="shared" si="25"/>
        <v>1</v>
      </c>
      <c r="I214" s="267"/>
      <c r="J214" s="245" t="s">
        <v>8165</v>
      </c>
      <c r="K214" s="233" t="str">
        <f t="shared" si="23"/>
        <v>x7060</v>
      </c>
      <c r="L214" s="233" t="str">
        <f t="shared" si="24"/>
        <v>Monthly contribution</v>
      </c>
      <c r="M214" s="129"/>
      <c r="N214" s="129"/>
      <c r="O214" s="233" t="s">
        <v>243</v>
      </c>
      <c r="P214" s="129"/>
      <c r="Q214" s="129"/>
      <c r="R214" s="129"/>
      <c r="S214" s="229">
        <f t="shared" si="22"/>
        <v>44392</v>
      </c>
      <c r="T214" s="229" t="str">
        <f t="shared" si="18"/>
        <v/>
      </c>
      <c r="U214" s="229" t="str">
        <f t="shared" si="19"/>
        <v/>
      </c>
      <c r="V214" s="233"/>
    </row>
    <row r="215" spans="1:22">
      <c r="A215" s="129" t="s">
        <v>8167</v>
      </c>
      <c r="B215" s="233" t="s">
        <v>8168</v>
      </c>
      <c r="C215" s="233"/>
      <c r="D215" s="233" t="s">
        <v>243</v>
      </c>
      <c r="E215" s="229">
        <v>44392</v>
      </c>
      <c r="F215" s="233"/>
      <c r="G215" s="233"/>
      <c r="H215" s="233">
        <f t="shared" si="25"/>
        <v>1</v>
      </c>
      <c r="I215" s="267"/>
      <c r="J215" s="245" t="s">
        <v>8167</v>
      </c>
      <c r="K215" s="233" t="str">
        <f t="shared" si="23"/>
        <v>x155</v>
      </c>
      <c r="L215" s="233" t="str">
        <f t="shared" si="24"/>
        <v>URL link to the SFCR webpage</v>
      </c>
      <c r="M215" s="129"/>
      <c r="N215" s="129"/>
      <c r="O215" s="233" t="s">
        <v>243</v>
      </c>
      <c r="P215" s="129"/>
      <c r="Q215" s="129"/>
      <c r="R215" s="129"/>
      <c r="S215" s="229">
        <f t="shared" si="22"/>
        <v>44392</v>
      </c>
      <c r="T215" s="229" t="str">
        <f t="shared" si="18"/>
        <v/>
      </c>
      <c r="U215" s="229" t="str">
        <f t="shared" si="19"/>
        <v/>
      </c>
      <c r="V215" s="233"/>
    </row>
    <row r="216" spans="1:22">
      <c r="A216" s="129" t="s">
        <v>8169</v>
      </c>
      <c r="B216" s="233" t="s">
        <v>8170</v>
      </c>
      <c r="C216" s="233"/>
      <c r="D216" s="233" t="s">
        <v>243</v>
      </c>
      <c r="E216" s="229">
        <v>44414</v>
      </c>
      <c r="F216" s="233"/>
      <c r="G216" s="233"/>
      <c r="H216" s="233">
        <f t="shared" si="25"/>
        <v>1</v>
      </c>
      <c r="I216" s="267"/>
      <c r="J216" s="339" t="s">
        <v>8169</v>
      </c>
      <c r="K216" s="233" t="str">
        <f t="shared" si="23"/>
        <v>x7061</v>
      </c>
      <c r="L216" s="233" t="str">
        <f t="shared" si="24"/>
        <v>Name of alternative investment option</v>
      </c>
      <c r="M216" s="129"/>
      <c r="N216" s="129"/>
      <c r="O216" s="233" t="s">
        <v>243</v>
      </c>
      <c r="P216" s="129"/>
      <c r="Q216" s="129"/>
      <c r="R216" s="129"/>
      <c r="S216" s="229">
        <f t="shared" si="22"/>
        <v>44414</v>
      </c>
      <c r="T216" s="229" t="str">
        <f t="shared" si="18"/>
        <v/>
      </c>
      <c r="U216" s="229" t="str">
        <f t="shared" si="19"/>
        <v/>
      </c>
      <c r="V216" s="233"/>
    </row>
    <row r="217" spans="1:22">
      <c r="F217" s="135" t="s">
        <v>2800</v>
      </c>
      <c r="J217" s="226"/>
      <c r="K217" s="226"/>
      <c r="L217" s="226"/>
      <c r="M217" s="226"/>
      <c r="N217" s="226"/>
      <c r="O217" s="226"/>
      <c r="P217" s="226"/>
      <c r="Q217" s="226"/>
      <c r="R217" s="226"/>
      <c r="S217" s="226"/>
      <c r="T217" s="226"/>
      <c r="U217" s="226"/>
      <c r="V217" s="226"/>
    </row>
    <row r="218" spans="1:22">
      <c r="F218" s="135" t="s">
        <v>2800</v>
      </c>
      <c r="J218" s="226"/>
      <c r="K218" s="226"/>
      <c r="L218" s="226"/>
      <c r="M218" s="226"/>
      <c r="N218" s="226"/>
      <c r="O218" s="226"/>
      <c r="P218" s="226"/>
      <c r="Q218" s="226"/>
      <c r="R218" s="226"/>
      <c r="S218" s="226"/>
      <c r="T218" s="226"/>
      <c r="U218" s="226"/>
      <c r="V218" s="226"/>
    </row>
    <row r="219" spans="1:22">
      <c r="F219" s="135" t="s">
        <v>2800</v>
      </c>
      <c r="J219" s="226"/>
      <c r="K219" s="226"/>
      <c r="L219" s="226"/>
      <c r="M219" s="226"/>
      <c r="N219" s="226"/>
      <c r="O219" s="226"/>
      <c r="P219" s="226"/>
      <c r="Q219" s="226"/>
      <c r="R219" s="226"/>
      <c r="S219" s="226"/>
      <c r="T219" s="226"/>
      <c r="U219" s="226"/>
      <c r="V219" s="226"/>
    </row>
    <row r="220" spans="1:22">
      <c r="F220" s="135" t="s">
        <v>2800</v>
      </c>
      <c r="J220" s="226"/>
      <c r="K220" s="226"/>
      <c r="L220" s="226"/>
      <c r="M220" s="226"/>
      <c r="N220" s="226"/>
      <c r="O220" s="226"/>
      <c r="P220" s="226"/>
      <c r="Q220" s="226"/>
      <c r="R220" s="226"/>
      <c r="S220" s="226"/>
      <c r="T220" s="226"/>
      <c r="U220" s="226"/>
      <c r="V220" s="226"/>
    </row>
    <row r="221" spans="1:22">
      <c r="F221" s="135" t="s">
        <v>2800</v>
      </c>
      <c r="J221" s="226"/>
      <c r="K221" s="226"/>
      <c r="L221" s="226"/>
      <c r="M221" s="226"/>
      <c r="N221" s="226"/>
      <c r="O221" s="226"/>
      <c r="P221" s="226"/>
      <c r="Q221" s="226"/>
      <c r="R221" s="226"/>
      <c r="S221" s="226"/>
      <c r="T221" s="226"/>
      <c r="U221" s="226"/>
      <c r="V221" s="226"/>
    </row>
    <row r="222" spans="1:22">
      <c r="F222" s="135" t="s">
        <v>2800</v>
      </c>
    </row>
    <row r="223" spans="1:22">
      <c r="F223" s="135" t="s">
        <v>2800</v>
      </c>
    </row>
    <row r="224" spans="1:22">
      <c r="F224" s="135" t="s">
        <v>2800</v>
      </c>
    </row>
    <row r="225" spans="6:6">
      <c r="F225" s="135" t="s">
        <v>2800</v>
      </c>
    </row>
    <row r="226" spans="6:6">
      <c r="F226" s="135" t="s">
        <v>2800</v>
      </c>
    </row>
    <row r="227" spans="6:6">
      <c r="F227" s="135" t="s">
        <v>2800</v>
      </c>
    </row>
    <row r="228" spans="6:6">
      <c r="F228" s="135" t="s">
        <v>2800</v>
      </c>
    </row>
    <row r="229" spans="6:6">
      <c r="F229" s="135" t="s">
        <v>2800</v>
      </c>
    </row>
    <row r="230" spans="6:6">
      <c r="F230" s="135" t="s">
        <v>2800</v>
      </c>
    </row>
    <row r="231" spans="6:6">
      <c r="F231" s="135" t="s">
        <v>2800</v>
      </c>
    </row>
    <row r="232" spans="6:6">
      <c r="F232" s="135" t="s">
        <v>2800</v>
      </c>
    </row>
    <row r="233" spans="6:6">
      <c r="F233" s="135" t="s">
        <v>2800</v>
      </c>
    </row>
    <row r="234" spans="6:6">
      <c r="F234" s="135" t="s">
        <v>2800</v>
      </c>
    </row>
    <row r="235" spans="6:6">
      <c r="F235" s="135" t="s">
        <v>2800</v>
      </c>
    </row>
    <row r="236" spans="6:6">
      <c r="F236" s="135" t="s">
        <v>2800</v>
      </c>
    </row>
    <row r="237" spans="6:6">
      <c r="F237" s="135" t="s">
        <v>2800</v>
      </c>
    </row>
    <row r="238" spans="6:6">
      <c r="F238" s="135" t="s">
        <v>2800</v>
      </c>
    </row>
    <row r="239" spans="6:6">
      <c r="F239" s="135" t="s">
        <v>2800</v>
      </c>
    </row>
    <row r="240" spans="6:6">
      <c r="F240" s="135" t="s">
        <v>2800</v>
      </c>
    </row>
    <row r="241" spans="6:6">
      <c r="F241" s="135" t="s">
        <v>2800</v>
      </c>
    </row>
    <row r="242" spans="6:6">
      <c r="F242" s="135" t="s">
        <v>2800</v>
      </c>
    </row>
    <row r="243" spans="6:6">
      <c r="F243" s="135" t="s">
        <v>2800</v>
      </c>
    </row>
    <row r="244" spans="6:6">
      <c r="F244" s="135" t="s">
        <v>2800</v>
      </c>
    </row>
    <row r="245" spans="6:6">
      <c r="F245" s="135" t="s">
        <v>2800</v>
      </c>
    </row>
    <row r="246" spans="6:6">
      <c r="F246" s="135" t="s">
        <v>2800</v>
      </c>
    </row>
    <row r="247" spans="6:6">
      <c r="F247" s="135" t="s">
        <v>2800</v>
      </c>
    </row>
    <row r="248" spans="6:6">
      <c r="F248" s="135" t="s">
        <v>2800</v>
      </c>
    </row>
    <row r="249" spans="6:6">
      <c r="F249" s="135" t="s">
        <v>2800</v>
      </c>
    </row>
    <row r="250" spans="6:6">
      <c r="F250" s="135" t="s">
        <v>2800</v>
      </c>
    </row>
    <row r="251" spans="6:6">
      <c r="F251" s="135" t="s">
        <v>2800</v>
      </c>
    </row>
    <row r="252" spans="6:6">
      <c r="F252" s="135" t="s">
        <v>2800</v>
      </c>
    </row>
    <row r="253" spans="6:6">
      <c r="F253" s="135" t="s">
        <v>2800</v>
      </c>
    </row>
    <row r="254" spans="6:6">
      <c r="F254" s="135" t="s">
        <v>2800</v>
      </c>
    </row>
    <row r="255" spans="6:6">
      <c r="F255" s="135" t="s">
        <v>2800</v>
      </c>
    </row>
    <row r="256" spans="6:6">
      <c r="F256" s="135" t="s">
        <v>2800</v>
      </c>
    </row>
    <row r="257" spans="6:6">
      <c r="F257" s="135" t="s">
        <v>2800</v>
      </c>
    </row>
    <row r="258" spans="6:6">
      <c r="F258" s="135" t="s">
        <v>2800</v>
      </c>
    </row>
    <row r="259" spans="6:6">
      <c r="F259" s="135" t="s">
        <v>2800</v>
      </c>
    </row>
    <row r="260" spans="6:6">
      <c r="F260" s="135" t="s">
        <v>2800</v>
      </c>
    </row>
    <row r="261" spans="6:6">
      <c r="F261" s="135" t="s">
        <v>2800</v>
      </c>
    </row>
    <row r="262" spans="6:6">
      <c r="F262" s="135" t="s">
        <v>2800</v>
      </c>
    </row>
    <row r="263" spans="6:6">
      <c r="F263" s="135" t="s">
        <v>2800</v>
      </c>
    </row>
    <row r="264" spans="6:6">
      <c r="F264" s="135" t="s">
        <v>2800</v>
      </c>
    </row>
    <row r="265" spans="6:6">
      <c r="F265" s="135" t="s">
        <v>2800</v>
      </c>
    </row>
    <row r="266" spans="6:6">
      <c r="F266" s="135" t="s">
        <v>2800</v>
      </c>
    </row>
  </sheetData>
  <autoFilter ref="A1:V172"/>
  <conditionalFormatting sqref="A208">
    <cfRule type="duplicateValues" dxfId="6" priority="7"/>
  </conditionalFormatting>
  <conditionalFormatting sqref="A209">
    <cfRule type="duplicateValues" dxfId="5" priority="6"/>
  </conditionalFormatting>
  <conditionalFormatting sqref="A210:A213">
    <cfRule type="duplicateValues" dxfId="4" priority="5"/>
  </conditionalFormatting>
  <conditionalFormatting sqref="A214">
    <cfRule type="duplicateValues" dxfId="3" priority="4"/>
  </conditionalFormatting>
  <conditionalFormatting sqref="A215">
    <cfRule type="duplicateValues" dxfId="2" priority="3"/>
  </conditionalFormatting>
  <conditionalFormatting sqref="A216">
    <cfRule type="duplicateValues" dxfId="1" priority="2"/>
  </conditionalFormatting>
  <conditionalFormatting sqref="J216">
    <cfRule type="duplicateValues" dxfId="0" priority="1"/>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V28"/>
  <sheetViews>
    <sheetView zoomScale="80" zoomScaleNormal="80" workbookViewId="0">
      <selection activeCell="D27" sqref="D27"/>
    </sheetView>
  </sheetViews>
  <sheetFormatPr baseColWidth="10" defaultRowHeight="14.4"/>
  <cols>
    <col min="1" max="1" width="41" bestFit="1" customWidth="1"/>
    <col min="2" max="2" width="6.5546875" bestFit="1" customWidth="1"/>
    <col min="4" max="4" width="7" bestFit="1" customWidth="1"/>
    <col min="5" max="5" width="10.88671875" customWidth="1"/>
    <col min="6" max="7" width="7" customWidth="1"/>
    <col min="8" max="8" width="6.44140625" bestFit="1" customWidth="1"/>
    <col min="10" max="10" width="76.6640625" customWidth="1"/>
    <col min="11" max="11" width="6.33203125" bestFit="1" customWidth="1"/>
    <col min="12" max="12" width="52.44140625" style="152" customWidth="1"/>
    <col min="13" max="13" width="7.33203125" bestFit="1" customWidth="1"/>
    <col min="14" max="14" width="7.6640625" bestFit="1"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10" t="s">
        <v>2525</v>
      </c>
      <c r="M1" s="35" t="s">
        <v>236</v>
      </c>
      <c r="N1" s="35" t="s">
        <v>237</v>
      </c>
      <c r="O1" s="35" t="s">
        <v>238</v>
      </c>
      <c r="P1" s="35" t="s">
        <v>239</v>
      </c>
      <c r="Q1" s="35" t="s">
        <v>240</v>
      </c>
      <c r="R1" s="35" t="s">
        <v>241</v>
      </c>
      <c r="S1" s="116" t="s">
        <v>1819</v>
      </c>
      <c r="T1" s="116" t="s">
        <v>1820</v>
      </c>
      <c r="U1" s="116" t="s">
        <v>1821</v>
      </c>
      <c r="V1" s="116" t="s">
        <v>242</v>
      </c>
    </row>
    <row r="2" spans="1:22">
      <c r="A2" s="19" t="s">
        <v>244</v>
      </c>
      <c r="B2" t="s">
        <v>245</v>
      </c>
      <c r="C2" t="s">
        <v>609</v>
      </c>
      <c r="D2" t="s">
        <v>243</v>
      </c>
      <c r="H2">
        <f t="shared" ref="H2:H13" si="0">COUNTIF($J$2:$J$381,A2)</f>
        <v>4</v>
      </c>
      <c r="J2" s="3" t="s">
        <v>612</v>
      </c>
      <c r="K2" s="4"/>
      <c r="L2" s="189"/>
      <c r="O2" t="s">
        <v>426</v>
      </c>
      <c r="Q2" t="s">
        <v>299</v>
      </c>
    </row>
    <row r="3" spans="1:22">
      <c r="A3" s="1" t="s">
        <v>1383</v>
      </c>
      <c r="B3" t="s">
        <v>1552</v>
      </c>
      <c r="D3" t="s">
        <v>426</v>
      </c>
      <c r="H3">
        <f t="shared" si="0"/>
        <v>1</v>
      </c>
      <c r="J3" s="10" t="s">
        <v>244</v>
      </c>
      <c r="K3" s="1" t="str">
        <f>VLOOKUP(J3,$A$1:$I$286,2,FALSE)</f>
        <v>x0</v>
      </c>
      <c r="L3" s="174" t="str">
        <f>J3</f>
        <v>Total/NA</v>
      </c>
      <c r="M3" s="8" t="s">
        <v>190</v>
      </c>
      <c r="N3" s="8"/>
      <c r="O3" t="s">
        <v>243</v>
      </c>
      <c r="R3" s="5"/>
    </row>
    <row r="4" spans="1:22">
      <c r="A4" s="1" t="s">
        <v>1609</v>
      </c>
      <c r="B4" t="s">
        <v>1553</v>
      </c>
      <c r="D4" t="s">
        <v>426</v>
      </c>
      <c r="H4">
        <f t="shared" si="0"/>
        <v>1</v>
      </c>
      <c r="J4" s="16" t="s">
        <v>1383</v>
      </c>
      <c r="K4" s="1" t="str">
        <f>VLOOKUP(J4,$A$1:$I$286,2,FALSE)</f>
        <v>e500</v>
      </c>
      <c r="L4" s="164" t="str">
        <f>J4</f>
        <v>Placements nets de transferts ou alloués</v>
      </c>
      <c r="M4" s="49" t="s">
        <v>190</v>
      </c>
      <c r="N4" s="49" t="s">
        <v>192</v>
      </c>
      <c r="O4" t="s">
        <v>426</v>
      </c>
    </row>
    <row r="5" spans="1:22">
      <c r="A5" s="1" t="s">
        <v>1384</v>
      </c>
      <c r="B5" t="s">
        <v>1554</v>
      </c>
      <c r="D5" t="s">
        <v>426</v>
      </c>
      <c r="E5" s="133"/>
      <c r="H5">
        <f t="shared" si="0"/>
        <v>1</v>
      </c>
      <c r="J5" s="17" t="s">
        <v>1609</v>
      </c>
      <c r="K5" s="1" t="str">
        <f>VLOOKUP(J5,$A$1:$I$286,2,FALSE)</f>
        <v>e501</v>
      </c>
      <c r="L5" s="164" t="str">
        <f>J5</f>
        <v>Placements non transférés ou alloués</v>
      </c>
      <c r="M5" s="49"/>
      <c r="N5" s="49" t="s">
        <v>192</v>
      </c>
      <c r="O5" t="s">
        <v>426</v>
      </c>
    </row>
    <row r="6" spans="1:22">
      <c r="A6" s="138" t="s">
        <v>2838</v>
      </c>
      <c r="B6" s="138" t="s">
        <v>247</v>
      </c>
      <c r="C6" s="138"/>
      <c r="D6" s="138" t="s">
        <v>243</v>
      </c>
      <c r="E6" s="133"/>
      <c r="F6" s="133"/>
      <c r="G6" s="133"/>
      <c r="H6" s="133">
        <f t="shared" si="0"/>
        <v>1</v>
      </c>
      <c r="I6" s="133"/>
      <c r="J6" s="22" t="s">
        <v>1384</v>
      </c>
      <c r="K6" s="1" t="str">
        <f>VLOOKUP(J6,$A$1:$I$286,2,FALSE)</f>
        <v>e502</v>
      </c>
      <c r="L6" s="164" t="str">
        <f>J6</f>
        <v>Placements transférés ou alloués</v>
      </c>
      <c r="M6" s="49"/>
      <c r="N6" s="49" t="s">
        <v>191</v>
      </c>
      <c r="O6" t="s">
        <v>426</v>
      </c>
    </row>
    <row r="7" spans="1:22">
      <c r="A7" s="138" t="s">
        <v>2839</v>
      </c>
      <c r="B7" s="138" t="s">
        <v>606</v>
      </c>
      <c r="C7" s="138"/>
      <c r="D7" s="138" t="s">
        <v>243</v>
      </c>
      <c r="E7" s="133"/>
      <c r="F7" s="133"/>
      <c r="G7" s="133"/>
      <c r="H7" s="133">
        <f t="shared" si="0"/>
        <v>1</v>
      </c>
      <c r="I7" s="133"/>
      <c r="J7" s="108" t="s">
        <v>2814</v>
      </c>
      <c r="K7" s="131"/>
      <c r="L7" s="164"/>
      <c r="O7" t="s">
        <v>426</v>
      </c>
    </row>
    <row r="8" spans="1:22">
      <c r="A8" s="138" t="s">
        <v>2840</v>
      </c>
      <c r="B8" s="138" t="s">
        <v>2804</v>
      </c>
      <c r="C8" s="138"/>
      <c r="D8" s="138" t="s">
        <v>243</v>
      </c>
      <c r="E8" s="133"/>
      <c r="F8" s="133"/>
      <c r="G8" s="133"/>
      <c r="H8" s="133">
        <f t="shared" si="0"/>
        <v>1</v>
      </c>
      <c r="I8" s="133"/>
      <c r="J8" s="50" t="s">
        <v>244</v>
      </c>
      <c r="K8" s="131" t="str">
        <f t="shared" ref="K8:K16" si="1">VLOOKUP(J8,$A$1:$I$286,2,FALSE)</f>
        <v>x0</v>
      </c>
      <c r="L8" s="164" t="str">
        <f t="shared" ref="L8:L16" si="2">J8</f>
        <v>Total/NA</v>
      </c>
      <c r="M8" s="49" t="s">
        <v>190</v>
      </c>
      <c r="O8" s="130" t="s">
        <v>243</v>
      </c>
      <c r="Q8" t="s">
        <v>2791</v>
      </c>
      <c r="R8" t="s">
        <v>2813</v>
      </c>
    </row>
    <row r="9" spans="1:22">
      <c r="A9" s="138" t="s">
        <v>2841</v>
      </c>
      <c r="B9" s="138" t="s">
        <v>203</v>
      </c>
      <c r="C9" s="138"/>
      <c r="D9" s="138" t="s">
        <v>243</v>
      </c>
      <c r="E9" s="133"/>
      <c r="F9" s="133"/>
      <c r="G9" s="133"/>
      <c r="H9" s="133">
        <f t="shared" si="0"/>
        <v>1</v>
      </c>
      <c r="I9" s="133"/>
      <c r="J9" s="44" t="s">
        <v>2843</v>
      </c>
      <c r="K9" s="131" t="str">
        <f t="shared" si="1"/>
        <v>x48</v>
      </c>
      <c r="L9" s="164" t="str">
        <f t="shared" si="2"/>
        <v>SCR à l'exclusion des exigences de capital supplémentaire</v>
      </c>
      <c r="N9" s="49" t="s">
        <v>192</v>
      </c>
      <c r="O9" s="138" t="s">
        <v>243</v>
      </c>
    </row>
    <row r="10" spans="1:22">
      <c r="A10" s="138" t="s">
        <v>2842</v>
      </c>
      <c r="B10" s="138" t="s">
        <v>2802</v>
      </c>
      <c r="C10" s="138"/>
      <c r="D10" s="138" t="s">
        <v>243</v>
      </c>
      <c r="E10" s="133"/>
      <c r="F10" s="133"/>
      <c r="G10" s="133"/>
      <c r="H10" s="133">
        <f t="shared" si="0"/>
        <v>1</v>
      </c>
      <c r="I10" s="133"/>
      <c r="J10" s="22" t="s">
        <v>2845</v>
      </c>
      <c r="K10" s="131" t="str">
        <f t="shared" si="1"/>
        <v>x24</v>
      </c>
      <c r="L10" s="164" t="str">
        <f t="shared" si="2"/>
        <v>Incluant la capacité d’absorption des pertes des provisions techniques et des impôts différés</v>
      </c>
      <c r="M10" s="49" t="s">
        <v>190</v>
      </c>
      <c r="N10" s="49" t="s">
        <v>192</v>
      </c>
      <c r="O10" s="138" t="s">
        <v>243</v>
      </c>
    </row>
    <row r="11" spans="1:22">
      <c r="A11" s="138" t="s">
        <v>2843</v>
      </c>
      <c r="B11" s="138" t="s">
        <v>2806</v>
      </c>
      <c r="C11" s="138"/>
      <c r="D11" s="138" t="s">
        <v>243</v>
      </c>
      <c r="E11" s="133"/>
      <c r="F11" s="133"/>
      <c r="G11" s="133"/>
      <c r="H11" s="133">
        <f t="shared" si="0"/>
        <v>1</v>
      </c>
      <c r="I11" s="133"/>
      <c r="J11" s="53" t="s">
        <v>2838</v>
      </c>
      <c r="K11" s="131" t="str">
        <f t="shared" si="1"/>
        <v>x23</v>
      </c>
      <c r="L11" s="164" t="str">
        <f t="shared" si="2"/>
        <v>Incluant la capacité d’absorption des pertes des provisions techniques</v>
      </c>
      <c r="M11" s="49" t="s">
        <v>190</v>
      </c>
      <c r="N11" s="49" t="s">
        <v>192</v>
      </c>
      <c r="O11" s="138" t="s">
        <v>243</v>
      </c>
    </row>
    <row r="12" spans="1:22">
      <c r="A12" s="138" t="s">
        <v>2844</v>
      </c>
      <c r="B12" s="138" t="s">
        <v>2801</v>
      </c>
      <c r="C12" s="138"/>
      <c r="D12" s="138" t="s">
        <v>243</v>
      </c>
      <c r="E12" s="133"/>
      <c r="F12" s="133"/>
      <c r="G12" s="133"/>
      <c r="H12" s="133">
        <f t="shared" si="0"/>
        <v>1</v>
      </c>
      <c r="I12" s="133"/>
      <c r="J12" s="67" t="s">
        <v>2839</v>
      </c>
      <c r="K12" s="131" t="str">
        <f t="shared" si="1"/>
        <v>x20</v>
      </c>
      <c r="L12" s="164" t="str">
        <f t="shared" si="2"/>
        <v>Excluant la capacité d’absorption des pertes des provisions techniques</v>
      </c>
      <c r="N12" s="49" t="s">
        <v>192</v>
      </c>
      <c r="O12" s="138" t="s">
        <v>243</v>
      </c>
    </row>
    <row r="13" spans="1:22">
      <c r="A13" s="138" t="s">
        <v>2845</v>
      </c>
      <c r="B13" s="138" t="s">
        <v>1920</v>
      </c>
      <c r="C13" s="138"/>
      <c r="D13" s="138" t="s">
        <v>243</v>
      </c>
      <c r="E13" s="133"/>
      <c r="F13" s="133"/>
      <c r="G13" s="133"/>
      <c r="H13" s="133">
        <f t="shared" si="0"/>
        <v>1</v>
      </c>
      <c r="I13" s="133"/>
      <c r="J13" s="67" t="s">
        <v>2840</v>
      </c>
      <c r="K13" s="131" t="str">
        <f t="shared" si="1"/>
        <v>x32</v>
      </c>
      <c r="L13" s="164" t="str">
        <f t="shared" si="2"/>
        <v>Capacité d’absorption des pertes des provisions techniques</v>
      </c>
      <c r="N13" s="49" t="s">
        <v>191</v>
      </c>
      <c r="O13" s="138" t="s">
        <v>243</v>
      </c>
    </row>
    <row r="14" spans="1:22">
      <c r="A14" s="286" t="s">
        <v>6745</v>
      </c>
      <c r="B14" s="138" t="s">
        <v>6743</v>
      </c>
      <c r="C14" s="138"/>
      <c r="D14" s="138" t="s">
        <v>243</v>
      </c>
      <c r="E14" s="249">
        <v>41827</v>
      </c>
      <c r="F14" s="138"/>
      <c r="G14" s="138"/>
      <c r="H14" s="138">
        <f>COUNTIF(J:J,A14)</f>
        <v>1</v>
      </c>
      <c r="I14" s="133"/>
      <c r="J14" s="53" t="s">
        <v>2841</v>
      </c>
      <c r="K14" s="131" t="str">
        <f t="shared" si="1"/>
        <v>x28</v>
      </c>
      <c r="L14" s="164" t="str">
        <f t="shared" si="2"/>
        <v>Capacité d’absorption de pertes des impôts différés</v>
      </c>
      <c r="N14" s="49" t="s">
        <v>191</v>
      </c>
      <c r="O14" s="138" t="s">
        <v>243</v>
      </c>
    </row>
    <row r="15" spans="1:22">
      <c r="A15" s="286" t="s">
        <v>6747</v>
      </c>
      <c r="B15" s="138" t="s">
        <v>6744</v>
      </c>
      <c r="C15" s="138"/>
      <c r="D15" s="138" t="s">
        <v>243</v>
      </c>
      <c r="E15" s="249">
        <v>41827</v>
      </c>
      <c r="F15" s="138"/>
      <c r="G15" s="138"/>
      <c r="H15" s="138">
        <f>COUNTIF(J:J,A15)</f>
        <v>1</v>
      </c>
      <c r="I15" s="133"/>
      <c r="J15" s="22" t="s">
        <v>2842</v>
      </c>
      <c r="K15" s="131" t="str">
        <f t="shared" si="1"/>
        <v>x14</v>
      </c>
      <c r="L15" s="164" t="str">
        <f t="shared" si="2"/>
        <v>Capital requis pour les activités exercées conformément à l’article 4 de la directive 2003/41/CE</v>
      </c>
      <c r="N15" s="49" t="s">
        <v>192</v>
      </c>
      <c r="O15" s="138" t="s">
        <v>243</v>
      </c>
    </row>
    <row r="16" spans="1:22">
      <c r="A16" s="286" t="s">
        <v>6749</v>
      </c>
      <c r="B16" s="138" t="s">
        <v>604</v>
      </c>
      <c r="C16" s="138"/>
      <c r="D16" s="138" t="s">
        <v>243</v>
      </c>
      <c r="E16" s="249">
        <v>41827</v>
      </c>
      <c r="F16" s="138"/>
      <c r="G16" s="138"/>
      <c r="H16" s="138">
        <f>COUNTIF(J:J,A16)</f>
        <v>1</v>
      </c>
      <c r="I16" s="133"/>
      <c r="J16" s="44" t="s">
        <v>2844</v>
      </c>
      <c r="K16" s="131" t="str">
        <f t="shared" si="1"/>
        <v>x13</v>
      </c>
      <c r="L16" s="164" t="str">
        <f t="shared" si="2"/>
        <v>Exigence de capital supplémentaire</v>
      </c>
      <c r="N16" s="49" t="s">
        <v>192</v>
      </c>
      <c r="O16" s="138" t="s">
        <v>243</v>
      </c>
    </row>
    <row r="17" spans="1:20" s="133" customFormat="1">
      <c r="A17" s="138" t="s">
        <v>6808</v>
      </c>
      <c r="B17" s="95" t="s">
        <v>6811</v>
      </c>
      <c r="C17" s="138"/>
      <c r="D17" s="138" t="s">
        <v>5941</v>
      </c>
      <c r="E17" s="138"/>
      <c r="F17" s="138"/>
      <c r="G17" s="138"/>
      <c r="H17" s="138">
        <f>COUNTIF($J$2:$J$382,A17)</f>
        <v>1</v>
      </c>
      <c r="I17" s="138"/>
      <c r="J17" s="274" t="s">
        <v>6803</v>
      </c>
      <c r="K17" s="138"/>
      <c r="L17" s="138"/>
      <c r="M17" s="138"/>
      <c r="N17" s="138"/>
      <c r="O17" s="138" t="s">
        <v>243</v>
      </c>
      <c r="P17" s="138"/>
      <c r="Q17" s="138" t="s">
        <v>81</v>
      </c>
      <c r="R17" s="138" t="s">
        <v>8229</v>
      </c>
      <c r="S17" s="249">
        <v>41827</v>
      </c>
    </row>
    <row r="18" spans="1:20" s="133" customFormat="1">
      <c r="A18" s="138" t="s">
        <v>6809</v>
      </c>
      <c r="B18" s="95" t="s">
        <v>6812</v>
      </c>
      <c r="C18" s="138"/>
      <c r="D18" s="138" t="s">
        <v>5941</v>
      </c>
      <c r="E18" s="138"/>
      <c r="F18" s="138"/>
      <c r="G18" s="138"/>
      <c r="H18" s="138">
        <f>COUNTIF($J$2:$J$382,A18)</f>
        <v>1</v>
      </c>
      <c r="I18" s="138"/>
      <c r="J18" s="50" t="s">
        <v>244</v>
      </c>
      <c r="K18" s="131" t="str">
        <f t="shared" ref="K18" si="3">VLOOKUP(J18,$A$1:$I$286,2,FALSE)</f>
        <v>x0</v>
      </c>
      <c r="L18" s="164" t="str">
        <f t="shared" ref="L18" si="4">J18</f>
        <v>Total/NA</v>
      </c>
      <c r="O18" s="130" t="s">
        <v>243</v>
      </c>
    </row>
    <row r="19" spans="1:20" s="133" customFormat="1">
      <c r="A19" s="138" t="s">
        <v>6804</v>
      </c>
      <c r="B19" s="95" t="s">
        <v>6813</v>
      </c>
      <c r="C19" s="138"/>
      <c r="D19" s="138" t="s">
        <v>5941</v>
      </c>
      <c r="E19" s="138"/>
      <c r="F19" s="138"/>
      <c r="G19" s="138"/>
      <c r="H19" s="138">
        <f>COUNTIF($J$2:$J$382,A19)</f>
        <v>1</v>
      </c>
      <c r="I19" s="138"/>
      <c r="J19" s="248" t="s">
        <v>6745</v>
      </c>
      <c r="K19" s="138" t="str">
        <f>VLOOKUP(J19,$A:$B,2,FALSE)</f>
        <v>x43</v>
      </c>
      <c r="L19" s="138" t="s">
        <v>6746</v>
      </c>
      <c r="M19" s="138"/>
      <c r="N19" s="138"/>
      <c r="O19" s="138" t="s">
        <v>243</v>
      </c>
      <c r="P19" s="138"/>
      <c r="Q19" s="138"/>
      <c r="R19" s="138"/>
      <c r="S19" s="249">
        <f>VLOOKUP(J19,A:G,5,FALSE)</f>
        <v>41827</v>
      </c>
    </row>
    <row r="20" spans="1:20" s="133" customFormat="1">
      <c r="A20" s="138" t="s">
        <v>6805</v>
      </c>
      <c r="B20" s="95" t="s">
        <v>6814</v>
      </c>
      <c r="C20" s="138"/>
      <c r="D20" s="138" t="s">
        <v>5941</v>
      </c>
      <c r="E20" s="138"/>
      <c r="F20" s="138"/>
      <c r="G20" s="138"/>
      <c r="H20" s="138">
        <f>COUNTIF($J$2:$J$382,A20)</f>
        <v>1</v>
      </c>
      <c r="I20" s="138"/>
      <c r="J20" s="248" t="s">
        <v>6747</v>
      </c>
      <c r="K20" s="138" t="str">
        <f>VLOOKUP(J20,$A:$B,2,FALSE)</f>
        <v>x42</v>
      </c>
      <c r="L20" s="138" t="s">
        <v>6748</v>
      </c>
      <c r="M20" s="138"/>
      <c r="N20" s="138"/>
      <c r="O20" s="138" t="s">
        <v>243</v>
      </c>
      <c r="P20" s="138"/>
      <c r="Q20" s="138"/>
      <c r="R20" s="138"/>
      <c r="S20" s="249">
        <f>VLOOKUP(J20,A:G,5,FALSE)</f>
        <v>41827</v>
      </c>
    </row>
    <row r="21" spans="1:20" s="133" customFormat="1">
      <c r="A21" s="138" t="s">
        <v>6810</v>
      </c>
      <c r="B21" s="95" t="s">
        <v>6815</v>
      </c>
      <c r="C21" s="138"/>
      <c r="D21" s="138" t="s">
        <v>5941</v>
      </c>
      <c r="E21" s="138"/>
      <c r="F21" s="138"/>
      <c r="G21" s="138"/>
      <c r="H21" s="138">
        <f>COUNTIF($J$2:$J$382,A21)</f>
        <v>1</v>
      </c>
      <c r="I21" s="138"/>
      <c r="J21" s="248" t="s">
        <v>6749</v>
      </c>
      <c r="K21" s="138" t="str">
        <f>VLOOKUP(J21,$A:$B,2,FALSE)</f>
        <v>x3</v>
      </c>
      <c r="L21" s="138" t="s">
        <v>6750</v>
      </c>
      <c r="M21" s="138"/>
      <c r="N21" s="138"/>
      <c r="O21" s="138" t="s">
        <v>243</v>
      </c>
      <c r="P21" s="138"/>
      <c r="Q21" s="138"/>
      <c r="R21" s="138"/>
      <c r="S21" s="249">
        <f>VLOOKUP(J21,A:G,5,FALSE)</f>
        <v>41827</v>
      </c>
    </row>
    <row r="22" spans="1:20" s="133" customFormat="1">
      <c r="A22" s="88" t="s">
        <v>7652</v>
      </c>
      <c r="B22" s="133" t="s">
        <v>5799</v>
      </c>
      <c r="D22" s="133" t="s">
        <v>5378</v>
      </c>
      <c r="H22" s="133">
        <f>COUNTIF(J:J,A22)</f>
        <v>0</v>
      </c>
      <c r="J22" s="287" t="s">
        <v>6806</v>
      </c>
      <c r="K22" s="156"/>
      <c r="L22" s="169"/>
      <c r="M22" s="95"/>
      <c r="N22" s="95"/>
      <c r="O22" s="95" t="s">
        <v>5941</v>
      </c>
      <c r="P22" s="95"/>
      <c r="Q22" s="95" t="s">
        <v>6807</v>
      </c>
      <c r="R22" s="95" t="s">
        <v>8241</v>
      </c>
    </row>
    <row r="23" spans="1:20" s="133" customFormat="1">
      <c r="A23" s="88" t="s">
        <v>7653</v>
      </c>
      <c r="B23" s="133" t="s">
        <v>5800</v>
      </c>
      <c r="D23" s="133" t="s">
        <v>5378</v>
      </c>
      <c r="H23" s="133">
        <f>COUNTIF(J:J,A23)</f>
        <v>0</v>
      </c>
      <c r="J23" s="142" t="s">
        <v>244</v>
      </c>
      <c r="K23" s="156" t="str">
        <f t="shared" ref="K23:K28" si="5">VLOOKUP(J23,$A$1:$I$287,2,FALSE)</f>
        <v>x0</v>
      </c>
      <c r="L23" s="169" t="str">
        <f t="shared" ref="L23:L28" si="6">J23</f>
        <v>Total/NA</v>
      </c>
      <c r="M23" s="288" t="s">
        <v>190</v>
      </c>
      <c r="N23" s="95"/>
      <c r="O23" s="95" t="str">
        <f t="shared" ref="O23:O28" si="7">VLOOKUP(L23,$A$1:$I$50,4,FALSE)</f>
        <v>s2c</v>
      </c>
      <c r="P23" s="95" t="s">
        <v>609</v>
      </c>
      <c r="Q23" s="95"/>
      <c r="R23" s="95"/>
    </row>
    <row r="24" spans="1:20" s="133" customFormat="1">
      <c r="J24" s="122" t="s">
        <v>6808</v>
      </c>
      <c r="K24" s="156" t="str">
        <f t="shared" si="5"/>
        <v>s5000</v>
      </c>
      <c r="L24" s="169" t="str">
        <f t="shared" si="6"/>
        <v>Prix de marché</v>
      </c>
      <c r="M24" s="95"/>
      <c r="N24" s="289" t="s">
        <v>192</v>
      </c>
      <c r="O24" s="95" t="str">
        <f t="shared" si="7"/>
        <v>s1</v>
      </c>
      <c r="P24" s="95"/>
      <c r="Q24" s="95"/>
      <c r="R24" s="95"/>
    </row>
    <row r="25" spans="1:20" s="133" customFormat="1">
      <c r="J25" s="122" t="s">
        <v>6809</v>
      </c>
      <c r="K25" s="156" t="str">
        <f t="shared" si="5"/>
        <v>s5001</v>
      </c>
      <c r="L25" s="169" t="str">
        <f t="shared" si="6"/>
        <v>Prix de modèle</v>
      </c>
      <c r="M25" s="95"/>
      <c r="N25" s="289" t="s">
        <v>192</v>
      </c>
      <c r="O25" s="95" t="str">
        <f t="shared" si="7"/>
        <v>s1</v>
      </c>
      <c r="P25" s="95"/>
      <c r="Q25" s="95"/>
      <c r="R25" s="95"/>
    </row>
    <row r="26" spans="1:20" s="133" customFormat="1">
      <c r="J26" s="122" t="s">
        <v>6804</v>
      </c>
      <c r="K26" s="156" t="str">
        <f t="shared" si="5"/>
        <v>s5002</v>
      </c>
      <c r="L26" s="169" t="str">
        <f t="shared" si="6"/>
        <v>Expertise</v>
      </c>
      <c r="M26" s="95"/>
      <c r="N26" s="289" t="s">
        <v>192</v>
      </c>
      <c r="O26" s="95" t="str">
        <f t="shared" si="7"/>
        <v>s1</v>
      </c>
      <c r="P26" s="95"/>
      <c r="Q26" s="95"/>
      <c r="R26" s="95"/>
    </row>
    <row r="27" spans="1:20">
      <c r="J27" s="122" t="s">
        <v>6805</v>
      </c>
      <c r="K27" s="156" t="str">
        <f t="shared" si="5"/>
        <v>s5003</v>
      </c>
      <c r="L27" s="169" t="str">
        <f t="shared" si="6"/>
        <v>Estimation</v>
      </c>
      <c r="M27" s="95"/>
      <c r="N27" s="289" t="s">
        <v>192</v>
      </c>
      <c r="O27" s="95" t="str">
        <f t="shared" si="7"/>
        <v>s1</v>
      </c>
      <c r="P27" s="95"/>
      <c r="Q27" s="95"/>
      <c r="R27" s="95"/>
      <c r="S27" s="133"/>
      <c r="T27" s="133"/>
    </row>
    <row r="28" spans="1:20">
      <c r="J28" s="122" t="s">
        <v>6810</v>
      </c>
      <c r="K28" s="156" t="str">
        <f t="shared" si="5"/>
        <v>s5004</v>
      </c>
      <c r="L28" s="169" t="str">
        <f t="shared" si="6"/>
        <v>Autre méthode de valorisation</v>
      </c>
      <c r="M28" s="95"/>
      <c r="N28" s="289" t="s">
        <v>192</v>
      </c>
      <c r="O28" s="95" t="str">
        <f t="shared" si="7"/>
        <v>s1</v>
      </c>
      <c r="P28" s="95"/>
      <c r="Q28" s="95"/>
      <c r="R28" s="95"/>
      <c r="S28" s="133"/>
    </row>
  </sheetData>
  <sortState ref="A3:A5">
    <sortCondition ref="A3:A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45</vt:i4>
      </vt:variant>
      <vt:variant>
        <vt:lpstr>Plages nommées</vt:lpstr>
      </vt:variant>
      <vt:variant>
        <vt:i4>6</vt:i4>
      </vt:variant>
    </vt:vector>
  </HeadingPairs>
  <TitlesOfParts>
    <vt:vector size="51" baseType="lpstr">
      <vt:lpstr>Owners</vt:lpstr>
      <vt:lpstr>Domains</vt:lpstr>
      <vt:lpstr>Dimensions</vt:lpstr>
      <vt:lpstr>Metrics</vt:lpstr>
      <vt:lpstr>AA</vt:lpstr>
      <vt:lpstr>AM</vt:lpstr>
      <vt:lpstr>AO</vt:lpstr>
      <vt:lpstr>AP</vt:lpstr>
      <vt:lpstr>BC</vt:lpstr>
      <vt:lpstr>BT</vt:lpstr>
      <vt:lpstr>CA</vt:lpstr>
      <vt:lpstr>CG</vt:lpstr>
      <vt:lpstr>CN</vt:lpstr>
      <vt:lpstr>CS</vt:lpstr>
      <vt:lpstr>CU</vt:lpstr>
      <vt:lpstr>DI</vt:lpstr>
      <vt:lpstr>FC</vt:lpstr>
      <vt:lpstr>FX</vt:lpstr>
      <vt:lpstr>GA</vt:lpstr>
      <vt:lpstr>GR</vt:lpstr>
      <vt:lpstr>LA</vt:lpstr>
      <vt:lpstr>LB</vt:lpstr>
      <vt:lpstr>LT</vt:lpstr>
      <vt:lpstr>MC</vt:lpstr>
      <vt:lpstr>MP</vt:lpstr>
      <vt:lpstr>MS</vt:lpstr>
      <vt:lpstr>NA</vt:lpstr>
      <vt:lpstr>NC</vt:lpstr>
      <vt:lpstr>NI</vt:lpstr>
      <vt:lpstr>NM</vt:lpstr>
      <vt:lpstr>PI</vt:lpstr>
      <vt:lpstr>PC</vt:lpstr>
      <vt:lpstr>PR</vt:lpstr>
      <vt:lpstr>PU</vt:lpstr>
      <vt:lpstr>RR</vt:lpstr>
      <vt:lpstr>RT</vt:lpstr>
      <vt:lpstr>SE</vt:lpstr>
      <vt:lpstr>SC</vt:lpstr>
      <vt:lpstr>TB</vt:lpstr>
      <vt:lpstr>TF</vt:lpstr>
      <vt:lpstr>TI</vt:lpstr>
      <vt:lpstr>TL</vt:lpstr>
      <vt:lpstr>TP</vt:lpstr>
      <vt:lpstr>TS</vt:lpstr>
      <vt:lpstr>VM</vt:lpstr>
      <vt:lpstr>LB!Impression_des_titres</vt:lpstr>
      <vt:lpstr>MC!Impression_des_titres</vt:lpstr>
      <vt:lpstr>Dimensions!Zone_d_impression</vt:lpstr>
      <vt:lpstr>Domains!Zone_d_impression</vt:lpstr>
      <vt:lpstr>LB!Zone_d_impression</vt:lpstr>
      <vt:lpstr>MC!Zone_d_impression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Yasmine Molina</dc:creator>
  <cp:lastModifiedBy>VENCIC Pierre (DGSI DDSA)</cp:lastModifiedBy>
  <cp:lastPrinted>2016-01-05T17:57:36Z</cp:lastPrinted>
  <dcterms:created xsi:type="dcterms:W3CDTF">2015-03-05T09:22:10Z</dcterms:created>
  <dcterms:modified xsi:type="dcterms:W3CDTF">2025-06-13T12:53:22Z</dcterms:modified>
</cp:coreProperties>
</file>